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3 MVP\12. Keitimas (spalis po tarybos, STR3-31)\"/>
    </mc:Choice>
  </mc:AlternateContent>
  <xr:revisionPtr revIDLastSave="0" documentId="13_ncr:1_{E41D0119-004B-42A5-9A48-E804F2B93520}" xr6:coauthVersionLast="47" xr6:coauthVersionMax="47" xr10:uidLastSave="{00000000-0000-0000-0000-000000000000}"/>
  <bookViews>
    <workbookView xWindow="28680" yWindow="-120" windowWidth="38640" windowHeight="21120" xr2:uid="{00000000-000D-0000-FFFF-FFFF00000000}"/>
  </bookViews>
  <sheets>
    <sheet name="1 programa MVP" sheetId="19" r:id="rId1"/>
  </sheets>
  <definedNames>
    <definedName name="_xlnm.Print_Area" localSheetId="0">'1 programa MVP'!$A$1:$K$104</definedName>
    <definedName name="_xlnm.Print_Titles" localSheetId="0">'1 programa MVP'!$10:$12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9" l="1"/>
  <c r="I45" i="19"/>
  <c r="I81" i="19" l="1"/>
  <c r="I73" i="19"/>
  <c r="I86" i="19" s="1"/>
  <c r="I63" i="19"/>
  <c r="I71" i="19" s="1"/>
  <c r="I48" i="19"/>
  <c r="I42" i="19"/>
  <c r="I31" i="19"/>
  <c r="I24" i="19"/>
  <c r="I40" i="19" l="1"/>
  <c r="I59" i="19" l="1"/>
  <c r="I52" i="19"/>
  <c r="I99" i="19" l="1"/>
  <c r="I98" i="19"/>
  <c r="I97" i="19"/>
  <c r="I96" i="19" l="1"/>
  <c r="I53" i="19"/>
  <c r="I100" i="19" l="1"/>
  <c r="I95" i="19" s="1"/>
  <c r="I87" i="19" l="1"/>
  <c r="I60" i="19"/>
  <c r="I88" i="19" l="1"/>
  <c r="I89" i="19" s="1"/>
  <c r="I10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Snieguole Kacerauskaite</author>
    <author>Inga Mikalauskienė</author>
    <author>Aušra Rulienė</author>
    <author>Audra Cepiene</author>
    <author>Irma Zukiene</author>
    <author>Indrė Butenienė</author>
  </authors>
  <commentList>
    <comment ref="E18" authorId="0" shapeId="0" xr:uid="{00000000-0006-0000-0000-000004000000}">
      <text>
        <r>
          <rPr>
            <sz val="9"/>
            <color indexed="81"/>
            <rFont val="Tahoma"/>
            <family val="2"/>
            <charset val="186"/>
          </rPr>
          <t>Pagal Teritorijų planavimo įstatymą Savivaldybės lygmens teritorijų planavimo dokumentų rengimą organizuoja savivaldybės administracijos direktorius, o fiziniai ir juridiniai asmenys gali finansuoti vietovės lygmens SP rengimą</t>
        </r>
      </text>
    </comment>
    <comment ref="F18" authorId="1" shapeId="0" xr:uid="{00000000-0006-0000-0000-000005000000}">
      <text>
        <r>
          <rPr>
            <sz val="9"/>
            <color indexed="81"/>
            <rFont val="Tahoma"/>
            <family val="2"/>
            <charset val="186"/>
          </rPr>
          <t xml:space="preserve">P-3.3.3.1.
</t>
        </r>
      </text>
    </comment>
    <comment ref="F20" authorId="1" shapeId="0" xr:uid="{00000000-0006-0000-0000-000006000000}">
      <text>
        <r>
          <rPr>
            <sz val="9"/>
            <color indexed="81"/>
            <rFont val="Tahoma"/>
            <family val="2"/>
            <charset val="186"/>
          </rPr>
          <t xml:space="preserve">P-3.3.3.2.;
3.3.3.4.
</t>
        </r>
      </text>
    </comment>
    <comment ref="J20" authorId="1" shapeId="0" xr:uid="{00000000-0006-0000-0000-000007000000}">
      <text>
        <r>
          <rPr>
            <sz val="9"/>
            <color indexed="81"/>
            <rFont val="Tahoma"/>
            <family val="2"/>
            <charset val="186"/>
          </rPr>
          <t xml:space="preserve">Rodiklio įgyvendinimas - 2024 m.
</t>
        </r>
      </text>
    </comment>
    <comment ref="J24" authorId="1" shapeId="0" xr:uid="{00000000-0006-0000-0000-000008000000}">
      <text>
        <r>
          <rPr>
            <sz val="9"/>
            <color indexed="81"/>
            <rFont val="Tahoma"/>
            <family val="2"/>
            <charset val="186"/>
          </rPr>
          <t xml:space="preserve">Vėtrungės „Miestų-partnerių sodui" Luiseparke (Manheime) įsigijimas ir išsiuntimas
</t>
        </r>
      </text>
    </comment>
    <comment ref="J29" authorId="1" shapeId="0" xr:uid="{00000000-0006-0000-0000-00000B000000}">
      <text>
        <r>
          <rPr>
            <sz val="9"/>
            <color indexed="81"/>
            <rFont val="Tahoma"/>
            <family val="2"/>
            <charset val="186"/>
          </rPr>
          <t xml:space="preserve">Projektą rengia patys investuotojai. Savivaldybė mokės už rangos darbus. 
</t>
        </r>
      </text>
    </comment>
    <comment ref="F30" authorId="1" shapeId="0" xr:uid="{00000000-0006-0000-0000-00000C000000}">
      <text>
        <r>
          <rPr>
            <sz val="9"/>
            <color indexed="81"/>
            <rFont val="Tahoma"/>
            <family val="2"/>
            <charset val="186"/>
          </rPr>
          <t xml:space="preserve">P-3.2.1.1.
</t>
        </r>
      </text>
    </comment>
    <comment ref="K31" authorId="1" shapeId="0" xr:uid="{00000000-0006-0000-0000-00000D000000}">
      <text>
        <r>
          <rPr>
            <sz val="9"/>
            <color indexed="81"/>
            <rFont val="Tahoma"/>
            <family val="2"/>
            <charset val="186"/>
          </rPr>
          <t>a) teritorijos tarp Liepų, K. Donelaičio, S. Daukanto gatvių ir Skulptūrų parko detaliojo plano koregavimas žemės sklypui K. Donelaičio g. 6B,
b) poilsio parko prie Herkaus Manto g. detaliojo plano koregavimas sklypui Nr. 8,
c) Medelyno gyvenamojo rajono detaliojo plano ir Teritorijos prie Savanorių g. detaliojo plano korektūros parengimas,
d) gyvenamųjų teritorijų tarp Taikos pr., Tilžės g., Rumpiškės g. detaliojo plano korektūros rengimas žemės sklypui Paryžiaus Komunos g. 5.</t>
        </r>
      </text>
    </comment>
    <comment ref="J33" authorId="2" shapeId="0" xr:uid="{00000000-0006-0000-0000-00000E000000}">
      <text>
        <r>
          <rPr>
            <sz val="9"/>
            <color indexed="81"/>
            <rFont val="Tahoma"/>
            <family val="2"/>
            <charset val="186"/>
          </rPr>
          <t>2022-07-04 KMSA direktoriaus įsakymu Nr. AD1-900 nuspręsta organizuoti architektūrinį (projekto) konkursą. Šis konkursas neplaninis, vykdomas siekiant kuo greičiau sutvarkyti Antrojo pasaulinio karo Sovietų Sąjungos karių palaidojimo vietą demontavus sovietinius simbolius.</t>
        </r>
      </text>
    </comment>
    <comment ref="F42" authorId="3" shapeId="0" xr:uid="{00000000-0006-0000-0000-00000F000000}">
      <text>
        <r>
          <rPr>
            <sz val="9"/>
            <color indexed="81"/>
            <rFont val="Tahoma"/>
            <family val="2"/>
            <charset val="186"/>
          </rPr>
          <t>P-3.2.2.1.</t>
        </r>
      </text>
    </comment>
    <comment ref="K45" authorId="4" shapeId="0" xr:uid="{5AE01BBA-557E-46AC-9441-FE3574F63D08}">
      <text>
        <r>
          <rPr>
            <b/>
            <sz val="9"/>
            <color indexed="81"/>
            <rFont val="Tahoma"/>
            <family val="2"/>
            <charset val="186"/>
          </rPr>
          <t xml:space="preserve">Sąnaudų ir naudos analizė:
</t>
        </r>
        <r>
          <rPr>
            <sz val="9"/>
            <color indexed="81"/>
            <rFont val="Tahoma"/>
            <family val="2"/>
            <charset val="186"/>
          </rPr>
          <t xml:space="preserve">1. Žemės, reikalingos Arimų g. rekonstrukcijai  nuo Liepų g. iki Girdavos g.
</t>
        </r>
        <r>
          <rPr>
            <b/>
            <sz val="9"/>
            <color indexed="81"/>
            <rFont val="Tahoma"/>
            <family val="2"/>
            <charset val="186"/>
          </rPr>
          <t>Turto vertės nustatymas:</t>
        </r>
        <r>
          <rPr>
            <sz val="9"/>
            <color indexed="81"/>
            <rFont val="Tahoma"/>
            <family val="2"/>
            <charset val="186"/>
          </rPr>
          <t xml:space="preserve">
2. Žemės Pajūrio g. - Vėjo g. žiedinės sankryžos įrengimui.
</t>
        </r>
        <r>
          <rPr>
            <b/>
            <sz val="9"/>
            <color indexed="81"/>
            <rFont val="Tahoma"/>
            <family val="2"/>
            <charset val="186"/>
          </rPr>
          <t xml:space="preserve">Žemės paėmimo visuomenės poreikiams (ŽPVP) projektų rengimas: </t>
        </r>
        <r>
          <rPr>
            <sz val="9"/>
            <color indexed="81"/>
            <rFont val="Tahoma"/>
            <family val="2"/>
            <charset val="186"/>
          </rPr>
          <t xml:space="preserve">
3. Nemuno g. 113-133.
4. Jungties su Žaliuoju slėniu sklypas.</t>
        </r>
      </text>
    </comment>
    <comment ref="K47" authorId="1" shapeId="0" xr:uid="{00000000-0006-0000-0000-000011000000}">
      <text>
        <r>
          <rPr>
            <sz val="9"/>
            <color indexed="81"/>
            <rFont val="Tahoma"/>
            <family val="2"/>
            <charset val="186"/>
          </rPr>
          <t>Nemuno g. 113-133 turtas įsigyjamas Nemuno g. rekonstrukcijai - galutinis mokėjimas 2024 m.</t>
        </r>
      </text>
    </comment>
    <comment ref="F56" authorId="3" shapeId="0" xr:uid="{00000000-0006-0000-0000-000012000000}">
      <text>
        <r>
          <rPr>
            <sz val="9"/>
            <color indexed="81"/>
            <rFont val="Tahoma"/>
            <family val="2"/>
            <charset val="186"/>
          </rPr>
          <t>P-2.6.1.5; 3.3.5.4</t>
        </r>
      </text>
    </comment>
    <comment ref="F73" authorId="3" shapeId="0" xr:uid="{00000000-0006-0000-0000-000013000000}">
      <text>
        <r>
          <rPr>
            <sz val="9"/>
            <color indexed="81"/>
            <rFont val="Tahoma"/>
            <family val="2"/>
            <charset val="186"/>
          </rPr>
          <t>P-3.2.3.5.</t>
        </r>
      </text>
    </comment>
    <comment ref="F76" authorId="5" shapeId="0" xr:uid="{00000000-0006-0000-0000-00001400000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E77" authorId="0" shapeId="0" xr:uid="{00000000-0006-0000-0000-000015000000}">
      <text>
        <r>
          <rPr>
            <sz val="9"/>
            <color indexed="81"/>
            <rFont val="Tahoma"/>
            <family val="2"/>
            <charset val="186"/>
          </rPr>
          <t xml:space="preserve">• KMT 2013-01-31 sprendimu Nr. T2-2 pritarė KMSA ir Klaipėdos miesto evangelikų liuteronų parapijos bendradarbiavimo sutarčiai. 
• LRS 2020-01-14 nutarimu Nr. XIII-2791 „Dėl Šv. Jono bažnyčios su bokštu atkūrimo Klaipėdoje projekto“ pripažino projektą svarbiu valstybei projektu ir pasiūlė LRV įvertinti ir prisidėti prie sklandesnio jo įgyvendinimo. 
• KMS užsakymu yra parengta galimybių studija su investiciniu projektu, parengti projektiniai pasiūlymai su įveiklinimo koncepcija, parengta archeologinių tyrimų programa, atlikti istoriniai bei bažnyčios priestato žvalgomieji archeologiniai tyrimai.  Pagal preliminarius skaičiavimus visos bažnyčios atkūrimo vertė – 16 mln. Eur. 
• 2021-07-02 pasirašyta Klaipėdos miesto evangelikų liuteronų parapijos ir UAB „Senamiesčio projektai“ Šv. Jono bažnyčios projektavimo sutartis. Sutartis numato galimybę projektą skaidyti į etapus ir pradėti projekto įgyvendinimą nuo Šv. Jono bažnyčios bokšto suprojektavimo, o vėliau ir statybos. Preliminari bokšto projekto įgyvendinimo vertė – apie 3 mln. Eur.
• 2021 m. Klaipėdos mero vardu buvo kreiptasi į LRV dėl Šv. Jono bažnyčios atstatymo finansavimo VB lėšomis, tačiau iš ministerijų gautas neigiamas atsakymas. 
• KMT 2022-07-21 sprendimu Nr. T2-175 „Dėl pritarimo bendradarbiavimo sutarčiai“ pritarta bendradarbiavimo sutarties, sudaromos tarp KMSA ir Klaipėdos evangelikų liuteronų parapijos, projektui, bendradarbiavimo sutartis Nr. J9-2644 sudaryta 2022-08-04 (toliau – Sutartis).
• Sutarties 3.1 papunktis nustato įpareigojimą - Įsteigti viešąją įstaigą &lt;..&gt;, kurios veiklos tikslas būtų Šv. Jono bažnyčios bokšto atkūrimas.
• </t>
        </r>
        <r>
          <rPr>
            <b/>
            <sz val="9"/>
            <color indexed="81"/>
            <rFont val="Tahoma"/>
            <family val="2"/>
            <charset val="186"/>
          </rPr>
          <t>2022-10-17 sudarytas viešosios įstaigos „Klaipėdos Šv. Jono bažnyčios bokšto atkūrimo“ steigimo aktas</t>
        </r>
        <r>
          <rPr>
            <sz val="9"/>
            <color indexed="81"/>
            <rFont val="Tahoma"/>
            <family val="2"/>
            <charset val="186"/>
          </rPr>
          <t xml:space="preserve">, ši įstaiga registruota juridinių asmenų registre.
• Sutarties 4 punktas nustato Savivaldybės įsipareigojimus:
1. Atlikti visus reikalingus teisinius veiksmus, skirtus Savivaldybės tapimui Įstaigos dalininke.
2. </t>
        </r>
        <r>
          <rPr>
            <b/>
            <sz val="9"/>
            <color indexed="81"/>
            <rFont val="Tahoma"/>
            <family val="2"/>
            <charset val="186"/>
          </rPr>
          <t>Perduoti Įstaigai turtinį įnašą pinigais, kuris bus skirtas Šv. Jono bažnyčios bokšto projektavimui.</t>
        </r>
        <r>
          <rPr>
            <sz val="9"/>
            <color indexed="81"/>
            <rFont val="Tahoma"/>
            <family val="2"/>
            <charset val="186"/>
          </rPr>
          <t xml:space="preserve">
</t>
        </r>
      </text>
    </comment>
    <comment ref="F77" authorId="3" shapeId="0" xr:uid="{00000000-0006-0000-0000-000016000000}">
      <text>
        <r>
          <rPr>
            <b/>
            <sz val="9"/>
            <color indexed="81"/>
            <rFont val="Tahoma"/>
            <family val="2"/>
            <charset val="186"/>
          </rPr>
          <t>4.1.7.</t>
        </r>
        <r>
          <rPr>
            <sz val="9"/>
            <color indexed="81"/>
            <rFont val="Tahoma"/>
            <family val="2"/>
            <charset val="186"/>
          </rPr>
          <t xml:space="preserve"> Parengta Šv. Jono bažnyčios atstatymo techninė dokumentacija
</t>
        </r>
      </text>
    </comment>
    <comment ref="K77" authorId="1" shapeId="0" xr:uid="{00000000-0006-0000-0000-000017000000}">
      <text>
        <r>
          <rPr>
            <sz val="9"/>
            <color indexed="81"/>
            <rFont val="Tahoma"/>
            <family val="2"/>
            <charset val="186"/>
          </rPr>
          <t xml:space="preserve">2022-08-04 </t>
        </r>
        <r>
          <rPr>
            <sz val="9"/>
            <color indexed="81"/>
            <rFont val="Tahoma"/>
            <family val="2"/>
            <charset val="186"/>
          </rPr>
          <t xml:space="preserve">pasirašyta Klaipėdos miesto savivaldybės tarybos patvirtinta bendradarbiavimo sutartis Nr. J9-2644 tarp evangelikų liuteronų ir Klaipėdos miesto administracijos. 
</t>
        </r>
        <r>
          <rPr>
            <b/>
            <sz val="9"/>
            <color indexed="81"/>
            <rFont val="Tahoma"/>
            <family val="2"/>
            <charset val="186"/>
          </rPr>
          <t xml:space="preserve">Ji numato tokius veiksmus: </t>
        </r>
        <r>
          <rPr>
            <sz val="9"/>
            <color indexed="81"/>
            <rFont val="Tahoma"/>
            <family val="2"/>
            <charset val="186"/>
          </rPr>
          <t xml:space="preserve">parapija sukuria VšĮ bažnyčios bokšto atstatymui, dovanoja dalį Klaipėdos miesto savivaldybei, Klaipėdos savivaldybė didina VŠĮ įstatinį kapitalą projektavimui numatytomis lėšomis. Parapija išsiųs raštą su įsteigtos VŠĮ dokumentais, E. Simokaitis parengs tarybos sprendimą iš dviejų punktų - priimti VŠĮ dovanojamą dalį ir padidinti įstatinį kapitalą. </t>
        </r>
      </text>
    </comment>
    <comment ref="F79" authorId="1" shapeId="0" xr:uid="{00000000-0006-0000-0000-000018000000}">
      <text>
        <r>
          <rPr>
            <sz val="9"/>
            <color indexed="81"/>
            <rFont val="Tahoma"/>
            <family val="2"/>
            <charset val="186"/>
          </rPr>
          <t xml:space="preserve">P-3.2.3.2.
</t>
        </r>
      </text>
    </comment>
    <comment ref="F80" authorId="5" shapeId="0" xr:uid="{00000000-0006-0000-0000-00001900000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t>
        </r>
      </text>
    </comment>
    <comment ref="F81" authorId="5" shapeId="0" xr:uid="{00000000-0006-0000-0000-00001A000000}">
      <text>
        <r>
          <rPr>
            <sz val="9"/>
            <color indexed="81"/>
            <rFont val="Tahoma"/>
            <family val="2"/>
            <charset val="186"/>
          </rPr>
          <t>P-3.2.3.4.
2020-2026</t>
        </r>
      </text>
    </comment>
    <comment ref="F83" authorId="5" shapeId="0" xr:uid="{00000000-0006-0000-0000-00001B000000}">
      <text>
        <r>
          <rPr>
            <b/>
            <sz val="9"/>
            <color indexed="81"/>
            <rFont val="Tahoma"/>
            <family val="2"/>
            <charset val="186"/>
          </rPr>
          <t xml:space="preserve">KEPS 3.1.13. </t>
        </r>
        <r>
          <rPr>
            <sz val="9"/>
            <color indexed="81"/>
            <rFont val="Tahoma"/>
            <family val="2"/>
            <charset val="186"/>
          </rPr>
          <t>Vystyti viešųjų erdvių gerinimo programas ir lokalius urbanistinės struktūros atgaivinimo projektus</t>
        </r>
      </text>
    </comment>
  </commentList>
</comments>
</file>

<file path=xl/sharedStrings.xml><?xml version="1.0" encoding="utf-8"?>
<sst xmlns="http://schemas.openxmlformats.org/spreadsheetml/2006/main" count="248" uniqueCount="134">
  <si>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</si>
  <si>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</si>
  <si>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</si>
  <si>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</si>
  <si>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</si>
  <si>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</si>
  <si>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</si>
  <si>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</si>
  <si>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</si>
  <si>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</si>
  <si>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</si>
  <si>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</si>
  <si>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IŠ VISO:</t>
  </si>
  <si>
    <t xml:space="preserve"> TIKSLŲ, UŽDAVINIŲ, PRIEMONIŲ, PRIEMONIŲ IŠLAIDŲ IR PRODUKTO KRITERIJŲ SUVESTINĖ</t>
  </si>
  <si>
    <t>Veiklos plano tikslo kodas</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</si>
  <si>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</si>
  <si>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</si>
  <si>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</si>
  <si>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</si>
  <si>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</si>
  <si>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</si>
  <si>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</si>
  <si>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</si>
  <si>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</si>
  <si>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</si>
  <si>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Parengta planų, vnt.</t>
  </si>
  <si>
    <t>Užtikrinti geoinformacinių sistemų (GIS) administravimą ir vykdomų geodezinių darbų kontrolę</t>
  </si>
  <si>
    <t>Savivaldybės administracijos GIS programinės įrangos ir informacinių sistemų, veikiančių GIS pagrindu, atnaujinimas, papildymas</t>
  </si>
  <si>
    <t>Atnaujinta duomenų bazių, vnt.</t>
  </si>
  <si>
    <t>Kultūrinės vertės nustatymo objektų dokumentacijos parengimas</t>
  </si>
  <si>
    <t>Išleistas leidinys, egz.</t>
  </si>
  <si>
    <t>Parengta objektų kultūrinės vertės nustatymo dokumentacija, vnt.</t>
  </si>
  <si>
    <t>Strateginis tikslas 01. Didinti miesto konkurencingumą, kryptingai vystant infrastruktūrą ir sudarant palankias sąlygas verslui</t>
  </si>
  <si>
    <t>07</t>
  </si>
  <si>
    <t>Suorganizuota paroda, vnt.</t>
  </si>
  <si>
    <t>Geoinformacinių sistemų (GIS) administravimas ir kontrolė:</t>
  </si>
  <si>
    <t>Kultūros paveldo objektų apskaitos, tvarkybos ir sklaidos dokumentacijos parengimas:</t>
  </si>
  <si>
    <t>SB(ŽPL)</t>
  </si>
  <si>
    <t>09</t>
  </si>
  <si>
    <t>Detaliųjų ir kitų planų rengimas:</t>
  </si>
  <si>
    <t>Žemės sklypų planų rengimas:</t>
  </si>
  <si>
    <t>Kultūros paveldo sklaida:</t>
  </si>
  <si>
    <t>Suorganizuotas renginys, vnt.</t>
  </si>
  <si>
    <t>10</t>
  </si>
  <si>
    <t>Archeologinių tyrimų vykdymas Klaipėdos miesto teritorijoje</t>
  </si>
  <si>
    <t>tūkst. Eur</t>
  </si>
  <si>
    <t>Topografinėms-inžinerinėms nuotraukoms vykdyti reikalingų išeitinių duomenų išdavimas, atliktų geodezinių darbų kontrolės vykdymas, Klaipėdos miesto žemės kadastro skaitmeninių duomenų įsigijimas</t>
  </si>
  <si>
    <t>Atnaujinta GIS licencijuotų darbo vietų, vnt.</t>
  </si>
  <si>
    <t>Atlikta archeologinių tyrimų, vnt.</t>
  </si>
  <si>
    <t>Atnaujintų topografinių-inžinerinių nuotraukų kokybės tikrinimo programų, vnt.</t>
  </si>
  <si>
    <t>Atskirų žemės sklypų planų ir susijusių dokumentų parengimas</t>
  </si>
  <si>
    <t>Kultūros paveldo objektų tvarkybos darbų vykdymas</t>
  </si>
  <si>
    <t>Kultūros paveldo objektų tvarkyba:</t>
  </si>
  <si>
    <t>Kompensacijų išmokėjimas už visuomenės poreikiams paimtą turtą ir turto įsigijimas infrastruktūros plėtrai:</t>
  </si>
  <si>
    <t>Žemės visuomenės poreikiams paėmimas ir turto įsigijimas inžinerinės infrastruktūros plėtrai:</t>
  </si>
  <si>
    <t>Savivaldybės biudžetas, iš jo:</t>
  </si>
  <si>
    <t xml:space="preserve">Sutvarkyta kultūros paveldo objektų, vnt. </t>
  </si>
  <si>
    <t xml:space="preserve">Leidinio apie Klaipėdos miesto architektūrą ir urbanistiką išleidimas ir architektūrinės parodos organizavimas </t>
  </si>
  <si>
    <t>SB(L)</t>
  </si>
  <si>
    <t>Vykdyti paveldo objektų išsaugojimo priemones</t>
  </si>
  <si>
    <t>Atlikta ekspertizių, vnt.</t>
  </si>
  <si>
    <t>Surengta posėdžių, vnt.</t>
  </si>
  <si>
    <t>Parengtas techninis projektas, vnt.</t>
  </si>
  <si>
    <t xml:space="preserve">Detaliųjų ar specialiųjų planų koregavimas ar keitimas </t>
  </si>
  <si>
    <t xml:space="preserve">Iš viso programai: </t>
  </si>
  <si>
    <t>Pakoreguota teritorijų planavimo dokumentų, vnt.</t>
  </si>
  <si>
    <r>
      <t xml:space="preserve">Savivaldybės biudžeto lėšos </t>
    </r>
    <r>
      <rPr>
        <b/>
        <sz val="10"/>
        <rFont val="Times New Roman"/>
        <family val="1"/>
        <charset val="186"/>
      </rPr>
      <t>SB</t>
    </r>
  </si>
  <si>
    <r>
      <t xml:space="preserve">Žemės pardavimų likučio lėšos </t>
    </r>
    <r>
      <rPr>
        <b/>
        <sz val="10"/>
        <rFont val="Times New Roman"/>
        <family val="1"/>
        <charset val="186"/>
      </rPr>
      <t>SB(ŽPL)</t>
    </r>
  </si>
  <si>
    <t>08</t>
  </si>
  <si>
    <t>Rengiamų planavimo dokumentų ekspertinis vertinimas</t>
  </si>
  <si>
    <t>P1</t>
  </si>
  <si>
    <t>P6</t>
  </si>
  <si>
    <t>P</t>
  </si>
  <si>
    <t>Klaipėdos miesto savivaldybės nekilnojamojo kultūros paveldo vertinimo tarybos darbo organizavimas (ekspertų paslaugų įsigijimas)</t>
  </si>
  <si>
    <t xml:space="preserve">Urbanistikos ir architektūros skyrius </t>
  </si>
  <si>
    <t>Žemėtvarkos skyrius</t>
  </si>
  <si>
    <t>Geodezijos ir GIS skyrius</t>
  </si>
  <si>
    <t>Paveldosaugos skyrius</t>
  </si>
  <si>
    <t xml:space="preserve"> Paveldosaugos skyrius</t>
  </si>
  <si>
    <t>Išmokėta kompensacijų projektams ir įsigyta turto, vnt.</t>
  </si>
  <si>
    <t xml:space="preserve">Dokumentų parengimas </t>
  </si>
  <si>
    <t>Parengta žemės paėmimo visuomenės poreikiams dokumentų, vnt.</t>
  </si>
  <si>
    <t>Produkto kriterijaus</t>
  </si>
  <si>
    <t xml:space="preserve">Rytinės dalies B teritorijos (tarp Pajūrio g., kelio A13, Liepų g. ir Danės g.) susisiekimo infrastruktūros vystymo specialiojo plano parengimas </t>
  </si>
  <si>
    <t>Šilumos ūkio specialiojo plano parengimas</t>
  </si>
  <si>
    <t>Vykdytojas (skyrius/asmuo)</t>
  </si>
  <si>
    <t>2023-ieji metai</t>
  </si>
  <si>
    <t>Parengtas specialusis planas, vnt.</t>
  </si>
  <si>
    <t>Suorganizuota kitų renginių, vnt.</t>
  </si>
  <si>
    <t>Priemonės požymis*</t>
  </si>
  <si>
    <t xml:space="preserve">P  </t>
  </si>
  <si>
    <t>Informacinio leidinio apie paveldo objektus leidyba</t>
  </si>
  <si>
    <r>
      <t xml:space="preserve">Apyvartos lėšų likutis </t>
    </r>
    <r>
      <rPr>
        <b/>
        <sz val="10"/>
        <rFont val="Times New Roman"/>
        <family val="1"/>
        <charset val="186"/>
      </rPr>
      <t>SB(L)</t>
    </r>
  </si>
  <si>
    <t>T</t>
  </si>
  <si>
    <t>N</t>
  </si>
  <si>
    <t>Suorganizuota konferencija, vnt.</t>
  </si>
  <si>
    <t>Europos kultūros paveldo dienų renginio organizavimas</t>
  </si>
  <si>
    <t xml:space="preserve">Planavimo dokumentų viešinimas ir sklaida            </t>
  </si>
  <si>
    <t>Klaipėdos miesto vandens tiekimo ir nuotekų bei paviršinių nuotekų tvarkymo infrastruktūros plėtros specialiojo plano parengimas</t>
  </si>
  <si>
    <t>SB(ŽP)</t>
  </si>
  <si>
    <r>
      <t xml:space="preserve">Žemės pardavimų lėšos </t>
    </r>
    <r>
      <rPr>
        <b/>
        <sz val="10"/>
        <rFont val="Times New Roman"/>
        <family val="1"/>
        <charset val="186"/>
      </rPr>
      <t>SB(ŽP)</t>
    </r>
  </si>
  <si>
    <t>Įvykdytas architektūrinis konkursas, vnt.</t>
  </si>
  <si>
    <t>Konferencijos „Archaeologia Urbana“ organizavimas</t>
  </si>
  <si>
    <t>Planas</t>
  </si>
  <si>
    <t>Antrojo pasaulinio karo Sovietų Sąjungos karių palaidojimo vietos, esančios S. Daukanto gatvėje, pertvarkymas</t>
  </si>
  <si>
    <t>„Memelio miesto“ teritorijos išvystymo veiksmų plano parengimas ir įgyvendinimas</t>
  </si>
  <si>
    <t>Projektų skyrius</t>
  </si>
  <si>
    <t>Perduotas dalininko įnašas, proc.</t>
  </si>
  <si>
    <t>Dalininko įnašo perdavimas VšĮ „Klaipėdos Šv. Jono bažnyčios bokšto atkūrimas“ bažnyčios bokšto atkūrimo techniniam projektui parengti</t>
  </si>
  <si>
    <t>1. Danės g. 6</t>
  </si>
  <si>
    <t>2. Žemės sklypas Vėjo g. jungčiai su Klaipėdos rajono teritorija įrengti</t>
  </si>
  <si>
    <t>Įsigyta vėtrungė, vnt.</t>
  </si>
  <si>
    <t xml:space="preserve">Vyr. patarėjas    K. Macijauskas, </t>
  </si>
  <si>
    <t>Turto valdymo skyrius,</t>
  </si>
  <si>
    <t xml:space="preserve">PATVIRTINTA
Klaipėdos miesto savivaldybės administracijos direktoriaus </t>
  </si>
  <si>
    <r>
      <t>2023 M. KLAIPĖDOS MIESTO SAVIVALDYBĖS ADMINISTRACIJOS</t>
    </r>
    <r>
      <rPr>
        <b/>
        <sz val="12"/>
        <rFont val="Times New Roman"/>
        <family val="1"/>
        <charset val="186"/>
      </rPr>
      <t xml:space="preserve">          </t>
    </r>
  </si>
  <si>
    <t>* N – nauja priemonė, T – tęstinė priemonė, I – investicijų projektas.</t>
  </si>
  <si>
    <t>3. Nemuno g. 113-133 turtas įsigyjamas Nemuno g. rekonstrukcijai</t>
  </si>
  <si>
    <t>2023 m. asignavimų planas**</t>
  </si>
  <si>
    <t xml:space="preserve"> vyr. patarėjas  
R. Zulcas</t>
  </si>
  <si>
    <t>2023 m. vasario 7 d. įsakymu Nr. AD1-184</t>
  </si>
  <si>
    <t>Sutrumpinto Bendrojo plano leidinio išleidimas (su maketavimo paslaugomis), vnt.</t>
  </si>
  <si>
    <t>Pietinio pocentrio Stariškių rajone bendrojo plano parengimas</t>
  </si>
  <si>
    <t>Parengta galimybių studija, vnt.</t>
  </si>
  <si>
    <t>Parengtas bendrasis planas, vnt.</t>
  </si>
  <si>
    <t>Pastatų fasadų tvarkymo rėmimo viešinimas</t>
  </si>
  <si>
    <t>Pastatų fasadų tvarkymo rėmimo sklaidos kampanijos organizavimo paslauga, vnt.</t>
  </si>
  <si>
    <t>Naujų takų, dviračių stovų, suoliukų, stendų įrengimo Pakrantės baterijos „Memel-Sud“ (Kopgalio baterijos) teritorijoje aprašo parengimas</t>
  </si>
  <si>
    <t>Parengtas aprašas, vnt.</t>
  </si>
  <si>
    <t>Pastatų fasadų tvarkymo rėmimas</t>
  </si>
  <si>
    <t xml:space="preserve">Parengtas tvarkos aprašas, vnt. </t>
  </si>
  <si>
    <t xml:space="preserve">Sutvarkyta fasadų, vnt. </t>
  </si>
  <si>
    <t>** Pagal Klaipėdos miesto savivaldybės tarybos sprendimus: 2023-01-26 Nr. T2-14; 2023-03-23 Nr. T2-16; 2023-06-22 Nr. T2-144; 2023-10-26 Nr. T2-277.</t>
  </si>
  <si>
    <t xml:space="preserve">(Klaipėdos miesto savivaldybės administracijos direktoriaus 
2023 m. lapkričio 6 d. įsakymo Nr. AD1-1150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</si>
</sst>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0"/>
      <name val="Arial"/>
      <charset val="186"/>
    </font>
    <font>
      <sz val="10"/>
      <name val="Times New Roman"/>
      <family val="1"/>
      <charset val="186"/>
    </font>
    <font>
      <b/>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sz val="11"/>
      <name val="Times New Roman"/>
      <family val="1"/>
      <charset val="186"/>
    </font>
    <font>
      <b/>
      <sz val="10"/>
      <name val="Times New Roman"/>
      <family val="1"/>
      <charset val="204"/>
    </font>
    <font>
      <b/>
      <sz val="9"/>
      <name val="Times New Roman"/>
      <family val="1"/>
      <charset val="186"/>
    </font>
    <font>
      <sz val="9"/>
      <name val="Times New Roman"/>
      <family val="1"/>
      <charset val="186"/>
    </font>
    <font>
      <sz val="11"/>
      <name val="Arial"/>
      <family val="2"/>
      <charset val="186"/>
    </font>
    <font>
      <sz val="12"/>
      <name val="Times New Roman"/>
      <family val="1"/>
      <charset val="186"/>
    </font>
    <font>
      <b/>
      <sz val="12"/>
      <name val="Times New Roman"/>
      <family val="1"/>
      <charset val="186"/>
    </font>
    <font>
      <sz val="10"/>
      <color rgb="FFFF0000"/>
      <name val="Times New Roman"/>
      <family val="1"/>
      <charset val="186"/>
    </font>
    <font>
      <sz val="10"/>
      <color rgb="FF000000"/>
      <name val="Times New Roman"/>
      <family val="1"/>
      <charset val="186"/>
    </font>
    <font>
      <strike/>
      <sz val="10"/>
      <name val="Times New Roman"/>
      <family val="1"/>
      <charset val="186"/>
    </font>
    <font>
      <sz val="10"/>
      <color rgb="FF00B050"/>
      <name val="Times New Roman"/>
      <family val="1"/>
      <charset val="186"/>
    </font>
    <font>
      <b/>
      <sz val="10"/>
      <color rgb="FFFF000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FFCC"/>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2">
    <xf numFmtId="0" fontId="0" fillId="0" borderId="0"/>
    <xf numFmtId="0" fontId="3" fillId="0" borderId="0"/>
  </cellStyleXfs>
  <cellXfs count="511">
    <xf numFmtId="0" fontId="0" fillId="0" borderId="0" xfId="0"/>
    <xf numFmtId="3" fontId="1" fillId="6" borderId="6" xfId="0" applyNumberFormat="1" applyFont="1" applyFill="1" applyBorder="1" applyAlignment="1">
      <alignment vertical="top" wrapText="1"/>
    </xf>
    <xf numFmtId="0" fontId="1" fillId="3" borderId="0" xfId="0" applyFont="1" applyFill="1" applyAlignment="1">
      <alignment vertical="top"/>
    </xf>
    <xf numFmtId="0" fontId="1" fillId="0" borderId="0" xfId="0" applyFont="1" applyAlignment="1">
      <alignment vertical="top"/>
    </xf>
    <xf numFmtId="0" fontId="1" fillId="0" borderId="0" xfId="0" applyFont="1" applyAlignment="1">
      <alignment vertical="center"/>
    </xf>
    <xf numFmtId="0" fontId="1" fillId="0" borderId="0" xfId="0" applyNumberFormat="1" applyFont="1" applyAlignment="1">
      <alignment vertical="top"/>
    </xf>
    <xf numFmtId="0" fontId="1" fillId="0" borderId="0" xfId="0" applyFont="1" applyAlignment="1">
      <alignment horizontal="center" vertical="top"/>
    </xf>
    <xf numFmtId="0" fontId="1" fillId="6" borderId="3" xfId="0" applyFont="1" applyFill="1" applyBorder="1" applyAlignment="1">
      <alignment horizontal="center" vertical="top"/>
    </xf>
    <xf numFmtId="165" fontId="1" fillId="0" borderId="22" xfId="0" applyNumberFormat="1" applyFont="1" applyFill="1" applyBorder="1" applyAlignment="1">
      <alignment vertical="top" wrapText="1"/>
    </xf>
    <xf numFmtId="49" fontId="2" fillId="9" borderId="27" xfId="0" applyNumberFormat="1" applyFont="1" applyFill="1" applyBorder="1" applyAlignment="1">
      <alignment horizontal="center" vertical="top"/>
    </xf>
    <xf numFmtId="49" fontId="2" fillId="4" borderId="27" xfId="0" applyNumberFormat="1" applyFont="1" applyFill="1" applyBorder="1" applyAlignment="1">
      <alignment horizontal="center" vertical="top"/>
    </xf>
    <xf numFmtId="0" fontId="1" fillId="0" borderId="0" xfId="0" applyFont="1" applyFill="1" applyBorder="1" applyAlignment="1">
      <alignment horizontal="center" vertical="top"/>
    </xf>
    <xf numFmtId="164" fontId="1" fillId="0" borderId="0" xfId="0" applyNumberFormat="1" applyFont="1" applyAlignment="1">
      <alignment vertical="top"/>
    </xf>
    <xf numFmtId="3" fontId="1" fillId="0" borderId="0" xfId="0" applyNumberFormat="1" applyFont="1" applyBorder="1" applyAlignment="1">
      <alignment vertical="top"/>
    </xf>
    <xf numFmtId="0" fontId="1" fillId="0" borderId="0" xfId="0" applyFont="1" applyFill="1" applyAlignment="1">
      <alignment vertical="top"/>
    </xf>
    <xf numFmtId="0" fontId="1" fillId="0" borderId="0" xfId="0" applyFont="1" applyFill="1" applyBorder="1" applyAlignment="1">
      <alignment vertical="top"/>
    </xf>
    <xf numFmtId="0" fontId="3" fillId="0" borderId="0" xfId="0" applyFont="1"/>
    <xf numFmtId="3" fontId="2" fillId="8" borderId="11" xfId="0" applyNumberFormat="1" applyFont="1" applyFill="1" applyBorder="1" applyAlignment="1">
      <alignment horizontal="center" vertical="top"/>
    </xf>
    <xf numFmtId="49" fontId="2" fillId="8" borderId="29" xfId="0" applyNumberFormat="1" applyFont="1" applyFill="1" applyBorder="1" applyAlignment="1">
      <alignment horizontal="center" vertical="top"/>
    </xf>
    <xf numFmtId="49" fontId="2" fillId="9" borderId="7" xfId="0" applyNumberFormat="1" applyFont="1" applyFill="1" applyBorder="1" applyAlignment="1">
      <alignment horizontal="center" vertical="top"/>
    </xf>
    <xf numFmtId="3" fontId="2" fillId="8" borderId="40"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1" fillId="0" borderId="4" xfId="0" applyNumberFormat="1" applyFont="1" applyFill="1" applyBorder="1" applyAlignment="1">
      <alignment horizontal="center" vertical="top"/>
    </xf>
    <xf numFmtId="0" fontId="1" fillId="0" borderId="17" xfId="0" applyFont="1" applyFill="1" applyBorder="1" applyAlignment="1">
      <alignment horizontal="center" vertical="top"/>
    </xf>
    <xf numFmtId="49" fontId="2" fillId="6" borderId="1" xfId="0" applyNumberFormat="1" applyFont="1" applyFill="1" applyBorder="1" applyAlignment="1">
      <alignment horizontal="center" vertical="top" wrapText="1"/>
    </xf>
    <xf numFmtId="49" fontId="2" fillId="8" borderId="29" xfId="0" applyNumberFormat="1" applyFont="1" applyFill="1" applyBorder="1" applyAlignment="1">
      <alignment horizontal="center" vertical="top" wrapText="1"/>
    </xf>
    <xf numFmtId="165" fontId="2" fillId="6" borderId="19" xfId="0" applyNumberFormat="1" applyFont="1" applyFill="1" applyBorder="1" applyAlignment="1">
      <alignment horizontal="center" vertical="top" wrapText="1"/>
    </xf>
    <xf numFmtId="49" fontId="2" fillId="8" borderId="40" xfId="0" applyNumberFormat="1" applyFont="1" applyFill="1" applyBorder="1" applyAlignment="1">
      <alignment horizontal="center" vertical="top" wrapText="1"/>
    </xf>
    <xf numFmtId="0" fontId="1" fillId="6" borderId="17" xfId="0" applyFont="1" applyFill="1" applyBorder="1" applyAlignment="1">
      <alignment horizontal="center" vertical="top"/>
    </xf>
    <xf numFmtId="165" fontId="2" fillId="4" borderId="4" xfId="0" applyNumberFormat="1" applyFont="1" applyFill="1" applyBorder="1" applyAlignment="1">
      <alignment horizontal="center" vertical="top"/>
    </xf>
    <xf numFmtId="165" fontId="1" fillId="0" borderId="17" xfId="0" applyNumberFormat="1" applyFont="1" applyBorder="1" applyAlignment="1">
      <alignment horizontal="center" vertical="top"/>
    </xf>
    <xf numFmtId="165" fontId="1" fillId="0" borderId="0" xfId="0" applyNumberFormat="1" applyFont="1" applyAlignment="1">
      <alignment vertical="top"/>
    </xf>
    <xf numFmtId="3" fontId="1" fillId="6" borderId="3" xfId="0" applyNumberFormat="1" applyFont="1" applyFill="1" applyBorder="1" applyAlignment="1">
      <alignment horizontal="center" vertical="top" wrapText="1"/>
    </xf>
    <xf numFmtId="3" fontId="1" fillId="6" borderId="34" xfId="0" applyNumberFormat="1" applyFont="1" applyFill="1" applyBorder="1" applyAlignment="1">
      <alignment horizontal="center" vertical="top" wrapText="1"/>
    </xf>
    <xf numFmtId="3" fontId="1" fillId="6" borderId="35" xfId="0" applyNumberFormat="1" applyFont="1" applyFill="1" applyBorder="1" applyAlignment="1">
      <alignment horizontal="center" vertical="top" wrapText="1"/>
    </xf>
    <xf numFmtId="3" fontId="2" fillId="6" borderId="33" xfId="0" applyNumberFormat="1" applyFont="1" applyFill="1" applyBorder="1" applyAlignment="1">
      <alignment horizontal="left" vertical="top" wrapText="1"/>
    </xf>
    <xf numFmtId="165" fontId="1" fillId="6" borderId="26" xfId="0" applyNumberFormat="1" applyFont="1" applyFill="1" applyBorder="1" applyAlignment="1">
      <alignment vertical="top" wrapText="1"/>
    </xf>
    <xf numFmtId="49" fontId="2" fillId="9" borderId="10" xfId="0" applyNumberFormat="1" applyFont="1" applyFill="1" applyBorder="1" applyAlignment="1">
      <alignment horizontal="center" vertical="top"/>
    </xf>
    <xf numFmtId="0" fontId="1" fillId="6" borderId="35" xfId="0" applyFont="1" applyFill="1" applyBorder="1" applyAlignment="1">
      <alignment horizontal="center" vertical="top" wrapText="1"/>
    </xf>
    <xf numFmtId="0" fontId="1" fillId="6" borderId="17" xfId="0" applyFont="1" applyFill="1" applyBorder="1" applyAlignment="1">
      <alignment horizontal="center" vertical="top" wrapText="1"/>
    </xf>
    <xf numFmtId="0" fontId="1" fillId="0" borderId="16" xfId="0" applyFont="1" applyFill="1" applyBorder="1" applyAlignment="1">
      <alignment horizontal="center" vertical="top"/>
    </xf>
    <xf numFmtId="0" fontId="1" fillId="6" borderId="42" xfId="0" applyFont="1" applyFill="1" applyBorder="1" applyAlignment="1">
      <alignment horizontal="center" vertical="top" wrapText="1"/>
    </xf>
    <xf numFmtId="0" fontId="10" fillId="0" borderId="0" xfId="0" applyFont="1" applyAlignment="1">
      <alignment vertical="top" wrapText="1"/>
    </xf>
    <xf numFmtId="0" fontId="1" fillId="6" borderId="76" xfId="0" applyFont="1" applyFill="1" applyBorder="1" applyAlignment="1">
      <alignment horizontal="center" vertical="top"/>
    </xf>
    <xf numFmtId="0" fontId="1" fillId="6" borderId="16" xfId="0" applyFont="1" applyFill="1" applyBorder="1" applyAlignment="1">
      <alignment horizontal="center" vertical="top" wrapText="1"/>
    </xf>
    <xf numFmtId="0" fontId="1" fillId="0" borderId="20" xfId="0" applyFont="1" applyBorder="1" applyAlignment="1">
      <alignment vertical="top"/>
    </xf>
    <xf numFmtId="0" fontId="1" fillId="0" borderId="20" xfId="0" applyFont="1" applyBorder="1" applyAlignment="1">
      <alignment vertical="center"/>
    </xf>
    <xf numFmtId="0" fontId="1" fillId="0" borderId="20" xfId="0" applyNumberFormat="1" applyFont="1" applyBorder="1" applyAlignment="1">
      <alignment vertical="top"/>
    </xf>
    <xf numFmtId="0" fontId="1" fillId="0" borderId="20" xfId="0" applyFont="1" applyBorder="1" applyAlignment="1">
      <alignment horizontal="center" vertical="top"/>
    </xf>
    <xf numFmtId="3" fontId="1" fillId="6" borderId="72" xfId="0" applyNumberFormat="1" applyFont="1" applyFill="1" applyBorder="1" applyAlignment="1">
      <alignment horizontal="left" vertical="top" wrapText="1"/>
    </xf>
    <xf numFmtId="49" fontId="2" fillId="6" borderId="72" xfId="0" applyNumberFormat="1" applyFont="1" applyFill="1" applyBorder="1" applyAlignment="1">
      <alignment horizontal="center" vertical="top" wrapText="1"/>
    </xf>
    <xf numFmtId="49" fontId="1" fillId="6" borderId="2" xfId="0" applyNumberFormat="1" applyFont="1" applyFill="1" applyBorder="1" applyAlignment="1">
      <alignment horizontal="center" vertical="top" wrapText="1"/>
    </xf>
    <xf numFmtId="3" fontId="2" fillId="8" borderId="18" xfId="0" applyNumberFormat="1" applyFont="1" applyFill="1" applyBorder="1" applyAlignment="1">
      <alignment horizontal="center" vertical="top"/>
    </xf>
    <xf numFmtId="165" fontId="1" fillId="6" borderId="73" xfId="0" applyNumberFormat="1" applyFont="1" applyFill="1" applyBorder="1" applyAlignment="1">
      <alignment horizontal="center" vertical="top"/>
    </xf>
    <xf numFmtId="3" fontId="2" fillId="6" borderId="72" xfId="0" applyNumberFormat="1" applyFont="1" applyFill="1" applyBorder="1" applyAlignment="1">
      <alignment horizontal="right" vertical="top"/>
    </xf>
    <xf numFmtId="0" fontId="2" fillId="8" borderId="67" xfId="0" applyFont="1" applyFill="1" applyBorder="1" applyAlignment="1">
      <alignment horizontal="center" vertical="center"/>
    </xf>
    <xf numFmtId="0" fontId="1" fillId="6" borderId="29" xfId="0" applyFont="1" applyFill="1" applyBorder="1" applyAlignment="1">
      <alignment vertical="top" wrapText="1"/>
    </xf>
    <xf numFmtId="165" fontId="1" fillId="6" borderId="65" xfId="0" applyNumberFormat="1" applyFont="1" applyFill="1" applyBorder="1" applyAlignment="1">
      <alignment horizontal="center" vertical="top"/>
    </xf>
    <xf numFmtId="0" fontId="1" fillId="6" borderId="75" xfId="0" applyFont="1" applyFill="1" applyBorder="1" applyAlignment="1">
      <alignment vertical="top" wrapText="1"/>
    </xf>
    <xf numFmtId="3" fontId="1" fillId="0" borderId="8" xfId="0" applyNumberFormat="1" applyFont="1" applyFill="1" applyBorder="1" applyAlignment="1">
      <alignment vertical="top" wrapText="1"/>
    </xf>
    <xf numFmtId="0" fontId="2" fillId="6" borderId="8" xfId="0" applyFont="1" applyFill="1" applyBorder="1" applyAlignment="1">
      <alignment vertical="top" wrapText="1"/>
    </xf>
    <xf numFmtId="165" fontId="1" fillId="8" borderId="17" xfId="0" applyNumberFormat="1" applyFont="1" applyFill="1" applyBorder="1" applyAlignment="1">
      <alignment horizontal="center" vertical="top"/>
    </xf>
    <xf numFmtId="49" fontId="2" fillId="2" borderId="68" xfId="0" applyNumberFormat="1" applyFont="1" applyFill="1" applyBorder="1" applyAlignment="1">
      <alignment horizontal="center" vertical="top"/>
    </xf>
    <xf numFmtId="49" fontId="2" fillId="2" borderId="37" xfId="0" applyNumberFormat="1" applyFont="1" applyFill="1" applyBorder="1" applyAlignment="1">
      <alignment horizontal="center" vertical="top"/>
    </xf>
    <xf numFmtId="49" fontId="2" fillId="2" borderId="0" xfId="0" applyNumberFormat="1" applyFont="1" applyFill="1" applyBorder="1" applyAlignment="1">
      <alignment horizontal="center" vertical="top"/>
    </xf>
    <xf numFmtId="49" fontId="2" fillId="10" borderId="20" xfId="0" applyNumberFormat="1" applyFont="1" applyFill="1" applyBorder="1" applyAlignment="1">
      <alignment horizontal="center" vertical="top"/>
    </xf>
    <xf numFmtId="0" fontId="1" fillId="6" borderId="15" xfId="0" applyFont="1" applyFill="1" applyBorder="1" applyAlignment="1">
      <alignment horizontal="center" vertical="top"/>
    </xf>
    <xf numFmtId="0" fontId="1" fillId="6" borderId="60" xfId="0" applyFont="1" applyFill="1" applyBorder="1" applyAlignment="1">
      <alignment vertical="center" wrapText="1"/>
    </xf>
    <xf numFmtId="165" fontId="1" fillId="6" borderId="60" xfId="0" applyNumberFormat="1" applyFont="1" applyFill="1" applyBorder="1" applyAlignment="1">
      <alignment vertical="center" wrapText="1"/>
    </xf>
    <xf numFmtId="0" fontId="1" fillId="6" borderId="50" xfId="0" applyFont="1" applyFill="1" applyBorder="1" applyAlignment="1">
      <alignment horizontal="center" vertical="top"/>
    </xf>
    <xf numFmtId="0" fontId="1" fillId="6" borderId="77" xfId="0" applyFont="1" applyFill="1" applyBorder="1" applyAlignment="1">
      <alignment horizontal="left" vertical="top" wrapText="1"/>
    </xf>
    <xf numFmtId="3" fontId="1" fillId="6" borderId="52" xfId="0" applyNumberFormat="1" applyFont="1" applyFill="1" applyBorder="1" applyAlignment="1">
      <alignment horizontal="center" vertical="top" wrapText="1"/>
    </xf>
    <xf numFmtId="0" fontId="1" fillId="6" borderId="17" xfId="0" applyFont="1" applyFill="1" applyBorder="1" applyAlignment="1">
      <alignment vertical="top"/>
    </xf>
    <xf numFmtId="165" fontId="1" fillId="6" borderId="66" xfId="0" applyNumberFormat="1" applyFont="1" applyFill="1" applyBorder="1" applyAlignment="1">
      <alignment horizontal="center" vertical="top"/>
    </xf>
    <xf numFmtId="3" fontId="1" fillId="6" borderId="53" xfId="0" applyNumberFormat="1" applyFont="1" applyFill="1" applyBorder="1" applyAlignment="1">
      <alignment horizontal="center" vertical="top"/>
    </xf>
    <xf numFmtId="0" fontId="2" fillId="6" borderId="46" xfId="0" applyFont="1" applyFill="1" applyBorder="1" applyAlignment="1">
      <alignment vertical="top" wrapText="1"/>
    </xf>
    <xf numFmtId="165" fontId="1" fillId="6" borderId="15" xfId="0" applyNumberFormat="1" applyFont="1" applyFill="1" applyBorder="1" applyAlignment="1">
      <alignment horizontal="center" vertical="top"/>
    </xf>
    <xf numFmtId="49" fontId="2" fillId="0" borderId="22" xfId="0" applyNumberFormat="1" applyFont="1" applyBorder="1" applyAlignment="1">
      <alignment horizontal="center" vertical="top" wrapText="1"/>
    </xf>
    <xf numFmtId="0" fontId="9" fillId="0" borderId="49" xfId="0" applyFont="1" applyFill="1" applyBorder="1" applyAlignment="1">
      <alignment horizontal="center" vertical="center" textRotation="90" wrapText="1"/>
    </xf>
    <xf numFmtId="0" fontId="1" fillId="0" borderId="44" xfId="0" applyNumberFormat="1" applyFont="1" applyBorder="1" applyAlignment="1">
      <alignment vertical="top"/>
    </xf>
    <xf numFmtId="0" fontId="1" fillId="0" borderId="44" xfId="0" applyFont="1" applyBorder="1" applyAlignment="1">
      <alignment horizontal="center" vertical="top"/>
    </xf>
    <xf numFmtId="3" fontId="1" fillId="6" borderId="17" xfId="0" applyNumberFormat="1" applyFont="1" applyFill="1" applyBorder="1" applyAlignment="1">
      <alignment horizontal="center" vertical="top" wrapText="1"/>
    </xf>
    <xf numFmtId="165" fontId="2" fillId="8" borderId="75" xfId="0" applyNumberFormat="1" applyFont="1" applyFill="1" applyBorder="1" applyAlignment="1">
      <alignment horizontal="center" vertical="center"/>
    </xf>
    <xf numFmtId="165" fontId="1" fillId="6" borderId="17" xfId="0" applyNumberFormat="1" applyFont="1" applyFill="1" applyBorder="1" applyAlignment="1">
      <alignment horizontal="center" vertical="top"/>
    </xf>
    <xf numFmtId="165" fontId="2" fillId="2" borderId="27" xfId="0" applyNumberFormat="1" applyFont="1" applyFill="1" applyBorder="1" applyAlignment="1">
      <alignment horizontal="center" vertical="center"/>
    </xf>
    <xf numFmtId="165" fontId="1" fillId="6" borderId="85" xfId="0" applyNumberFormat="1" applyFont="1" applyFill="1" applyBorder="1" applyAlignment="1">
      <alignment horizontal="center" vertical="top"/>
    </xf>
    <xf numFmtId="165" fontId="2" fillId="2" borderId="27" xfId="0" applyNumberFormat="1" applyFont="1" applyFill="1" applyBorder="1" applyAlignment="1">
      <alignment horizontal="center" vertical="top"/>
    </xf>
    <xf numFmtId="165" fontId="2" fillId="9" borderId="27" xfId="0" applyNumberFormat="1" applyFont="1" applyFill="1" applyBorder="1" applyAlignment="1">
      <alignment horizontal="center" vertical="top"/>
    </xf>
    <xf numFmtId="165" fontId="2" fillId="4" borderId="27" xfId="0" applyNumberFormat="1" applyFont="1" applyFill="1" applyBorder="1" applyAlignment="1">
      <alignment horizontal="center" vertical="top"/>
    </xf>
    <xf numFmtId="3" fontId="1" fillId="6" borderId="53" xfId="0" applyNumberFormat="1" applyFont="1" applyFill="1" applyBorder="1" applyAlignment="1">
      <alignment horizontal="center" vertical="top" wrapText="1"/>
    </xf>
    <xf numFmtId="0" fontId="1" fillId="6" borderId="83" xfId="0" applyFont="1" applyFill="1" applyBorder="1" applyAlignment="1">
      <alignment vertical="top" wrapText="1"/>
    </xf>
    <xf numFmtId="3" fontId="1" fillId="6" borderId="53" xfId="0" applyNumberFormat="1" applyFont="1" applyFill="1" applyBorder="1" applyAlignment="1">
      <alignment horizontal="left" vertical="top" wrapText="1"/>
    </xf>
    <xf numFmtId="3" fontId="1" fillId="6" borderId="89" xfId="0" applyNumberFormat="1" applyFont="1" applyFill="1" applyBorder="1" applyAlignment="1">
      <alignment horizontal="center" vertical="top" wrapText="1"/>
    </xf>
    <xf numFmtId="3" fontId="1" fillId="6" borderId="34" xfId="0" applyNumberFormat="1" applyFont="1" applyFill="1" applyBorder="1" applyAlignment="1">
      <alignment vertical="top" wrapText="1"/>
    </xf>
    <xf numFmtId="3" fontId="1" fillId="6" borderId="42" xfId="0" applyNumberFormat="1" applyFont="1" applyFill="1" applyBorder="1" applyAlignment="1">
      <alignment horizontal="center" vertical="top"/>
    </xf>
    <xf numFmtId="0" fontId="1" fillId="6" borderId="87" xfId="0" applyFont="1" applyFill="1" applyBorder="1" applyAlignment="1">
      <alignment horizontal="left" vertical="top" wrapText="1"/>
    </xf>
    <xf numFmtId="165" fontId="1" fillId="6" borderId="35" xfId="0" applyNumberFormat="1" applyFont="1" applyFill="1" applyBorder="1" applyAlignment="1">
      <alignment horizontal="left" vertical="top" wrapText="1"/>
    </xf>
    <xf numFmtId="0" fontId="1" fillId="0" borderId="8" xfId="0" applyFont="1" applyFill="1" applyBorder="1" applyAlignment="1">
      <alignment horizontal="left" vertical="top" wrapText="1"/>
    </xf>
    <xf numFmtId="165" fontId="1" fillId="6" borderId="34" xfId="0" applyNumberFormat="1" applyFont="1" applyFill="1" applyBorder="1" applyAlignment="1">
      <alignment horizontal="center" vertical="top" wrapText="1"/>
    </xf>
    <xf numFmtId="1" fontId="1" fillId="6" borderId="87" xfId="0" applyNumberFormat="1" applyFont="1" applyFill="1" applyBorder="1" applyAlignment="1">
      <alignment horizontal="center" vertical="top" wrapText="1"/>
    </xf>
    <xf numFmtId="165" fontId="1" fillId="6" borderId="23" xfId="0" applyNumberFormat="1" applyFont="1" applyFill="1" applyBorder="1" applyAlignment="1">
      <alignment horizontal="center" vertical="top"/>
    </xf>
    <xf numFmtId="0" fontId="1" fillId="6" borderId="15" xfId="0" applyFont="1" applyFill="1" applyBorder="1" applyAlignment="1">
      <alignment horizontal="center" vertical="top" wrapText="1"/>
    </xf>
    <xf numFmtId="0" fontId="2" fillId="6" borderId="1" xfId="0" applyFont="1" applyFill="1" applyBorder="1" applyAlignment="1">
      <alignment horizontal="center" vertical="top" wrapText="1"/>
    </xf>
    <xf numFmtId="0" fontId="1" fillId="6" borderId="6" xfId="0" applyFont="1" applyFill="1" applyBorder="1" applyAlignment="1">
      <alignment horizontal="left" vertical="top" wrapText="1"/>
    </xf>
    <xf numFmtId="165" fontId="1" fillId="6" borderId="61" xfId="0" applyNumberFormat="1" applyFont="1" applyFill="1" applyBorder="1" applyAlignment="1">
      <alignment horizontal="center" vertical="top"/>
    </xf>
    <xf numFmtId="3" fontId="1" fillId="6" borderId="34" xfId="0" applyNumberFormat="1" applyFont="1" applyFill="1" applyBorder="1" applyAlignment="1">
      <alignment horizontal="center" vertical="top"/>
    </xf>
    <xf numFmtId="0" fontId="1" fillId="6" borderId="52" xfId="0" applyFont="1" applyFill="1" applyBorder="1" applyAlignment="1">
      <alignment horizontal="center" vertical="top" wrapText="1"/>
    </xf>
    <xf numFmtId="0" fontId="2" fillId="6" borderId="11" xfId="0" applyFont="1" applyFill="1" applyBorder="1" applyAlignment="1">
      <alignment horizontal="center" vertical="top" wrapText="1"/>
    </xf>
    <xf numFmtId="165" fontId="1" fillId="6" borderId="6" xfId="0" applyNumberFormat="1" applyFont="1" applyFill="1" applyBorder="1" applyAlignment="1">
      <alignment horizontal="center" vertical="top"/>
    </xf>
    <xf numFmtId="0" fontId="1" fillId="6" borderId="22" xfId="0" applyFont="1" applyFill="1" applyBorder="1" applyAlignment="1">
      <alignment vertical="center" textRotation="90" wrapText="1"/>
    </xf>
    <xf numFmtId="164" fontId="1" fillId="6" borderId="23" xfId="0" applyNumberFormat="1" applyFont="1" applyFill="1" applyBorder="1" applyAlignment="1">
      <alignment horizontal="center" vertical="top"/>
    </xf>
    <xf numFmtId="0" fontId="1" fillId="6" borderId="85" xfId="0" applyFont="1" applyFill="1" applyBorder="1" applyAlignment="1">
      <alignment horizontal="center" vertical="top"/>
    </xf>
    <xf numFmtId="0" fontId="2" fillId="0" borderId="29" xfId="0" applyFont="1" applyFill="1" applyBorder="1" applyAlignment="1">
      <alignment vertical="top" textRotation="255" wrapText="1"/>
    </xf>
    <xf numFmtId="0" fontId="2" fillId="0" borderId="1" xfId="0" applyFont="1" applyFill="1" applyBorder="1" applyAlignment="1">
      <alignment vertical="top" textRotation="255" wrapText="1"/>
    </xf>
    <xf numFmtId="0" fontId="1" fillId="0" borderId="0" xfId="0" applyFont="1" applyBorder="1" applyAlignment="1">
      <alignment vertical="top" wrapText="1"/>
    </xf>
    <xf numFmtId="3" fontId="1" fillId="6" borderId="15" xfId="0" applyNumberFormat="1" applyFont="1" applyFill="1" applyBorder="1" applyAlignment="1">
      <alignment horizontal="center" vertical="top" wrapText="1"/>
    </xf>
    <xf numFmtId="0" fontId="1" fillId="6" borderId="3" xfId="0" applyFont="1" applyFill="1" applyBorder="1" applyAlignment="1">
      <alignment horizontal="center" vertical="top" wrapText="1"/>
    </xf>
    <xf numFmtId="0" fontId="2" fillId="6" borderId="11" xfId="0" applyFont="1" applyFill="1" applyBorder="1" applyAlignment="1">
      <alignment horizontal="center" vertical="center" wrapText="1"/>
    </xf>
    <xf numFmtId="0" fontId="2" fillId="6" borderId="54" xfId="0" applyFont="1" applyFill="1" applyBorder="1" applyAlignment="1">
      <alignment vertical="top" textRotation="255" wrapText="1"/>
    </xf>
    <xf numFmtId="0" fontId="1" fillId="6" borderId="92" xfId="0" applyFont="1" applyFill="1" applyBorder="1" applyAlignment="1">
      <alignment horizontal="left" vertical="top" wrapText="1"/>
    </xf>
    <xf numFmtId="0" fontId="2" fillId="6" borderId="70" xfId="0" applyFont="1" applyFill="1" applyBorder="1" applyAlignment="1">
      <alignment vertical="top" textRotation="255" wrapText="1"/>
    </xf>
    <xf numFmtId="165" fontId="2" fillId="6" borderId="13" xfId="0" applyNumberFormat="1" applyFont="1" applyFill="1" applyBorder="1" applyAlignment="1">
      <alignment horizontal="center" vertical="center" wrapText="1"/>
    </xf>
    <xf numFmtId="165" fontId="2" fillId="6" borderId="22" xfId="0" applyNumberFormat="1" applyFont="1" applyFill="1" applyBorder="1" applyAlignment="1">
      <alignment horizontal="center" vertical="center" wrapText="1"/>
    </xf>
    <xf numFmtId="0" fontId="1" fillId="0" borderId="0" xfId="0" applyFont="1" applyBorder="1" applyAlignment="1">
      <alignment vertical="center"/>
    </xf>
    <xf numFmtId="0" fontId="1" fillId="0" borderId="0" xfId="0" applyNumberFormat="1" applyFont="1" applyBorder="1" applyAlignment="1">
      <alignment vertical="top"/>
    </xf>
    <xf numFmtId="0" fontId="1" fillId="0" borderId="0" xfId="0" applyFont="1" applyBorder="1" applyAlignment="1">
      <alignment horizontal="center" vertical="top"/>
    </xf>
    <xf numFmtId="49" fontId="2" fillId="6" borderId="18" xfId="0" applyNumberFormat="1" applyFont="1" applyFill="1" applyBorder="1" applyAlignment="1">
      <alignment horizontal="center" vertical="top" wrapText="1"/>
    </xf>
    <xf numFmtId="0" fontId="1" fillId="6" borderId="7" xfId="0" applyFont="1" applyFill="1" applyBorder="1" applyAlignment="1">
      <alignment vertical="top" wrapText="1"/>
    </xf>
    <xf numFmtId="165" fontId="1" fillId="6" borderId="90" xfId="0" applyNumberFormat="1" applyFont="1" applyFill="1" applyBorder="1" applyAlignment="1">
      <alignment horizontal="center" vertical="top"/>
    </xf>
    <xf numFmtId="0" fontId="8" fillId="8" borderId="67" xfId="0" applyFont="1" applyFill="1" applyBorder="1" applyAlignment="1">
      <alignment horizontal="center" vertical="center"/>
    </xf>
    <xf numFmtId="1" fontId="1" fillId="6" borderId="35" xfId="0" applyNumberFormat="1" applyFont="1" applyFill="1" applyBorder="1" applyAlignment="1">
      <alignment horizontal="center" vertical="top" wrapText="1"/>
    </xf>
    <xf numFmtId="165" fontId="2" fillId="8" borderId="16" xfId="0" applyNumberFormat="1" applyFont="1" applyFill="1" applyBorder="1" applyAlignment="1">
      <alignment horizontal="center" vertical="top"/>
    </xf>
    <xf numFmtId="0" fontId="1" fillId="0" borderId="46" xfId="0" applyFont="1" applyFill="1" applyBorder="1" applyAlignment="1">
      <alignment horizontal="left" vertical="top" wrapText="1"/>
    </xf>
    <xf numFmtId="165" fontId="1" fillId="6" borderId="25" xfId="0" applyNumberFormat="1" applyFont="1" applyFill="1" applyBorder="1" applyAlignment="1">
      <alignment horizontal="left" vertical="top" wrapText="1"/>
    </xf>
    <xf numFmtId="165" fontId="1" fillId="6" borderId="23" xfId="0" applyNumberFormat="1" applyFont="1" applyFill="1" applyBorder="1" applyAlignment="1">
      <alignment horizontal="left" vertical="top" wrapText="1"/>
    </xf>
    <xf numFmtId="0" fontId="2" fillId="6" borderId="13"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1" fillId="6" borderId="11" xfId="0" applyFont="1" applyFill="1" applyBorder="1" applyAlignment="1">
      <alignment horizontal="center" vertical="center" textRotation="90" wrapText="1"/>
    </xf>
    <xf numFmtId="165" fontId="2" fillId="6" borderId="80" xfId="0" applyNumberFormat="1" applyFont="1" applyFill="1" applyBorder="1" applyAlignment="1">
      <alignment horizontal="center" vertical="center"/>
    </xf>
    <xf numFmtId="165" fontId="1" fillId="6" borderId="59" xfId="0" applyNumberFormat="1" applyFont="1" applyFill="1" applyBorder="1" applyAlignment="1">
      <alignment horizontal="center" vertical="top"/>
    </xf>
    <xf numFmtId="0" fontId="1" fillId="6" borderId="4" xfId="0" applyFont="1" applyFill="1" applyBorder="1" applyAlignment="1">
      <alignment horizontal="center" vertical="top" wrapText="1"/>
    </xf>
    <xf numFmtId="3" fontId="2" fillId="8" borderId="29" xfId="0" applyNumberFormat="1" applyFont="1" applyFill="1" applyBorder="1" applyAlignment="1">
      <alignment horizontal="center" vertical="center"/>
    </xf>
    <xf numFmtId="49" fontId="2" fillId="6" borderId="31" xfId="0" applyNumberFormat="1" applyFont="1" applyFill="1" applyBorder="1" applyAlignment="1">
      <alignment horizontal="center" vertical="center" wrapText="1"/>
    </xf>
    <xf numFmtId="3" fontId="1" fillId="6" borderId="13" xfId="0" applyNumberFormat="1" applyFont="1" applyFill="1" applyBorder="1" applyAlignment="1">
      <alignment horizontal="left" vertical="center" wrapText="1"/>
    </xf>
    <xf numFmtId="0" fontId="8" fillId="8" borderId="0" xfId="0" applyFont="1" applyFill="1" applyBorder="1" applyAlignment="1">
      <alignment horizontal="center" vertical="center"/>
    </xf>
    <xf numFmtId="165" fontId="2" fillId="8" borderId="25" xfId="0" applyNumberFormat="1" applyFont="1" applyFill="1" applyBorder="1" applyAlignment="1">
      <alignment horizontal="center" vertical="center"/>
    </xf>
    <xf numFmtId="49" fontId="2" fillId="3" borderId="22" xfId="0" applyNumberFormat="1" applyFont="1" applyFill="1" applyBorder="1" applyAlignment="1">
      <alignment vertical="top"/>
    </xf>
    <xf numFmtId="0" fontId="2" fillId="6" borderId="26" xfId="0" applyFont="1" applyFill="1" applyBorder="1" applyAlignment="1">
      <alignment vertical="top" wrapText="1"/>
    </xf>
    <xf numFmtId="49" fontId="2" fillId="9" borderId="23" xfId="0" applyNumberFormat="1" applyFont="1" applyFill="1" applyBorder="1" applyAlignment="1">
      <alignment horizontal="center" vertical="top" wrapText="1"/>
    </xf>
    <xf numFmtId="49" fontId="2" fillId="2" borderId="18" xfId="0" applyNumberFormat="1" applyFont="1" applyFill="1" applyBorder="1" applyAlignment="1">
      <alignment horizontal="center" vertical="top"/>
    </xf>
    <xf numFmtId="3" fontId="1" fillId="6" borderId="15" xfId="0" applyNumberFormat="1" applyFont="1" applyFill="1" applyBorder="1" applyAlignment="1">
      <alignment horizontal="center" vertical="top"/>
    </xf>
    <xf numFmtId="165" fontId="1" fillId="6" borderId="91" xfId="0" applyNumberFormat="1" applyFont="1" applyFill="1" applyBorder="1" applyAlignment="1">
      <alignment vertical="top" wrapText="1"/>
    </xf>
    <xf numFmtId="165" fontId="1" fillId="6" borderId="92" xfId="0" applyNumberFormat="1" applyFont="1" applyFill="1" applyBorder="1" applyAlignment="1">
      <alignment vertical="top" wrapText="1"/>
    </xf>
    <xf numFmtId="0" fontId="1" fillId="6" borderId="55" xfId="0" applyFont="1" applyFill="1" applyBorder="1" applyAlignment="1">
      <alignment vertical="top" wrapText="1"/>
    </xf>
    <xf numFmtId="3" fontId="1" fillId="6" borderId="44" xfId="0" applyNumberFormat="1" applyFont="1" applyFill="1" applyBorder="1" applyAlignment="1">
      <alignment horizontal="center" vertical="top" wrapText="1"/>
    </xf>
    <xf numFmtId="49" fontId="1" fillId="6" borderId="64" xfId="0" applyNumberFormat="1" applyFont="1" applyFill="1" applyBorder="1" applyAlignment="1">
      <alignment horizontal="center" vertical="top" wrapText="1"/>
    </xf>
    <xf numFmtId="165" fontId="1" fillId="6" borderId="8" xfId="0" applyNumberFormat="1" applyFont="1" applyFill="1" applyBorder="1" applyAlignment="1">
      <alignment horizontal="center" vertical="top"/>
    </xf>
    <xf numFmtId="49" fontId="1" fillId="6" borderId="49" xfId="0" applyNumberFormat="1" applyFont="1" applyFill="1" applyBorder="1" applyAlignment="1">
      <alignment horizontal="center" vertical="center"/>
    </xf>
    <xf numFmtId="0" fontId="2" fillId="0" borderId="22" xfId="0" applyFont="1" applyFill="1" applyBorder="1" applyAlignment="1">
      <alignment vertical="top" textRotation="255" wrapText="1"/>
    </xf>
    <xf numFmtId="49" fontId="1" fillId="6" borderId="40" xfId="0" applyNumberFormat="1" applyFont="1" applyFill="1" applyBorder="1" applyAlignment="1">
      <alignment horizontal="center" vertical="top" wrapText="1"/>
    </xf>
    <xf numFmtId="0" fontId="1" fillId="0" borderId="4" xfId="0" applyFont="1" applyFill="1" applyBorder="1" applyAlignment="1">
      <alignment horizontal="center" vertical="top"/>
    </xf>
    <xf numFmtId="0" fontId="1" fillId="6" borderId="13" xfId="0" applyFont="1" applyFill="1" applyBorder="1" applyAlignment="1">
      <alignment horizontal="center" vertical="top" textRotation="90" wrapText="1"/>
    </xf>
    <xf numFmtId="0" fontId="2" fillId="0" borderId="54" xfId="0" applyFont="1" applyFill="1" applyBorder="1" applyAlignment="1">
      <alignment vertical="top" textRotation="255" wrapText="1"/>
    </xf>
    <xf numFmtId="0" fontId="1" fillId="6" borderId="78" xfId="0" applyFont="1" applyFill="1" applyBorder="1" applyAlignment="1">
      <alignment horizontal="center" vertical="top"/>
    </xf>
    <xf numFmtId="49" fontId="2" fillId="2" borderId="0" xfId="0" applyNumberFormat="1" applyFont="1" applyFill="1" applyAlignment="1">
      <alignment horizontal="center" vertical="top"/>
    </xf>
    <xf numFmtId="0" fontId="2" fillId="0" borderId="11" xfId="0" applyFont="1" applyFill="1" applyBorder="1" applyAlignment="1">
      <alignment vertical="top" textRotation="255" wrapText="1"/>
    </xf>
    <xf numFmtId="165" fontId="2" fillId="6" borderId="11" xfId="0" applyNumberFormat="1" applyFont="1" applyFill="1" applyBorder="1" applyAlignment="1">
      <alignment horizontal="center" vertical="center" wrapText="1"/>
    </xf>
    <xf numFmtId="165" fontId="1" fillId="6" borderId="81" xfId="0" applyNumberFormat="1" applyFont="1" applyFill="1" applyBorder="1" applyAlignment="1">
      <alignment horizontal="left" vertical="top" wrapText="1"/>
    </xf>
    <xf numFmtId="165" fontId="2" fillId="6" borderId="5" xfId="0" applyNumberFormat="1" applyFont="1" applyFill="1" applyBorder="1" applyAlignment="1">
      <alignment horizontal="center" vertical="center"/>
    </xf>
    <xf numFmtId="3" fontId="1" fillId="6" borderId="6" xfId="0" applyNumberFormat="1" applyFont="1" applyFill="1" applyBorder="1" applyAlignment="1">
      <alignment horizontal="right" vertical="top"/>
    </xf>
    <xf numFmtId="0" fontId="1" fillId="6" borderId="23" xfId="0" applyFont="1" applyFill="1" applyBorder="1" applyAlignment="1">
      <alignment horizontal="left" vertical="top" wrapText="1"/>
    </xf>
    <xf numFmtId="49" fontId="1" fillId="6" borderId="62" xfId="0" applyNumberFormat="1" applyFont="1" applyFill="1" applyBorder="1" applyAlignment="1">
      <alignment horizontal="center" vertical="top" wrapText="1"/>
    </xf>
    <xf numFmtId="0" fontId="1" fillId="6" borderId="82" xfId="0" applyFont="1" applyFill="1" applyBorder="1" applyAlignment="1">
      <alignment horizontal="center" vertical="top"/>
    </xf>
    <xf numFmtId="49" fontId="2" fillId="8" borderId="29" xfId="0" applyNumberFormat="1" applyFont="1" applyFill="1" applyBorder="1" applyAlignment="1">
      <alignment horizontal="left" vertical="top"/>
    </xf>
    <xf numFmtId="49" fontId="2" fillId="0" borderId="11" xfId="0" applyNumberFormat="1" applyFont="1" applyBorder="1" applyAlignment="1">
      <alignment horizontal="center" vertical="top"/>
    </xf>
    <xf numFmtId="0" fontId="2" fillId="3" borderId="11" xfId="0" applyFont="1" applyFill="1" applyBorder="1" applyAlignment="1">
      <alignment horizontal="left" vertical="top" wrapText="1"/>
    </xf>
    <xf numFmtId="0" fontId="2" fillId="0" borderId="26" xfId="0" applyFont="1" applyBorder="1" applyAlignment="1">
      <alignment vertical="top"/>
    </xf>
    <xf numFmtId="49" fontId="9" fillId="6" borderId="21" xfId="0" applyNumberFormat="1" applyFont="1" applyFill="1" applyBorder="1" applyAlignment="1">
      <alignment horizontal="center" vertical="top" wrapText="1"/>
    </xf>
    <xf numFmtId="0" fontId="1" fillId="0" borderId="17" xfId="0" applyFont="1" applyFill="1" applyBorder="1" applyAlignment="1">
      <alignment horizontal="center" vertical="top" wrapText="1"/>
    </xf>
    <xf numFmtId="49" fontId="2" fillId="9" borderId="8" xfId="0" applyNumberFormat="1" applyFont="1" applyFill="1" applyBorder="1" applyAlignment="1">
      <alignment horizontal="center" vertical="top"/>
    </xf>
    <xf numFmtId="49" fontId="2" fillId="2" borderId="80" xfId="0" applyNumberFormat="1" applyFont="1" applyFill="1" applyBorder="1" applyAlignment="1">
      <alignment horizontal="center" vertical="top"/>
    </xf>
    <xf numFmtId="0" fontId="2" fillId="6" borderId="9" xfId="0" applyFont="1" applyFill="1" applyBorder="1" applyAlignment="1">
      <alignment horizontal="center" vertical="center" wrapText="1"/>
    </xf>
    <xf numFmtId="3" fontId="1" fillId="6" borderId="9" xfId="0" applyNumberFormat="1" applyFont="1" applyFill="1" applyBorder="1" applyAlignment="1">
      <alignment horizontal="center" vertical="center" textRotation="90" wrapText="1"/>
    </xf>
    <xf numFmtId="0" fontId="1" fillId="6" borderId="84" xfId="0" applyFont="1" applyFill="1" applyBorder="1" applyAlignment="1">
      <alignment vertical="top" wrapText="1"/>
    </xf>
    <xf numFmtId="49" fontId="1" fillId="6" borderId="2" xfId="0" applyNumberFormat="1" applyFont="1" applyFill="1" applyBorder="1" applyAlignment="1">
      <alignment horizontal="center" vertical="center" wrapText="1"/>
    </xf>
    <xf numFmtId="0" fontId="1" fillId="6" borderId="6" xfId="0" applyFont="1" applyFill="1" applyBorder="1" applyAlignment="1">
      <alignment vertical="top"/>
    </xf>
    <xf numFmtId="0" fontId="1" fillId="6" borderId="34" xfId="0" applyFont="1" applyFill="1" applyBorder="1" applyAlignment="1">
      <alignment vertical="top"/>
    </xf>
    <xf numFmtId="0" fontId="1" fillId="0" borderId="0" xfId="0" applyFont="1" applyBorder="1" applyAlignment="1">
      <alignment vertical="top"/>
    </xf>
    <xf numFmtId="0" fontId="1" fillId="6" borderId="11" xfId="0" applyFont="1" applyFill="1" applyBorder="1" applyAlignment="1">
      <alignment horizontal="left" vertical="top" wrapText="1"/>
    </xf>
    <xf numFmtId="0" fontId="1" fillId="6" borderId="22" xfId="0" applyFont="1" applyFill="1" applyBorder="1" applyAlignment="1">
      <alignment horizontal="left" vertical="top" wrapText="1"/>
    </xf>
    <xf numFmtId="49" fontId="2" fillId="6" borderId="13" xfId="0" applyNumberFormat="1" applyFont="1" applyFill="1" applyBorder="1" applyAlignment="1">
      <alignment horizontal="center" vertical="top"/>
    </xf>
    <xf numFmtId="49" fontId="2" fillId="6" borderId="22" xfId="0" applyNumberFormat="1" applyFont="1" applyFill="1" applyBorder="1" applyAlignment="1">
      <alignment horizontal="center" vertical="top"/>
    </xf>
    <xf numFmtId="165" fontId="1" fillId="6" borderId="63" xfId="0" applyNumberFormat="1" applyFont="1" applyFill="1" applyBorder="1" applyAlignment="1">
      <alignment horizontal="center" vertical="top"/>
    </xf>
    <xf numFmtId="165" fontId="1" fillId="6" borderId="57" xfId="0" applyNumberFormat="1" applyFont="1" applyFill="1" applyBorder="1" applyAlignment="1">
      <alignment horizontal="center" vertical="top"/>
    </xf>
    <xf numFmtId="165" fontId="1" fillId="6" borderId="56" xfId="0" applyNumberFormat="1" applyFont="1" applyFill="1" applyBorder="1" applyAlignment="1">
      <alignment horizontal="center" vertical="top"/>
    </xf>
    <xf numFmtId="49" fontId="1" fillId="6" borderId="0" xfId="0" applyNumberFormat="1" applyFont="1" applyFill="1" applyBorder="1" applyAlignment="1">
      <alignment horizontal="center" vertical="top" wrapText="1"/>
    </xf>
    <xf numFmtId="49" fontId="2" fillId="6" borderId="13"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12" xfId="0" applyNumberFormat="1" applyFont="1" applyFill="1" applyBorder="1" applyAlignment="1">
      <alignment horizontal="center" vertical="top" wrapText="1"/>
    </xf>
    <xf numFmtId="49" fontId="2" fillId="9" borderId="5" xfId="0" applyNumberFormat="1" applyFont="1" applyFill="1" applyBorder="1" applyAlignment="1">
      <alignment horizontal="center" vertical="top"/>
    </xf>
    <xf numFmtId="49" fontId="2" fillId="2" borderId="74" xfId="0" applyNumberFormat="1" applyFont="1" applyFill="1" applyBorder="1" applyAlignment="1">
      <alignment horizontal="center" vertical="top"/>
    </xf>
    <xf numFmtId="0" fontId="2" fillId="6" borderId="13" xfId="0" applyFont="1" applyFill="1" applyBorder="1" applyAlignment="1">
      <alignment horizontal="center" vertical="top" wrapText="1"/>
    </xf>
    <xf numFmtId="0" fontId="2" fillId="6" borderId="22" xfId="0" applyFont="1" applyFill="1" applyBorder="1" applyAlignment="1">
      <alignment horizontal="center" vertical="top" wrapText="1"/>
    </xf>
    <xf numFmtId="49" fontId="2" fillId="6" borderId="11" xfId="0" applyNumberFormat="1" applyFont="1" applyFill="1" applyBorder="1" applyAlignment="1">
      <alignment horizontal="center" vertical="top"/>
    </xf>
    <xf numFmtId="49" fontId="2" fillId="8" borderId="11" xfId="0" applyNumberFormat="1" applyFont="1" applyFill="1" applyBorder="1" applyAlignment="1">
      <alignment horizontal="center" vertical="top" wrapText="1"/>
    </xf>
    <xf numFmtId="3" fontId="1" fillId="6" borderId="25" xfId="0" applyNumberFormat="1" applyFont="1" applyFill="1" applyBorder="1" applyAlignment="1">
      <alignment horizontal="left" vertical="top" wrapText="1"/>
    </xf>
    <xf numFmtId="49" fontId="2" fillId="9" borderId="6" xfId="0" applyNumberFormat="1" applyFont="1" applyFill="1" applyBorder="1" applyAlignment="1">
      <alignment horizontal="center" vertical="top"/>
    </xf>
    <xf numFmtId="165" fontId="1" fillId="6" borderId="57" xfId="0" applyNumberFormat="1" applyFont="1" applyFill="1" applyBorder="1" applyAlignment="1">
      <alignment horizontal="center" vertical="top"/>
    </xf>
    <xf numFmtId="0" fontId="2" fillId="6" borderId="13" xfId="0" applyFont="1" applyFill="1" applyBorder="1" applyAlignment="1">
      <alignment horizontal="center" vertical="top" wrapText="1"/>
    </xf>
    <xf numFmtId="49" fontId="2" fillId="2" borderId="57" xfId="0" applyNumberFormat="1" applyFont="1" applyFill="1" applyBorder="1" applyAlignment="1">
      <alignment horizontal="center" vertical="top"/>
    </xf>
    <xf numFmtId="0" fontId="1" fillId="0" borderId="0" xfId="0" applyFont="1" applyBorder="1" applyAlignment="1">
      <alignment vertical="top"/>
    </xf>
    <xf numFmtId="165" fontId="1" fillId="6" borderId="3" xfId="0" applyNumberFormat="1" applyFont="1" applyFill="1" applyBorder="1" applyAlignment="1">
      <alignment horizontal="center" vertical="top"/>
    </xf>
    <xf numFmtId="49" fontId="2" fillId="9" borderId="6" xfId="0" applyNumberFormat="1" applyFont="1" applyFill="1" applyBorder="1" applyAlignment="1">
      <alignment horizontal="center" vertical="top"/>
    </xf>
    <xf numFmtId="49" fontId="1" fillId="6" borderId="41" xfId="0" applyNumberFormat="1" applyFont="1" applyFill="1" applyBorder="1" applyAlignment="1">
      <alignment horizontal="center" vertical="top" wrapText="1"/>
    </xf>
    <xf numFmtId="49" fontId="1" fillId="6" borderId="49" xfId="0" applyNumberFormat="1" applyFont="1" applyFill="1" applyBorder="1" applyAlignment="1">
      <alignment horizontal="center" vertical="top" wrapText="1"/>
    </xf>
    <xf numFmtId="49" fontId="2" fillId="2" borderId="5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13" xfId="0" applyFont="1" applyFill="1" applyBorder="1" applyAlignment="1">
      <alignment horizontal="center" vertical="top" wrapText="1"/>
    </xf>
    <xf numFmtId="164" fontId="1" fillId="6" borderId="25" xfId="0" applyNumberFormat="1" applyFont="1" applyFill="1" applyBorder="1" applyAlignment="1">
      <alignment horizontal="center" vertical="top" wrapText="1"/>
    </xf>
    <xf numFmtId="164" fontId="1" fillId="6" borderId="17" xfId="0" applyNumberFormat="1" applyFont="1" applyFill="1" applyBorder="1" applyAlignment="1">
      <alignment horizontal="center" vertical="top"/>
    </xf>
    <xf numFmtId="164" fontId="1" fillId="6" borderId="63" xfId="0" applyNumberFormat="1" applyFont="1" applyFill="1" applyBorder="1" applyAlignment="1">
      <alignment horizontal="center" vertical="top"/>
    </xf>
    <xf numFmtId="0" fontId="1" fillId="6" borderId="79" xfId="0" applyFont="1" applyFill="1" applyBorder="1" applyAlignment="1">
      <alignment horizontal="center" vertical="top" wrapText="1"/>
    </xf>
    <xf numFmtId="165" fontId="1" fillId="0" borderId="73" xfId="0" applyNumberFormat="1" applyFont="1" applyBorder="1" applyAlignment="1">
      <alignment horizontal="center" vertical="top"/>
    </xf>
    <xf numFmtId="164" fontId="1" fillId="6" borderId="69" xfId="0" applyNumberFormat="1" applyFont="1" applyFill="1" applyBorder="1" applyAlignment="1">
      <alignment horizontal="center" vertical="top" wrapText="1"/>
    </xf>
    <xf numFmtId="0" fontId="1" fillId="0" borderId="0" xfId="0" applyFont="1" applyBorder="1" applyAlignment="1">
      <alignment vertical="top"/>
    </xf>
    <xf numFmtId="49" fontId="2" fillId="9" borderId="6" xfId="0" applyNumberFormat="1" applyFont="1" applyFill="1" applyBorder="1" applyAlignment="1">
      <alignment horizontal="center" vertical="top"/>
    </xf>
    <xf numFmtId="49" fontId="1" fillId="6" borderId="0" xfId="0" applyNumberFormat="1" applyFont="1" applyFill="1" applyBorder="1" applyAlignment="1">
      <alignment horizontal="center" vertical="top" wrapText="1"/>
    </xf>
    <xf numFmtId="49" fontId="2" fillId="2" borderId="5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0" xfId="0" applyNumberFormat="1" applyFont="1" applyFill="1" applyBorder="1" applyAlignment="1">
      <alignment vertical="top" wrapText="1"/>
    </xf>
    <xf numFmtId="0" fontId="2" fillId="6" borderId="13" xfId="0" applyFont="1" applyFill="1" applyBorder="1" applyAlignment="1">
      <alignment horizontal="center" vertical="top" wrapText="1"/>
    </xf>
    <xf numFmtId="0" fontId="1" fillId="0" borderId="0" xfId="0" applyFont="1" applyBorder="1" applyAlignment="1">
      <alignment vertical="top"/>
    </xf>
    <xf numFmtId="49" fontId="2" fillId="9" borderId="6" xfId="0" applyNumberFormat="1" applyFont="1" applyFill="1" applyBorder="1" applyAlignment="1">
      <alignment horizontal="center" vertical="top"/>
    </xf>
    <xf numFmtId="49" fontId="2" fillId="6" borderId="22"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2" fillId="6" borderId="11"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3" fontId="1" fillId="6" borderId="51" xfId="0" applyNumberFormat="1" applyFont="1" applyFill="1" applyBorder="1" applyAlignment="1">
      <alignment horizontal="center" vertical="center" textRotation="90" wrapText="1"/>
    </xf>
    <xf numFmtId="3" fontId="2" fillId="6" borderId="31" xfId="0" applyNumberFormat="1" applyFont="1" applyFill="1" applyBorder="1" applyAlignment="1">
      <alignment horizontal="center" vertical="top" wrapText="1"/>
    </xf>
    <xf numFmtId="0" fontId="2" fillId="6" borderId="26" xfId="0" applyFont="1" applyFill="1" applyBorder="1" applyAlignment="1">
      <alignment horizontal="center" vertical="top" wrapText="1"/>
    </xf>
    <xf numFmtId="3" fontId="1" fillId="6" borderId="29" xfId="0" applyNumberFormat="1" applyFont="1" applyFill="1" applyBorder="1" applyAlignment="1">
      <alignment horizontal="center" vertical="center" textRotation="90" wrapText="1"/>
    </xf>
    <xf numFmtId="0" fontId="2" fillId="6" borderId="29" xfId="0" applyFont="1" applyFill="1" applyBorder="1" applyAlignment="1">
      <alignment horizontal="center" vertical="top" wrapText="1"/>
    </xf>
    <xf numFmtId="3" fontId="2" fillId="6" borderId="72" xfId="0" applyNumberFormat="1" applyFont="1" applyFill="1" applyBorder="1" applyAlignment="1">
      <alignment horizontal="right" vertical="center"/>
    </xf>
    <xf numFmtId="165" fontId="1" fillId="6" borderId="59" xfId="0" applyNumberFormat="1" applyFont="1" applyFill="1" applyBorder="1" applyAlignment="1">
      <alignment horizontal="center" vertical="top"/>
    </xf>
    <xf numFmtId="165" fontId="1" fillId="6" borderId="63" xfId="0" applyNumberFormat="1" applyFont="1" applyFill="1" applyBorder="1" applyAlignment="1">
      <alignment horizontal="center" vertical="top"/>
    </xf>
    <xf numFmtId="0" fontId="1" fillId="6" borderId="13" xfId="0" applyFont="1" applyFill="1" applyBorder="1" applyAlignment="1">
      <alignment horizontal="left" vertical="top" wrapText="1"/>
    </xf>
    <xf numFmtId="0" fontId="1" fillId="6" borderId="22" xfId="0" applyFont="1" applyFill="1" applyBorder="1" applyAlignment="1">
      <alignment horizontal="left" vertical="top" wrapText="1"/>
    </xf>
    <xf numFmtId="0" fontId="1" fillId="6" borderId="58" xfId="0" applyFont="1" applyFill="1" applyBorder="1" applyAlignment="1">
      <alignment horizontal="left" vertical="top" wrapText="1"/>
    </xf>
    <xf numFmtId="0" fontId="1" fillId="6" borderId="54" xfId="0" applyFont="1" applyFill="1" applyBorder="1" applyAlignment="1">
      <alignment horizontal="left" vertical="top" wrapText="1"/>
    </xf>
    <xf numFmtId="0" fontId="1" fillId="6" borderId="1" xfId="0" applyFont="1" applyFill="1" applyBorder="1" applyAlignment="1">
      <alignment horizontal="left" vertical="top" wrapText="1"/>
    </xf>
    <xf numFmtId="165" fontId="1" fillId="6" borderId="63" xfId="0" applyNumberFormat="1" applyFont="1" applyFill="1" applyBorder="1" applyAlignment="1">
      <alignment horizontal="center" vertical="top"/>
    </xf>
    <xf numFmtId="0" fontId="2" fillId="6" borderId="22" xfId="0" applyFont="1" applyFill="1" applyBorder="1" applyAlignment="1">
      <alignment horizontal="left" vertical="top" wrapText="1"/>
    </xf>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0" fontId="2" fillId="6" borderId="11" xfId="0" applyFont="1" applyFill="1" applyBorder="1" applyAlignment="1">
      <alignment horizontal="center" vertical="top" wrapText="1"/>
    </xf>
    <xf numFmtId="49" fontId="2" fillId="6" borderId="11" xfId="0" applyNumberFormat="1" applyFont="1" applyFill="1" applyBorder="1" applyAlignment="1">
      <alignment horizontal="center" vertical="top"/>
    </xf>
    <xf numFmtId="3" fontId="1" fillId="6" borderId="86" xfId="0" applyNumberFormat="1" applyFont="1" applyFill="1" applyBorder="1" applyAlignment="1">
      <alignment horizontal="center" vertical="top"/>
    </xf>
    <xf numFmtId="165" fontId="1" fillId="6" borderId="25" xfId="0" applyNumberFormat="1" applyFont="1" applyFill="1" applyBorder="1" applyAlignment="1">
      <alignment horizontal="center" vertical="top"/>
    </xf>
    <xf numFmtId="165" fontId="1" fillId="6" borderId="6" xfId="0" applyNumberFormat="1" applyFont="1" applyFill="1" applyBorder="1" applyAlignment="1">
      <alignment horizontal="left" vertical="top" wrapText="1"/>
    </xf>
    <xf numFmtId="165" fontId="1" fillId="6" borderId="69" xfId="0" applyNumberFormat="1" applyFont="1" applyFill="1" applyBorder="1" applyAlignment="1">
      <alignment horizontal="left" vertical="top" wrapText="1"/>
    </xf>
    <xf numFmtId="0" fontId="1" fillId="6" borderId="85" xfId="0" applyFont="1" applyFill="1" applyBorder="1" applyAlignment="1">
      <alignment horizontal="center" vertical="top" wrapText="1"/>
    </xf>
    <xf numFmtId="0" fontId="14" fillId="0" borderId="0" xfId="0" applyFont="1"/>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49" fontId="1" fillId="6" borderId="12" xfId="0" applyNumberFormat="1" applyFont="1" applyFill="1" applyBorder="1" applyAlignment="1">
      <alignment horizontal="center" vertical="top" wrapText="1"/>
    </xf>
    <xf numFmtId="0" fontId="2" fillId="6" borderId="11" xfId="0" applyFont="1" applyFill="1" applyBorder="1" applyAlignment="1">
      <alignment horizontal="center" vertical="top" wrapText="1"/>
    </xf>
    <xf numFmtId="164" fontId="1" fillId="6" borderId="59" xfId="0" applyNumberFormat="1" applyFont="1" applyFill="1" applyBorder="1" applyAlignment="1">
      <alignment horizontal="center" vertical="top"/>
    </xf>
    <xf numFmtId="3" fontId="1" fillId="6" borderId="23" xfId="0" applyNumberFormat="1" applyFont="1" applyFill="1" applyBorder="1" applyAlignment="1">
      <alignment vertical="top" wrapText="1"/>
    </xf>
    <xf numFmtId="3" fontId="1" fillId="0" borderId="0" xfId="0" applyNumberFormat="1" applyFont="1" applyFill="1" applyBorder="1" applyAlignment="1">
      <alignment horizontal="left" vertical="top" wrapText="1"/>
    </xf>
    <xf numFmtId="49" fontId="2" fillId="6" borderId="11" xfId="0" applyNumberFormat="1" applyFont="1" applyFill="1" applyBorder="1" applyAlignment="1">
      <alignment horizontal="center" vertical="top"/>
    </xf>
    <xf numFmtId="3" fontId="1" fillId="6" borderId="12" xfId="0" applyNumberFormat="1" applyFont="1" applyFill="1" applyBorder="1" applyAlignment="1">
      <alignment vertical="top" wrapText="1"/>
    </xf>
    <xf numFmtId="165" fontId="1" fillId="6" borderId="11" xfId="0" applyNumberFormat="1" applyFont="1" applyFill="1" applyBorder="1" applyAlignment="1">
      <alignment horizontal="left" vertical="center" wrapText="1"/>
    </xf>
    <xf numFmtId="0" fontId="2" fillId="6" borderId="11" xfId="0" applyFont="1" applyFill="1" applyBorder="1" applyAlignment="1">
      <alignment vertical="top" wrapText="1"/>
    </xf>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0" fontId="1" fillId="6" borderId="31" xfId="0" applyFont="1" applyFill="1" applyBorder="1" applyAlignment="1">
      <alignment horizontal="left" vertical="top" wrapText="1"/>
    </xf>
    <xf numFmtId="0" fontId="2" fillId="6" borderId="22" xfId="0" applyFont="1" applyFill="1" applyBorder="1" applyAlignment="1">
      <alignment horizontal="center" vertical="top" wrapText="1"/>
    </xf>
    <xf numFmtId="0" fontId="16" fillId="6" borderId="26" xfId="0" applyFont="1" applyFill="1" applyBorder="1" applyAlignment="1">
      <alignment horizontal="left" vertical="top" wrapText="1"/>
    </xf>
    <xf numFmtId="0" fontId="1" fillId="6" borderId="3" xfId="0" applyFont="1" applyFill="1" applyBorder="1" applyAlignment="1">
      <alignment horizontal="center" vertical="top"/>
    </xf>
    <xf numFmtId="165" fontId="1" fillId="6" borderId="59" xfId="0" applyNumberFormat="1" applyFont="1" applyFill="1" applyBorder="1" applyAlignment="1">
      <alignment horizontal="center" vertical="top"/>
    </xf>
    <xf numFmtId="49" fontId="2" fillId="6" borderId="13"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0" fontId="1" fillId="6" borderId="0" xfId="0" applyNumberFormat="1" applyFont="1" applyFill="1" applyAlignment="1">
      <alignment horizontal="center" vertical="top" wrapText="1"/>
    </xf>
    <xf numFmtId="165" fontId="1" fillId="6" borderId="6" xfId="0" applyNumberFormat="1" applyFont="1" applyFill="1" applyBorder="1" applyAlignment="1">
      <alignment vertical="top" wrapText="1"/>
    </xf>
    <xf numFmtId="0" fontId="1" fillId="6" borderId="0" xfId="0" applyNumberFormat="1" applyFont="1" applyFill="1" applyAlignment="1">
      <alignment vertical="top"/>
    </xf>
    <xf numFmtId="0" fontId="1" fillId="6" borderId="50" xfId="0" applyFont="1" applyFill="1" applyBorder="1" applyAlignment="1">
      <alignment horizontal="center" vertical="top" wrapText="1"/>
    </xf>
    <xf numFmtId="3" fontId="1" fillId="0" borderId="35" xfId="0" applyNumberFormat="1" applyFont="1" applyBorder="1" applyAlignment="1">
      <alignment horizontal="center" vertical="center"/>
    </xf>
    <xf numFmtId="49" fontId="2" fillId="6" borderId="13" xfId="0" applyNumberFormat="1" applyFont="1" applyFill="1" applyBorder="1" applyAlignment="1">
      <alignment horizontal="center" vertical="top"/>
    </xf>
    <xf numFmtId="165" fontId="1" fillId="6" borderId="23"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165" fontId="2" fillId="6" borderId="19" xfId="0" applyNumberFormat="1" applyFont="1" applyFill="1" applyBorder="1" applyAlignment="1">
      <alignment horizontal="left" vertical="top" wrapText="1"/>
    </xf>
    <xf numFmtId="49" fontId="2" fillId="2" borderId="19" xfId="0" applyNumberFormat="1" applyFont="1" applyFill="1" applyBorder="1" applyAlignment="1">
      <alignment horizontal="center" vertical="top"/>
    </xf>
    <xf numFmtId="49" fontId="2" fillId="8" borderId="19" xfId="0" applyNumberFormat="1" applyFont="1" applyFill="1" applyBorder="1" applyAlignment="1">
      <alignment horizontal="center" vertical="top" wrapText="1"/>
    </xf>
    <xf numFmtId="3" fontId="1" fillId="6" borderId="14" xfId="0" applyNumberFormat="1" applyFont="1" applyFill="1" applyBorder="1" applyAlignment="1">
      <alignment horizontal="center" vertical="top" wrapText="1"/>
    </xf>
    <xf numFmtId="3" fontId="1" fillId="6" borderId="12" xfId="0" applyNumberFormat="1" applyFont="1" applyFill="1" applyBorder="1" applyAlignment="1">
      <alignment horizontal="center" vertical="top" wrapText="1"/>
    </xf>
    <xf numFmtId="3" fontId="1" fillId="6" borderId="31" xfId="0" applyNumberFormat="1" applyFont="1" applyFill="1" applyBorder="1" applyAlignment="1">
      <alignment vertical="top" wrapText="1"/>
    </xf>
    <xf numFmtId="164" fontId="1" fillId="6" borderId="25" xfId="0" applyNumberFormat="1" applyFont="1" applyFill="1" applyBorder="1" applyAlignment="1">
      <alignment horizontal="center" vertical="top"/>
    </xf>
    <xf numFmtId="0" fontId="6" fillId="0" borderId="0" xfId="0" applyFont="1" applyFill="1" applyBorder="1" applyAlignment="1">
      <alignment vertical="top" wrapText="1"/>
    </xf>
    <xf numFmtId="0" fontId="2" fillId="3" borderId="81" xfId="0" applyFont="1" applyFill="1" applyBorder="1" applyAlignment="1">
      <alignment horizontal="left" vertical="top" wrapText="1"/>
    </xf>
    <xf numFmtId="0" fontId="2" fillId="3" borderId="46" xfId="0" applyFont="1" applyFill="1" applyBorder="1" applyAlignment="1">
      <alignment horizontal="left" vertical="top" wrapText="1"/>
    </xf>
    <xf numFmtId="165" fontId="2" fillId="8" borderId="67" xfId="0" applyNumberFormat="1" applyFont="1" applyFill="1" applyBorder="1" applyAlignment="1">
      <alignment horizontal="center" vertical="top"/>
    </xf>
    <xf numFmtId="0" fontId="2" fillId="0" borderId="4" xfId="0" applyFont="1" applyBorder="1" applyAlignment="1">
      <alignment horizontal="center" vertical="center" wrapText="1"/>
    </xf>
    <xf numFmtId="0" fontId="1" fillId="0" borderId="41" xfId="0" applyFont="1" applyBorder="1" applyAlignment="1">
      <alignment vertical="top"/>
    </xf>
    <xf numFmtId="0" fontId="1" fillId="0" borderId="83" xfId="0" applyFont="1" applyBorder="1" applyAlignment="1">
      <alignment horizontal="center" vertical="center" textRotation="90"/>
    </xf>
    <xf numFmtId="3" fontId="1" fillId="6" borderId="86" xfId="0" applyNumberFormat="1" applyFont="1" applyFill="1" applyBorder="1" applyAlignment="1">
      <alignment horizontal="center" vertical="top" wrapText="1"/>
    </xf>
    <xf numFmtId="3" fontId="1" fillId="6" borderId="25" xfId="0" applyNumberFormat="1" applyFont="1" applyFill="1" applyBorder="1" applyAlignment="1">
      <alignment vertical="top" wrapText="1"/>
    </xf>
    <xf numFmtId="165" fontId="1" fillId="6" borderId="25" xfId="0" applyNumberFormat="1" applyFont="1" applyFill="1" applyBorder="1" applyAlignment="1">
      <alignment vertical="top" wrapText="1"/>
    </xf>
    <xf numFmtId="165" fontId="1" fillId="6" borderId="23" xfId="0" applyNumberFormat="1" applyFont="1" applyFill="1" applyBorder="1" applyAlignment="1">
      <alignment vertical="top" wrapText="1"/>
    </xf>
    <xf numFmtId="165" fontId="1" fillId="6" borderId="77" xfId="0" applyNumberFormat="1" applyFont="1" applyFill="1" applyBorder="1" applyAlignment="1">
      <alignment horizontal="left" vertical="top" wrapText="1"/>
    </xf>
    <xf numFmtId="165" fontId="1" fillId="6" borderId="69" xfId="0" applyNumberFormat="1" applyFont="1" applyFill="1" applyBorder="1" applyAlignment="1">
      <alignment vertical="top" wrapText="1"/>
    </xf>
    <xf numFmtId="165" fontId="1" fillId="6" borderId="59" xfId="0" applyNumberFormat="1" applyFont="1" applyFill="1" applyBorder="1" applyAlignment="1">
      <alignment horizontal="left" vertical="top" wrapText="1"/>
    </xf>
    <xf numFmtId="0" fontId="1" fillId="6" borderId="24" xfId="0" applyFont="1" applyFill="1" applyBorder="1" applyAlignment="1">
      <alignment vertical="top" wrapText="1"/>
    </xf>
    <xf numFmtId="3" fontId="1" fillId="0" borderId="46" xfId="0" applyNumberFormat="1" applyFont="1" applyFill="1" applyBorder="1" applyAlignment="1">
      <alignment vertical="top" wrapText="1"/>
    </xf>
    <xf numFmtId="0" fontId="1" fillId="6" borderId="25" xfId="0" applyFont="1" applyFill="1" applyBorder="1" applyAlignment="1">
      <alignment vertical="top" wrapText="1"/>
    </xf>
    <xf numFmtId="0" fontId="1" fillId="6" borderId="25" xfId="0" applyFont="1" applyFill="1" applyBorder="1" applyAlignment="1">
      <alignment horizontal="left" vertical="top" wrapText="1"/>
    </xf>
    <xf numFmtId="0" fontId="1" fillId="6" borderId="89" xfId="0" applyFont="1" applyFill="1" applyBorder="1" applyAlignment="1">
      <alignment horizontal="center" vertical="top" wrapText="1"/>
    </xf>
    <xf numFmtId="0" fontId="1" fillId="6" borderId="88" xfId="0" applyFont="1" applyFill="1" applyBorder="1" applyAlignment="1">
      <alignment horizontal="center" vertical="top" wrapText="1"/>
    </xf>
    <xf numFmtId="0" fontId="1" fillId="0" borderId="86" xfId="0" applyFont="1" applyBorder="1" applyAlignment="1">
      <alignment horizontal="center" vertical="top"/>
    </xf>
    <xf numFmtId="0" fontId="1" fillId="6" borderId="10" xfId="0" applyFont="1" applyFill="1" applyBorder="1" applyAlignment="1">
      <alignment horizontal="left" vertical="top" wrapText="1"/>
    </xf>
    <xf numFmtId="0" fontId="1" fillId="6" borderId="61" xfId="0" applyFont="1" applyFill="1" applyBorder="1" applyAlignment="1">
      <alignment horizontal="left" vertical="top" wrapText="1"/>
    </xf>
    <xf numFmtId="0" fontId="1" fillId="6" borderId="90" xfId="0" applyFont="1" applyFill="1" applyBorder="1" applyAlignment="1">
      <alignment horizontal="left" vertical="top" wrapText="1"/>
    </xf>
    <xf numFmtId="165" fontId="1" fillId="6" borderId="59" xfId="0" applyNumberFormat="1" applyFont="1" applyFill="1" applyBorder="1" applyAlignment="1">
      <alignment vertical="top" wrapText="1"/>
    </xf>
    <xf numFmtId="165" fontId="15" fillId="6" borderId="6" xfId="0" applyNumberFormat="1" applyFont="1" applyFill="1" applyBorder="1" applyAlignment="1">
      <alignment vertical="top" wrapText="1"/>
    </xf>
    <xf numFmtId="3" fontId="1" fillId="6" borderId="93" xfId="0" applyNumberFormat="1" applyFont="1" applyFill="1" applyBorder="1" applyAlignment="1">
      <alignment horizontal="center" vertical="top" wrapText="1"/>
    </xf>
    <xf numFmtId="3" fontId="1" fillId="6" borderId="85" xfId="0" applyNumberFormat="1" applyFont="1" applyFill="1" applyBorder="1" applyAlignment="1">
      <alignment horizontal="center" vertical="top"/>
    </xf>
    <xf numFmtId="0" fontId="1" fillId="0" borderId="15" xfId="0" applyFont="1" applyFill="1" applyBorder="1" applyAlignment="1">
      <alignment horizontal="center" vertical="top"/>
    </xf>
    <xf numFmtId="165" fontId="1" fillId="6" borderId="34" xfId="0" applyNumberFormat="1" applyFont="1" applyFill="1" applyBorder="1" applyAlignment="1">
      <alignment vertical="top" wrapText="1"/>
    </xf>
    <xf numFmtId="165" fontId="1" fillId="6" borderId="94" xfId="0" applyNumberFormat="1" applyFont="1" applyFill="1" applyBorder="1" applyAlignment="1">
      <alignment horizontal="left" vertical="top" wrapText="1"/>
    </xf>
    <xf numFmtId="49" fontId="1" fillId="6" borderId="12" xfId="0" applyNumberFormat="1" applyFont="1" applyFill="1" applyBorder="1" applyAlignment="1">
      <alignment horizontal="center" vertical="top" wrapText="1"/>
    </xf>
    <xf numFmtId="0" fontId="1" fillId="6" borderId="30" xfId="0" applyFont="1" applyFill="1" applyBorder="1" applyAlignment="1">
      <alignment horizontal="left" vertical="top" wrapText="1"/>
    </xf>
    <xf numFmtId="3" fontId="1" fillId="0" borderId="0" xfId="0" applyNumberFormat="1" applyFont="1" applyFill="1" applyBorder="1" applyAlignment="1">
      <alignment vertical="top" wrapText="1"/>
    </xf>
    <xf numFmtId="49" fontId="1" fillId="0" borderId="0" xfId="0" applyNumberFormat="1" applyFont="1" applyAlignment="1">
      <alignment vertical="top"/>
    </xf>
    <xf numFmtId="49" fontId="1" fillId="0" borderId="0" xfId="0" applyNumberFormat="1" applyFont="1" applyAlignment="1">
      <alignment horizontal="center" vertical="top"/>
    </xf>
    <xf numFmtId="3" fontId="11" fillId="0" borderId="0" xfId="0" applyNumberFormat="1" applyFont="1" applyAlignment="1">
      <alignment vertical="top" wrapText="1"/>
    </xf>
    <xf numFmtId="3" fontId="1" fillId="0" borderId="0" xfId="0" applyNumberFormat="1" applyFont="1" applyAlignment="1">
      <alignment vertical="top"/>
    </xf>
    <xf numFmtId="3" fontId="11" fillId="0" borderId="0" xfId="0" applyNumberFormat="1" applyFont="1" applyAlignment="1">
      <alignment horizontal="right" vertical="top" wrapText="1"/>
    </xf>
    <xf numFmtId="49" fontId="1" fillId="6" borderId="12" xfId="0" applyNumberFormat="1" applyFont="1" applyFill="1" applyBorder="1" applyAlignment="1">
      <alignment horizontal="center" vertical="top" wrapText="1"/>
    </xf>
    <xf numFmtId="0" fontId="2" fillId="6" borderId="22" xfId="0" applyFont="1" applyFill="1" applyBorder="1" applyAlignment="1">
      <alignment horizontal="center" vertical="top" wrapText="1"/>
    </xf>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165" fontId="1" fillId="6" borderId="63" xfId="0" applyNumberFormat="1" applyFont="1" applyFill="1" applyBorder="1" applyAlignment="1">
      <alignment horizontal="center" vertical="top"/>
    </xf>
    <xf numFmtId="165" fontId="1" fillId="6" borderId="12"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xf>
    <xf numFmtId="3" fontId="1" fillId="6" borderId="95" xfId="0" applyNumberFormat="1" applyFont="1" applyFill="1" applyBorder="1" applyAlignment="1">
      <alignment horizontal="center" vertical="top" wrapText="1"/>
    </xf>
    <xf numFmtId="165" fontId="1" fillId="6" borderId="78" xfId="0" applyNumberFormat="1" applyFont="1" applyFill="1" applyBorder="1" applyAlignment="1">
      <alignment horizontal="center" vertical="top"/>
    </xf>
    <xf numFmtId="0" fontId="1" fillId="6" borderId="76" xfId="0" applyFont="1" applyFill="1" applyBorder="1" applyAlignment="1">
      <alignment horizontal="center" vertical="top" wrapText="1"/>
    </xf>
    <xf numFmtId="164" fontId="1" fillId="6" borderId="0" xfId="0" applyNumberFormat="1" applyFont="1" applyFill="1" applyBorder="1" applyAlignment="1">
      <alignment horizontal="center" vertical="top"/>
    </xf>
    <xf numFmtId="3" fontId="1" fillId="6" borderId="6" xfId="0" applyNumberFormat="1" applyFont="1" applyFill="1" applyBorder="1" applyAlignment="1">
      <alignment horizontal="left" vertical="top" wrapText="1"/>
    </xf>
    <xf numFmtId="165" fontId="1" fillId="6" borderId="61" xfId="0" applyNumberFormat="1" applyFont="1" applyFill="1" applyBorder="1" applyAlignment="1">
      <alignment horizontal="left" vertical="top"/>
    </xf>
    <xf numFmtId="3" fontId="1" fillId="6" borderId="17" xfId="0" applyNumberFormat="1" applyFont="1" applyFill="1" applyBorder="1" applyAlignment="1">
      <alignment horizontal="center" vertical="top"/>
    </xf>
    <xf numFmtId="164" fontId="1" fillId="6" borderId="15" xfId="0" applyNumberFormat="1" applyFont="1" applyFill="1" applyBorder="1" applyAlignment="1">
      <alignment horizontal="center" vertical="top"/>
    </xf>
    <xf numFmtId="0" fontId="1" fillId="6" borderId="2" xfId="0" applyFont="1" applyFill="1" applyBorder="1" applyAlignment="1">
      <alignment vertical="top" wrapText="1"/>
    </xf>
    <xf numFmtId="0" fontId="1" fillId="6" borderId="34" xfId="0" applyFont="1" applyFill="1" applyBorder="1" applyAlignment="1">
      <alignment horizontal="center" vertical="top" wrapText="1"/>
    </xf>
    <xf numFmtId="0" fontId="2" fillId="6" borderId="1" xfId="0" applyFont="1" applyFill="1" applyBorder="1" applyAlignment="1">
      <alignment vertical="top" textRotation="255" wrapText="1"/>
    </xf>
    <xf numFmtId="165" fontId="1" fillId="6" borderId="0" xfId="0" applyNumberFormat="1" applyFont="1" applyFill="1" applyBorder="1" applyAlignment="1">
      <alignment horizontal="center" vertical="top" wrapText="1"/>
    </xf>
    <xf numFmtId="165" fontId="1" fillId="6" borderId="79" xfId="0" applyNumberFormat="1" applyFont="1" applyFill="1" applyBorder="1" applyAlignment="1">
      <alignment horizontal="center" vertical="top"/>
    </xf>
    <xf numFmtId="0" fontId="17" fillId="6" borderId="72" xfId="0" applyFont="1" applyFill="1" applyBorder="1" applyAlignment="1">
      <alignment vertical="top" textRotation="255" wrapText="1"/>
    </xf>
    <xf numFmtId="165" fontId="13" fillId="6" borderId="72" xfId="0" applyNumberFormat="1" applyFont="1" applyFill="1" applyBorder="1" applyAlignment="1">
      <alignment vertical="top" wrapText="1"/>
    </xf>
    <xf numFmtId="49" fontId="17" fillId="6" borderId="72" xfId="0" applyNumberFormat="1" applyFont="1" applyFill="1" applyBorder="1" applyAlignment="1">
      <alignment vertical="top" wrapText="1"/>
    </xf>
    <xf numFmtId="3" fontId="1" fillId="6" borderId="96" xfId="0" applyNumberFormat="1" applyFont="1" applyFill="1" applyBorder="1" applyAlignment="1">
      <alignment horizontal="center" vertical="top" wrapText="1"/>
    </xf>
    <xf numFmtId="0" fontId="2" fillId="6" borderId="13" xfId="0" applyFont="1" applyFill="1" applyBorder="1" applyAlignment="1">
      <alignment vertical="top" textRotation="255" wrapText="1"/>
    </xf>
    <xf numFmtId="3" fontId="1" fillId="6" borderId="77" xfId="0" applyNumberFormat="1" applyFont="1" applyFill="1" applyBorder="1" applyAlignment="1">
      <alignment horizontal="left" vertical="top" wrapText="1"/>
    </xf>
    <xf numFmtId="0" fontId="2" fillId="6" borderId="11" xfId="0" applyFont="1" applyFill="1" applyBorder="1" applyAlignment="1">
      <alignment vertical="top" textRotation="255" wrapText="1"/>
    </xf>
    <xf numFmtId="3" fontId="1" fillId="6" borderId="23" xfId="0" applyNumberFormat="1" applyFont="1" applyFill="1" applyBorder="1" applyAlignment="1">
      <alignment horizontal="left" vertical="top" wrapText="1"/>
    </xf>
    <xf numFmtId="165" fontId="1" fillId="6" borderId="85" xfId="0" applyNumberFormat="1" applyFont="1" applyFill="1" applyBorder="1" applyAlignment="1">
      <alignment horizontal="center" vertical="top" wrapText="1"/>
    </xf>
    <xf numFmtId="0" fontId="1" fillId="0" borderId="17" xfId="0" applyFont="1" applyBorder="1" applyAlignment="1">
      <alignment vertical="top"/>
    </xf>
    <xf numFmtId="3" fontId="1" fillId="6" borderId="59" xfId="0" applyNumberFormat="1" applyFont="1" applyFill="1" applyBorder="1" applyAlignment="1">
      <alignment vertical="top" wrapText="1"/>
    </xf>
    <xf numFmtId="3" fontId="11" fillId="0" borderId="0" xfId="0" applyNumberFormat="1" applyFont="1" applyAlignment="1">
      <alignment horizontal="left" vertical="top" wrapText="1"/>
    </xf>
    <xf numFmtId="0" fontId="11" fillId="0" borderId="0" xfId="0" applyFont="1" applyAlignment="1">
      <alignment horizontal="center" vertical="top" wrapText="1"/>
    </xf>
    <xf numFmtId="0" fontId="2" fillId="8" borderId="47" xfId="0" applyFont="1" applyFill="1" applyBorder="1" applyAlignment="1">
      <alignment horizontal="right" vertical="top" wrapText="1"/>
    </xf>
    <xf numFmtId="0" fontId="2" fillId="8" borderId="20" xfId="0" applyFont="1" applyFill="1" applyBorder="1" applyAlignment="1">
      <alignment horizontal="right" vertical="top" wrapText="1"/>
    </xf>
    <xf numFmtId="0" fontId="2" fillId="8" borderId="24" xfId="0" applyFont="1" applyFill="1" applyBorder="1" applyAlignment="1">
      <alignment horizontal="right" vertical="top" wrapText="1"/>
    </xf>
    <xf numFmtId="49" fontId="1" fillId="6" borderId="41"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0" fontId="1" fillId="8" borderId="39" xfId="0" applyFont="1" applyFill="1" applyBorder="1" applyAlignment="1">
      <alignment horizontal="left" vertical="top" wrapText="1"/>
    </xf>
    <xf numFmtId="0" fontId="1" fillId="8" borderId="43" xfId="0" applyFont="1" applyFill="1" applyBorder="1" applyAlignment="1">
      <alignment horizontal="left" vertical="top" wrapText="1"/>
    </xf>
    <xf numFmtId="0" fontId="1" fillId="8" borderId="42" xfId="0" applyFont="1" applyFill="1" applyBorder="1" applyAlignment="1">
      <alignment horizontal="left" vertical="top" wrapText="1"/>
    </xf>
    <xf numFmtId="0" fontId="2" fillId="8" borderId="48" xfId="0" applyFont="1" applyFill="1" applyBorder="1" applyAlignment="1">
      <alignment horizontal="right" vertical="top" wrapText="1"/>
    </xf>
    <xf numFmtId="0" fontId="2" fillId="8" borderId="49" xfId="0" applyFont="1" applyFill="1" applyBorder="1" applyAlignment="1">
      <alignment horizontal="right" vertical="top" wrapText="1"/>
    </xf>
    <xf numFmtId="0" fontId="2" fillId="8" borderId="35" xfId="0" applyFont="1" applyFill="1" applyBorder="1" applyAlignment="1">
      <alignment horizontal="righ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35" xfId="0" applyFont="1" applyBorder="1" applyAlignment="1">
      <alignment horizontal="left" vertical="top" wrapText="1"/>
    </xf>
    <xf numFmtId="0" fontId="1" fillId="0" borderId="39" xfId="0" applyFont="1" applyBorder="1" applyAlignment="1">
      <alignment horizontal="left" vertical="top" wrapText="1"/>
    </xf>
    <xf numFmtId="0" fontId="1" fillId="0" borderId="43" xfId="0" applyFont="1" applyBorder="1" applyAlignment="1">
      <alignment horizontal="left" vertical="top" wrapText="1"/>
    </xf>
    <xf numFmtId="0" fontId="1" fillId="0" borderId="42" xfId="0" applyFont="1" applyBorder="1" applyAlignment="1">
      <alignment horizontal="left" vertical="top" wrapText="1"/>
    </xf>
    <xf numFmtId="49" fontId="2" fillId="0" borderId="20" xfId="0" applyNumberFormat="1" applyFont="1" applyFill="1" applyBorder="1" applyAlignment="1">
      <alignment horizontal="center" vertical="top" wrapText="1"/>
    </xf>
    <xf numFmtId="0" fontId="2" fillId="0" borderId="2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5" xfId="0" applyFont="1" applyBorder="1" applyAlignment="1">
      <alignment horizontal="center" vertical="center" wrapText="1"/>
    </xf>
    <xf numFmtId="0" fontId="2" fillId="4" borderId="38" xfId="0" applyFont="1" applyFill="1" applyBorder="1" applyAlignment="1">
      <alignment horizontal="right" vertical="top" wrapText="1"/>
    </xf>
    <xf numFmtId="0" fontId="2" fillId="4" borderId="44" xfId="0" applyFont="1" applyFill="1" applyBorder="1" applyAlignment="1">
      <alignment horizontal="right" vertical="top" wrapText="1"/>
    </xf>
    <xf numFmtId="0" fontId="2" fillId="4" borderId="46" xfId="0" applyFont="1" applyFill="1" applyBorder="1" applyAlignment="1">
      <alignment horizontal="right" vertical="top" wrapText="1"/>
    </xf>
    <xf numFmtId="49" fontId="2" fillId="2" borderId="36" xfId="0" applyNumberFormat="1" applyFont="1" applyFill="1" applyBorder="1" applyAlignment="1">
      <alignment horizontal="right" vertical="top"/>
    </xf>
    <xf numFmtId="49" fontId="2" fillId="2" borderId="37" xfId="0" applyNumberFormat="1" applyFont="1" applyFill="1" applyBorder="1" applyAlignment="1">
      <alignment horizontal="right" vertical="top"/>
    </xf>
    <xf numFmtId="49" fontId="2" fillId="2" borderId="45" xfId="0" applyNumberFormat="1" applyFont="1" applyFill="1" applyBorder="1" applyAlignment="1">
      <alignment horizontal="right" vertical="top"/>
    </xf>
    <xf numFmtId="49" fontId="2" fillId="9" borderId="37" xfId="0" applyNumberFormat="1" applyFont="1" applyFill="1" applyBorder="1" applyAlignment="1">
      <alignment horizontal="right" vertical="top"/>
    </xf>
    <xf numFmtId="49" fontId="2" fillId="9" borderId="45" xfId="0" applyNumberFormat="1" applyFont="1" applyFill="1" applyBorder="1" applyAlignment="1">
      <alignment horizontal="right" vertical="top"/>
    </xf>
    <xf numFmtId="49" fontId="2" fillId="4" borderId="37" xfId="0" applyNumberFormat="1" applyFont="1" applyFill="1" applyBorder="1" applyAlignment="1">
      <alignment horizontal="right" vertical="top"/>
    </xf>
    <xf numFmtId="0" fontId="12" fillId="0" borderId="0" xfId="0" applyFont="1" applyAlignment="1">
      <alignment horizontal="center" vertical="top" wrapText="1"/>
    </xf>
    <xf numFmtId="0" fontId="11" fillId="0" borderId="0" xfId="0" applyFont="1" applyAlignment="1">
      <alignment horizontal="center" vertical="top"/>
    </xf>
    <xf numFmtId="0" fontId="1" fillId="0" borderId="8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3" fontId="1" fillId="0" borderId="5" xfId="0" applyNumberFormat="1" applyFont="1" applyBorder="1" applyAlignment="1">
      <alignment horizontal="center" vertical="center" textRotation="90" shrinkToFit="1"/>
    </xf>
    <xf numFmtId="3" fontId="1" fillId="0" borderId="6" xfId="0" applyNumberFormat="1" applyFont="1" applyBorder="1" applyAlignment="1">
      <alignment horizontal="center" vertical="center" textRotation="90" shrinkToFit="1"/>
    </xf>
    <xf numFmtId="3" fontId="1" fillId="0" borderId="19"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3" fontId="1" fillId="0" borderId="18" xfId="0" applyNumberFormat="1" applyFont="1" applyBorder="1" applyAlignment="1">
      <alignment horizontal="center" vertical="center" textRotation="90" shrinkToFit="1"/>
    </xf>
    <xf numFmtId="3" fontId="1" fillId="0" borderId="71" xfId="0" applyNumberFormat="1" applyFont="1" applyFill="1" applyBorder="1" applyAlignment="1">
      <alignment horizontal="center" vertical="center" wrapText="1" shrinkToFit="1"/>
    </xf>
    <xf numFmtId="3" fontId="1" fillId="0" borderId="34" xfId="0" applyNumberFormat="1" applyFont="1" applyFill="1" applyBorder="1" applyAlignment="1">
      <alignment horizontal="center" vertical="center" wrapText="1" shrinkToFit="1"/>
    </xf>
    <xf numFmtId="3" fontId="1" fillId="0" borderId="82" xfId="0" applyNumberFormat="1" applyFont="1" applyBorder="1" applyAlignment="1">
      <alignment horizontal="center" vertical="center" textRotation="90" wrapText="1" shrinkToFit="1"/>
    </xf>
    <xf numFmtId="3" fontId="1" fillId="0" borderId="3" xfId="0" applyNumberFormat="1" applyFont="1" applyBorder="1" applyAlignment="1">
      <alignment horizontal="center" vertical="center" textRotation="90" wrapText="1" shrinkToFit="1"/>
    </xf>
    <xf numFmtId="0" fontId="1" fillId="0" borderId="20" xfId="0" applyFont="1" applyBorder="1" applyAlignment="1">
      <alignment horizontal="right"/>
    </xf>
    <xf numFmtId="0" fontId="2" fillId="0" borderId="38" xfId="0" applyFont="1" applyBorder="1" applyAlignment="1">
      <alignment horizontal="center" vertical="center"/>
    </xf>
    <xf numFmtId="0" fontId="2" fillId="0" borderId="46" xfId="0" applyFont="1" applyBorder="1" applyAlignment="1">
      <alignment horizontal="center" vertical="center"/>
    </xf>
    <xf numFmtId="3" fontId="1" fillId="0" borderId="33" xfId="0" applyNumberFormat="1" applyFont="1" applyBorder="1" applyAlignment="1">
      <alignment horizontal="center" vertical="center" shrinkToFit="1"/>
    </xf>
    <xf numFmtId="3" fontId="1" fillId="0" borderId="29" xfId="0" applyNumberFormat="1" applyFont="1" applyBorder="1" applyAlignment="1">
      <alignment horizontal="center" vertical="center" shrinkToFit="1"/>
    </xf>
    <xf numFmtId="49" fontId="7" fillId="5" borderId="38" xfId="0" applyNumberFormat="1" applyFont="1" applyFill="1" applyBorder="1" applyAlignment="1">
      <alignment horizontal="left" vertical="top" wrapText="1"/>
    </xf>
    <xf numFmtId="49" fontId="7" fillId="5" borderId="44" xfId="0" applyNumberFormat="1" applyFont="1" applyFill="1" applyBorder="1" applyAlignment="1">
      <alignment horizontal="left" vertical="top" wrapText="1"/>
    </xf>
    <xf numFmtId="49" fontId="7" fillId="5" borderId="46" xfId="0" applyNumberFormat="1" applyFont="1" applyFill="1" applyBorder="1" applyAlignment="1">
      <alignment horizontal="left" vertical="top" wrapText="1"/>
    </xf>
    <xf numFmtId="165" fontId="1" fillId="6" borderId="63" xfId="0" applyNumberFormat="1" applyFont="1" applyFill="1" applyBorder="1" applyAlignment="1">
      <alignment horizontal="center" vertical="top"/>
    </xf>
    <xf numFmtId="165" fontId="1" fillId="6" borderId="56" xfId="0" applyNumberFormat="1" applyFont="1" applyFill="1" applyBorder="1" applyAlignment="1">
      <alignment horizontal="center" vertical="top"/>
    </xf>
    <xf numFmtId="49" fontId="1" fillId="6" borderId="12" xfId="0" applyNumberFormat="1" applyFont="1" applyFill="1" applyBorder="1" applyAlignment="1">
      <alignment horizontal="center" vertical="top" wrapText="1"/>
    </xf>
    <xf numFmtId="165" fontId="1" fillId="6" borderId="14" xfId="0" applyNumberFormat="1" applyFont="1" applyFill="1" applyBorder="1" applyAlignment="1">
      <alignment horizontal="center" vertical="top" wrapText="1"/>
    </xf>
    <xf numFmtId="165" fontId="1" fillId="6" borderId="12" xfId="0" applyNumberFormat="1" applyFont="1" applyFill="1" applyBorder="1" applyAlignment="1">
      <alignment horizontal="center" vertical="top" wrapText="1"/>
    </xf>
    <xf numFmtId="0" fontId="1" fillId="6" borderId="31" xfId="0" applyFont="1" applyFill="1" applyBorder="1" applyAlignment="1">
      <alignment horizontal="left" vertical="top" wrapText="1"/>
    </xf>
    <xf numFmtId="0" fontId="1" fillId="6" borderId="26" xfId="0" applyFont="1" applyFill="1" applyBorder="1" applyAlignment="1">
      <alignment horizontal="left" vertical="top" wrapText="1"/>
    </xf>
    <xf numFmtId="49" fontId="2" fillId="6" borderId="13" xfId="0" applyNumberFormat="1" applyFont="1" applyFill="1" applyBorder="1" applyAlignment="1">
      <alignment horizontal="center" vertical="top"/>
    </xf>
    <xf numFmtId="49" fontId="2" fillId="6" borderId="22" xfId="0" applyNumberFormat="1" applyFont="1" applyFill="1" applyBorder="1" applyAlignment="1">
      <alignment horizontal="center" vertical="top"/>
    </xf>
    <xf numFmtId="0" fontId="1" fillId="6" borderId="31" xfId="0" applyFont="1" applyFill="1" applyBorder="1" applyAlignment="1">
      <alignment vertical="top" wrapText="1"/>
    </xf>
    <xf numFmtId="0" fontId="1" fillId="6" borderId="26" xfId="0" applyFont="1" applyFill="1" applyBorder="1" applyAlignment="1">
      <alignment vertical="top" wrapText="1"/>
    </xf>
    <xf numFmtId="49" fontId="2" fillId="2" borderId="36" xfId="0" applyNumberFormat="1" applyFont="1" applyFill="1" applyBorder="1" applyAlignment="1">
      <alignment horizontal="left" vertical="top"/>
    </xf>
    <xf numFmtId="49" fontId="2" fillId="2" borderId="37" xfId="0" applyNumberFormat="1" applyFont="1" applyFill="1" applyBorder="1" applyAlignment="1">
      <alignment horizontal="left" vertical="top"/>
    </xf>
    <xf numFmtId="49" fontId="2" fillId="2" borderId="45" xfId="0" applyNumberFormat="1" applyFont="1" applyFill="1" applyBorder="1" applyAlignment="1">
      <alignment horizontal="left" vertical="top"/>
    </xf>
    <xf numFmtId="0" fontId="2" fillId="2" borderId="28"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45" xfId="0" applyFont="1" applyFill="1" applyBorder="1" applyAlignment="1">
      <alignment horizontal="left" vertical="top" wrapText="1"/>
    </xf>
    <xf numFmtId="0" fontId="1" fillId="2" borderId="28" xfId="0" applyFont="1" applyFill="1" applyBorder="1" applyAlignment="1">
      <alignment horizontal="center" vertical="top" wrapText="1"/>
    </xf>
    <xf numFmtId="0" fontId="1" fillId="2" borderId="45" xfId="0" applyFont="1" applyFill="1" applyBorder="1" applyAlignment="1">
      <alignment horizontal="center" vertical="top" wrapText="1"/>
    </xf>
    <xf numFmtId="0" fontId="1" fillId="0" borderId="53" xfId="0" applyFont="1" applyBorder="1" applyAlignment="1">
      <alignment vertical="top"/>
    </xf>
    <xf numFmtId="0" fontId="1" fillId="0" borderId="34" xfId="0" applyFont="1" applyBorder="1" applyAlignment="1">
      <alignment vertical="top"/>
    </xf>
    <xf numFmtId="0" fontId="1" fillId="0" borderId="35" xfId="0" applyFont="1" applyBorder="1" applyAlignment="1">
      <alignment vertical="top"/>
    </xf>
    <xf numFmtId="49" fontId="2" fillId="9" borderId="6" xfId="0" applyNumberFormat="1" applyFont="1" applyFill="1" applyBorder="1" applyAlignment="1">
      <alignment horizontal="center" vertical="top"/>
    </xf>
    <xf numFmtId="49" fontId="2" fillId="2" borderId="57"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49" fontId="1" fillId="6" borderId="14"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0" fontId="1" fillId="0" borderId="62" xfId="0" applyNumberFormat="1" applyFont="1" applyFill="1" applyBorder="1" applyAlignment="1">
      <alignment horizontal="left" vertical="top" wrapText="1"/>
    </xf>
    <xf numFmtId="0" fontId="1" fillId="9" borderId="28" xfId="0" applyFont="1" applyFill="1" applyBorder="1" applyAlignment="1">
      <alignment horizontal="center" vertical="top"/>
    </xf>
    <xf numFmtId="0" fontId="1" fillId="9" borderId="45" xfId="0" applyFont="1" applyFill="1" applyBorder="1" applyAlignment="1">
      <alignment horizontal="center" vertical="top"/>
    </xf>
    <xf numFmtId="0" fontId="1" fillId="4" borderId="28" xfId="0" applyFont="1" applyFill="1" applyBorder="1" applyAlignment="1">
      <alignment horizontal="center" vertical="top"/>
    </xf>
    <xf numFmtId="0" fontId="1" fillId="4" borderId="45" xfId="0" applyFont="1" applyFill="1" applyBorder="1" applyAlignment="1">
      <alignment horizontal="center" vertical="top"/>
    </xf>
    <xf numFmtId="49" fontId="2" fillId="6" borderId="13" xfId="0" applyNumberFormat="1" applyFont="1" applyFill="1" applyBorder="1" applyAlignment="1">
      <alignment horizontal="center" vertical="top" wrapText="1"/>
    </xf>
    <xf numFmtId="49" fontId="2" fillId="6" borderId="22" xfId="0" applyNumberFormat="1" applyFont="1" applyFill="1" applyBorder="1" applyAlignment="1">
      <alignment horizontal="center" vertical="top" wrapText="1"/>
    </xf>
    <xf numFmtId="165" fontId="1" fillId="6" borderId="13" xfId="0" applyNumberFormat="1" applyFont="1" applyFill="1" applyBorder="1" applyAlignment="1">
      <alignment horizontal="left" vertical="top" wrapText="1"/>
    </xf>
    <xf numFmtId="165" fontId="1" fillId="6" borderId="22" xfId="0" applyNumberFormat="1" applyFont="1" applyFill="1" applyBorder="1" applyAlignment="1">
      <alignment horizontal="left" vertical="top" wrapText="1"/>
    </xf>
    <xf numFmtId="165" fontId="1" fillId="6" borderId="11" xfId="0" applyNumberFormat="1"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22" xfId="0" applyFont="1" applyFill="1" applyBorder="1" applyAlignment="1">
      <alignment horizontal="left" vertical="top" wrapText="1"/>
    </xf>
    <xf numFmtId="0" fontId="7" fillId="7" borderId="39" xfId="0" applyFont="1" applyFill="1" applyBorder="1" applyAlignment="1">
      <alignment horizontal="left" vertical="top" wrapText="1"/>
    </xf>
    <xf numFmtId="0" fontId="7" fillId="7" borderId="43" xfId="0" applyFont="1" applyFill="1" applyBorder="1" applyAlignment="1">
      <alignment horizontal="left" vertical="top" wrapText="1"/>
    </xf>
    <xf numFmtId="0" fontId="7" fillId="7" borderId="42" xfId="0" applyFont="1" applyFill="1" applyBorder="1" applyAlignment="1">
      <alignment horizontal="left" vertical="top" wrapText="1"/>
    </xf>
    <xf numFmtId="0" fontId="2" fillId="9" borderId="30" xfId="0" applyFont="1" applyFill="1" applyBorder="1" applyAlignment="1">
      <alignment horizontal="left" vertical="top"/>
    </xf>
    <xf numFmtId="0" fontId="2" fillId="9" borderId="43" xfId="0" applyFont="1" applyFill="1" applyBorder="1" applyAlignment="1">
      <alignment horizontal="left" vertical="top"/>
    </xf>
    <xf numFmtId="0" fontId="2" fillId="9" borderId="42" xfId="0" applyFont="1" applyFill="1" applyBorder="1" applyAlignment="1">
      <alignment horizontal="left" vertical="top"/>
    </xf>
    <xf numFmtId="0" fontId="2" fillId="2" borderId="40"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34" xfId="0" applyFont="1" applyFill="1" applyBorder="1" applyAlignment="1">
      <alignment horizontal="left" vertical="top" wrapText="1"/>
    </xf>
    <xf numFmtId="3" fontId="1" fillId="6" borderId="59" xfId="0" applyNumberFormat="1" applyFont="1" applyFill="1" applyBorder="1" applyAlignment="1">
      <alignment horizontal="left" vertical="top" wrapText="1"/>
    </xf>
    <xf numFmtId="3" fontId="1" fillId="6" borderId="90" xfId="0" applyNumberFormat="1" applyFont="1" applyFill="1" applyBorder="1" applyAlignment="1">
      <alignment horizontal="left" vertical="top" wrapText="1"/>
    </xf>
    <xf numFmtId="49" fontId="2" fillId="9" borderId="5" xfId="0" applyNumberFormat="1" applyFont="1" applyFill="1" applyBorder="1" applyAlignment="1">
      <alignment horizontal="center" vertical="top"/>
    </xf>
    <xf numFmtId="49" fontId="2" fillId="2" borderId="74"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0" fontId="2" fillId="6" borderId="13" xfId="0" applyFont="1" applyFill="1" applyBorder="1" applyAlignment="1">
      <alignment horizontal="center" vertical="top" wrapText="1"/>
    </xf>
    <xf numFmtId="0" fontId="2" fillId="6" borderId="22" xfId="0" applyFont="1" applyFill="1" applyBorder="1" applyAlignment="1">
      <alignment horizontal="center" vertical="top" wrapText="1"/>
    </xf>
    <xf numFmtId="165" fontId="1" fillId="6" borderId="58" xfId="0" applyNumberFormat="1" applyFont="1" applyFill="1" applyBorder="1" applyAlignment="1">
      <alignment horizontal="left" vertical="top" wrapText="1"/>
    </xf>
    <xf numFmtId="165" fontId="1" fillId="6" borderId="51" xfId="0" applyNumberFormat="1" applyFont="1" applyFill="1" applyBorder="1" applyAlignment="1">
      <alignment horizontal="left" vertical="top" wrapText="1"/>
    </xf>
    <xf numFmtId="0" fontId="1" fillId="3" borderId="13" xfId="0" applyFont="1" applyFill="1" applyBorder="1" applyAlignment="1">
      <alignment vertical="top" wrapText="1"/>
    </xf>
    <xf numFmtId="0" fontId="1" fillId="3" borderId="22" xfId="0" applyFont="1" applyFill="1" applyBorder="1" applyAlignment="1">
      <alignment vertical="top" wrapText="1"/>
    </xf>
    <xf numFmtId="3" fontId="1" fillId="6" borderId="31" xfId="0" applyNumberFormat="1" applyFont="1" applyFill="1" applyBorder="1" applyAlignment="1">
      <alignment horizontal="left" vertical="top" wrapText="1"/>
    </xf>
    <xf numFmtId="3" fontId="1" fillId="6" borderId="26" xfId="0" applyNumberFormat="1" applyFont="1" applyFill="1" applyBorder="1" applyAlignment="1">
      <alignment horizontal="left" vertical="top" wrapText="1"/>
    </xf>
    <xf numFmtId="0" fontId="1" fillId="6" borderId="13" xfId="0" applyFont="1" applyFill="1" applyBorder="1" applyAlignment="1">
      <alignment horizontal="justify" vertical="top"/>
    </xf>
    <xf numFmtId="0" fontId="1" fillId="6" borderId="11" xfId="0" applyFont="1" applyFill="1" applyBorder="1" applyAlignment="1">
      <alignment horizontal="justify" vertical="top"/>
    </xf>
    <xf numFmtId="0" fontId="1" fillId="6" borderId="22" xfId="0" applyFont="1" applyFill="1" applyBorder="1" applyAlignment="1">
      <alignment horizontal="justify" vertical="top"/>
    </xf>
    <xf numFmtId="49" fontId="2" fillId="2" borderId="37" xfId="0" applyNumberFormat="1" applyFont="1" applyFill="1" applyBorder="1" applyAlignment="1">
      <alignment horizontal="right" vertical="center"/>
    </xf>
    <xf numFmtId="49" fontId="2" fillId="2" borderId="45" xfId="0" applyNumberFormat="1" applyFont="1" applyFill="1" applyBorder="1" applyAlignment="1">
      <alignment horizontal="right" vertical="center"/>
    </xf>
    <xf numFmtId="3" fontId="1" fillId="6" borderId="29" xfId="0" applyNumberFormat="1" applyFont="1" applyFill="1" applyBorder="1" applyAlignment="1">
      <alignment vertical="top" wrapText="1"/>
    </xf>
    <xf numFmtId="0" fontId="3" fillId="6" borderId="26" xfId="0" applyFont="1" applyFill="1" applyBorder="1" applyAlignment="1">
      <alignment vertical="top" wrapText="1"/>
    </xf>
    <xf numFmtId="3" fontId="1" fillId="6" borderId="14" xfId="0" applyNumberFormat="1" applyFont="1" applyFill="1" applyBorder="1" applyAlignment="1">
      <alignment horizontal="center" vertical="top" wrapText="1"/>
    </xf>
    <xf numFmtId="3" fontId="1" fillId="6" borderId="12" xfId="0" applyNumberFormat="1" applyFont="1" applyFill="1" applyBorder="1" applyAlignment="1">
      <alignment horizontal="center" vertical="top" wrapText="1"/>
    </xf>
    <xf numFmtId="0" fontId="1" fillId="0" borderId="13" xfId="0" applyFont="1" applyBorder="1" applyAlignment="1">
      <alignment horizontal="left" vertical="top" wrapText="1"/>
    </xf>
    <xf numFmtId="0" fontId="1" fillId="0" borderId="22" xfId="0" applyFont="1" applyBorder="1" applyAlignment="1">
      <alignment horizontal="left" vertical="top" wrapText="1"/>
    </xf>
    <xf numFmtId="3" fontId="11" fillId="0" borderId="0" xfId="0" applyNumberFormat="1" applyFont="1" applyAlignment="1">
      <alignment vertical="top" wrapText="1"/>
    </xf>
    <xf numFmtId="49" fontId="1" fillId="6" borderId="43" xfId="0" applyNumberFormat="1" applyFont="1" applyFill="1" applyBorder="1" applyAlignment="1">
      <alignment horizontal="center" vertical="top" wrapText="1"/>
    </xf>
    <xf numFmtId="49" fontId="2" fillId="2" borderId="36" xfId="0" applyNumberFormat="1" applyFont="1" applyFill="1" applyBorder="1" applyAlignment="1">
      <alignment horizontal="right" vertical="center"/>
    </xf>
    <xf numFmtId="49" fontId="1" fillId="6" borderId="33" xfId="0" applyNumberFormat="1" applyFont="1" applyFill="1" applyBorder="1" applyAlignment="1">
      <alignment horizontal="center" vertical="top" wrapText="1"/>
    </xf>
    <xf numFmtId="49" fontId="1" fillId="6" borderId="29" xfId="0" applyNumberFormat="1" applyFont="1" applyFill="1" applyBorder="1" applyAlignment="1">
      <alignment horizontal="center" vertical="top" wrapText="1"/>
    </xf>
    <xf numFmtId="49" fontId="2" fillId="6" borderId="11" xfId="0" applyNumberFormat="1" applyFont="1" applyFill="1" applyBorder="1" applyAlignment="1">
      <alignment horizontal="center" vertical="top" wrapText="1"/>
    </xf>
    <xf numFmtId="0" fontId="1" fillId="6" borderId="29" xfId="0" applyFont="1" applyFill="1" applyBorder="1" applyAlignment="1">
      <alignment horizontal="left" vertical="top" wrapText="1"/>
    </xf>
    <xf numFmtId="165" fontId="1" fillId="6" borderId="25" xfId="0" applyNumberFormat="1" applyFont="1" applyFill="1" applyBorder="1" applyAlignment="1">
      <alignment horizontal="center" vertical="top" wrapText="1"/>
    </xf>
    <xf numFmtId="165" fontId="1" fillId="6" borderId="23" xfId="0" applyNumberFormat="1" applyFont="1" applyFill="1" applyBorder="1" applyAlignment="1">
      <alignment horizontal="center" vertical="top" wrapText="1"/>
    </xf>
    <xf numFmtId="3" fontId="1" fillId="6" borderId="21" xfId="0" applyNumberFormat="1" applyFont="1" applyFill="1" applyBorder="1" applyAlignment="1">
      <alignment horizontal="center" vertical="top" wrapText="1"/>
    </xf>
  </cellXfs>
  <cellStyles count="2">
    <cellStyle name="Įprastas" xfId="0" builtinId="0"/>
    <cellStyle name="Įprastas 2" xfId="1" xr:uid="{00000000-0005-0000-0000-000001000000}"/>
  </cellStyles>
  <dxfs count="0"/>
  <tableStyles count="0" defaultTableStyle="TableStyleMedium2" defaultPivotStyle="PivotStyleLight16"/>
  <colors>
    <mruColors>
      <color rgb="FFCCFFCC"/>
      <color rgb="FFFFCCFF"/>
      <color rgb="FFFFE1FF"/>
      <color rgb="FFFFFFCC"/>
      <color rgb="FFFFCCCC"/>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7"/>
  <sheetViews>
    <sheetView tabSelected="1" zoomScaleNormal="100" zoomScaleSheetLayoutView="100" workbookViewId="0">
      <selection activeCell="I3" sqref="I3:K3"/>
    </sheetView>
  </sheetViews>
  <sheetFormatPr defaultColWidth="9.109375" defaultRowHeight="13.2" x14ac:dyDescent="0.25"/>
  <cols>
    <col min="1" max="4" width="2.88671875" style="3" customWidth="1"/>
    <col min="5" max="5" width="37.44140625" style="3" customWidth="1"/>
    <col min="6" max="6" width="4.44140625" style="4" customWidth="1"/>
    <col min="7" max="7" width="13.44140625" style="5" customWidth="1"/>
    <col min="8" max="8" width="7.88671875" style="6" customWidth="1"/>
    <col min="9" max="9" width="9.6640625" style="3" customWidth="1"/>
    <col min="10" max="10" width="36" style="3" customWidth="1"/>
    <col min="11" max="11" width="7.44140625" style="3" customWidth="1"/>
    <col min="12" max="16384" width="9.109375" style="187"/>
  </cols>
  <sheetData>
    <row r="1" spans="1:11" s="337" customFormat="1" ht="33" customHeight="1" x14ac:dyDescent="0.25">
      <c r="A1" s="334"/>
      <c r="B1" s="335"/>
      <c r="C1" s="334"/>
      <c r="D1" s="335"/>
      <c r="E1" s="334"/>
      <c r="F1" s="335"/>
      <c r="G1" s="334"/>
      <c r="H1" s="336"/>
      <c r="I1" s="372" t="s">
        <v>114</v>
      </c>
      <c r="J1" s="372"/>
      <c r="K1" s="372"/>
    </row>
    <row r="2" spans="1:11" s="337" customFormat="1" ht="16.5" customHeight="1" x14ac:dyDescent="0.25">
      <c r="A2" s="334"/>
      <c r="B2" s="335"/>
      <c r="C2" s="334"/>
      <c r="D2" s="335"/>
      <c r="E2" s="334"/>
      <c r="F2" s="335"/>
      <c r="G2" s="334"/>
      <c r="H2" s="338"/>
      <c r="I2" s="501" t="s">
        <v>120</v>
      </c>
      <c r="J2" s="501"/>
      <c r="K2" s="501"/>
    </row>
    <row r="3" spans="1:11" s="337" customFormat="1" ht="33.75" customHeight="1" x14ac:dyDescent="0.25">
      <c r="A3" s="334"/>
      <c r="B3" s="335"/>
      <c r="C3" s="334"/>
      <c r="D3" s="335"/>
      <c r="E3" s="334"/>
      <c r="F3" s="335"/>
      <c r="G3" s="334"/>
      <c r="H3" s="338"/>
      <c r="I3" s="372" t="s">
        <v>133</v>
      </c>
      <c r="J3" s="372"/>
      <c r="K3" s="372"/>
    </row>
    <row r="4" spans="1:11" s="234" customFormat="1" ht="14.25" customHeight="1" x14ac:dyDescent="0.25">
      <c r="A4" s="3"/>
      <c r="B4" s="3"/>
      <c r="C4" s="3"/>
      <c r="D4" s="3"/>
      <c r="E4" s="3"/>
      <c r="F4" s="4"/>
      <c r="G4" s="5"/>
      <c r="H4" s="6"/>
      <c r="I4" s="300"/>
      <c r="J4" s="42"/>
    </row>
    <row r="5" spans="1:11" s="3" customFormat="1" ht="15" customHeight="1" x14ac:dyDescent="0.25">
      <c r="A5" s="373" t="s">
        <v>115</v>
      </c>
      <c r="B5" s="373"/>
      <c r="C5" s="373"/>
      <c r="D5" s="373"/>
      <c r="E5" s="373"/>
      <c r="F5" s="373"/>
      <c r="G5" s="373"/>
      <c r="H5" s="373"/>
      <c r="I5" s="373"/>
      <c r="J5" s="373"/>
      <c r="K5" s="373"/>
    </row>
    <row r="6" spans="1:11" s="234" customFormat="1" ht="14.25" customHeight="1" x14ac:dyDescent="0.25">
      <c r="A6" s="404" t="s">
        <v>21</v>
      </c>
      <c r="B6" s="404"/>
      <c r="C6" s="404"/>
      <c r="D6" s="404"/>
      <c r="E6" s="404"/>
      <c r="F6" s="404"/>
      <c r="G6" s="404"/>
      <c r="H6" s="404"/>
      <c r="I6" s="404"/>
      <c r="J6" s="404"/>
      <c r="K6" s="404"/>
    </row>
    <row r="7" spans="1:11" s="234" customFormat="1" ht="15.6" x14ac:dyDescent="0.25">
      <c r="A7" s="405" t="s">
        <v>13</v>
      </c>
      <c r="B7" s="405"/>
      <c r="C7" s="405"/>
      <c r="D7" s="405"/>
      <c r="E7" s="405"/>
      <c r="F7" s="405"/>
      <c r="G7" s="405"/>
      <c r="H7" s="405"/>
      <c r="I7" s="405"/>
      <c r="J7" s="405"/>
      <c r="K7" s="405"/>
    </row>
    <row r="8" spans="1:11" s="234" customFormat="1" ht="15" customHeight="1" x14ac:dyDescent="0.25">
      <c r="F8" s="123"/>
      <c r="G8" s="124"/>
      <c r="H8" s="125"/>
      <c r="J8" s="3"/>
    </row>
    <row r="9" spans="1:11" ht="12.75" customHeight="1" thickBot="1" x14ac:dyDescent="0.3">
      <c r="A9" s="45"/>
      <c r="B9" s="45"/>
      <c r="C9" s="45"/>
      <c r="D9" s="45"/>
      <c r="E9" s="45"/>
      <c r="F9" s="46"/>
      <c r="G9" s="47"/>
      <c r="H9" s="48"/>
      <c r="I9" s="187"/>
      <c r="J9" s="420" t="s">
        <v>45</v>
      </c>
      <c r="K9" s="420"/>
    </row>
    <row r="10" spans="1:11" s="13" customFormat="1" ht="45" customHeight="1" x14ac:dyDescent="0.25">
      <c r="A10" s="409" t="s">
        <v>14</v>
      </c>
      <c r="B10" s="411" t="s">
        <v>0</v>
      </c>
      <c r="C10" s="411" t="s">
        <v>1</v>
      </c>
      <c r="D10" s="411" t="s">
        <v>16</v>
      </c>
      <c r="E10" s="423" t="s">
        <v>9</v>
      </c>
      <c r="F10" s="411" t="s">
        <v>89</v>
      </c>
      <c r="G10" s="416" t="s">
        <v>85</v>
      </c>
      <c r="H10" s="418" t="s">
        <v>2</v>
      </c>
      <c r="I10" s="406" t="s">
        <v>118</v>
      </c>
      <c r="J10" s="421" t="s">
        <v>82</v>
      </c>
      <c r="K10" s="422"/>
    </row>
    <row r="11" spans="1:11" s="13" customFormat="1" ht="20.25" customHeight="1" x14ac:dyDescent="0.25">
      <c r="A11" s="410"/>
      <c r="B11" s="412"/>
      <c r="C11" s="412"/>
      <c r="D11" s="412"/>
      <c r="E11" s="424"/>
      <c r="F11" s="412"/>
      <c r="G11" s="417"/>
      <c r="H11" s="419"/>
      <c r="I11" s="407"/>
      <c r="J11" s="413" t="s">
        <v>9</v>
      </c>
      <c r="K11" s="289" t="s">
        <v>103</v>
      </c>
    </row>
    <row r="12" spans="1:11" s="13" customFormat="1" ht="102.6" customHeight="1" thickBot="1" x14ac:dyDescent="0.3">
      <c r="A12" s="410"/>
      <c r="B12" s="412"/>
      <c r="C12" s="412"/>
      <c r="D12" s="412"/>
      <c r="E12" s="424"/>
      <c r="F12" s="415"/>
      <c r="G12" s="417"/>
      <c r="H12" s="419"/>
      <c r="I12" s="408"/>
      <c r="J12" s="414"/>
      <c r="K12" s="306" t="s">
        <v>86</v>
      </c>
    </row>
    <row r="13" spans="1:11" s="16" customFormat="1" ht="15" customHeight="1" x14ac:dyDescent="0.25">
      <c r="A13" s="425" t="s">
        <v>32</v>
      </c>
      <c r="B13" s="426"/>
      <c r="C13" s="426"/>
      <c r="D13" s="426"/>
      <c r="E13" s="426"/>
      <c r="F13" s="426"/>
      <c r="G13" s="426"/>
      <c r="H13" s="426"/>
      <c r="I13" s="426"/>
      <c r="J13" s="426"/>
      <c r="K13" s="427"/>
    </row>
    <row r="14" spans="1:11" s="16" customFormat="1" ht="15" customHeight="1" x14ac:dyDescent="0.25">
      <c r="A14" s="468" t="s">
        <v>22</v>
      </c>
      <c r="B14" s="469"/>
      <c r="C14" s="469"/>
      <c r="D14" s="469"/>
      <c r="E14" s="469"/>
      <c r="F14" s="469"/>
      <c r="G14" s="469"/>
      <c r="H14" s="469"/>
      <c r="I14" s="469"/>
      <c r="J14" s="469"/>
      <c r="K14" s="470"/>
    </row>
    <row r="15" spans="1:11" ht="14.25" customHeight="1" x14ac:dyDescent="0.25">
      <c r="A15" s="148" t="s">
        <v>3</v>
      </c>
      <c r="B15" s="471" t="s">
        <v>23</v>
      </c>
      <c r="C15" s="472"/>
      <c r="D15" s="472"/>
      <c r="E15" s="472"/>
      <c r="F15" s="472"/>
      <c r="G15" s="472"/>
      <c r="H15" s="472"/>
      <c r="I15" s="472"/>
      <c r="J15" s="472"/>
      <c r="K15" s="473"/>
    </row>
    <row r="16" spans="1:11" ht="15.75" customHeight="1" thickBot="1" x14ac:dyDescent="0.3">
      <c r="A16" s="37" t="s">
        <v>3</v>
      </c>
      <c r="B16" s="149" t="s">
        <v>3</v>
      </c>
      <c r="C16" s="474" t="s">
        <v>24</v>
      </c>
      <c r="D16" s="475"/>
      <c r="E16" s="475"/>
      <c r="F16" s="475"/>
      <c r="G16" s="475"/>
      <c r="H16" s="475"/>
      <c r="I16" s="475"/>
      <c r="J16" s="475"/>
      <c r="K16" s="476"/>
    </row>
    <row r="17" spans="1:11" ht="21" customHeight="1" x14ac:dyDescent="0.25">
      <c r="A17" s="198" t="s">
        <v>3</v>
      </c>
      <c r="B17" s="199" t="s">
        <v>3</v>
      </c>
      <c r="C17" s="200" t="s">
        <v>3</v>
      </c>
      <c r="D17" s="146"/>
      <c r="E17" s="147" t="s">
        <v>39</v>
      </c>
      <c r="F17" s="181"/>
      <c r="G17" s="157"/>
      <c r="H17" s="140"/>
      <c r="I17" s="194"/>
      <c r="J17" s="60"/>
      <c r="K17" s="75"/>
    </row>
    <row r="18" spans="1:11" ht="15.9" customHeight="1" x14ac:dyDescent="0.25">
      <c r="A18" s="198"/>
      <c r="B18" s="199"/>
      <c r="C18" s="17"/>
      <c r="D18" s="206" t="s">
        <v>3</v>
      </c>
      <c r="E18" s="278" t="s">
        <v>84</v>
      </c>
      <c r="F18" s="135" t="s">
        <v>72</v>
      </c>
      <c r="G18" s="377" t="s">
        <v>74</v>
      </c>
      <c r="H18" s="101" t="s">
        <v>37</v>
      </c>
      <c r="I18" s="192">
        <v>45.9</v>
      </c>
      <c r="J18" s="309" t="s">
        <v>87</v>
      </c>
      <c r="K18" s="89">
        <v>1</v>
      </c>
    </row>
    <row r="19" spans="1:11" ht="15.6" customHeight="1" x14ac:dyDescent="0.25">
      <c r="A19" s="198"/>
      <c r="B19" s="199"/>
      <c r="C19" s="17"/>
      <c r="D19" s="206"/>
      <c r="E19" s="280"/>
      <c r="F19" s="136" t="s">
        <v>93</v>
      </c>
      <c r="G19" s="378"/>
      <c r="H19" s="39"/>
      <c r="I19" s="193"/>
      <c r="J19" s="310"/>
      <c r="K19" s="34"/>
    </row>
    <row r="20" spans="1:11" ht="20.399999999999999" customHeight="1" x14ac:dyDescent="0.25">
      <c r="A20" s="198"/>
      <c r="B20" s="199"/>
      <c r="C20" s="17"/>
      <c r="D20" s="190" t="s">
        <v>5</v>
      </c>
      <c r="E20" s="433" t="s">
        <v>98</v>
      </c>
      <c r="F20" s="135" t="s">
        <v>72</v>
      </c>
      <c r="G20" s="378"/>
      <c r="H20" s="116" t="s">
        <v>37</v>
      </c>
      <c r="I20" s="192">
        <v>50.3</v>
      </c>
      <c r="J20" s="309" t="s">
        <v>87</v>
      </c>
      <c r="K20" s="89"/>
    </row>
    <row r="21" spans="1:11" ht="23.55" customHeight="1" x14ac:dyDescent="0.25">
      <c r="A21" s="198"/>
      <c r="B21" s="199"/>
      <c r="C21" s="17"/>
      <c r="D21" s="206"/>
      <c r="E21" s="434"/>
      <c r="F21" s="136" t="s">
        <v>93</v>
      </c>
      <c r="G21" s="195"/>
      <c r="H21" s="32"/>
      <c r="I21" s="194"/>
      <c r="J21" s="310"/>
      <c r="K21" s="98"/>
    </row>
    <row r="22" spans="1:11" ht="15.75" customHeight="1" x14ac:dyDescent="0.25">
      <c r="A22" s="450"/>
      <c r="B22" s="451"/>
      <c r="C22" s="452"/>
      <c r="D22" s="435" t="s">
        <v>17</v>
      </c>
      <c r="E22" s="437" t="s">
        <v>57</v>
      </c>
      <c r="F22" s="117" t="s">
        <v>93</v>
      </c>
      <c r="G22" s="378"/>
      <c r="H22" s="101" t="s">
        <v>15</v>
      </c>
      <c r="I22" s="192">
        <v>8.6</v>
      </c>
      <c r="J22" s="311" t="s">
        <v>30</v>
      </c>
      <c r="K22" s="99">
        <v>100</v>
      </c>
    </row>
    <row r="23" spans="1:11" ht="24" customHeight="1" x14ac:dyDescent="0.25">
      <c r="A23" s="450"/>
      <c r="B23" s="451"/>
      <c r="C23" s="452"/>
      <c r="D23" s="436"/>
      <c r="E23" s="438"/>
      <c r="F23" s="109"/>
      <c r="G23" s="378"/>
      <c r="H23" s="39"/>
      <c r="I23" s="194"/>
      <c r="J23" s="312" t="s">
        <v>34</v>
      </c>
      <c r="K23" s="130">
        <v>1</v>
      </c>
    </row>
    <row r="24" spans="1:11" ht="17.100000000000001" customHeight="1" x14ac:dyDescent="0.25">
      <c r="A24" s="198"/>
      <c r="B24" s="199"/>
      <c r="C24" s="200"/>
      <c r="D24" s="206" t="s">
        <v>18</v>
      </c>
      <c r="E24" s="433" t="s">
        <v>97</v>
      </c>
      <c r="F24" s="117" t="s">
        <v>93</v>
      </c>
      <c r="G24" s="195"/>
      <c r="H24" s="101" t="s">
        <v>15</v>
      </c>
      <c r="I24" s="247">
        <f>4.1+12</f>
        <v>16.100000000000001</v>
      </c>
      <c r="J24" s="313" t="s">
        <v>111</v>
      </c>
      <c r="K24" s="348">
        <v>1</v>
      </c>
    </row>
    <row r="25" spans="1:11" s="234" customFormat="1" ht="30.6" customHeight="1" x14ac:dyDescent="0.25">
      <c r="A25" s="341"/>
      <c r="B25" s="342"/>
      <c r="C25" s="343"/>
      <c r="D25" s="347"/>
      <c r="E25" s="507"/>
      <c r="F25" s="117"/>
      <c r="G25" s="346"/>
      <c r="H25" s="116"/>
      <c r="I25" s="210"/>
      <c r="J25" s="313" t="s">
        <v>121</v>
      </c>
      <c r="K25" s="33">
        <v>100</v>
      </c>
    </row>
    <row r="26" spans="1:11" ht="18.899999999999999" customHeight="1" x14ac:dyDescent="0.25">
      <c r="A26" s="198"/>
      <c r="B26" s="199"/>
      <c r="C26" s="200"/>
      <c r="D26" s="206"/>
      <c r="E26" s="507"/>
      <c r="F26" s="137"/>
      <c r="G26" s="195"/>
      <c r="H26" s="116"/>
      <c r="I26" s="193"/>
      <c r="J26" s="262" t="s">
        <v>88</v>
      </c>
      <c r="K26" s="307">
        <v>1</v>
      </c>
    </row>
    <row r="27" spans="1:11" ht="14.4" customHeight="1" x14ac:dyDescent="0.25">
      <c r="A27" s="235"/>
      <c r="B27" s="239"/>
      <c r="C27" s="237"/>
      <c r="D27" s="435" t="s">
        <v>19</v>
      </c>
      <c r="E27" s="465" t="s">
        <v>69</v>
      </c>
      <c r="F27" s="482" t="s">
        <v>93</v>
      </c>
      <c r="G27" s="232"/>
      <c r="H27" s="115" t="s">
        <v>15</v>
      </c>
      <c r="I27" s="76">
        <v>3</v>
      </c>
      <c r="J27" s="133" t="s">
        <v>60</v>
      </c>
      <c r="K27" s="89">
        <v>1</v>
      </c>
    </row>
    <row r="28" spans="1:11" s="227" customFormat="1" ht="14.4" customHeight="1" x14ac:dyDescent="0.25">
      <c r="A28" s="228"/>
      <c r="B28" s="230"/>
      <c r="C28" s="231"/>
      <c r="D28" s="436"/>
      <c r="E28" s="467"/>
      <c r="F28" s="483"/>
      <c r="G28" s="229"/>
      <c r="H28" s="81"/>
      <c r="I28" s="291"/>
      <c r="J28" s="310"/>
      <c r="K28" s="34"/>
    </row>
    <row r="29" spans="1:11" s="3" customFormat="1" ht="29.1" customHeight="1" x14ac:dyDescent="0.25">
      <c r="A29" s="215"/>
      <c r="B29" s="218"/>
      <c r="C29" s="219"/>
      <c r="D29" s="435" t="s">
        <v>20</v>
      </c>
      <c r="E29" s="433" t="s">
        <v>105</v>
      </c>
      <c r="F29" s="220" t="s">
        <v>93</v>
      </c>
      <c r="G29" s="216" t="s">
        <v>112</v>
      </c>
      <c r="H29" s="101"/>
      <c r="I29" s="428"/>
      <c r="J29" s="286" t="s">
        <v>62</v>
      </c>
      <c r="K29" s="296"/>
    </row>
    <row r="30" spans="1:11" s="3" customFormat="1" ht="18.75" customHeight="1" x14ac:dyDescent="0.25">
      <c r="A30" s="215"/>
      <c r="B30" s="218"/>
      <c r="C30" s="219"/>
      <c r="D30" s="436"/>
      <c r="E30" s="434"/>
      <c r="F30" s="107" t="s">
        <v>72</v>
      </c>
      <c r="G30" s="217" t="s">
        <v>106</v>
      </c>
      <c r="H30" s="39"/>
      <c r="I30" s="429"/>
      <c r="J30" s="310"/>
      <c r="K30" s="34"/>
    </row>
    <row r="31" spans="1:11" ht="17.100000000000001" customHeight="1" x14ac:dyDescent="0.25">
      <c r="A31" s="198"/>
      <c r="B31" s="199"/>
      <c r="C31" s="18"/>
      <c r="D31" s="435" t="s">
        <v>33</v>
      </c>
      <c r="E31" s="499" t="s">
        <v>63</v>
      </c>
      <c r="F31" s="211" t="s">
        <v>93</v>
      </c>
      <c r="G31" s="453" t="s">
        <v>74</v>
      </c>
      <c r="H31" s="350" t="s">
        <v>99</v>
      </c>
      <c r="I31" s="76">
        <f>54.3-6.6-37.6</f>
        <v>10.1</v>
      </c>
      <c r="J31" s="508" t="s">
        <v>65</v>
      </c>
      <c r="K31" s="497">
        <v>4</v>
      </c>
    </row>
    <row r="32" spans="1:11" s="234" customFormat="1" ht="17.100000000000001" customHeight="1" x14ac:dyDescent="0.25">
      <c r="A32" s="341"/>
      <c r="B32" s="342"/>
      <c r="C32" s="18"/>
      <c r="D32" s="436"/>
      <c r="E32" s="500"/>
      <c r="F32" s="340"/>
      <c r="G32" s="430"/>
      <c r="H32" s="116" t="s">
        <v>37</v>
      </c>
      <c r="I32" s="349">
        <v>37.6</v>
      </c>
      <c r="J32" s="509"/>
      <c r="K32" s="510"/>
    </row>
    <row r="33" spans="1:15" s="3" customFormat="1" ht="21" customHeight="1" x14ac:dyDescent="0.25">
      <c r="A33" s="198"/>
      <c r="B33" s="199"/>
      <c r="C33" s="18"/>
      <c r="D33" s="206" t="s">
        <v>68</v>
      </c>
      <c r="E33" s="465" t="s">
        <v>104</v>
      </c>
      <c r="F33" s="211" t="s">
        <v>93</v>
      </c>
      <c r="G33" s="430"/>
      <c r="H33" s="101" t="s">
        <v>15</v>
      </c>
      <c r="I33" s="299">
        <v>21</v>
      </c>
      <c r="J33" s="133" t="s">
        <v>101</v>
      </c>
      <c r="K33" s="296">
        <v>1</v>
      </c>
      <c r="L33" s="234"/>
    </row>
    <row r="34" spans="1:15" s="3" customFormat="1" ht="21" customHeight="1" x14ac:dyDescent="0.25">
      <c r="A34" s="255"/>
      <c r="B34" s="256"/>
      <c r="C34" s="18"/>
      <c r="D34" s="258"/>
      <c r="E34" s="466"/>
      <c r="F34" s="257"/>
      <c r="G34" s="430"/>
      <c r="H34" s="39"/>
      <c r="I34" s="222"/>
      <c r="J34" s="134"/>
      <c r="K34" s="93"/>
      <c r="L34" s="234"/>
    </row>
    <row r="35" spans="1:15" s="3" customFormat="1" ht="17.100000000000001" customHeight="1" x14ac:dyDescent="0.25">
      <c r="A35" s="209"/>
      <c r="B35" s="212"/>
      <c r="C35" s="18"/>
      <c r="D35" s="290" t="s">
        <v>38</v>
      </c>
      <c r="E35" s="490" t="s">
        <v>122</v>
      </c>
      <c r="F35" s="233" t="s">
        <v>94</v>
      </c>
      <c r="G35" s="430"/>
      <c r="H35" s="101" t="s">
        <v>37</v>
      </c>
      <c r="I35" s="223">
        <v>15.2</v>
      </c>
      <c r="J35" s="352" t="s">
        <v>123</v>
      </c>
      <c r="K35" s="296"/>
      <c r="L35" s="213"/>
      <c r="O35" s="213"/>
    </row>
    <row r="36" spans="1:15" s="3" customFormat="1" ht="17.100000000000001" customHeight="1" x14ac:dyDescent="0.25">
      <c r="A36" s="341"/>
      <c r="B36" s="342"/>
      <c r="C36" s="18"/>
      <c r="D36" s="347"/>
      <c r="E36" s="491"/>
      <c r="F36" s="268"/>
      <c r="G36" s="430"/>
      <c r="H36" s="116"/>
      <c r="I36" s="351"/>
      <c r="J36" s="353" t="s">
        <v>101</v>
      </c>
      <c r="K36" s="33"/>
      <c r="L36" s="234"/>
      <c r="O36" s="234"/>
    </row>
    <row r="37" spans="1:15" s="3" customFormat="1" ht="17.100000000000001" customHeight="1" x14ac:dyDescent="0.25">
      <c r="A37" s="209"/>
      <c r="B37" s="212"/>
      <c r="C37" s="18"/>
      <c r="D37" s="236"/>
      <c r="E37" s="492"/>
      <c r="F37" s="279"/>
      <c r="G37" s="430"/>
      <c r="H37" s="224"/>
      <c r="I37" s="222"/>
      <c r="J37" s="262" t="s">
        <v>124</v>
      </c>
      <c r="K37" s="34"/>
      <c r="L37" s="234"/>
      <c r="O37" s="213"/>
    </row>
    <row r="38" spans="1:15" s="234" customFormat="1" ht="28.5" customHeight="1" x14ac:dyDescent="0.25">
      <c r="A38" s="265"/>
      <c r="B38" s="266"/>
      <c r="C38" s="17"/>
      <c r="D38" s="435" t="s">
        <v>43</v>
      </c>
      <c r="E38" s="495" t="s">
        <v>83</v>
      </c>
      <c r="F38" s="268" t="s">
        <v>93</v>
      </c>
      <c r="G38" s="331"/>
      <c r="H38" s="101" t="s">
        <v>99</v>
      </c>
      <c r="I38" s="260">
        <v>6.6</v>
      </c>
      <c r="J38" s="308" t="s">
        <v>87</v>
      </c>
      <c r="K38" s="89">
        <v>1</v>
      </c>
    </row>
    <row r="39" spans="1:15" s="234" customFormat="1" ht="25.5" customHeight="1" x14ac:dyDescent="0.25">
      <c r="A39" s="265"/>
      <c r="B39" s="266"/>
      <c r="C39" s="17"/>
      <c r="D39" s="436"/>
      <c r="E39" s="496"/>
      <c r="F39" s="136"/>
      <c r="G39" s="267"/>
      <c r="H39" s="83"/>
      <c r="I39" s="83"/>
      <c r="J39" s="270"/>
      <c r="K39" s="34"/>
    </row>
    <row r="40" spans="1:15" ht="17.25" customHeight="1" thickBot="1" x14ac:dyDescent="0.3">
      <c r="A40" s="19"/>
      <c r="B40" s="62"/>
      <c r="C40" s="20"/>
      <c r="D40" s="126"/>
      <c r="E40" s="36"/>
      <c r="F40" s="54"/>
      <c r="G40" s="51"/>
      <c r="H40" s="55" t="s">
        <v>4</v>
      </c>
      <c r="I40" s="82">
        <f>SUM(I18:I39)</f>
        <v>214.4</v>
      </c>
      <c r="J40" s="316"/>
      <c r="K40" s="314"/>
    </row>
    <row r="41" spans="1:15" ht="16.5" customHeight="1" x14ac:dyDescent="0.25">
      <c r="A41" s="479" t="s">
        <v>3</v>
      </c>
      <c r="B41" s="480" t="s">
        <v>3</v>
      </c>
      <c r="C41" s="481" t="s">
        <v>5</v>
      </c>
      <c r="D41" s="21"/>
      <c r="E41" s="35" t="s">
        <v>40</v>
      </c>
      <c r="F41" s="182"/>
      <c r="G41" s="154"/>
      <c r="H41" s="22"/>
      <c r="I41" s="156"/>
      <c r="J41" s="59"/>
      <c r="K41" s="315"/>
    </row>
    <row r="42" spans="1:15" ht="15.9" customHeight="1" x14ac:dyDescent="0.25">
      <c r="A42" s="450"/>
      <c r="B42" s="451"/>
      <c r="C42" s="452"/>
      <c r="D42" s="206" t="s">
        <v>3</v>
      </c>
      <c r="E42" s="488" t="s">
        <v>50</v>
      </c>
      <c r="F42" s="241" t="s">
        <v>72</v>
      </c>
      <c r="G42" s="497" t="s">
        <v>75</v>
      </c>
      <c r="H42" s="150" t="s">
        <v>37</v>
      </c>
      <c r="I42" s="355">
        <f>20+5.7</f>
        <v>25.7</v>
      </c>
      <c r="J42" s="1" t="s">
        <v>25</v>
      </c>
      <c r="K42" s="33">
        <v>85</v>
      </c>
      <c r="L42" s="264"/>
    </row>
    <row r="43" spans="1:15" ht="15.9" customHeight="1" x14ac:dyDescent="0.25">
      <c r="A43" s="450"/>
      <c r="B43" s="451"/>
      <c r="C43" s="452"/>
      <c r="D43" s="191"/>
      <c r="E43" s="489"/>
      <c r="F43" s="242" t="s">
        <v>93</v>
      </c>
      <c r="G43" s="498"/>
      <c r="H43" s="354"/>
      <c r="I43" s="110"/>
      <c r="J43" s="270"/>
      <c r="K43" s="34"/>
    </row>
    <row r="44" spans="1:15" ht="27" customHeight="1" x14ac:dyDescent="0.25">
      <c r="A44" s="198"/>
      <c r="B44" s="199"/>
      <c r="C44" s="17"/>
      <c r="D44" s="190" t="s">
        <v>5</v>
      </c>
      <c r="E44" s="298" t="s">
        <v>54</v>
      </c>
      <c r="F44" s="243"/>
      <c r="G44" s="273"/>
      <c r="H44" s="150"/>
      <c r="I44" s="299"/>
      <c r="J44" s="208"/>
      <c r="K44" s="91"/>
    </row>
    <row r="45" spans="1:15" ht="15.6" customHeight="1" x14ac:dyDescent="0.25">
      <c r="A45" s="198"/>
      <c r="B45" s="199"/>
      <c r="C45" s="17"/>
      <c r="D45" s="206"/>
      <c r="E45" s="151" t="s">
        <v>80</v>
      </c>
      <c r="F45" s="244" t="s">
        <v>93</v>
      </c>
      <c r="G45" s="273"/>
      <c r="H45" s="327" t="s">
        <v>15</v>
      </c>
      <c r="I45" s="85">
        <f>27.5-2</f>
        <v>25.5</v>
      </c>
      <c r="J45" s="477" t="s">
        <v>81</v>
      </c>
      <c r="K45" s="326">
        <v>4</v>
      </c>
    </row>
    <row r="46" spans="1:15" ht="15.6" customHeight="1" x14ac:dyDescent="0.25">
      <c r="A46" s="198"/>
      <c r="B46" s="199"/>
      <c r="C46" s="17"/>
      <c r="D46" s="206"/>
      <c r="E46" s="152"/>
      <c r="F46" s="240"/>
      <c r="G46" s="273"/>
      <c r="H46" s="288"/>
      <c r="I46" s="128"/>
      <c r="J46" s="478"/>
      <c r="K46" s="33"/>
    </row>
    <row r="47" spans="1:15" ht="40.5" customHeight="1" x14ac:dyDescent="0.25">
      <c r="A47" s="198"/>
      <c r="B47" s="199"/>
      <c r="C47" s="17"/>
      <c r="D47" s="206"/>
      <c r="E47" s="56" t="s">
        <v>53</v>
      </c>
      <c r="F47" s="244" t="s">
        <v>93</v>
      </c>
      <c r="G47" s="273"/>
      <c r="H47" s="71"/>
      <c r="I47" s="139"/>
      <c r="J47" s="371" t="s">
        <v>79</v>
      </c>
      <c r="K47" s="326">
        <v>2</v>
      </c>
    </row>
    <row r="48" spans="1:15" s="234" customFormat="1" ht="15.6" customHeight="1" x14ac:dyDescent="0.25">
      <c r="A48" s="235"/>
      <c r="B48" s="239"/>
      <c r="C48" s="17"/>
      <c r="D48" s="238"/>
      <c r="E48" s="67" t="s">
        <v>109</v>
      </c>
      <c r="F48" s="275"/>
      <c r="G48" s="273"/>
      <c r="H48" s="32" t="s">
        <v>37</v>
      </c>
      <c r="I48" s="104">
        <f>56+9.2</f>
        <v>65.2</v>
      </c>
      <c r="J48" s="1"/>
      <c r="K48" s="273"/>
    </row>
    <row r="49" spans="1:11" s="234" customFormat="1" ht="27.6" customHeight="1" x14ac:dyDescent="0.25">
      <c r="A49" s="235"/>
      <c r="B49" s="239"/>
      <c r="C49" s="17"/>
      <c r="D49" s="272"/>
      <c r="E49" s="68" t="s">
        <v>110</v>
      </c>
      <c r="F49" s="275"/>
      <c r="G49" s="273"/>
      <c r="H49" s="106" t="s">
        <v>37</v>
      </c>
      <c r="I49" s="128">
        <v>38.9</v>
      </c>
      <c r="J49" s="1"/>
      <c r="K49" s="93"/>
    </row>
    <row r="50" spans="1:11" s="234" customFormat="1" ht="14.4" customHeight="1" x14ac:dyDescent="0.25">
      <c r="A50" s="235"/>
      <c r="B50" s="239"/>
      <c r="C50" s="17"/>
      <c r="D50" s="274"/>
      <c r="E50" s="484" t="s">
        <v>117</v>
      </c>
      <c r="F50" s="275"/>
      <c r="G50" s="273"/>
      <c r="H50" s="263" t="s">
        <v>99</v>
      </c>
      <c r="I50" s="369">
        <v>214.2</v>
      </c>
      <c r="J50" s="261"/>
      <c r="K50" s="93"/>
    </row>
    <row r="51" spans="1:11" s="234" customFormat="1" ht="14.4" customHeight="1" x14ac:dyDescent="0.25">
      <c r="A51" s="276"/>
      <c r="B51" s="277"/>
      <c r="C51" s="17"/>
      <c r="D51" s="274"/>
      <c r="E51" s="485"/>
      <c r="F51" s="275"/>
      <c r="G51" s="273"/>
      <c r="H51" s="370"/>
      <c r="J51" s="1"/>
      <c r="K51" s="93"/>
    </row>
    <row r="52" spans="1:11" ht="17.25" customHeight="1" thickBot="1" x14ac:dyDescent="0.3">
      <c r="A52" s="19"/>
      <c r="B52" s="62"/>
      <c r="C52" s="52"/>
      <c r="D52" s="50"/>
      <c r="E52" s="153"/>
      <c r="F52" s="54"/>
      <c r="G52" s="155"/>
      <c r="H52" s="55" t="s">
        <v>4</v>
      </c>
      <c r="I52" s="82">
        <f>SUM(I42:I50)</f>
        <v>369.5</v>
      </c>
      <c r="J52" s="183"/>
      <c r="K52" s="356"/>
    </row>
    <row r="53" spans="1:11" ht="15.75" customHeight="1" thickBot="1" x14ac:dyDescent="0.3">
      <c r="A53" s="19" t="s">
        <v>3</v>
      </c>
      <c r="B53" s="63" t="s">
        <v>3</v>
      </c>
      <c r="C53" s="493" t="s">
        <v>6</v>
      </c>
      <c r="D53" s="493"/>
      <c r="E53" s="493"/>
      <c r="F53" s="493"/>
      <c r="G53" s="493"/>
      <c r="H53" s="494"/>
      <c r="I53" s="84">
        <f>I52+I40</f>
        <v>583.9</v>
      </c>
      <c r="J53" s="445"/>
      <c r="K53" s="446"/>
    </row>
    <row r="54" spans="1:11" ht="17.25" customHeight="1" thickBot="1" x14ac:dyDescent="0.3">
      <c r="A54" s="179" t="s">
        <v>3</v>
      </c>
      <c r="B54" s="180" t="s">
        <v>5</v>
      </c>
      <c r="C54" s="439" t="s">
        <v>26</v>
      </c>
      <c r="D54" s="440"/>
      <c r="E54" s="440"/>
      <c r="F54" s="440"/>
      <c r="G54" s="440"/>
      <c r="H54" s="440"/>
      <c r="I54" s="440"/>
      <c r="J54" s="440"/>
      <c r="K54" s="441"/>
    </row>
    <row r="55" spans="1:11" ht="27" customHeight="1" x14ac:dyDescent="0.25">
      <c r="A55" s="198" t="s">
        <v>3</v>
      </c>
      <c r="B55" s="199" t="s">
        <v>5</v>
      </c>
      <c r="C55" s="173" t="s">
        <v>3</v>
      </c>
      <c r="D55" s="174"/>
      <c r="E55" s="175" t="s">
        <v>35</v>
      </c>
      <c r="F55" s="176"/>
      <c r="G55" s="177"/>
      <c r="H55" s="178"/>
      <c r="I55" s="210"/>
      <c r="J55" s="301"/>
      <c r="K55" s="302"/>
    </row>
    <row r="56" spans="1:11" ht="20.399999999999999" customHeight="1" x14ac:dyDescent="0.25">
      <c r="A56" s="450"/>
      <c r="B56" s="451"/>
      <c r="C56" s="452"/>
      <c r="D56" s="435" t="s">
        <v>3</v>
      </c>
      <c r="E56" s="486" t="s">
        <v>27</v>
      </c>
      <c r="F56" s="204" t="s">
        <v>72</v>
      </c>
      <c r="G56" s="430" t="s">
        <v>76</v>
      </c>
      <c r="H56" s="328" t="s">
        <v>15</v>
      </c>
      <c r="I56" s="76">
        <v>49</v>
      </c>
      <c r="J56" s="70" t="s">
        <v>47</v>
      </c>
      <c r="K56" s="74">
        <v>90</v>
      </c>
    </row>
    <row r="57" spans="1:11" ht="26.1" customHeight="1" x14ac:dyDescent="0.25">
      <c r="A57" s="450"/>
      <c r="B57" s="451"/>
      <c r="C57" s="452"/>
      <c r="D57" s="436"/>
      <c r="E57" s="487"/>
      <c r="F57" s="107" t="s">
        <v>93</v>
      </c>
      <c r="G57" s="430"/>
      <c r="H57" s="28"/>
      <c r="I57" s="73"/>
      <c r="J57" s="170" t="s">
        <v>28</v>
      </c>
      <c r="K57" s="259">
        <v>5</v>
      </c>
    </row>
    <row r="58" spans="1:11" ht="70.5" customHeight="1" x14ac:dyDescent="0.25">
      <c r="A58" s="198"/>
      <c r="B58" s="199"/>
      <c r="C58" s="200"/>
      <c r="D58" s="191" t="s">
        <v>5</v>
      </c>
      <c r="E58" s="8" t="s">
        <v>46</v>
      </c>
      <c r="F58" s="102" t="s">
        <v>93</v>
      </c>
      <c r="G58" s="201"/>
      <c r="H58" s="23" t="s">
        <v>15</v>
      </c>
      <c r="I58" s="253">
        <v>8.6999999999999993</v>
      </c>
      <c r="J58" s="317" t="s">
        <v>49</v>
      </c>
      <c r="K58" s="94">
        <v>2</v>
      </c>
    </row>
    <row r="59" spans="1:11" ht="17.25" customHeight="1" thickBot="1" x14ac:dyDescent="0.3">
      <c r="A59" s="19"/>
      <c r="B59" s="62"/>
      <c r="C59" s="141"/>
      <c r="D59" s="142"/>
      <c r="E59" s="143"/>
      <c r="F59" s="245"/>
      <c r="G59" s="184"/>
      <c r="H59" s="144" t="s">
        <v>4</v>
      </c>
      <c r="I59" s="145">
        <f>SUM(I56:I58)</f>
        <v>57.7</v>
      </c>
      <c r="J59" s="58"/>
      <c r="K59" s="90"/>
    </row>
    <row r="60" spans="1:11" ht="15.6" customHeight="1" thickBot="1" x14ac:dyDescent="0.3">
      <c r="A60" s="9" t="s">
        <v>3</v>
      </c>
      <c r="B60" s="63" t="s">
        <v>5</v>
      </c>
      <c r="C60" s="503" t="s">
        <v>6</v>
      </c>
      <c r="D60" s="493"/>
      <c r="E60" s="493"/>
      <c r="F60" s="493"/>
      <c r="G60" s="493"/>
      <c r="H60" s="494"/>
      <c r="I60" s="84">
        <f t="shared" ref="I60" si="0">I59</f>
        <v>57.7</v>
      </c>
      <c r="J60" s="445"/>
      <c r="K60" s="446"/>
    </row>
    <row r="61" spans="1:11" ht="17.25" customHeight="1" thickBot="1" x14ac:dyDescent="0.3">
      <c r="A61" s="9" t="s">
        <v>3</v>
      </c>
      <c r="B61" s="63" t="s">
        <v>17</v>
      </c>
      <c r="C61" s="442" t="s">
        <v>59</v>
      </c>
      <c r="D61" s="443"/>
      <c r="E61" s="443"/>
      <c r="F61" s="443"/>
      <c r="G61" s="443"/>
      <c r="H61" s="443"/>
      <c r="I61" s="443"/>
      <c r="J61" s="443"/>
      <c r="K61" s="444"/>
    </row>
    <row r="62" spans="1:11" ht="30.9" customHeight="1" x14ac:dyDescent="0.25">
      <c r="A62" s="202" t="s">
        <v>3</v>
      </c>
      <c r="B62" s="203" t="s">
        <v>17</v>
      </c>
      <c r="C62" s="207" t="s">
        <v>3</v>
      </c>
      <c r="D62" s="77"/>
      <c r="E62" s="254" t="s">
        <v>36</v>
      </c>
      <c r="F62" s="78"/>
      <c r="G62" s="504" t="s">
        <v>77</v>
      </c>
      <c r="H62" s="160"/>
      <c r="I62" s="138"/>
      <c r="J62" s="97"/>
      <c r="K62" s="132"/>
    </row>
    <row r="63" spans="1:11" ht="28.35" customHeight="1" x14ac:dyDescent="0.25">
      <c r="A63" s="198"/>
      <c r="B63" s="199"/>
      <c r="C63" s="207"/>
      <c r="D63" s="24" t="s">
        <v>3</v>
      </c>
      <c r="E63" s="249" t="s">
        <v>29</v>
      </c>
      <c r="F63" s="112" t="s">
        <v>93</v>
      </c>
      <c r="G63" s="505"/>
      <c r="H63" s="40" t="s">
        <v>15</v>
      </c>
      <c r="I63" s="53">
        <f>6+3</f>
        <v>9</v>
      </c>
      <c r="J63" s="321" t="s">
        <v>31</v>
      </c>
      <c r="K63" s="94">
        <v>5</v>
      </c>
    </row>
    <row r="64" spans="1:11" ht="41.25" customHeight="1" x14ac:dyDescent="0.25">
      <c r="A64" s="198"/>
      <c r="B64" s="199"/>
      <c r="C64" s="25"/>
      <c r="D64" s="24" t="s">
        <v>5</v>
      </c>
      <c r="E64" s="332" t="s">
        <v>73</v>
      </c>
      <c r="F64" s="113" t="s">
        <v>93</v>
      </c>
      <c r="G64" s="505"/>
      <c r="H64" s="44" t="s">
        <v>15</v>
      </c>
      <c r="I64" s="225">
        <v>4</v>
      </c>
      <c r="J64" s="321" t="s">
        <v>61</v>
      </c>
      <c r="K64" s="41">
        <v>6</v>
      </c>
    </row>
    <row r="65" spans="1:14" ht="14.1" customHeight="1" x14ac:dyDescent="0.25">
      <c r="A65" s="198"/>
      <c r="B65" s="199"/>
      <c r="C65" s="207"/>
      <c r="D65" s="197" t="s">
        <v>17</v>
      </c>
      <c r="E65" s="248" t="s">
        <v>41</v>
      </c>
      <c r="F65" s="161"/>
      <c r="G65" s="505"/>
      <c r="H65" s="43"/>
      <c r="I65" s="192"/>
      <c r="J65" s="70"/>
      <c r="K65" s="95"/>
    </row>
    <row r="66" spans="1:14" ht="26.1" customHeight="1" x14ac:dyDescent="0.25">
      <c r="A66" s="198"/>
      <c r="B66" s="199"/>
      <c r="C66" s="25"/>
      <c r="D66" s="197"/>
      <c r="E66" s="250" t="s">
        <v>96</v>
      </c>
      <c r="F66" s="162" t="s">
        <v>93</v>
      </c>
      <c r="G66" s="505"/>
      <c r="H66" s="69" t="s">
        <v>15</v>
      </c>
      <c r="I66" s="57">
        <v>2</v>
      </c>
      <c r="J66" s="322" t="s">
        <v>42</v>
      </c>
      <c r="K66" s="318">
        <v>1</v>
      </c>
    </row>
    <row r="67" spans="1:14" ht="27.6" customHeight="1" x14ac:dyDescent="0.25">
      <c r="A67" s="198"/>
      <c r="B67" s="199"/>
      <c r="C67" s="25"/>
      <c r="D67" s="197"/>
      <c r="E67" s="251" t="s">
        <v>91</v>
      </c>
      <c r="F67" s="118" t="s">
        <v>93</v>
      </c>
      <c r="G67" s="505"/>
      <c r="H67" s="111" t="s">
        <v>15</v>
      </c>
      <c r="I67" s="246">
        <v>3</v>
      </c>
      <c r="J67" s="322" t="s">
        <v>30</v>
      </c>
      <c r="K67" s="319">
        <v>100</v>
      </c>
    </row>
    <row r="68" spans="1:14" s="3" customFormat="1" ht="26.25" customHeight="1" x14ac:dyDescent="0.25">
      <c r="A68" s="198"/>
      <c r="B68" s="199"/>
      <c r="C68" s="25"/>
      <c r="D68" s="119"/>
      <c r="E68" s="250" t="s">
        <v>102</v>
      </c>
      <c r="F68" s="120" t="s">
        <v>93</v>
      </c>
      <c r="G68" s="505"/>
      <c r="H68" s="163" t="s">
        <v>15</v>
      </c>
      <c r="I68" s="226">
        <v>2</v>
      </c>
      <c r="J68" s="323" t="s">
        <v>95</v>
      </c>
      <c r="K68" s="320">
        <v>1</v>
      </c>
    </row>
    <row r="69" spans="1:14" ht="32.85" customHeight="1" x14ac:dyDescent="0.25">
      <c r="A69" s="198"/>
      <c r="B69" s="199"/>
      <c r="C69" s="25"/>
      <c r="D69" s="24" t="s">
        <v>18</v>
      </c>
      <c r="E69" s="252" t="s">
        <v>44</v>
      </c>
      <c r="F69" s="158" t="s">
        <v>93</v>
      </c>
      <c r="G69" s="505"/>
      <c r="H69" s="28" t="s">
        <v>15</v>
      </c>
      <c r="I69" s="192">
        <f>5-1.9</f>
        <v>3.1</v>
      </c>
      <c r="J69" s="321" t="s">
        <v>48</v>
      </c>
      <c r="K69" s="38">
        <v>1</v>
      </c>
    </row>
    <row r="70" spans="1:14" s="234" customFormat="1" ht="32.85" customHeight="1" x14ac:dyDescent="0.25">
      <c r="A70" s="341"/>
      <c r="B70" s="342"/>
      <c r="C70" s="25"/>
      <c r="D70" s="24" t="s">
        <v>19</v>
      </c>
      <c r="E70" s="252" t="s">
        <v>125</v>
      </c>
      <c r="F70" s="358" t="s">
        <v>94</v>
      </c>
      <c r="G70" s="339"/>
      <c r="H70" s="28" t="s">
        <v>15</v>
      </c>
      <c r="I70" s="344">
        <v>6</v>
      </c>
      <c r="J70" s="321" t="s">
        <v>126</v>
      </c>
      <c r="K70" s="357">
        <v>1</v>
      </c>
    </row>
    <row r="71" spans="1:14" ht="17.25" customHeight="1" thickBot="1" x14ac:dyDescent="0.3">
      <c r="A71" s="19"/>
      <c r="B71" s="62"/>
      <c r="C71" s="20"/>
      <c r="D71" s="50"/>
      <c r="E71" s="49"/>
      <c r="F71" s="54"/>
      <c r="G71" s="159"/>
      <c r="H71" s="129" t="s">
        <v>4</v>
      </c>
      <c r="I71" s="82">
        <f>SUM(I63:I70)</f>
        <v>29.1</v>
      </c>
      <c r="J71" s="127"/>
      <c r="K71" s="90"/>
    </row>
    <row r="72" spans="1:14" ht="21" customHeight="1" x14ac:dyDescent="0.25">
      <c r="A72" s="292" t="s">
        <v>3</v>
      </c>
      <c r="B72" s="294" t="s">
        <v>17</v>
      </c>
      <c r="C72" s="295" t="s">
        <v>5</v>
      </c>
      <c r="D72" s="26"/>
      <c r="E72" s="293" t="s">
        <v>52</v>
      </c>
      <c r="F72" s="166"/>
      <c r="G72" s="171"/>
      <c r="H72" s="172"/>
      <c r="I72" s="168"/>
      <c r="J72" s="167"/>
      <c r="K72" s="330"/>
    </row>
    <row r="73" spans="1:14" ht="14.1" customHeight="1" x14ac:dyDescent="0.25">
      <c r="A73" s="198"/>
      <c r="B73" s="64"/>
      <c r="C73" s="207"/>
      <c r="D73" s="460" t="s">
        <v>3</v>
      </c>
      <c r="E73" s="462" t="s">
        <v>51</v>
      </c>
      <c r="F73" s="121" t="s">
        <v>90</v>
      </c>
      <c r="G73" s="502" t="s">
        <v>78</v>
      </c>
      <c r="H73" s="66" t="s">
        <v>15</v>
      </c>
      <c r="I73" s="76">
        <f>300+67.2</f>
        <v>367.2</v>
      </c>
      <c r="J73" s="133" t="s">
        <v>56</v>
      </c>
      <c r="K73" s="74">
        <v>7</v>
      </c>
    </row>
    <row r="74" spans="1:14" ht="14.1" customHeight="1" x14ac:dyDescent="0.25">
      <c r="A74" s="198"/>
      <c r="B74" s="64"/>
      <c r="C74" s="207"/>
      <c r="D74" s="506"/>
      <c r="E74" s="464"/>
      <c r="F74" s="165" t="s">
        <v>93</v>
      </c>
      <c r="G74" s="502"/>
      <c r="H74" s="7"/>
      <c r="I74" s="169"/>
      <c r="J74" s="261"/>
      <c r="K74" s="105"/>
    </row>
    <row r="75" spans="1:14" ht="14.1" customHeight="1" x14ac:dyDescent="0.25">
      <c r="A75" s="198"/>
      <c r="B75" s="64"/>
      <c r="C75" s="207"/>
      <c r="D75" s="506"/>
      <c r="E75" s="464"/>
      <c r="F75" s="166" t="s">
        <v>70</v>
      </c>
      <c r="G75" s="502"/>
      <c r="H75" s="7"/>
      <c r="I75" s="108"/>
      <c r="J75" s="261"/>
      <c r="K75" s="105"/>
    </row>
    <row r="76" spans="1:14" ht="14.1" customHeight="1" x14ac:dyDescent="0.25">
      <c r="A76" s="198"/>
      <c r="B76" s="64"/>
      <c r="C76" s="207"/>
      <c r="D76" s="461"/>
      <c r="E76" s="463"/>
      <c r="F76" s="122" t="s">
        <v>71</v>
      </c>
      <c r="G76" s="502"/>
      <c r="H76" s="72"/>
      <c r="I76" s="100"/>
      <c r="J76" s="134"/>
      <c r="K76" s="96"/>
    </row>
    <row r="77" spans="1:14" ht="25.5" customHeight="1" x14ac:dyDescent="0.25">
      <c r="A77" s="198"/>
      <c r="B77" s="199"/>
      <c r="C77" s="207"/>
      <c r="D77" s="283" t="s">
        <v>5</v>
      </c>
      <c r="E77" s="462" t="s">
        <v>108</v>
      </c>
      <c r="F77" s="121" t="s">
        <v>70</v>
      </c>
      <c r="G77" s="285" t="s">
        <v>113</v>
      </c>
      <c r="H77" s="281" t="s">
        <v>15</v>
      </c>
      <c r="I77" s="282">
        <v>90</v>
      </c>
      <c r="J77" s="324" t="s">
        <v>107</v>
      </c>
      <c r="K77" s="92">
        <v>100</v>
      </c>
      <c r="L77" s="234"/>
      <c r="M77" s="234"/>
      <c r="N77" s="234"/>
    </row>
    <row r="78" spans="1:14" ht="15" customHeight="1" x14ac:dyDescent="0.25">
      <c r="A78" s="198"/>
      <c r="B78" s="64"/>
      <c r="C78" s="207"/>
      <c r="D78" s="284"/>
      <c r="E78" s="464"/>
      <c r="F78" s="166" t="s">
        <v>93</v>
      </c>
      <c r="G78" s="430" t="s">
        <v>119</v>
      </c>
      <c r="H78" s="111" t="s">
        <v>58</v>
      </c>
      <c r="I78" s="269">
        <v>80</v>
      </c>
      <c r="J78" s="185"/>
      <c r="K78" s="186"/>
      <c r="L78" s="234"/>
      <c r="M78" s="234"/>
      <c r="N78" s="234"/>
    </row>
    <row r="79" spans="1:14" ht="15.6" customHeight="1" x14ac:dyDescent="0.25">
      <c r="A79" s="198"/>
      <c r="B79" s="64"/>
      <c r="C79" s="207"/>
      <c r="D79" s="284"/>
      <c r="E79" s="464"/>
      <c r="F79" s="166" t="s">
        <v>72</v>
      </c>
      <c r="G79" s="430"/>
      <c r="H79" s="281"/>
      <c r="I79" s="108"/>
      <c r="J79" s="325"/>
      <c r="K79" s="329"/>
      <c r="L79" s="234"/>
      <c r="M79" s="234"/>
      <c r="N79" s="234"/>
    </row>
    <row r="80" spans="1:14" ht="15.6" customHeight="1" x14ac:dyDescent="0.25">
      <c r="A80" s="198"/>
      <c r="B80" s="64"/>
      <c r="C80" s="207"/>
      <c r="D80" s="284"/>
      <c r="E80" s="464"/>
      <c r="F80" s="166" t="s">
        <v>71</v>
      </c>
      <c r="G80" s="287"/>
      <c r="H80" s="281"/>
      <c r="I80" s="108"/>
      <c r="J80" s="286"/>
      <c r="K80" s="297"/>
      <c r="L80" s="114"/>
      <c r="M80" s="114"/>
      <c r="N80" s="114"/>
    </row>
    <row r="81" spans="1:40" s="3" customFormat="1" ht="15.6" customHeight="1" x14ac:dyDescent="0.25">
      <c r="A81" s="198"/>
      <c r="B81" s="164"/>
      <c r="C81" s="207"/>
      <c r="D81" s="196" t="s">
        <v>17</v>
      </c>
      <c r="E81" s="465" t="s">
        <v>127</v>
      </c>
      <c r="F81" s="204" t="s">
        <v>72</v>
      </c>
      <c r="G81" s="431" t="s">
        <v>77</v>
      </c>
      <c r="H81" s="66" t="s">
        <v>15</v>
      </c>
      <c r="I81" s="221">
        <f>10-4</f>
        <v>6</v>
      </c>
      <c r="J81" s="317" t="s">
        <v>128</v>
      </c>
      <c r="K81" s="447"/>
    </row>
    <row r="82" spans="1:40" s="3" customFormat="1" ht="15.6" customHeight="1" x14ac:dyDescent="0.25">
      <c r="A82" s="198"/>
      <c r="B82" s="164"/>
      <c r="C82" s="207"/>
      <c r="D82" s="188"/>
      <c r="E82" s="466"/>
      <c r="F82" s="107" t="s">
        <v>93</v>
      </c>
      <c r="G82" s="432"/>
      <c r="H82" s="214"/>
      <c r="I82" s="103"/>
      <c r="J82" s="103"/>
      <c r="K82" s="448"/>
    </row>
    <row r="83" spans="1:40" s="3" customFormat="1" ht="22.5" customHeight="1" x14ac:dyDescent="0.25">
      <c r="A83" s="198"/>
      <c r="B83" s="164"/>
      <c r="C83" s="207"/>
      <c r="D83" s="189"/>
      <c r="E83" s="467"/>
      <c r="F83" s="205" t="s">
        <v>71</v>
      </c>
      <c r="G83" s="432"/>
      <c r="H83" s="83"/>
      <c r="I83" s="170"/>
      <c r="J83" s="170"/>
      <c r="K83" s="449"/>
    </row>
    <row r="84" spans="1:40" s="234" customFormat="1" ht="16.5" customHeight="1" x14ac:dyDescent="0.25">
      <c r="A84" s="341"/>
      <c r="B84" s="64"/>
      <c r="C84" s="25"/>
      <c r="D84" s="460" t="s">
        <v>18</v>
      </c>
      <c r="E84" s="462" t="s">
        <v>129</v>
      </c>
      <c r="F84" s="365" t="s">
        <v>94</v>
      </c>
      <c r="G84" s="345"/>
      <c r="H84" s="66"/>
      <c r="I84" s="360"/>
      <c r="J84" s="366" t="s">
        <v>130</v>
      </c>
      <c r="K84" s="33">
        <v>1</v>
      </c>
    </row>
    <row r="85" spans="1:40" s="234" customFormat="1" ht="16.5" customHeight="1" x14ac:dyDescent="0.25">
      <c r="A85" s="341"/>
      <c r="B85" s="64"/>
      <c r="C85" s="25"/>
      <c r="D85" s="461"/>
      <c r="E85" s="463"/>
      <c r="F85" s="367"/>
      <c r="G85" s="359"/>
      <c r="H85" s="281"/>
      <c r="I85" s="360"/>
      <c r="J85" s="368" t="s">
        <v>131</v>
      </c>
      <c r="K85" s="364"/>
    </row>
    <row r="86" spans="1:40" ht="15" customHeight="1" thickBot="1" x14ac:dyDescent="0.3">
      <c r="A86" s="19"/>
      <c r="B86" s="65"/>
      <c r="C86" s="27"/>
      <c r="D86" s="363"/>
      <c r="E86" s="362"/>
      <c r="F86" s="361"/>
      <c r="G86" s="155"/>
      <c r="H86" s="129" t="s">
        <v>4</v>
      </c>
      <c r="I86" s="82">
        <f>SUM(I73:I85)</f>
        <v>543.20000000000005</v>
      </c>
      <c r="J86" s="58"/>
      <c r="K86" s="90"/>
    </row>
    <row r="87" spans="1:40" ht="15" customHeight="1" thickBot="1" x14ac:dyDescent="0.3">
      <c r="A87" s="19" t="s">
        <v>3</v>
      </c>
      <c r="B87" s="62" t="s">
        <v>17</v>
      </c>
      <c r="C87" s="398" t="s">
        <v>6</v>
      </c>
      <c r="D87" s="399"/>
      <c r="E87" s="399"/>
      <c r="F87" s="399"/>
      <c r="G87" s="399"/>
      <c r="H87" s="400"/>
      <c r="I87" s="86">
        <f>I86+I71</f>
        <v>572.29999999999995</v>
      </c>
      <c r="J87" s="445"/>
      <c r="K87" s="446"/>
    </row>
    <row r="88" spans="1:40" ht="14.25" customHeight="1" thickBot="1" x14ac:dyDescent="0.3">
      <c r="A88" s="9" t="s">
        <v>3</v>
      </c>
      <c r="B88" s="401" t="s">
        <v>7</v>
      </c>
      <c r="C88" s="401"/>
      <c r="D88" s="401"/>
      <c r="E88" s="401"/>
      <c r="F88" s="401"/>
      <c r="G88" s="401"/>
      <c r="H88" s="402"/>
      <c r="I88" s="87">
        <f>I87+I60+I53</f>
        <v>1213.9000000000001</v>
      </c>
      <c r="J88" s="456"/>
      <c r="K88" s="457"/>
    </row>
    <row r="89" spans="1:40" ht="14.25" customHeight="1" thickBot="1" x14ac:dyDescent="0.3">
      <c r="A89" s="10" t="s">
        <v>3</v>
      </c>
      <c r="B89" s="403" t="s">
        <v>64</v>
      </c>
      <c r="C89" s="403"/>
      <c r="D89" s="403"/>
      <c r="E89" s="403"/>
      <c r="F89" s="403"/>
      <c r="G89" s="403"/>
      <c r="H89" s="403"/>
      <c r="I89" s="88">
        <f t="shared" ref="I89" si="1">I88</f>
        <v>1213.9000000000001</v>
      </c>
      <c r="J89" s="458"/>
      <c r="K89" s="459"/>
    </row>
    <row r="90" spans="1:40" s="14" customFormat="1" ht="15.6" customHeight="1" x14ac:dyDescent="0.25">
      <c r="A90" s="455" t="s">
        <v>116</v>
      </c>
      <c r="B90" s="455"/>
      <c r="C90" s="455"/>
      <c r="D90" s="455"/>
      <c r="E90" s="455"/>
      <c r="F90" s="455"/>
      <c r="G90" s="455"/>
      <c r="H90" s="455"/>
      <c r="I90" s="455"/>
      <c r="J90" s="455"/>
      <c r="K90" s="455"/>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row>
    <row r="91" spans="1:40" s="2" customFormat="1" ht="17.25" customHeight="1" x14ac:dyDescent="0.25">
      <c r="A91" s="454" t="s">
        <v>132</v>
      </c>
      <c r="B91" s="454"/>
      <c r="C91" s="454"/>
      <c r="D91" s="454"/>
      <c r="E91" s="454"/>
      <c r="F91" s="454"/>
      <c r="G91" s="454"/>
      <c r="H91" s="454"/>
      <c r="I91" s="454"/>
      <c r="J91" s="454"/>
      <c r="K91" s="454"/>
      <c r="L91" s="333"/>
      <c r="M91" s="333"/>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row>
    <row r="92" spans="1:40" s="2" customFormat="1" ht="17.25" customHeight="1" x14ac:dyDescent="0.25">
      <c r="A92" s="271"/>
      <c r="B92" s="271"/>
      <c r="C92" s="271"/>
      <c r="D92" s="271"/>
      <c r="E92" s="271"/>
      <c r="F92" s="271"/>
      <c r="G92" s="271"/>
      <c r="H92" s="271"/>
      <c r="I92" s="271"/>
      <c r="J92" s="271"/>
      <c r="K92" s="271"/>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row>
    <row r="93" spans="1:40" s="2" customFormat="1" ht="14.25" customHeight="1" thickBot="1" x14ac:dyDescent="0.3">
      <c r="A93" s="391" t="s">
        <v>10</v>
      </c>
      <c r="B93" s="391"/>
      <c r="C93" s="391"/>
      <c r="D93" s="391"/>
      <c r="E93" s="391"/>
      <c r="F93" s="391"/>
      <c r="G93" s="391"/>
      <c r="H93" s="391"/>
      <c r="I93" s="11"/>
      <c r="J93" s="11"/>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row>
    <row r="94" spans="1:40" ht="48.6" customHeight="1" thickBot="1" x14ac:dyDescent="0.3">
      <c r="A94" s="392" t="s">
        <v>8</v>
      </c>
      <c r="B94" s="393"/>
      <c r="C94" s="393"/>
      <c r="D94" s="393"/>
      <c r="E94" s="393"/>
      <c r="F94" s="393"/>
      <c r="G94" s="393"/>
      <c r="H94" s="394"/>
      <c r="I94" s="304" t="s">
        <v>118</v>
      </c>
      <c r="J94" s="12"/>
      <c r="K94" s="187"/>
    </row>
    <row r="95" spans="1:40" ht="17.399999999999999" customHeight="1" x14ac:dyDescent="0.25">
      <c r="A95" s="395" t="s">
        <v>11</v>
      </c>
      <c r="B95" s="396"/>
      <c r="C95" s="396"/>
      <c r="D95" s="396"/>
      <c r="E95" s="396"/>
      <c r="F95" s="396"/>
      <c r="G95" s="396"/>
      <c r="H95" s="397"/>
      <c r="I95" s="29">
        <f>I96+I99+I100</f>
        <v>1213.9000000000001</v>
      </c>
      <c r="K95" s="187"/>
    </row>
    <row r="96" spans="1:40" ht="14.25" customHeight="1" x14ac:dyDescent="0.25">
      <c r="A96" s="382" t="s">
        <v>55</v>
      </c>
      <c r="B96" s="383"/>
      <c r="C96" s="383"/>
      <c r="D96" s="383"/>
      <c r="E96" s="383"/>
      <c r="F96" s="383"/>
      <c r="G96" s="383"/>
      <c r="H96" s="384"/>
      <c r="I96" s="131">
        <f>I97+I98</f>
        <v>855.1</v>
      </c>
      <c r="K96" s="187"/>
    </row>
    <row r="97" spans="1:11" ht="14.25" customHeight="1" x14ac:dyDescent="0.25">
      <c r="A97" s="385" t="s">
        <v>66</v>
      </c>
      <c r="B97" s="386"/>
      <c r="C97" s="386"/>
      <c r="D97" s="386"/>
      <c r="E97" s="386"/>
      <c r="F97" s="386"/>
      <c r="G97" s="386"/>
      <c r="H97" s="387"/>
      <c r="I97" s="30">
        <f>SUMIF(H18:H89,"SB",I18:I89)</f>
        <v>624.20000000000005</v>
      </c>
      <c r="J97" s="12"/>
      <c r="K97" s="187"/>
    </row>
    <row r="98" spans="1:11" ht="14.25" customHeight="1" x14ac:dyDescent="0.25">
      <c r="A98" s="388" t="s">
        <v>100</v>
      </c>
      <c r="B98" s="389"/>
      <c r="C98" s="389"/>
      <c r="D98" s="389"/>
      <c r="E98" s="389"/>
      <c r="F98" s="389"/>
      <c r="G98" s="389"/>
      <c r="H98" s="390"/>
      <c r="I98" s="30">
        <f>SUMIF(H18:H89,"SB(ŽP)",I18:I89)</f>
        <v>230.9</v>
      </c>
      <c r="J98" s="12"/>
      <c r="K98" s="187"/>
    </row>
    <row r="99" spans="1:11" ht="14.25" customHeight="1" x14ac:dyDescent="0.25">
      <c r="A99" s="379" t="s">
        <v>92</v>
      </c>
      <c r="B99" s="380"/>
      <c r="C99" s="380"/>
      <c r="D99" s="380"/>
      <c r="E99" s="380"/>
      <c r="F99" s="380"/>
      <c r="G99" s="380"/>
      <c r="H99" s="381"/>
      <c r="I99" s="61">
        <f>SUMIF(H18:H89,"SB(L)",I18:I89)</f>
        <v>80</v>
      </c>
      <c r="J99" s="12"/>
      <c r="K99" s="187"/>
    </row>
    <row r="100" spans="1:11" ht="15.6" customHeight="1" x14ac:dyDescent="0.25">
      <c r="A100" s="379" t="s">
        <v>67</v>
      </c>
      <c r="B100" s="380"/>
      <c r="C100" s="380"/>
      <c r="D100" s="380"/>
      <c r="E100" s="380"/>
      <c r="F100" s="380"/>
      <c r="G100" s="380"/>
      <c r="H100" s="381"/>
      <c r="I100" s="61">
        <f>SUMIF(H18:H89,"SB(ŽPL)",I18:I89)</f>
        <v>278.8</v>
      </c>
      <c r="J100" s="31"/>
      <c r="K100" s="187"/>
    </row>
    <row r="101" spans="1:11" ht="14.25" customHeight="1" thickBot="1" x14ac:dyDescent="0.3">
      <c r="A101" s="374" t="s">
        <v>12</v>
      </c>
      <c r="B101" s="375"/>
      <c r="C101" s="375"/>
      <c r="D101" s="375"/>
      <c r="E101" s="375"/>
      <c r="F101" s="375"/>
      <c r="G101" s="375"/>
      <c r="H101" s="376"/>
      <c r="I101" s="303">
        <f>+I95</f>
        <v>1213.9000000000001</v>
      </c>
      <c r="J101" s="187"/>
      <c r="K101" s="15"/>
    </row>
    <row r="102" spans="1:11" x14ac:dyDescent="0.25">
      <c r="G102" s="79"/>
      <c r="H102" s="80"/>
      <c r="I102" s="187"/>
      <c r="K102" s="15"/>
    </row>
    <row r="103" spans="1:11" x14ac:dyDescent="0.25">
      <c r="I103" s="305"/>
      <c r="K103" s="187"/>
    </row>
    <row r="104" spans="1:11" x14ac:dyDescent="0.25">
      <c r="K104" s="187"/>
    </row>
    <row r="105" spans="1:11" x14ac:dyDescent="0.25">
      <c r="K105" s="187"/>
    </row>
    <row r="106" spans="1:11" x14ac:dyDescent="0.25">
      <c r="K106" s="187"/>
    </row>
    <row r="107" spans="1:11" x14ac:dyDescent="0.25">
      <c r="K107" s="187"/>
    </row>
    <row r="108" spans="1:11" x14ac:dyDescent="0.25">
      <c r="K108" s="187"/>
    </row>
    <row r="109" spans="1:11" x14ac:dyDescent="0.25">
      <c r="K109" s="187"/>
    </row>
    <row r="110" spans="1:11" x14ac:dyDescent="0.25">
      <c r="K110" s="187"/>
    </row>
    <row r="111" spans="1:11" x14ac:dyDescent="0.25">
      <c r="K111" s="187"/>
    </row>
    <row r="112" spans="1:11" x14ac:dyDescent="0.25">
      <c r="K112" s="187"/>
    </row>
    <row r="113" spans="11:11" x14ac:dyDescent="0.25">
      <c r="K113" s="187"/>
    </row>
    <row r="114" spans="11:11" x14ac:dyDescent="0.25">
      <c r="K114" s="187"/>
    </row>
    <row r="115" spans="11:11" x14ac:dyDescent="0.25">
      <c r="K115" s="187"/>
    </row>
    <row r="116" spans="11:11" x14ac:dyDescent="0.25">
      <c r="K116" s="187"/>
    </row>
    <row r="117" spans="11:11" x14ac:dyDescent="0.25">
      <c r="K117" s="187"/>
    </row>
  </sheetData>
  <mergeCells count="94">
    <mergeCell ref="I1:K1"/>
    <mergeCell ref="I2:K2"/>
    <mergeCell ref="G78:G79"/>
    <mergeCell ref="G73:G76"/>
    <mergeCell ref="C60:H60"/>
    <mergeCell ref="G62:G69"/>
    <mergeCell ref="D73:D76"/>
    <mergeCell ref="E73:E76"/>
    <mergeCell ref="E24:E26"/>
    <mergeCell ref="D56:D57"/>
    <mergeCell ref="D29:D30"/>
    <mergeCell ref="D38:D39"/>
    <mergeCell ref="J31:J32"/>
    <mergeCell ref="K31:K32"/>
    <mergeCell ref="J53:K53"/>
    <mergeCell ref="E27:E28"/>
    <mergeCell ref="E50:E51"/>
    <mergeCell ref="E56:E57"/>
    <mergeCell ref="E42:E43"/>
    <mergeCell ref="E29:E30"/>
    <mergeCell ref="E33:E34"/>
    <mergeCell ref="E35:E37"/>
    <mergeCell ref="C53:H53"/>
    <mergeCell ref="E38:E39"/>
    <mergeCell ref="G42:G43"/>
    <mergeCell ref="E31:E32"/>
    <mergeCell ref="D31:D32"/>
    <mergeCell ref="A14:K14"/>
    <mergeCell ref="B15:K15"/>
    <mergeCell ref="C16:K16"/>
    <mergeCell ref="J45:J46"/>
    <mergeCell ref="A41:A43"/>
    <mergeCell ref="B41:B43"/>
    <mergeCell ref="C41:C43"/>
    <mergeCell ref="F27:F28"/>
    <mergeCell ref="D27:D28"/>
    <mergeCell ref="A91:K91"/>
    <mergeCell ref="A90:K90"/>
    <mergeCell ref="J87:K87"/>
    <mergeCell ref="J88:K88"/>
    <mergeCell ref="G56:G57"/>
    <mergeCell ref="A56:A57"/>
    <mergeCell ref="B56:B57"/>
    <mergeCell ref="C56:C57"/>
    <mergeCell ref="J89:K89"/>
    <mergeCell ref="D84:D85"/>
    <mergeCell ref="E84:E85"/>
    <mergeCell ref="E77:E80"/>
    <mergeCell ref="E81:E83"/>
    <mergeCell ref="A13:K13"/>
    <mergeCell ref="I29:I30"/>
    <mergeCell ref="G35:G37"/>
    <mergeCell ref="G81:G83"/>
    <mergeCell ref="E20:E21"/>
    <mergeCell ref="G22:G23"/>
    <mergeCell ref="D22:D23"/>
    <mergeCell ref="E22:E23"/>
    <mergeCell ref="C54:K54"/>
    <mergeCell ref="C61:K61"/>
    <mergeCell ref="J60:K60"/>
    <mergeCell ref="K81:K83"/>
    <mergeCell ref="A22:A23"/>
    <mergeCell ref="B22:B23"/>
    <mergeCell ref="C22:C23"/>
    <mergeCell ref="G31:G34"/>
    <mergeCell ref="A7:K7"/>
    <mergeCell ref="I10:I12"/>
    <mergeCell ref="A10:A12"/>
    <mergeCell ref="B10:B12"/>
    <mergeCell ref="C10:C12"/>
    <mergeCell ref="J11:J12"/>
    <mergeCell ref="F10:F12"/>
    <mergeCell ref="G10:G12"/>
    <mergeCell ref="H10:H12"/>
    <mergeCell ref="J9:K9"/>
    <mergeCell ref="J10:K10"/>
    <mergeCell ref="D10:D12"/>
    <mergeCell ref="E10:E12"/>
    <mergeCell ref="I3:K3"/>
    <mergeCell ref="A5:K5"/>
    <mergeCell ref="A101:H101"/>
    <mergeCell ref="G18:G20"/>
    <mergeCell ref="A99:H99"/>
    <mergeCell ref="A100:H100"/>
    <mergeCell ref="A96:H96"/>
    <mergeCell ref="A97:H97"/>
    <mergeCell ref="A98:H98"/>
    <mergeCell ref="A93:H93"/>
    <mergeCell ref="A94:H94"/>
    <mergeCell ref="A95:H95"/>
    <mergeCell ref="C87:H87"/>
    <mergeCell ref="B88:H88"/>
    <mergeCell ref="B89:H89"/>
    <mergeCell ref="A6:K6"/>
  </mergeCells>
  <pageMargins left="0.78740157480314965" right="0.39370078740157483" top="0.59055118110236227" bottom="0.39370078740157483" header="0" footer="0"/>
  <pageSetup paperSize="9" scale="71" orientation="portrait" r:id="rId1"/>
  <rowBreaks count="2" manualBreakCount="2">
    <brk id="43" max="10" man="1"/>
    <brk id="80"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 programa MVP</vt:lpstr>
      <vt:lpstr>'1 programa MVP'!Print_Area</vt:lpstr>
      <vt:lpstr>'1 programa MVP'!Print_Titles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Asta Česnauskienė</cp:lastModifiedBy>
  <cp:lastPrinted>2023-10-30T06:45:39Z</cp:lastPrinted>
  <dcterms:created xsi:type="dcterms:W3CDTF">2007-07-27T10:32:34Z</dcterms:created>
  <dcterms:modified xsi:type="dcterms:W3CDTF">2023-11-07T08:03:14Z</dcterms:modified>
</cp:coreProperties>
</file>