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2. Keitimas (spalis po tarybos, STR3-31)\"/>
    </mc:Choice>
  </mc:AlternateContent>
  <xr:revisionPtr revIDLastSave="0" documentId="13_ncr:1_{E383117D-5CBF-48BE-A990-FC69784AF51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2 programa MVP" sheetId="12" r:id="rId1"/>
  </sheets>
  <definedNames>
    <definedName name="_xlnm.Print_Area" localSheetId="0">'2 programa MVP'!$A$1:$K$77</definedName>
    <definedName name="_xlnm.Print_Titles" localSheetId="0">'2 programa MVP'!$10:$12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2" l="1"/>
  <c r="I31" i="12" l="1"/>
  <c r="I54" i="12" l="1"/>
  <c r="I60" i="12" l="1"/>
  <c r="I41" i="12" l="1"/>
  <c r="I36" i="12" l="1"/>
  <c r="I28" i="12"/>
  <c r="I74" i="12" l="1"/>
  <c r="I73" i="12"/>
  <c r="I62" i="12"/>
  <c r="I63" i="12" s="1"/>
  <c r="I37" i="12" l="1"/>
  <c r="I64" i="12" s="1"/>
  <c r="I65" i="12" s="1"/>
  <c r="I72" i="12" l="1"/>
  <c r="I71" i="12" s="1"/>
  <c r="I7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  <author>Audra Cepiene</author>
    <author>Indrė Butenienė</author>
    <author>Rima Ališauskė</author>
    <author>Snieguole Kacerauskaite</author>
    <author>Rima Alisauskaite</author>
    <author>Inga Mikalauskienė</author>
  </authors>
  <commentList>
    <comment ref="F18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P-1.2.2.1.-1.2.2.3., 1.2.2.6., 2.6.3.1.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F19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P1 8.1.1.</t>
        </r>
        <r>
          <rPr>
            <sz val="9"/>
            <color indexed="81"/>
            <rFont val="Tahoma"/>
            <family val="2"/>
            <charset val="186"/>
          </rPr>
          <t xml:space="preserve"> Vykdomų Klaipėdos miesto ekonominės plėtros strategijos priemonių dalis (priskirtų Savivaldybei)</t>
        </r>
      </text>
    </comment>
    <comment ref="F2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KEPS veiksmų planas iki 2030 m. 7.3.2.</t>
        </r>
        <r>
          <rPr>
            <sz val="9"/>
            <color indexed="81"/>
            <rFont val="Tahoma"/>
            <family val="2"/>
            <charset val="186"/>
          </rPr>
          <t xml:space="preserve"> priemonė „Plėtoti konferencinio turizmo infrastruktūrą"                                                  </t>
        </r>
      </text>
    </comment>
    <comment ref="F2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KEPS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</t>
        </r>
      </text>
    </comment>
    <comment ref="F24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P-1.2.1.4.</t>
        </r>
      </text>
    </comment>
    <comment ref="F26" authorId="2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KEPS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</t>
        </r>
      </text>
    </comment>
    <comment ref="J26" authorId="3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Be lėšų</t>
        </r>
      </text>
    </comment>
    <comment ref="F31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2030 m.</t>
        </r>
        <r>
          <rPr>
            <b/>
            <sz val="9"/>
            <color indexed="81"/>
            <rFont val="Tahoma"/>
            <family val="2"/>
            <charset val="186"/>
          </rPr>
          <t>,</t>
        </r>
        <r>
          <rPr>
            <sz val="9"/>
            <color indexed="81"/>
            <rFont val="Tahoma"/>
            <family val="2"/>
            <charset val="186"/>
          </rPr>
          <t xml:space="preserve"> 3.1.4 priemonė "Išvystyti piliavietės teritoriją"
</t>
        </r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4.1.6. Atstatytas pilies bokštas 
</t>
        </r>
      </text>
    </comment>
    <comment ref="F34" authorId="1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P-3.2.3.3
2020-2028</t>
        </r>
      </text>
    </comment>
    <comment ref="E41" authorId="4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2021 m. parengta Klaipėdos m. rinkodaros strategija.</t>
        </r>
        <r>
          <rPr>
            <sz val="9"/>
            <color indexed="81"/>
            <rFont val="Tahoma"/>
            <family val="2"/>
            <charset val="186"/>
          </rPr>
          <t xml:space="preserve"> 2021 m. VšĮ "Klaipėda ID" biudžete buvo suplanuotos lėšos </t>
        </r>
        <r>
          <rPr>
            <u/>
            <sz val="9"/>
            <color indexed="81"/>
            <rFont val="Tahoma"/>
            <family val="2"/>
            <charset val="186"/>
          </rPr>
          <t>I strategijos įgyvendinimo etapui, t. y. Gyventojų įtraukimas, naujo identiteto ir įvaizdžio medžiagos sukūrimas ir komunikacija prioritetinėms auditorijoms</t>
        </r>
        <r>
          <rPr>
            <sz val="9"/>
            <color indexed="81"/>
            <rFont val="Tahoma"/>
            <family val="2"/>
            <charset val="186"/>
          </rPr>
          <t xml:space="preserve"> (gyventojai, verslas, turistai). KID įvaizdžio medžiagos sukūrimo paslaugą planuoja įsigyti šiais metais ir 2022 m. I ketv. turėti galutinį produktą. 2022 m. planuojama įgyvendinti </t>
        </r>
        <r>
          <rPr>
            <u/>
            <sz val="9"/>
            <color indexed="81"/>
            <rFont val="Tahoma"/>
            <family val="2"/>
            <charset val="186"/>
          </rPr>
          <t xml:space="preserve">II Rinkodaros strategijos etapą - komunikacija prioritetinėms auditorijoms </t>
        </r>
        <r>
          <rPr>
            <sz val="9"/>
            <color indexed="81"/>
            <rFont val="Tahoma"/>
            <family val="2"/>
            <charset val="186"/>
          </rPr>
          <t xml:space="preserve">(gyventojai, verslas, turistai) bei tęstinė bendra miesto įvaizdžio komunikacija ir fokusuotos kampanijos gyventojų pritraukimui. 2023 m. suplanuotas </t>
        </r>
        <r>
          <rPr>
            <u/>
            <sz val="9"/>
            <color indexed="81"/>
            <rFont val="Tahoma"/>
            <family val="2"/>
            <charset val="186"/>
          </rPr>
          <t>III etapas - tęstinė bendra miesto įvaizdžio komunikacija ir fokusuotos kampanijos verslo segmentų pritraukimui.</t>
        </r>
      </text>
    </comment>
    <comment ref="F41" authorId="1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P-1.1.1.1., 1.1.1.4., 1.1.1.7., 1.1.1.8., 1.1.3.1., 1.1.2.2., 1.1.3.1., 1.3.3.2., 2.6.3.1.
</t>
        </r>
      </text>
    </comment>
    <comment ref="I41" authorId="3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12,0 tūkst. Eur - KEPS konferencija
12,0 tūkst. Eur - KEPS svetainės atnaujinimas
418,3 tūkst. Eur - KID veikla
</t>
        </r>
      </text>
    </comment>
    <comment ref="F42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8.1.1. Vykdomų Klaipėdos miesto ekonominės plėtros strategijos priemonių dalis (priskirtų Savivaldybei)</t>
        </r>
      </text>
    </comment>
    <comment ref="F43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J43" authorId="4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KID teikia norintiems persikelti į Klaipėdą: „minkštojo nusileidimo“, pagalba darbo paieškose, konsultavimas dėl integracijos ir pan.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0" authorId="1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P-1.1.2.1.; 1.1.2.2.; 1.1.2.3.</t>
        </r>
      </text>
    </comment>
    <comment ref="F51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4.2.1. SVV rėmimo projektų, įgyvendinamų senamiestyje</t>
        </r>
      </text>
    </comment>
    <comment ref="F52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1.2.-1.5 uždaviniai
</t>
        </r>
      </text>
    </comment>
    <comment ref="F54" authorId="1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 xml:space="preserve">P-1.1.1.8, 1.1.2.3., 1.1.2.4, 2.5.2.2., 2.5.2.5. </t>
        </r>
      </text>
    </comment>
    <comment ref="J54" authorId="4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KMT 2021-11-25 spr. T2-275 Paskata kurti naujas darbo vietas paslaugų centruose ir IRT paslaugų įmonėse (vietoj 2019-07-25 Nr. T2-223 „Dėl Paramos teikimo investuotojams Klaipėdos miesto savivaldybės biudžeto lėšomis tvarkos aprašo patvirtinimo“).
</t>
        </r>
      </text>
    </comment>
    <comment ref="F55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P1, 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J55" authorId="5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 xml:space="preserve">2021-11-25 Nr. T2-280 patvirtinta Paskata organizuoti konferencinio turizmo renginius.  </t>
        </r>
      </text>
    </comment>
    <comment ref="F56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KEPS 2030 7.1.</t>
        </r>
        <r>
          <rPr>
            <sz val="9"/>
            <color indexed="81"/>
            <rFont val="Tahoma"/>
            <family val="2"/>
            <charset val="186"/>
          </rPr>
          <t xml:space="preserve"> „Pritraukti profesinių paslaugų centrus“ 7.1.1. veiksmas „Sukurti patrauklių motyvacinių investicijų pritraukimo paketų pirmiesiems paslaugų centrams: (iki 2030 m. yra numatyta sukurti 25 000 naujų darbo vietų, įgyvendinti 100 naujų TUI projektų bei dvigubai „išauginti“ vidutinį atlyginimą)</t>
        </r>
      </text>
    </comment>
    <comment ref="J56" authorId="4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KMT patvirtinta "Paskatos pritraukti aukštos profesinės kvalifikacijos specialistus į Klaipėdos miesto savivaldybę administravimo tvarkos aprašas" </t>
        </r>
      </text>
    </comment>
    <comment ref="F60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P-2.6.2.2., 2.6.3.1.
</t>
        </r>
      </text>
    </comment>
    <comment ref="I60" authorId="6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Rinkodaros strategijos įgyvendinimas numatytas pagal atnaujintus Klaipėda ID įstaigos įstatus. 2023 m. suplanuotos lėšos bus pridėtos prie KID veiklai skirtų lėšų</t>
        </r>
      </text>
    </comment>
    <comment ref="J60" authorId="5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Strategijos įgyvendinimas etapais 2022 m. I etapas, 2023 m. II etapas, 2024 m. III etapas</t>
        </r>
      </text>
    </comment>
  </commentList>
</comments>
</file>

<file path=xl/sharedStrings.xml><?xml version="1.0" encoding="utf-8"?>
<sst xmlns="http://schemas.openxmlformats.org/spreadsheetml/2006/main" count="150" uniqueCount="94">
  <si>
    <t>Uždavinio kodas</t>
  </si>
  <si>
    <t>Priemonės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</si>
  <si>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</si>
  <si>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</si>
  <si>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</si>
  <si>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</si>
  <si>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</si>
  <si>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</si>
  <si>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</si>
  <si>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</si>
  <si>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</si>
  <si>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</si>
  <si>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IŠ VISO:</t>
  </si>
  <si>
    <t xml:space="preserve">Iš viso  veiklos planui: 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</si>
  <si>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</si>
  <si>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</si>
  <si>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>SB</t>
  </si>
  <si>
    <t>Papriemonės kodas</t>
  </si>
  <si>
    <t>03</t>
  </si>
  <si>
    <t>I</t>
  </si>
  <si>
    <t>Strateginis tikslas 01. Didinti miesto konkurencingumą, kryptingai vystant infrastruktūrą ir sudarant palankias sąlygas verslui</t>
  </si>
  <si>
    <t>Savivaldybės biudžetas, iš jo:</t>
  </si>
  <si>
    <t>tūkst. Eur</t>
  </si>
  <si>
    <t>Aptarnauta turistų (suteikta informacija), tūkst. vnt.</t>
  </si>
  <si>
    <t xml:space="preserve"> TIKSLŲ, UŽDAVINIŲ, PRIEMONIŲ, PRIEMONIŲ IŠLAIDŲ IR PRODUKTO KRITERIJŲ SUVESTINĖ</t>
  </si>
  <si>
    <t>SB(L)</t>
  </si>
  <si>
    <t>Klaipėdos miesto turizmo informacinės sistemos plėtojimas:</t>
  </si>
  <si>
    <t>P6</t>
  </si>
  <si>
    <t>P1</t>
  </si>
  <si>
    <t>04</t>
  </si>
  <si>
    <r>
      <t>SVV subjektų, kuriems kompensuotos išlaidos</t>
    </r>
    <r>
      <rPr>
        <i/>
        <sz val="10"/>
        <rFont val="Times New Roman"/>
        <family val="1"/>
        <charset val="186"/>
      </rPr>
      <t>,</t>
    </r>
    <r>
      <rPr>
        <sz val="10"/>
        <rFont val="Times New Roman"/>
        <family val="1"/>
        <charset val="186"/>
      </rPr>
      <t xml:space="preserve"> vnt.</t>
    </r>
  </si>
  <si>
    <t>Iš dalies finansuotų verslo projektų, reprezentuojančių Klaipėdos miestą, vnt.</t>
  </si>
  <si>
    <t>Įgyvendinta investicinės aplinkos gerinimo priemonių, vnt.</t>
  </si>
  <si>
    <t>EKONOMINĖS PLĖTROS PROGRAMOS (NR. 02)</t>
  </si>
  <si>
    <t>02 Ekonominės plėtros programa</t>
  </si>
  <si>
    <t>Turistų traukos centrų formavimas gerinant rekreacijos infrastruktūrą:</t>
  </si>
  <si>
    <t>P</t>
  </si>
  <si>
    <t>Klaipėdos miesto ekonominės plėtros strategijos įgyvendinimo veiksmų plano iki 2030 metų priemonių, susijusių su miesto rinkodara, investuotojų pritraukimu, verslumo skatinimu, įgyvendinimas</t>
  </si>
  <si>
    <t>Sudaryti palankias sąlygas turizmui ir verslui vystytis Klaipėdos mieste</t>
  </si>
  <si>
    <t>Plėtoti turizmo ir rekreacijos infrastruktūrą bei paslaugas</t>
  </si>
  <si>
    <t xml:space="preserve">Kompensuota įkurtų darbo vietų, vnt. 
</t>
  </si>
  <si>
    <t>Ekonominės plėtros grupė</t>
  </si>
  <si>
    <t xml:space="preserve">Įgyvendinta Klaipėdos žinomumą didinančių rinkodaros priemonių, vnt.  </t>
  </si>
  <si>
    <t xml:space="preserve">Klaipėdos miesto verslo paramos ir investicinės aplinkos gerinimo sistemos plėtojimas: </t>
  </si>
  <si>
    <t>Gerinti verslo ir investicinę aplinką Klaipėdos mieste</t>
  </si>
  <si>
    <t xml:space="preserve">Atvykstamojo ir vietinio turizmo skatinimo Klaipėdoje programos įgyvendinimas </t>
  </si>
  <si>
    <t xml:space="preserve">P1 </t>
  </si>
  <si>
    <t>Produkto kriterijaus</t>
  </si>
  <si>
    <t>Priemonės požymis*</t>
  </si>
  <si>
    <t>Vykdytojas (skyrius/asmuo)</t>
  </si>
  <si>
    <t>2023-ieji metai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</si>
  <si>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</si>
  <si>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Kultūros fabriko (KUFA) rezidentų skaičius</t>
  </si>
  <si>
    <t>SVV subjektų, gavusių viešąsias paslaugas, skaičius</t>
  </si>
  <si>
    <t xml:space="preserve">P6 </t>
  </si>
  <si>
    <t>T</t>
  </si>
  <si>
    <t>Atlikta rangos darbų, proc.</t>
  </si>
  <si>
    <t>Inkubuotų verslų skaičius</t>
  </si>
  <si>
    <t>Klaipėdos miesto rinkodaros strategijos įgyvendinimas</t>
  </si>
  <si>
    <t>Įgyvendinta strategija, etapai</t>
  </si>
  <si>
    <t xml:space="preserve">Suorganizuota konferencijų, vnt.
</t>
  </si>
  <si>
    <t xml:space="preserve">Kompensuota į Klaipėdą pritrauktų talentų, skaičius
</t>
  </si>
  <si>
    <t>Aptarnautų kruizų skaičius, vnt.</t>
  </si>
  <si>
    <t>Dalyvauta KEPS 2030 partnerių projektuose, organizuota viešinimo priemonių, vnt.</t>
  </si>
  <si>
    <t>Klaipėdos miesto turizmo plėtros koncepcijos parengimas</t>
  </si>
  <si>
    <t>Verslo plėtros sąlygų gerinimas</t>
  </si>
  <si>
    <t xml:space="preserve">Įgyvendinta priemonių, užtikrinančių efektyvų informacijos teikimą turistams, vnt. </t>
  </si>
  <si>
    <t>Klaipėdos pilies ir bastionų komplekso restauravimas ir atgaivinimas (II etapas, pilies didžiojo bokšto atkūrimas)</t>
  </si>
  <si>
    <t xml:space="preserve">Viešųjų paslaugų smulkiojo ir vidutinio verslo (SVV) subjektams teikimas verslo inkubatoriuje </t>
  </si>
  <si>
    <t>Planas</t>
  </si>
  <si>
    <t xml:space="preserve">Apmokyta pradinių klasių mokytojų, skaičius </t>
  </si>
  <si>
    <t xml:space="preserve">Mokinių, dalyvavusių kūrybinio programavimo užsiėmimuose, skaičius </t>
  </si>
  <si>
    <t xml:space="preserve">Kūrybinių technologijų (programavimas, 3D modeliavimas, dirbtinis intelektas ir kt.) kompetencijų  ugdymas pradinėse mokyklose  </t>
  </si>
  <si>
    <t>Regioninių maršrutų, į kuriuos įtraukta Klaipėda, skaičius</t>
  </si>
  <si>
    <t>Parengtos koncepcijos patvirtinimas, vnt.</t>
  </si>
  <si>
    <t>Parengta pasiūlymų investuotojams, vnt.</t>
  </si>
  <si>
    <t>Įgyvendintų rinkodaros kampanijų skaičius, vnt.</t>
  </si>
  <si>
    <t>Nakvynių skaičius Klaipėdos mieste, tūkst. vnt.</t>
  </si>
  <si>
    <t>Įgyvendinta viešinimo priemonių, vnt.</t>
  </si>
  <si>
    <t>Įgyvendinta inovatyvių verslumo skatinimo priemonių, vnt.</t>
  </si>
  <si>
    <t xml:space="preserve">P     </t>
  </si>
  <si>
    <t>Klaipėdos objektų, įtrauktų į regioninius turizmo maršrutus, skaičius, vnt.</t>
  </si>
  <si>
    <t>Organizuota priemonių (Ekonominės plėtros tarybos, Įgyvendinimo valdymo grupės bei Rinkodaros tarybos posėdžiai, parengti protokolai ir t. t.), sk.</t>
  </si>
  <si>
    <t>Klaipėdos turistinių objektų įtraukimas į regioninius turizmo maršrutus, išnaudojant juos miestui pozicijonuoti tarptautiniame kontekste</t>
  </si>
  <si>
    <t xml:space="preserve"> Projektų skyrius, </t>
  </si>
  <si>
    <t>vyr. patarėjas  R. Zulcas</t>
  </si>
  <si>
    <t xml:space="preserve">PATVIRTINTA
Klaipėdos miesto savivaldybės administracijos direktoriaus </t>
  </si>
  <si>
    <r>
      <t xml:space="preserve">2023 M. KLAIPĖDOS MIESTO SAVIVALDYBĖS ADMINISTRACIJOS </t>
    </r>
    <r>
      <rPr>
        <b/>
        <sz val="11"/>
        <rFont val="Times New Roman"/>
        <family val="1"/>
        <charset val="186"/>
      </rPr>
      <t xml:space="preserve">   </t>
    </r>
  </si>
  <si>
    <t>* N – nauja priemonė, T – tęstinė priemonė, I – investicijų projektas.</t>
  </si>
  <si>
    <t>2023 m. asignavimų planas**</t>
  </si>
  <si>
    <t xml:space="preserve">Įgyvendinta aukštos kvalifikacijos darbuotojų (talentų) pritraukimo / išlaikymo priemonių, vnt. </t>
  </si>
  <si>
    <t>2023 m. vasario 7 d. įsakymu Nr. AD1-184</t>
  </si>
  <si>
    <t>** Pagal Klaipėdos miesto savivaldybės tarybos sprendimus: 2023-01-26 Nr. T2-14; 2023-06-22 Nr. T2-144; 2023-10-26 Nr. T2-277.</t>
  </si>
  <si>
    <t xml:space="preserve">(Klaipėdos miesto savivaldybės administracijos direktoriaus 
2023 m. lapkričio 6 d. įsakymo Nr. AD1-1150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</si>
</sst>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6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8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FF0000"/>
      <name val="Times New Roman"/>
      <family val="1"/>
      <charset val="186"/>
    </font>
    <font>
      <u/>
      <sz val="9"/>
      <color indexed="81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1" fillId="0" borderId="0">
      <alignment vertical="center"/>
    </xf>
    <xf numFmtId="165" fontId="21" fillId="0" borderId="0" applyBorder="0" applyProtection="0"/>
  </cellStyleXfs>
  <cellXfs count="334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164" fontId="2" fillId="0" borderId="0" xfId="0" applyNumberFormat="1" applyFont="1" applyAlignment="1">
      <alignment vertical="top"/>
    </xf>
    <xf numFmtId="49" fontId="3" fillId="9" borderId="24" xfId="0" applyNumberFormat="1" applyFont="1" applyFill="1" applyBorder="1" applyAlignment="1">
      <alignment horizontal="center" vertical="top"/>
    </xf>
    <xf numFmtId="49" fontId="3" fillId="9" borderId="36" xfId="0" applyNumberFormat="1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/>
    </xf>
    <xf numFmtId="164" fontId="3" fillId="7" borderId="10" xfId="0" applyNumberFormat="1" applyFont="1" applyFill="1" applyBorder="1" applyAlignment="1">
      <alignment horizontal="center" vertical="top" wrapText="1"/>
    </xf>
    <xf numFmtId="164" fontId="2" fillId="7" borderId="10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/>
    </xf>
    <xf numFmtId="164" fontId="3" fillId="5" borderId="26" xfId="0" applyNumberFormat="1" applyFont="1" applyFill="1" applyBorder="1" applyAlignment="1">
      <alignment horizontal="center" vertical="top"/>
    </xf>
    <xf numFmtId="49" fontId="3" fillId="7" borderId="3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vertical="top"/>
    </xf>
    <xf numFmtId="0" fontId="2" fillId="0" borderId="0" xfId="0" applyFont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49" fontId="3" fillId="11" borderId="6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center" vertical="top" wrapText="1"/>
    </xf>
    <xf numFmtId="49" fontId="3" fillId="12" borderId="24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0" fontId="2" fillId="0" borderId="0" xfId="0" applyFont="1" applyFill="1" applyAlignment="1">
      <alignment horizontal="center" vertical="top"/>
    </xf>
    <xf numFmtId="49" fontId="3" fillId="11" borderId="7" xfId="0" applyNumberFormat="1" applyFont="1" applyFill="1" applyBorder="1" applyAlignment="1">
      <alignment horizontal="center" vertical="top"/>
    </xf>
    <xf numFmtId="49" fontId="3" fillId="7" borderId="7" xfId="0" applyNumberFormat="1" applyFont="1" applyFill="1" applyBorder="1" applyAlignment="1">
      <alignment horizontal="center" vertical="top"/>
    </xf>
    <xf numFmtId="49" fontId="2" fillId="8" borderId="14" xfId="0" applyNumberFormat="1" applyFont="1" applyFill="1" applyBorder="1" applyAlignment="1">
      <alignment horizontal="center" vertical="top" wrapText="1"/>
    </xf>
    <xf numFmtId="0" fontId="3" fillId="8" borderId="44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 wrapText="1"/>
    </xf>
    <xf numFmtId="0" fontId="18" fillId="8" borderId="45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8" borderId="45" xfId="0" applyFont="1" applyFill="1" applyBorder="1" applyAlignment="1">
      <alignment vertical="center" wrapText="1"/>
    </xf>
    <xf numFmtId="0" fontId="3" fillId="8" borderId="25" xfId="0" applyFont="1" applyFill="1" applyBorder="1" applyAlignment="1">
      <alignment horizontal="center" vertical="center" wrapText="1"/>
    </xf>
    <xf numFmtId="49" fontId="2" fillId="8" borderId="8" xfId="0" applyNumberFormat="1" applyFont="1" applyFill="1" applyBorder="1" applyAlignment="1">
      <alignment vertical="top" wrapText="1"/>
    </xf>
    <xf numFmtId="0" fontId="3" fillId="8" borderId="25" xfId="0" applyFont="1" applyFill="1" applyBorder="1" applyAlignment="1">
      <alignment horizontal="center" vertical="top"/>
    </xf>
    <xf numFmtId="0" fontId="16" fillId="0" borderId="0" xfId="0" applyFont="1" applyAlignment="1">
      <alignment vertical="top" wrapText="1"/>
    </xf>
    <xf numFmtId="164" fontId="2" fillId="8" borderId="55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7" fillId="8" borderId="9" xfId="0" applyNumberFormat="1" applyFont="1" applyFill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0" fontId="2" fillId="8" borderId="51" xfId="0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0" fontId="3" fillId="8" borderId="50" xfId="0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center" vertical="center" wrapText="1"/>
    </xf>
    <xf numFmtId="49" fontId="3" fillId="8" borderId="16" xfId="0" applyNumberFormat="1" applyFont="1" applyFill="1" applyBorder="1" applyAlignment="1">
      <alignment horizontal="center" vertical="top"/>
    </xf>
    <xf numFmtId="49" fontId="3" fillId="7" borderId="42" xfId="0" applyNumberFormat="1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/>
    </xf>
    <xf numFmtId="164" fontId="2" fillId="8" borderId="2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left" vertical="top" wrapText="1"/>
    </xf>
    <xf numFmtId="49" fontId="2" fillId="8" borderId="46" xfId="0" applyNumberFormat="1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center" textRotation="90" wrapText="1"/>
    </xf>
    <xf numFmtId="49" fontId="3" fillId="8" borderId="56" xfId="0" applyNumberFormat="1" applyFont="1" applyFill="1" applyBorder="1" applyAlignment="1">
      <alignment horizontal="center" vertical="top"/>
    </xf>
    <xf numFmtId="0" fontId="2" fillId="8" borderId="56" xfId="0" applyFont="1" applyFill="1" applyBorder="1" applyAlignment="1">
      <alignment horizontal="center" vertical="center" textRotation="90" wrapText="1"/>
    </xf>
    <xf numFmtId="49" fontId="3" fillId="8" borderId="56" xfId="0" applyNumberFormat="1" applyFont="1" applyFill="1" applyBorder="1" applyAlignment="1">
      <alignment horizontal="center" vertical="top" wrapText="1"/>
    </xf>
    <xf numFmtId="0" fontId="2" fillId="0" borderId="32" xfId="0" applyNumberFormat="1" applyFont="1" applyFill="1" applyBorder="1" applyAlignment="1">
      <alignment vertical="top"/>
    </xf>
    <xf numFmtId="0" fontId="2" fillId="0" borderId="32" xfId="0" applyFont="1" applyFill="1" applyBorder="1" applyAlignment="1">
      <alignment horizontal="center" vertical="top"/>
    </xf>
    <xf numFmtId="166" fontId="2" fillId="8" borderId="42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164" fontId="3" fillId="7" borderId="60" xfId="0" applyNumberFormat="1" applyFont="1" applyFill="1" applyBorder="1" applyAlignment="1">
      <alignment horizontal="center" vertical="top"/>
    </xf>
    <xf numFmtId="164" fontId="3" fillId="2" borderId="24" xfId="0" applyNumberFormat="1" applyFont="1" applyFill="1" applyBorder="1" applyAlignment="1">
      <alignment horizontal="center" vertical="top"/>
    </xf>
    <xf numFmtId="164" fontId="3" fillId="12" borderId="24" xfId="0" applyNumberFormat="1" applyFont="1" applyFill="1" applyBorder="1" applyAlignment="1">
      <alignment horizontal="center" vertical="top"/>
    </xf>
    <xf numFmtId="0" fontId="2" fillId="8" borderId="47" xfId="0" applyFont="1" applyFill="1" applyBorder="1" applyAlignment="1">
      <alignment horizontal="center" vertical="top" wrapText="1"/>
    </xf>
    <xf numFmtId="0" fontId="2" fillId="8" borderId="47" xfId="0" applyFont="1" applyFill="1" applyBorder="1" applyAlignment="1">
      <alignment horizontal="center" vertical="top"/>
    </xf>
    <xf numFmtId="0" fontId="2" fillId="8" borderId="68" xfId="0" applyFont="1" applyFill="1" applyBorder="1" applyAlignment="1">
      <alignment horizontal="center" vertical="top"/>
    </xf>
    <xf numFmtId="0" fontId="2" fillId="8" borderId="70" xfId="0" applyFont="1" applyFill="1" applyBorder="1" applyAlignment="1">
      <alignment horizontal="center" vertical="top"/>
    </xf>
    <xf numFmtId="0" fontId="2" fillId="8" borderId="66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2" fillId="8" borderId="54" xfId="0" applyNumberFormat="1" applyFont="1" applyFill="1" applyBorder="1" applyAlignment="1">
      <alignment horizontal="center" vertical="top"/>
    </xf>
    <xf numFmtId="0" fontId="2" fillId="8" borderId="69" xfId="0" applyFont="1" applyFill="1" applyBorder="1" applyAlignment="1">
      <alignment horizontal="center" vertical="top" wrapText="1"/>
    </xf>
    <xf numFmtId="0" fontId="2" fillId="8" borderId="73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center" wrapText="1"/>
    </xf>
    <xf numFmtId="164" fontId="2" fillId="8" borderId="76" xfId="0" applyNumberFormat="1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49" fontId="3" fillId="7" borderId="25" xfId="0" applyNumberFormat="1" applyFont="1" applyFill="1" applyBorder="1" applyAlignment="1">
      <alignment horizontal="center" vertical="top"/>
    </xf>
    <xf numFmtId="0" fontId="3" fillId="7" borderId="58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left" vertical="top" wrapText="1"/>
    </xf>
    <xf numFmtId="0" fontId="2" fillId="7" borderId="22" xfId="0" applyFont="1" applyFill="1" applyBorder="1" applyAlignment="1">
      <alignment horizontal="left" vertical="top" wrapText="1"/>
    </xf>
    <xf numFmtId="49" fontId="3" fillId="7" borderId="42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2" fillId="8" borderId="75" xfId="0" applyFont="1" applyFill="1" applyBorder="1" applyAlignment="1">
      <alignment horizontal="center" vertical="top"/>
    </xf>
    <xf numFmtId="0" fontId="3" fillId="8" borderId="72" xfId="0" applyFont="1" applyFill="1" applyBorder="1" applyAlignment="1">
      <alignment horizontal="center" vertical="center" wrapText="1"/>
    </xf>
    <xf numFmtId="49" fontId="6" fillId="6" borderId="30" xfId="0" applyNumberFormat="1" applyFont="1" applyFill="1" applyBorder="1" applyAlignment="1">
      <alignment horizontal="left" vertical="top" wrapText="1"/>
    </xf>
    <xf numFmtId="0" fontId="2" fillId="8" borderId="44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0" fontId="2" fillId="8" borderId="2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164" fontId="2" fillId="9" borderId="22" xfId="0" applyNumberFormat="1" applyFont="1" applyFill="1" applyBorder="1" applyAlignment="1">
      <alignment horizontal="left" vertical="top" wrapText="1"/>
    </xf>
    <xf numFmtId="164" fontId="2" fillId="8" borderId="71" xfId="0" applyNumberFormat="1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center" vertical="top"/>
    </xf>
    <xf numFmtId="164" fontId="3" fillId="11" borderId="24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textRotation="90" wrapText="1"/>
    </xf>
    <xf numFmtId="49" fontId="2" fillId="8" borderId="33" xfId="0" applyNumberFormat="1" applyFont="1" applyFill="1" applyBorder="1" applyAlignment="1">
      <alignment horizontal="center" vertical="top" wrapText="1"/>
    </xf>
    <xf numFmtId="164" fontId="2" fillId="8" borderId="34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49" fontId="3" fillId="2" borderId="56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49" fontId="3" fillId="8" borderId="49" xfId="0" applyNumberFormat="1" applyFont="1" applyFill="1" applyBorder="1" applyAlignment="1">
      <alignment horizontal="center" vertical="top" wrapText="1"/>
    </xf>
    <xf numFmtId="49" fontId="3" fillId="9" borderId="4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8" borderId="49" xfId="0" applyNumberFormat="1" applyFont="1" applyFill="1" applyBorder="1" applyAlignment="1">
      <alignment horizontal="center" vertical="top"/>
    </xf>
    <xf numFmtId="49" fontId="3" fillId="8" borderId="7" xfId="0" applyNumberFormat="1" applyFont="1" applyFill="1" applyBorder="1" applyAlignment="1">
      <alignment horizontal="center" vertical="top"/>
    </xf>
    <xf numFmtId="49" fontId="2" fillId="8" borderId="8" xfId="0" applyNumberFormat="1" applyFont="1" applyFill="1" applyBorder="1" applyAlignment="1">
      <alignment horizontal="center" vertical="top" wrapText="1"/>
    </xf>
    <xf numFmtId="49" fontId="3" fillId="8" borderId="7" xfId="0" applyNumberFormat="1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vertical="top" wrapText="1"/>
    </xf>
    <xf numFmtId="49" fontId="2" fillId="8" borderId="25" xfId="0" applyNumberFormat="1" applyFont="1" applyFill="1" applyBorder="1" applyAlignment="1">
      <alignment horizontal="center" vertical="top" wrapText="1"/>
    </xf>
    <xf numFmtId="164" fontId="2" fillId="8" borderId="0" xfId="0" applyNumberFormat="1" applyFont="1" applyFill="1" applyBorder="1" applyAlignment="1">
      <alignment horizontal="center" vertical="top"/>
    </xf>
    <xf numFmtId="0" fontId="3" fillId="8" borderId="49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49" fontId="3" fillId="9" borderId="35" xfId="0" applyNumberFormat="1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left" vertical="top" wrapText="1"/>
    </xf>
    <xf numFmtId="49" fontId="3" fillId="9" borderId="5" xfId="0" applyNumberFormat="1" applyFont="1" applyFill="1" applyBorder="1" applyAlignment="1">
      <alignment horizontal="center" vertical="top"/>
    </xf>
    <xf numFmtId="0" fontId="17" fillId="7" borderId="7" xfId="0" applyFont="1" applyFill="1" applyBorder="1" applyAlignment="1">
      <alignment horizontal="center" vertical="center" textRotation="90" wrapText="1"/>
    </xf>
    <xf numFmtId="0" fontId="5" fillId="8" borderId="7" xfId="0" applyFont="1" applyFill="1" applyBorder="1" applyAlignment="1">
      <alignment horizontal="left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vertical="top" wrapText="1"/>
    </xf>
    <xf numFmtId="164" fontId="3" fillId="9" borderId="18" xfId="0" applyNumberFormat="1" applyFont="1" applyFill="1" applyBorder="1" applyAlignment="1">
      <alignment horizontal="center" vertical="top"/>
    </xf>
    <xf numFmtId="0" fontId="3" fillId="8" borderId="16" xfId="0" applyFont="1" applyFill="1" applyBorder="1" applyAlignment="1">
      <alignment horizontal="center" vertical="top" wrapText="1"/>
    </xf>
    <xf numFmtId="0" fontId="3" fillId="8" borderId="16" xfId="0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8" borderId="7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9" fontId="2" fillId="8" borderId="8" xfId="0" applyNumberFormat="1" applyFont="1" applyFill="1" applyBorder="1" applyAlignment="1">
      <alignment horizontal="center" vertical="top" wrapText="1"/>
    </xf>
    <xf numFmtId="0" fontId="3" fillId="8" borderId="49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vertical="top"/>
    </xf>
    <xf numFmtId="0" fontId="2" fillId="8" borderId="11" xfId="0" applyFont="1" applyFill="1" applyBorder="1" applyAlignment="1">
      <alignment vertical="top"/>
    </xf>
    <xf numFmtId="0" fontId="12" fillId="8" borderId="74" xfId="0" applyFont="1" applyFill="1" applyBorder="1" applyAlignment="1">
      <alignment horizontal="center" vertical="top" wrapText="1"/>
    </xf>
    <xf numFmtId="164" fontId="24" fillId="8" borderId="42" xfId="0" applyNumberFormat="1" applyFont="1" applyFill="1" applyBorder="1" applyAlignment="1">
      <alignment horizontal="center" vertical="top"/>
    </xf>
    <xf numFmtId="164" fontId="24" fillId="8" borderId="9" xfId="0" applyNumberFormat="1" applyFont="1" applyFill="1" applyBorder="1" applyAlignment="1">
      <alignment horizontal="center" vertical="top"/>
    </xf>
    <xf numFmtId="49" fontId="2" fillId="8" borderId="8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/>
    </xf>
    <xf numFmtId="49" fontId="3" fillId="9" borderId="35" xfId="0" applyNumberFormat="1" applyFont="1" applyFill="1" applyBorder="1" applyAlignment="1">
      <alignment horizontal="center" vertical="top"/>
    </xf>
    <xf numFmtId="164" fontId="3" fillId="8" borderId="9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6" fontId="2" fillId="8" borderId="55" xfId="0" applyNumberFormat="1" applyFont="1" applyFill="1" applyBorder="1" applyAlignment="1">
      <alignment horizontal="center" vertical="top"/>
    </xf>
    <xf numFmtId="49" fontId="3" fillId="9" borderId="5" xfId="0" applyNumberFormat="1" applyFont="1" applyFill="1" applyBorder="1" applyAlignment="1">
      <alignment vertical="top"/>
    </xf>
    <xf numFmtId="49" fontId="3" fillId="2" borderId="7" xfId="0" applyNumberFormat="1" applyFont="1" applyFill="1" applyBorder="1" applyAlignment="1">
      <alignment vertical="top"/>
    </xf>
    <xf numFmtId="0" fontId="2" fillId="0" borderId="32" xfId="0" applyFont="1" applyBorder="1" applyAlignment="1">
      <alignment vertical="top"/>
    </xf>
    <xf numFmtId="49" fontId="2" fillId="8" borderId="8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0" fontId="2" fillId="0" borderId="46" xfId="0" applyFont="1" applyBorder="1" applyAlignment="1">
      <alignment horizontal="center" vertical="center" textRotation="90"/>
    </xf>
    <xf numFmtId="3" fontId="2" fillId="0" borderId="59" xfId="0" applyNumberFormat="1" applyFont="1" applyBorder="1" applyAlignment="1">
      <alignment horizontal="center" vertical="center"/>
    </xf>
    <xf numFmtId="0" fontId="2" fillId="3" borderId="30" xfId="2" applyFont="1" applyFill="1" applyBorder="1" applyAlignment="1">
      <alignment horizontal="center" vertical="top"/>
    </xf>
    <xf numFmtId="0" fontId="2" fillId="0" borderId="67" xfId="1" applyFont="1" applyBorder="1" applyAlignment="1">
      <alignment horizontal="center" vertical="top"/>
    </xf>
    <xf numFmtId="0" fontId="2" fillId="8" borderId="66" xfId="2" applyFont="1" applyFill="1" applyBorder="1" applyAlignment="1">
      <alignment horizontal="center" vertical="top"/>
    </xf>
    <xf numFmtId="0" fontId="2" fillId="8" borderId="66" xfId="1" applyFont="1" applyFill="1" applyBorder="1" applyAlignment="1">
      <alignment horizontal="center" vertical="top"/>
    </xf>
    <xf numFmtId="1" fontId="2" fillId="8" borderId="67" xfId="2" applyNumberFormat="1" applyFont="1" applyFill="1" applyBorder="1" applyAlignment="1">
      <alignment horizontal="center" vertical="top"/>
    </xf>
    <xf numFmtId="164" fontId="2" fillId="8" borderId="65" xfId="0" applyNumberFormat="1" applyFont="1" applyFill="1" applyBorder="1" applyAlignment="1">
      <alignment horizontal="left" vertical="top" wrapText="1"/>
    </xf>
    <xf numFmtId="0" fontId="2" fillId="8" borderId="54" xfId="0" applyFont="1" applyFill="1" applyBorder="1" applyAlignment="1">
      <alignment horizontal="left" vertical="top" wrapText="1"/>
    </xf>
    <xf numFmtId="0" fontId="2" fillId="8" borderId="76" xfId="0" applyFont="1" applyFill="1" applyBorder="1" applyAlignment="1">
      <alignment horizontal="left" vertical="top" wrapText="1"/>
    </xf>
    <xf numFmtId="0" fontId="2" fillId="8" borderId="79" xfId="0" applyFont="1" applyFill="1" applyBorder="1" applyAlignment="1">
      <alignment horizontal="left" vertical="top" wrapText="1"/>
    </xf>
    <xf numFmtId="0" fontId="2" fillId="8" borderId="79" xfId="0" applyFont="1" applyFill="1" applyBorder="1" applyAlignment="1">
      <alignment vertical="top" wrapText="1"/>
    </xf>
    <xf numFmtId="0" fontId="2" fillId="8" borderId="76" xfId="0" applyFont="1" applyFill="1" applyBorder="1" applyAlignment="1">
      <alignment vertical="top" wrapText="1"/>
    </xf>
    <xf numFmtId="164" fontId="2" fillId="12" borderId="22" xfId="0" applyNumberFormat="1" applyFont="1" applyFill="1" applyBorder="1" applyAlignment="1">
      <alignment horizontal="left" vertical="top" wrapText="1"/>
    </xf>
    <xf numFmtId="0" fontId="2" fillId="11" borderId="62" xfId="2" applyFont="1" applyFill="1" applyBorder="1" applyAlignment="1">
      <alignment horizontal="center" vertical="top"/>
    </xf>
    <xf numFmtId="0" fontId="2" fillId="8" borderId="37" xfId="0" applyFont="1" applyFill="1" applyBorder="1" applyAlignment="1">
      <alignment horizontal="center" vertical="top" wrapText="1"/>
    </xf>
    <xf numFmtId="3" fontId="2" fillId="8" borderId="70" xfId="0" applyNumberFormat="1" applyFont="1" applyFill="1" applyBorder="1" applyAlignment="1">
      <alignment horizontal="center" vertical="top" wrapText="1"/>
    </xf>
    <xf numFmtId="3" fontId="2" fillId="3" borderId="41" xfId="2" applyNumberFormat="1" applyFont="1" applyFill="1" applyBorder="1" applyAlignment="1">
      <alignment horizontal="center" vertical="top"/>
    </xf>
    <xf numFmtId="0" fontId="2" fillId="8" borderId="3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0" fontId="2" fillId="8" borderId="70" xfId="0" applyFont="1" applyFill="1" applyBorder="1" applyAlignment="1">
      <alignment horizontal="center" vertical="top" wrapText="1"/>
    </xf>
    <xf numFmtId="0" fontId="5" fillId="8" borderId="41" xfId="0" applyFont="1" applyFill="1" applyBorder="1" applyAlignment="1">
      <alignment vertical="top" wrapText="1"/>
    </xf>
    <xf numFmtId="0" fontId="2" fillId="8" borderId="47" xfId="0" applyFont="1" applyFill="1" applyBorder="1" applyAlignment="1">
      <alignment vertical="top"/>
    </xf>
    <xf numFmtId="0" fontId="12" fillId="8" borderId="41" xfId="0" applyFont="1" applyFill="1" applyBorder="1" applyAlignment="1">
      <alignment vertical="top" wrapText="1"/>
    </xf>
    <xf numFmtId="0" fontId="2" fillId="8" borderId="61" xfId="0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left" vertical="top" wrapText="1"/>
    </xf>
    <xf numFmtId="0" fontId="12" fillId="8" borderId="60" xfId="0" applyFont="1" applyFill="1" applyBorder="1" applyAlignment="1">
      <alignment vertical="top" wrapText="1"/>
    </xf>
    <xf numFmtId="0" fontId="2" fillId="8" borderId="77" xfId="0" applyFont="1" applyFill="1" applyBorder="1" applyAlignment="1">
      <alignment horizontal="center" vertical="top" wrapText="1"/>
    </xf>
    <xf numFmtId="0" fontId="2" fillId="8" borderId="61" xfId="0" applyFont="1" applyFill="1" applyBorder="1" applyAlignment="1">
      <alignment horizontal="center" vertical="top" wrapText="1"/>
    </xf>
    <xf numFmtId="0" fontId="2" fillId="8" borderId="66" xfId="0" applyFont="1" applyFill="1" applyBorder="1" applyAlignment="1">
      <alignment horizontal="center" vertical="top" wrapText="1"/>
    </xf>
    <xf numFmtId="0" fontId="2" fillId="8" borderId="67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left" vertical="top" wrapText="1"/>
    </xf>
    <xf numFmtId="0" fontId="8" fillId="8" borderId="51" xfId="0" applyFont="1" applyFill="1" applyBorder="1" applyAlignment="1">
      <alignment horizontal="left" vertical="top" wrapText="1"/>
    </xf>
    <xf numFmtId="0" fontId="2" fillId="8" borderId="34" xfId="0" applyFont="1" applyFill="1" applyBorder="1" applyAlignment="1">
      <alignment horizontal="left" vertical="top" wrapText="1"/>
    </xf>
    <xf numFmtId="0" fontId="2" fillId="0" borderId="79" xfId="0" applyFont="1" applyFill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2" fillId="0" borderId="37" xfId="0" applyNumberFormat="1" applyFont="1" applyBorder="1" applyAlignment="1">
      <alignment horizontal="center" vertical="top" wrapText="1"/>
    </xf>
    <xf numFmtId="0" fontId="2" fillId="8" borderId="61" xfId="0" applyNumberFormat="1" applyFont="1" applyFill="1" applyBorder="1" applyAlignment="1">
      <alignment horizontal="center" vertical="top" wrapText="1"/>
    </xf>
    <xf numFmtId="0" fontId="2" fillId="8" borderId="70" xfId="0" applyNumberFormat="1" applyFont="1" applyFill="1" applyBorder="1" applyAlignment="1">
      <alignment horizontal="center" vertical="top" wrapText="1"/>
    </xf>
    <xf numFmtId="0" fontId="5" fillId="8" borderId="60" xfId="0" applyFont="1" applyFill="1" applyBorder="1" applyAlignment="1"/>
    <xf numFmtId="0" fontId="2" fillId="8" borderId="52" xfId="0" applyFont="1" applyFill="1" applyBorder="1" applyAlignment="1">
      <alignment horizontal="left" vertical="top" wrapText="1"/>
    </xf>
    <xf numFmtId="0" fontId="2" fillId="8" borderId="54" xfId="0" applyFont="1" applyFill="1" applyBorder="1" applyAlignment="1">
      <alignment vertical="top" wrapText="1"/>
    </xf>
    <xf numFmtId="1" fontId="2" fillId="3" borderId="70" xfId="2" applyNumberFormat="1" applyFont="1" applyFill="1" applyBorder="1" applyAlignment="1">
      <alignment horizontal="center" vertical="top" wrapText="1"/>
    </xf>
    <xf numFmtId="1" fontId="2" fillId="0" borderId="74" xfId="0" applyNumberFormat="1" applyFont="1" applyBorder="1" applyAlignment="1">
      <alignment horizontal="center" vertical="top"/>
    </xf>
    <xf numFmtId="0" fontId="2" fillId="8" borderId="5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5" fillId="8" borderId="14" xfId="0" applyFont="1" applyFill="1" applyBorder="1" applyAlignment="1">
      <alignment vertical="top" wrapText="1"/>
    </xf>
    <xf numFmtId="49" fontId="3" fillId="9" borderId="81" xfId="0" applyNumberFormat="1" applyFont="1" applyFill="1" applyBorder="1" applyAlignment="1">
      <alignment horizontal="center" vertical="top"/>
    </xf>
    <xf numFmtId="0" fontId="24" fillId="0" borderId="0" xfId="0" applyFont="1" applyBorder="1" applyAlignment="1">
      <alignment vertical="top" wrapText="1"/>
    </xf>
    <xf numFmtId="0" fontId="2" fillId="8" borderId="82" xfId="0" applyFont="1" applyFill="1" applyBorder="1" applyAlignment="1">
      <alignment horizontal="center" vertical="top"/>
    </xf>
    <xf numFmtId="0" fontId="2" fillId="8" borderId="83" xfId="0" applyFont="1" applyFill="1" applyBorder="1" applyAlignment="1">
      <alignment horizontal="center" vertical="top"/>
    </xf>
    <xf numFmtId="0" fontId="2" fillId="8" borderId="8" xfId="0" applyFont="1" applyFill="1" applyBorder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3" fontId="22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top" wrapText="1"/>
    </xf>
    <xf numFmtId="49" fontId="3" fillId="9" borderId="4" xfId="0" applyNumberFormat="1" applyFont="1" applyFill="1" applyBorder="1" applyAlignment="1">
      <alignment horizontal="center" vertical="top"/>
    </xf>
    <xf numFmtId="0" fontId="6" fillId="12" borderId="23" xfId="0" applyFont="1" applyFill="1" applyBorder="1" applyAlignment="1">
      <alignment horizontal="left" vertical="top" wrapText="1"/>
    </xf>
    <xf numFmtId="0" fontId="6" fillId="12" borderId="43" xfId="0" applyFont="1" applyFill="1" applyBorder="1" applyAlignment="1">
      <alignment horizontal="left" vertical="top" wrapText="1"/>
    </xf>
    <xf numFmtId="0" fontId="3" fillId="9" borderId="23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left" vertical="top" wrapText="1"/>
    </xf>
    <xf numFmtId="0" fontId="3" fillId="11" borderId="78" xfId="0" applyFont="1" applyFill="1" applyBorder="1" applyAlignment="1">
      <alignment horizontal="left" vertical="top" wrapText="1"/>
    </xf>
    <xf numFmtId="0" fontId="3" fillId="11" borderId="63" xfId="0" applyFont="1" applyFill="1" applyBorder="1" applyAlignment="1">
      <alignment horizontal="left" vertical="top" wrapText="1"/>
    </xf>
    <xf numFmtId="49" fontId="3" fillId="8" borderId="7" xfId="0" applyNumberFormat="1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vertical="top" wrapText="1"/>
    </xf>
    <xf numFmtId="0" fontId="5" fillId="8" borderId="16" xfId="0" applyFont="1" applyFill="1" applyBorder="1" applyAlignment="1">
      <alignment vertical="top" wrapText="1"/>
    </xf>
    <xf numFmtId="49" fontId="2" fillId="8" borderId="48" xfId="0" applyNumberFormat="1" applyFont="1" applyFill="1" applyBorder="1" applyAlignment="1">
      <alignment horizontal="center" vertical="top" wrapText="1"/>
    </xf>
    <xf numFmtId="49" fontId="2" fillId="8" borderId="44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/>
    </xf>
    <xf numFmtId="49" fontId="3" fillId="8" borderId="49" xfId="0" applyNumberFormat="1" applyFont="1" applyFill="1" applyBorder="1" applyAlignment="1">
      <alignment horizontal="center" vertical="top"/>
    </xf>
    <xf numFmtId="49" fontId="3" fillId="8" borderId="7" xfId="0" applyNumberFormat="1" applyFont="1" applyFill="1" applyBorder="1" applyAlignment="1">
      <alignment horizontal="center" vertical="top"/>
    </xf>
    <xf numFmtId="49" fontId="3" fillId="8" borderId="16" xfId="0" applyNumberFormat="1" applyFont="1" applyFill="1" applyBorder="1" applyAlignment="1">
      <alignment horizontal="center" vertical="top"/>
    </xf>
    <xf numFmtId="0" fontId="2" fillId="8" borderId="7" xfId="0" applyFont="1" applyFill="1" applyBorder="1" applyAlignment="1">
      <alignment vertical="top" wrapText="1"/>
    </xf>
    <xf numFmtId="49" fontId="2" fillId="8" borderId="8" xfId="0" applyNumberFormat="1" applyFont="1" applyFill="1" applyBorder="1" applyAlignment="1">
      <alignment horizontal="center" vertical="top" wrapText="1"/>
    </xf>
    <xf numFmtId="49" fontId="3" fillId="8" borderId="49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8" borderId="49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horizontal="left" vertical="top" wrapText="1"/>
    </xf>
    <xf numFmtId="3" fontId="2" fillId="0" borderId="14" xfId="0" applyNumberFormat="1" applyFont="1" applyFill="1" applyBorder="1" applyAlignment="1">
      <alignment horizontal="center" vertical="center" wrapText="1" shrinkToFit="1"/>
    </xf>
    <xf numFmtId="3" fontId="2" fillId="0" borderId="8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3" fontId="2" fillId="0" borderId="27" xfId="0" applyNumberFormat="1" applyFont="1" applyBorder="1" applyAlignment="1">
      <alignment horizontal="center" vertical="center" textRotation="90" wrapText="1" shrinkToFit="1"/>
    </xf>
    <xf numFmtId="3" fontId="2" fillId="0" borderId="1" xfId="0" applyNumberFormat="1" applyFont="1" applyBorder="1" applyAlignment="1">
      <alignment horizontal="center" vertical="center" textRotation="90" wrapText="1" shrinkToFit="1"/>
    </xf>
    <xf numFmtId="3" fontId="2" fillId="0" borderId="26" xfId="0" applyNumberFormat="1" applyFont="1" applyBorder="1" applyAlignment="1">
      <alignment horizontal="center" vertical="center" textRotation="90" wrapText="1" shrinkToFit="1"/>
    </xf>
    <xf numFmtId="49" fontId="6" fillId="6" borderId="29" xfId="0" applyNumberFormat="1" applyFont="1" applyFill="1" applyBorder="1" applyAlignment="1">
      <alignment horizontal="left" vertical="top" wrapText="1"/>
    </xf>
    <xf numFmtId="49" fontId="6" fillId="6" borderId="32" xfId="0" applyNumberFormat="1" applyFont="1" applyFill="1" applyBorder="1" applyAlignment="1">
      <alignment horizontal="left" vertical="top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80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textRotation="90" shrinkToFit="1"/>
    </xf>
    <xf numFmtId="3" fontId="2" fillId="0" borderId="7" xfId="0" applyNumberFormat="1" applyFont="1" applyBorder="1" applyAlignment="1">
      <alignment horizontal="center" vertical="center" textRotation="90" shrinkToFit="1"/>
    </xf>
    <xf numFmtId="3" fontId="2" fillId="0" borderId="6" xfId="0" applyNumberFormat="1" applyFont="1" applyBorder="1" applyAlignment="1">
      <alignment horizontal="center" vertical="center" textRotation="90" shrinkToFit="1"/>
    </xf>
    <xf numFmtId="3" fontId="2" fillId="0" borderId="17" xfId="0" applyNumberFormat="1" applyFont="1" applyBorder="1" applyAlignment="1">
      <alignment horizontal="center" vertical="center" textRotation="90" shrinkToFit="1"/>
    </xf>
    <xf numFmtId="3" fontId="2" fillId="0" borderId="4" xfId="0" applyNumberFormat="1" applyFont="1" applyBorder="1" applyAlignment="1">
      <alignment horizontal="center" vertical="center" textRotation="90" shrinkToFit="1"/>
    </xf>
    <xf numFmtId="3" fontId="2" fillId="0" borderId="5" xfId="0" applyNumberFormat="1" applyFont="1" applyBorder="1" applyAlignment="1">
      <alignment horizontal="center" vertical="center" textRotation="90" shrinkToFit="1"/>
    </xf>
    <xf numFmtId="3" fontId="2" fillId="0" borderId="28" xfId="0" applyNumberFormat="1" applyFont="1" applyBorder="1" applyAlignment="1">
      <alignment horizontal="center" vertical="center" shrinkToFit="1"/>
    </xf>
    <xf numFmtId="3" fontId="2" fillId="0" borderId="25" xfId="0" applyNumberFormat="1" applyFont="1" applyBorder="1" applyAlignment="1">
      <alignment horizontal="center" vertical="center" shrinkToFit="1"/>
    </xf>
    <xf numFmtId="3" fontId="2" fillId="0" borderId="33" xfId="0" applyNumberFormat="1" applyFont="1" applyBorder="1" applyAlignment="1">
      <alignment horizontal="center" vertical="center" shrinkToFit="1"/>
    </xf>
    <xf numFmtId="0" fontId="2" fillId="8" borderId="73" xfId="0" applyFont="1" applyFill="1" applyBorder="1" applyAlignment="1">
      <alignment horizontal="left" vertical="top" wrapText="1"/>
    </xf>
    <xf numFmtId="0" fontId="2" fillId="8" borderId="51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vertical="top" wrapText="1"/>
    </xf>
    <xf numFmtId="0" fontId="19" fillId="8" borderId="7" xfId="0" applyFont="1" applyFill="1" applyBorder="1" applyAlignment="1">
      <alignment vertical="top" wrapText="1"/>
    </xf>
    <xf numFmtId="49" fontId="1" fillId="7" borderId="42" xfId="0" applyNumberFormat="1" applyFont="1" applyFill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top" wrapText="1"/>
    </xf>
    <xf numFmtId="0" fontId="2" fillId="8" borderId="45" xfId="0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horizontal="right" vertical="top"/>
    </xf>
    <xf numFmtId="49" fontId="3" fillId="2" borderId="19" xfId="0" applyNumberFormat="1" applyFont="1" applyFill="1" applyBorder="1" applyAlignment="1">
      <alignment horizontal="right" vertical="top"/>
    </xf>
    <xf numFmtId="49" fontId="2" fillId="8" borderId="50" xfId="0" applyNumberFormat="1" applyFont="1" applyFill="1" applyBorder="1" applyAlignment="1">
      <alignment horizontal="center" vertical="top" wrapText="1"/>
    </xf>
    <xf numFmtId="49" fontId="2" fillId="8" borderId="25" xfId="0" applyNumberFormat="1" applyFont="1" applyFill="1" applyBorder="1" applyAlignment="1">
      <alignment horizontal="center" vertical="top" wrapText="1"/>
    </xf>
    <xf numFmtId="0" fontId="3" fillId="5" borderId="36" xfId="0" applyFont="1" applyFill="1" applyBorder="1" applyAlignment="1">
      <alignment horizontal="right" vertical="top" wrapText="1"/>
    </xf>
    <xf numFmtId="0" fontId="3" fillId="5" borderId="15" xfId="0" applyFont="1" applyFill="1" applyBorder="1" applyAlignment="1">
      <alignment horizontal="right" vertical="top" wrapText="1"/>
    </xf>
    <xf numFmtId="0" fontId="3" fillId="5" borderId="37" xfId="0" applyFont="1" applyFill="1" applyBorder="1" applyAlignment="1">
      <alignment horizontal="right" vertical="top" wrapText="1"/>
    </xf>
    <xf numFmtId="49" fontId="3" fillId="12" borderId="38" xfId="0" applyNumberFormat="1" applyFont="1" applyFill="1" applyBorder="1" applyAlignment="1">
      <alignment horizontal="right" vertical="top"/>
    </xf>
    <xf numFmtId="49" fontId="3" fillId="12" borderId="19" xfId="0" applyNumberFormat="1" applyFont="1" applyFill="1" applyBorder="1" applyAlignment="1">
      <alignment horizontal="right" vertical="top"/>
    </xf>
    <xf numFmtId="49" fontId="3" fillId="12" borderId="20" xfId="0" applyNumberFormat="1" applyFont="1" applyFill="1" applyBorder="1" applyAlignment="1">
      <alignment horizontal="right" vertical="top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vertical="top" wrapText="1"/>
    </xf>
    <xf numFmtId="0" fontId="2" fillId="7" borderId="31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49" fontId="2" fillId="7" borderId="7" xfId="0" applyNumberFormat="1" applyFont="1" applyFill="1" applyBorder="1" applyAlignment="1">
      <alignment horizontal="center" vertical="center" textRotation="90" wrapText="1"/>
    </xf>
    <xf numFmtId="0" fontId="5" fillId="8" borderId="7" xfId="0" applyFont="1" applyFill="1" applyBorder="1" applyAlignment="1">
      <alignment vertical="top" wrapText="1"/>
    </xf>
    <xf numFmtId="0" fontId="3" fillId="4" borderId="29" xfId="0" applyFont="1" applyFill="1" applyBorder="1" applyAlignment="1">
      <alignment horizontal="right" vertical="top" wrapText="1"/>
    </xf>
    <xf numFmtId="0" fontId="3" fillId="4" borderId="32" xfId="0" applyFont="1" applyFill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7" borderId="31" xfId="0" applyFont="1" applyFill="1" applyBorder="1" applyAlignment="1">
      <alignment horizontal="right" vertical="top" wrapText="1"/>
    </xf>
    <xf numFmtId="0" fontId="3" fillId="7" borderId="21" xfId="0" applyFont="1" applyFill="1" applyBorder="1" applyAlignment="1">
      <alignment horizontal="right" vertical="top" wrapText="1"/>
    </xf>
    <xf numFmtId="0" fontId="3" fillId="7" borderId="22" xfId="0" applyFont="1" applyFill="1" applyBorder="1" applyAlignment="1">
      <alignment horizontal="right" vertical="top" wrapText="1"/>
    </xf>
    <xf numFmtId="0" fontId="2" fillId="0" borderId="57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9" borderId="18" xfId="0" applyFont="1" applyFill="1" applyBorder="1" applyAlignment="1">
      <alignment horizontal="center" vertical="top"/>
    </xf>
    <xf numFmtId="0" fontId="2" fillId="9" borderId="20" xfId="0" applyFont="1" applyFill="1" applyBorder="1" applyAlignment="1">
      <alignment horizontal="center" vertical="top"/>
    </xf>
    <xf numFmtId="0" fontId="2" fillId="8" borderId="16" xfId="0" applyFont="1" applyFill="1" applyBorder="1" applyAlignment="1">
      <alignment horizontal="left" vertical="top" wrapText="1"/>
    </xf>
    <xf numFmtId="49" fontId="3" fillId="11" borderId="33" xfId="0" applyNumberFormat="1" applyFont="1" applyFill="1" applyBorder="1" applyAlignment="1">
      <alignment horizontal="right" vertical="top"/>
    </xf>
    <xf numFmtId="49" fontId="3" fillId="11" borderId="15" xfId="0" applyNumberFormat="1" applyFont="1" applyFill="1" applyBorder="1" applyAlignment="1">
      <alignment horizontal="right" vertical="top"/>
    </xf>
    <xf numFmtId="49" fontId="3" fillId="11" borderId="37" xfId="0" applyNumberFormat="1" applyFont="1" applyFill="1" applyBorder="1" applyAlignment="1">
      <alignment horizontal="right" vertical="top"/>
    </xf>
    <xf numFmtId="49" fontId="3" fillId="9" borderId="38" xfId="0" applyNumberFormat="1" applyFont="1" applyFill="1" applyBorder="1" applyAlignment="1">
      <alignment horizontal="right" vertical="top"/>
    </xf>
    <xf numFmtId="49" fontId="3" fillId="9" borderId="19" xfId="0" applyNumberFormat="1" applyFont="1" applyFill="1" applyBorder="1" applyAlignment="1">
      <alignment horizontal="right" vertical="top"/>
    </xf>
    <xf numFmtId="49" fontId="3" fillId="9" borderId="20" xfId="0" applyNumberFormat="1" applyFont="1" applyFill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left" vertical="top" wrapText="1"/>
    </xf>
    <xf numFmtId="0" fontId="2" fillId="0" borderId="70" xfId="0" applyNumberFormat="1" applyFont="1" applyFill="1" applyBorder="1" applyAlignment="1">
      <alignment horizontal="center" vertical="top" wrapText="1"/>
    </xf>
    <xf numFmtId="0" fontId="2" fillId="0" borderId="41" xfId="0" applyNumberFormat="1" applyFont="1" applyFill="1" applyBorder="1" applyAlignment="1">
      <alignment horizontal="center" vertical="top" wrapText="1"/>
    </xf>
    <xf numFmtId="0" fontId="2" fillId="8" borderId="7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49" fontId="2" fillId="7" borderId="7" xfId="0" applyNumberFormat="1" applyFont="1" applyFill="1" applyBorder="1" applyAlignment="1">
      <alignment horizontal="center" vertical="center" textRotation="90"/>
    </xf>
    <xf numFmtId="0" fontId="2" fillId="8" borderId="76" xfId="0" applyFont="1" applyFill="1" applyBorder="1" applyAlignment="1">
      <alignment horizontal="left" vertical="top" wrapText="1"/>
    </xf>
    <xf numFmtId="49" fontId="1" fillId="7" borderId="7" xfId="0" applyNumberFormat="1" applyFont="1" applyFill="1" applyBorder="1" applyAlignment="1">
      <alignment horizontal="center" vertical="center" textRotation="90" wrapText="1"/>
    </xf>
    <xf numFmtId="0" fontId="17" fillId="7" borderId="7" xfId="0" applyFont="1" applyFill="1" applyBorder="1" applyAlignment="1">
      <alignment horizontal="center" vertical="center" textRotation="90" wrapText="1"/>
    </xf>
    <xf numFmtId="0" fontId="5" fillId="8" borderId="7" xfId="0" applyFont="1" applyFill="1" applyBorder="1" applyAlignment="1">
      <alignment horizontal="left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left" vertical="top" wrapText="1"/>
    </xf>
    <xf numFmtId="0" fontId="5" fillId="8" borderId="16" xfId="0" applyFont="1" applyFill="1" applyBorder="1" applyAlignment="1">
      <alignment horizontal="left" vertical="top" wrapText="1"/>
    </xf>
    <xf numFmtId="0" fontId="2" fillId="12" borderId="18" xfId="0" applyFont="1" applyFill="1" applyBorder="1" applyAlignment="1">
      <alignment horizontal="center" vertical="top"/>
    </xf>
    <xf numFmtId="0" fontId="2" fillId="12" borderId="20" xfId="0" applyFont="1" applyFill="1" applyBorder="1" applyAlignment="1">
      <alignment horizontal="center" vertical="top"/>
    </xf>
    <xf numFmtId="0" fontId="8" fillId="11" borderId="18" xfId="0" applyFont="1" applyFill="1" applyBorder="1" applyAlignment="1">
      <alignment horizontal="center" vertical="top" wrapText="1"/>
    </xf>
    <xf numFmtId="0" fontId="8" fillId="11" borderId="2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vertical="top" wrapText="1"/>
    </xf>
  </cellXfs>
  <cellStyles count="4">
    <cellStyle name="Excel Built-in Normal" xfId="3" xr:uid="{00000000-0005-0000-0000-000000000000}"/>
    <cellStyle name="Įprastas" xfId="0" builtinId="0"/>
    <cellStyle name="Įprastas 2" xfId="2" xr:uid="{00000000-0005-0000-0000-000002000000}"/>
    <cellStyle name="Normal_biudz uz 2001 atskaitomybe3" xfId="1" xr:uid="{00000000-0005-0000-0000-000003000000}"/>
  </cellStyles>
  <dxfs count="0"/>
  <tableStyles count="0" defaultTableStyle="TableStyleMedium2" defaultPivotStyle="PivotStyleLight16"/>
  <colors>
    <mruColors>
      <color rgb="FFFFCCFF"/>
      <color rgb="FFCCFFCC"/>
      <color rgb="FFFFFF99"/>
      <color rgb="FFFFDDFF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0"/>
  <sheetViews>
    <sheetView tabSelected="1" zoomScaleNormal="100" zoomScaleSheetLayoutView="100" workbookViewId="0">
      <selection activeCell="I3" sqref="I3:K3"/>
    </sheetView>
  </sheetViews>
  <sheetFormatPr defaultColWidth="9.44140625" defaultRowHeight="13.2"/>
  <cols>
    <col min="1" max="3" width="2.5546875" style="2" customWidth="1"/>
    <col min="4" max="4" width="3.44140625" style="2" customWidth="1"/>
    <col min="5" max="5" width="28" style="2" customWidth="1"/>
    <col min="6" max="6" width="4.44140625" style="17" customWidth="1"/>
    <col min="7" max="7" width="13" style="3" customWidth="1"/>
    <col min="8" max="8" width="9.44140625" style="17" customWidth="1"/>
    <col min="9" max="9" width="10.44140625" style="2" customWidth="1"/>
    <col min="10" max="10" width="36" style="2" customWidth="1"/>
    <col min="11" max="11" width="7.5546875" style="2" customWidth="1"/>
    <col min="12" max="12" width="14.44140625" style="1" customWidth="1"/>
    <col min="13" max="16384" width="9.44140625" style="1"/>
  </cols>
  <sheetData>
    <row r="1" spans="1:11" s="211" customFormat="1" ht="33" customHeight="1">
      <c r="A1" s="208"/>
      <c r="B1" s="209"/>
      <c r="C1" s="208"/>
      <c r="D1" s="209"/>
      <c r="E1" s="208"/>
      <c r="F1" s="209"/>
      <c r="G1" s="208"/>
      <c r="H1" s="210"/>
      <c r="I1" s="332" t="s">
        <v>86</v>
      </c>
      <c r="J1" s="332"/>
      <c r="K1" s="332"/>
    </row>
    <row r="2" spans="1:11" s="211" customFormat="1" ht="16.5" customHeight="1">
      <c r="A2" s="208"/>
      <c r="B2" s="209"/>
      <c r="C2" s="208"/>
      <c r="D2" s="209"/>
      <c r="E2" s="208"/>
      <c r="F2" s="209"/>
      <c r="G2" s="208"/>
      <c r="H2" s="212"/>
      <c r="I2" s="333" t="s">
        <v>91</v>
      </c>
      <c r="J2" s="333"/>
      <c r="K2" s="333"/>
    </row>
    <row r="3" spans="1:11" s="211" customFormat="1" ht="33.75" customHeight="1">
      <c r="A3" s="208"/>
      <c r="B3" s="209"/>
      <c r="C3" s="208"/>
      <c r="D3" s="209"/>
      <c r="E3" s="208"/>
      <c r="F3" s="209"/>
      <c r="G3" s="208"/>
      <c r="H3" s="212"/>
      <c r="I3" s="332" t="s">
        <v>93</v>
      </c>
      <c r="J3" s="332"/>
      <c r="K3" s="332"/>
    </row>
    <row r="4" spans="1:11" ht="15.6" customHeight="1">
      <c r="F4" s="33"/>
      <c r="I4" s="38"/>
      <c r="J4" s="38"/>
      <c r="K4" s="1"/>
    </row>
    <row r="5" spans="1:11" s="2" customFormat="1" ht="15" customHeight="1">
      <c r="A5" s="330" t="s">
        <v>87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spans="1:11" ht="16.5" customHeight="1">
      <c r="A6" s="331" t="s">
        <v>33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1" ht="16.5" customHeight="1">
      <c r="A7" s="329" t="s">
        <v>24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spans="1:11" ht="15" customHeight="1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15" customHeight="1" thickBot="1">
      <c r="J9" s="307" t="s">
        <v>22</v>
      </c>
      <c r="K9" s="307"/>
    </row>
    <row r="10" spans="1:11" s="19" customFormat="1" ht="29.25" customHeight="1">
      <c r="A10" s="255" t="s">
        <v>14</v>
      </c>
      <c r="B10" s="252" t="s">
        <v>0</v>
      </c>
      <c r="C10" s="252" t="s">
        <v>1</v>
      </c>
      <c r="D10" s="252" t="s">
        <v>17</v>
      </c>
      <c r="E10" s="258" t="s">
        <v>9</v>
      </c>
      <c r="F10" s="252" t="s">
        <v>48</v>
      </c>
      <c r="G10" s="237" t="s">
        <v>49</v>
      </c>
      <c r="H10" s="240" t="s">
        <v>2</v>
      </c>
      <c r="I10" s="247" t="s">
        <v>89</v>
      </c>
      <c r="J10" s="245" t="s">
        <v>47</v>
      </c>
      <c r="K10" s="246"/>
    </row>
    <row r="11" spans="1:11" s="19" customFormat="1" ht="21.75" customHeight="1">
      <c r="A11" s="256"/>
      <c r="B11" s="253"/>
      <c r="C11" s="253"/>
      <c r="D11" s="253"/>
      <c r="E11" s="259"/>
      <c r="F11" s="253"/>
      <c r="G11" s="238"/>
      <c r="H11" s="241"/>
      <c r="I11" s="248"/>
      <c r="J11" s="250" t="s">
        <v>9</v>
      </c>
      <c r="K11" s="155" t="s">
        <v>69</v>
      </c>
    </row>
    <row r="12" spans="1:11" s="19" customFormat="1" ht="83.25" customHeight="1" thickBot="1">
      <c r="A12" s="257"/>
      <c r="B12" s="254"/>
      <c r="C12" s="254"/>
      <c r="D12" s="254"/>
      <c r="E12" s="260"/>
      <c r="F12" s="254"/>
      <c r="G12" s="239"/>
      <c r="H12" s="242"/>
      <c r="I12" s="249"/>
      <c r="J12" s="251"/>
      <c r="K12" s="154" t="s">
        <v>50</v>
      </c>
    </row>
    <row r="13" spans="1:11" s="6" customFormat="1" ht="14.85" customHeight="1">
      <c r="A13" s="243" t="s">
        <v>20</v>
      </c>
      <c r="B13" s="244"/>
      <c r="C13" s="244"/>
      <c r="D13" s="244"/>
      <c r="E13" s="244"/>
      <c r="F13" s="244"/>
      <c r="G13" s="244"/>
      <c r="H13" s="244"/>
      <c r="I13" s="244"/>
      <c r="J13" s="244"/>
      <c r="K13" s="89"/>
    </row>
    <row r="14" spans="1:11" s="6" customFormat="1" ht="14.85" customHeight="1">
      <c r="A14" s="214" t="s">
        <v>34</v>
      </c>
      <c r="B14" s="215"/>
      <c r="C14" s="215"/>
      <c r="D14" s="215"/>
      <c r="E14" s="215"/>
      <c r="F14" s="215"/>
      <c r="G14" s="215"/>
      <c r="H14" s="215"/>
      <c r="I14" s="215"/>
      <c r="J14" s="215"/>
      <c r="K14" s="167"/>
    </row>
    <row r="15" spans="1:11" ht="14.85" customHeight="1">
      <c r="A15" s="203" t="s">
        <v>3</v>
      </c>
      <c r="B15" s="216" t="s">
        <v>38</v>
      </c>
      <c r="C15" s="217"/>
      <c r="D15" s="217"/>
      <c r="E15" s="217"/>
      <c r="F15" s="217"/>
      <c r="G15" s="217"/>
      <c r="H15" s="217"/>
      <c r="I15" s="217"/>
      <c r="J15" s="217"/>
      <c r="K15" s="96"/>
    </row>
    <row r="16" spans="1:11" ht="14.85" customHeight="1" thickBot="1">
      <c r="A16" s="122" t="s">
        <v>3</v>
      </c>
      <c r="B16" s="105" t="s">
        <v>3</v>
      </c>
      <c r="C16" s="218" t="s">
        <v>39</v>
      </c>
      <c r="D16" s="219"/>
      <c r="E16" s="219"/>
      <c r="F16" s="219"/>
      <c r="G16" s="219"/>
      <c r="H16" s="219"/>
      <c r="I16" s="219"/>
      <c r="J16" s="219"/>
      <c r="K16" s="168"/>
    </row>
    <row r="17" spans="1:12" ht="33" customHeight="1">
      <c r="A17" s="108" t="s">
        <v>3</v>
      </c>
      <c r="B17" s="109" t="s">
        <v>3</v>
      </c>
      <c r="C17" s="85" t="s">
        <v>3</v>
      </c>
      <c r="D17" s="111"/>
      <c r="E17" s="121" t="s">
        <v>26</v>
      </c>
      <c r="F17" s="58"/>
      <c r="G17" s="30"/>
      <c r="H17" s="93"/>
      <c r="I17" s="106"/>
      <c r="J17" s="161"/>
      <c r="K17" s="156"/>
    </row>
    <row r="18" spans="1:12" ht="25.5" customHeight="1">
      <c r="A18" s="213"/>
      <c r="B18" s="225"/>
      <c r="C18" s="85"/>
      <c r="D18" s="226" t="s">
        <v>3</v>
      </c>
      <c r="E18" s="221" t="s">
        <v>45</v>
      </c>
      <c r="F18" s="48" t="s">
        <v>36</v>
      </c>
      <c r="G18" s="223" t="s">
        <v>41</v>
      </c>
      <c r="H18" s="92" t="s">
        <v>16</v>
      </c>
      <c r="I18" s="233">
        <v>283.5</v>
      </c>
      <c r="J18" s="162" t="s">
        <v>23</v>
      </c>
      <c r="K18" s="157">
        <v>100</v>
      </c>
    </row>
    <row r="19" spans="1:12" ht="17.100000000000001" customHeight="1">
      <c r="A19" s="213"/>
      <c r="B19" s="225"/>
      <c r="C19" s="85"/>
      <c r="D19" s="227"/>
      <c r="E19" s="229"/>
      <c r="F19" s="118" t="s">
        <v>46</v>
      </c>
      <c r="G19" s="230"/>
      <c r="H19" s="104"/>
      <c r="I19" s="234"/>
      <c r="J19" s="163" t="s">
        <v>62</v>
      </c>
      <c r="K19" s="158">
        <v>75</v>
      </c>
    </row>
    <row r="20" spans="1:12" ht="29.1" customHeight="1">
      <c r="A20" s="213"/>
      <c r="B20" s="225"/>
      <c r="C20" s="85"/>
      <c r="D20" s="227"/>
      <c r="E20" s="229"/>
      <c r="F20" s="118" t="s">
        <v>54</v>
      </c>
      <c r="G20" s="230"/>
      <c r="H20" s="104"/>
      <c r="I20" s="234"/>
      <c r="J20" s="164" t="s">
        <v>66</v>
      </c>
      <c r="K20" s="159">
        <v>5</v>
      </c>
    </row>
    <row r="21" spans="1:12" ht="27.75" customHeight="1">
      <c r="A21" s="213"/>
      <c r="B21" s="225"/>
      <c r="C21" s="85"/>
      <c r="D21" s="227"/>
      <c r="E21" s="229"/>
      <c r="F21" s="49" t="s">
        <v>55</v>
      </c>
      <c r="G21" s="230"/>
      <c r="H21" s="104"/>
      <c r="I21" s="234"/>
      <c r="J21" s="164" t="s">
        <v>42</v>
      </c>
      <c r="K21" s="160">
        <v>2</v>
      </c>
    </row>
    <row r="22" spans="1:12" ht="27.75" customHeight="1">
      <c r="A22" s="213"/>
      <c r="B22" s="225"/>
      <c r="C22" s="85"/>
      <c r="D22" s="228"/>
      <c r="E22" s="229"/>
      <c r="F22" s="49"/>
      <c r="G22" s="135"/>
      <c r="H22" s="104"/>
      <c r="I22" s="234"/>
      <c r="J22" s="196" t="s">
        <v>77</v>
      </c>
      <c r="K22" s="198">
        <v>320</v>
      </c>
      <c r="L22" s="133"/>
    </row>
    <row r="23" spans="1:12" ht="27.75" customHeight="1">
      <c r="A23" s="120"/>
      <c r="B23" s="109"/>
      <c r="C23" s="52"/>
      <c r="D23" s="231" t="s">
        <v>5</v>
      </c>
      <c r="E23" s="235" t="s">
        <v>83</v>
      </c>
      <c r="F23" s="117" t="s">
        <v>27</v>
      </c>
      <c r="G23" s="223" t="s">
        <v>41</v>
      </c>
      <c r="H23" s="44" t="s">
        <v>16</v>
      </c>
      <c r="I23" s="39">
        <v>3</v>
      </c>
      <c r="J23" s="166" t="s">
        <v>73</v>
      </c>
      <c r="K23" s="199">
        <v>1</v>
      </c>
    </row>
    <row r="24" spans="1:12" ht="18.75" customHeight="1">
      <c r="A24" s="120"/>
      <c r="B24" s="109"/>
      <c r="C24" s="21"/>
      <c r="D24" s="220"/>
      <c r="E24" s="236"/>
      <c r="F24" s="49" t="s">
        <v>36</v>
      </c>
      <c r="G24" s="230"/>
      <c r="H24" s="104"/>
      <c r="I24" s="140"/>
      <c r="J24" s="261" t="s">
        <v>81</v>
      </c>
      <c r="K24" s="170">
        <v>1</v>
      </c>
    </row>
    <row r="25" spans="1:12" ht="22.5" customHeight="1">
      <c r="A25" s="120"/>
      <c r="B25" s="109"/>
      <c r="C25" s="21"/>
      <c r="D25" s="232"/>
      <c r="E25" s="236"/>
      <c r="F25" s="74" t="s">
        <v>55</v>
      </c>
      <c r="G25" s="224"/>
      <c r="H25" s="119"/>
      <c r="I25" s="141"/>
      <c r="J25" s="262"/>
      <c r="K25" s="171"/>
    </row>
    <row r="26" spans="1:12" ht="15" customHeight="1">
      <c r="A26" s="120"/>
      <c r="B26" s="109"/>
      <c r="C26" s="21"/>
      <c r="D26" s="220" t="s">
        <v>18</v>
      </c>
      <c r="E26" s="221" t="s">
        <v>64</v>
      </c>
      <c r="F26" s="117" t="s">
        <v>27</v>
      </c>
      <c r="G26" s="223" t="s">
        <v>41</v>
      </c>
      <c r="H26" s="44"/>
      <c r="I26" s="39"/>
      <c r="J26" s="77" t="s">
        <v>74</v>
      </c>
      <c r="K26" s="174">
        <v>1</v>
      </c>
    </row>
    <row r="27" spans="1:12" ht="15" customHeight="1">
      <c r="A27" s="120"/>
      <c r="B27" s="109"/>
      <c r="C27" s="21"/>
      <c r="D27" s="220"/>
      <c r="E27" s="222"/>
      <c r="F27" s="128" t="s">
        <v>55</v>
      </c>
      <c r="G27" s="224"/>
      <c r="H27" s="43"/>
      <c r="I27" s="42"/>
      <c r="J27" s="46"/>
      <c r="K27" s="90"/>
    </row>
    <row r="28" spans="1:12" ht="16.5" customHeight="1" thickBot="1">
      <c r="A28" s="120"/>
      <c r="B28" s="109"/>
      <c r="C28" s="45"/>
      <c r="D28" s="61"/>
      <c r="E28" s="56"/>
      <c r="F28" s="60"/>
      <c r="G28" s="151"/>
      <c r="H28" s="82" t="s">
        <v>4</v>
      </c>
      <c r="I28" s="66">
        <f>SUM(I18:I27)</f>
        <v>286.5</v>
      </c>
      <c r="J28" s="180"/>
      <c r="K28" s="178"/>
    </row>
    <row r="29" spans="1:12" ht="12.75" customHeight="1">
      <c r="A29" s="213"/>
      <c r="B29" s="225"/>
      <c r="C29" s="85" t="s">
        <v>5</v>
      </c>
      <c r="D29" s="111"/>
      <c r="E29" s="263" t="s">
        <v>35</v>
      </c>
      <c r="F29" s="35"/>
      <c r="G29" s="29"/>
      <c r="H29" s="31"/>
      <c r="I29" s="40"/>
      <c r="J29" s="173"/>
      <c r="K29" s="202"/>
    </row>
    <row r="30" spans="1:12" ht="29.25" customHeight="1">
      <c r="A30" s="213"/>
      <c r="B30" s="225"/>
      <c r="C30" s="28"/>
      <c r="D30" s="111"/>
      <c r="E30" s="264"/>
      <c r="F30" s="24"/>
      <c r="G30" s="115"/>
      <c r="H30" s="31"/>
      <c r="I30" s="41"/>
      <c r="J30" s="91"/>
      <c r="K30" s="175"/>
    </row>
    <row r="31" spans="1:12" ht="14.85" customHeight="1">
      <c r="A31" s="213"/>
      <c r="B31" s="225"/>
      <c r="C31" s="265"/>
      <c r="D31" s="110"/>
      <c r="E31" s="221" t="s">
        <v>67</v>
      </c>
      <c r="F31" s="48" t="s">
        <v>28</v>
      </c>
      <c r="G31" s="271" t="s">
        <v>84</v>
      </c>
      <c r="H31" s="92" t="s">
        <v>25</v>
      </c>
      <c r="I31" s="54">
        <f>605.5-105.5+800</f>
        <v>1300</v>
      </c>
      <c r="J31" s="172" t="s">
        <v>56</v>
      </c>
      <c r="K31" s="69">
        <v>45</v>
      </c>
    </row>
    <row r="32" spans="1:12" ht="14.85" customHeight="1">
      <c r="A32" s="213"/>
      <c r="B32" s="225"/>
      <c r="C32" s="265"/>
      <c r="D32" s="111"/>
      <c r="E32" s="229"/>
      <c r="F32" s="49" t="s">
        <v>27</v>
      </c>
      <c r="G32" s="272"/>
      <c r="H32" s="104"/>
      <c r="I32" s="53"/>
      <c r="J32" s="137"/>
      <c r="K32" s="176"/>
    </row>
    <row r="33" spans="1:11" ht="14.85" customHeight="1">
      <c r="A33" s="213"/>
      <c r="B33" s="225"/>
      <c r="C33" s="265"/>
      <c r="D33" s="111"/>
      <c r="E33" s="229"/>
      <c r="F33" s="49" t="s">
        <v>19</v>
      </c>
      <c r="G33" s="267" t="s">
        <v>85</v>
      </c>
      <c r="H33" s="104"/>
      <c r="I33" s="65"/>
      <c r="J33" s="91"/>
      <c r="K33" s="69"/>
    </row>
    <row r="34" spans="1:11" ht="14.85" customHeight="1">
      <c r="A34" s="213"/>
      <c r="B34" s="225"/>
      <c r="C34" s="265"/>
      <c r="D34" s="111"/>
      <c r="E34" s="229"/>
      <c r="F34" s="37" t="s">
        <v>36</v>
      </c>
      <c r="G34" s="267"/>
      <c r="H34" s="104"/>
      <c r="I34" s="40"/>
      <c r="J34" s="91"/>
      <c r="K34" s="69"/>
    </row>
    <row r="35" spans="1:11" ht="14.85" customHeight="1">
      <c r="A35" s="213"/>
      <c r="B35" s="225"/>
      <c r="C35" s="266"/>
      <c r="D35" s="51"/>
      <c r="E35" s="222"/>
      <c r="F35" s="129" t="s">
        <v>55</v>
      </c>
      <c r="G35" s="268"/>
      <c r="H35" s="138"/>
      <c r="I35" s="145"/>
      <c r="J35" s="46"/>
      <c r="K35" s="177"/>
    </row>
    <row r="36" spans="1:11" ht="16.5" customHeight="1" thickBot="1">
      <c r="A36" s="148"/>
      <c r="B36" s="149"/>
      <c r="C36" s="45"/>
      <c r="D36" s="59"/>
      <c r="E36" s="100"/>
      <c r="F36" s="101"/>
      <c r="G36" s="102"/>
      <c r="H36" s="82" t="s">
        <v>4</v>
      </c>
      <c r="I36" s="66">
        <f>SUM(I31:I35)</f>
        <v>1300</v>
      </c>
      <c r="J36" s="180"/>
      <c r="K36" s="169"/>
    </row>
    <row r="37" spans="1:11" ht="15.75" customHeight="1" thickBot="1">
      <c r="A37" s="8" t="s">
        <v>3</v>
      </c>
      <c r="B37" s="153" t="s">
        <v>3</v>
      </c>
      <c r="C37" s="269" t="s">
        <v>6</v>
      </c>
      <c r="D37" s="270"/>
      <c r="E37" s="270"/>
      <c r="F37" s="270"/>
      <c r="G37" s="270"/>
      <c r="H37" s="270"/>
      <c r="I37" s="67">
        <f>I36+I28</f>
        <v>1586.5</v>
      </c>
      <c r="J37" s="312"/>
      <c r="K37" s="313"/>
    </row>
    <row r="38" spans="1:11" ht="15" customHeight="1" thickBot="1">
      <c r="A38" s="8" t="s">
        <v>3</v>
      </c>
      <c r="B38" s="153" t="s">
        <v>5</v>
      </c>
      <c r="C38" s="314" t="s">
        <v>44</v>
      </c>
      <c r="D38" s="315"/>
      <c r="E38" s="315"/>
      <c r="F38" s="315"/>
      <c r="G38" s="315"/>
      <c r="H38" s="315"/>
      <c r="I38" s="315"/>
      <c r="J38" s="315"/>
      <c r="K38" s="316"/>
    </row>
    <row r="39" spans="1:11" ht="21" customHeight="1">
      <c r="A39" s="108" t="s">
        <v>3</v>
      </c>
      <c r="B39" s="109" t="s">
        <v>5</v>
      </c>
      <c r="C39" s="28" t="s">
        <v>3</v>
      </c>
      <c r="D39" s="111"/>
      <c r="E39" s="323" t="s">
        <v>43</v>
      </c>
      <c r="F39" s="49"/>
      <c r="G39" s="29"/>
      <c r="H39" s="31"/>
      <c r="I39" s="64"/>
      <c r="J39" s="185"/>
      <c r="K39" s="181"/>
    </row>
    <row r="40" spans="1:11" ht="19.350000000000001" customHeight="1">
      <c r="A40" s="108"/>
      <c r="B40" s="109"/>
      <c r="C40" s="28"/>
      <c r="D40" s="111"/>
      <c r="E40" s="324"/>
      <c r="F40" s="32"/>
      <c r="G40" s="112"/>
      <c r="H40" s="31"/>
      <c r="I40" s="64"/>
      <c r="J40" s="186"/>
      <c r="K40" s="69"/>
    </row>
    <row r="41" spans="1:11" ht="27.75" customHeight="1">
      <c r="A41" s="108"/>
      <c r="B41" s="109"/>
      <c r="C41" s="319"/>
      <c r="D41" s="107" t="s">
        <v>3</v>
      </c>
      <c r="E41" s="235" t="s">
        <v>37</v>
      </c>
      <c r="F41" s="49" t="s">
        <v>36</v>
      </c>
      <c r="G41" s="223" t="s">
        <v>41</v>
      </c>
      <c r="H41" s="44" t="s">
        <v>16</v>
      </c>
      <c r="I41" s="147">
        <f>592.3-150</f>
        <v>442.3</v>
      </c>
      <c r="J41" s="187" t="s">
        <v>79</v>
      </c>
      <c r="K41" s="182">
        <v>2</v>
      </c>
    </row>
    <row r="42" spans="1:11" ht="27" customHeight="1">
      <c r="A42" s="108"/>
      <c r="B42" s="109"/>
      <c r="C42" s="319"/>
      <c r="D42" s="113"/>
      <c r="E42" s="236"/>
      <c r="F42" s="49" t="s">
        <v>28</v>
      </c>
      <c r="G42" s="230"/>
      <c r="H42" s="31"/>
      <c r="I42" s="40"/>
      <c r="J42" s="188" t="s">
        <v>32</v>
      </c>
      <c r="K42" s="183">
        <v>5</v>
      </c>
    </row>
    <row r="43" spans="1:11" ht="31.5" customHeight="1">
      <c r="A43" s="108"/>
      <c r="B43" s="109"/>
      <c r="C43" s="319"/>
      <c r="D43" s="113"/>
      <c r="E43" s="236"/>
      <c r="F43" s="49" t="s">
        <v>27</v>
      </c>
      <c r="G43" s="230"/>
      <c r="H43" s="31"/>
      <c r="I43" s="40"/>
      <c r="J43" s="165" t="s">
        <v>90</v>
      </c>
      <c r="K43" s="72">
        <v>3</v>
      </c>
    </row>
    <row r="44" spans="1:11" ht="18.600000000000001" customHeight="1">
      <c r="A44" s="108"/>
      <c r="B44" s="109"/>
      <c r="C44" s="319"/>
      <c r="D44" s="113"/>
      <c r="E44" s="236"/>
      <c r="F44" s="49" t="s">
        <v>55</v>
      </c>
      <c r="G44" s="230"/>
      <c r="H44" s="31"/>
      <c r="I44" s="65"/>
      <c r="J44" s="165" t="s">
        <v>78</v>
      </c>
      <c r="K44" s="87">
        <v>2</v>
      </c>
    </row>
    <row r="45" spans="1:11" ht="18" customHeight="1">
      <c r="A45" s="130"/>
      <c r="B45" s="131"/>
      <c r="C45" s="319"/>
      <c r="D45" s="132"/>
      <c r="E45" s="236"/>
      <c r="F45" s="49"/>
      <c r="G45" s="230"/>
      <c r="H45" s="31"/>
      <c r="I45" s="40"/>
      <c r="J45" s="165" t="s">
        <v>75</v>
      </c>
      <c r="K45" s="73">
        <v>20</v>
      </c>
    </row>
    <row r="46" spans="1:11" ht="58.35" customHeight="1">
      <c r="A46" s="108"/>
      <c r="B46" s="109"/>
      <c r="C46" s="320"/>
      <c r="D46" s="113"/>
      <c r="E46" s="321"/>
      <c r="F46" s="35"/>
      <c r="G46" s="322"/>
      <c r="H46" s="31"/>
      <c r="I46" s="40"/>
      <c r="J46" s="164" t="s">
        <v>82</v>
      </c>
      <c r="K46" s="72">
        <v>5</v>
      </c>
    </row>
    <row r="47" spans="1:11" ht="29.85" customHeight="1">
      <c r="A47" s="108"/>
      <c r="B47" s="109"/>
      <c r="C47" s="123"/>
      <c r="D47" s="113"/>
      <c r="E47" s="124"/>
      <c r="F47" s="78"/>
      <c r="G47" s="125"/>
      <c r="H47" s="31"/>
      <c r="I47" s="79"/>
      <c r="J47" s="189" t="s">
        <v>63</v>
      </c>
      <c r="K47" s="87">
        <v>2</v>
      </c>
    </row>
    <row r="48" spans="1:11" ht="29.1" customHeight="1">
      <c r="A48" s="108"/>
      <c r="B48" s="109"/>
      <c r="C48" s="123"/>
      <c r="D48" s="113"/>
      <c r="E48" s="311" t="s">
        <v>72</v>
      </c>
      <c r="F48" s="88"/>
      <c r="G48" s="125"/>
      <c r="H48" s="76" t="s">
        <v>16</v>
      </c>
      <c r="I48" s="97">
        <v>21</v>
      </c>
      <c r="J48" s="190" t="s">
        <v>70</v>
      </c>
      <c r="K48" s="184">
        <v>150</v>
      </c>
    </row>
    <row r="49" spans="1:32" ht="41.25" customHeight="1">
      <c r="A49" s="108"/>
      <c r="B49" s="109"/>
      <c r="C49" s="123"/>
      <c r="D49" s="113"/>
      <c r="E49" s="300"/>
      <c r="F49" s="35"/>
      <c r="G49" s="125"/>
      <c r="H49" s="43"/>
      <c r="I49" s="55"/>
      <c r="J49" s="191" t="s">
        <v>71</v>
      </c>
      <c r="K49" s="70">
        <v>1000</v>
      </c>
      <c r="L49" s="204"/>
    </row>
    <row r="50" spans="1:32" ht="14.85" customHeight="1">
      <c r="A50" s="213"/>
      <c r="B50" s="225"/>
      <c r="C50" s="317"/>
      <c r="D50" s="226" t="s">
        <v>5</v>
      </c>
      <c r="E50" s="283" t="s">
        <v>68</v>
      </c>
      <c r="F50" s="50" t="s">
        <v>36</v>
      </c>
      <c r="G50" s="230"/>
      <c r="H50" s="92" t="s">
        <v>16</v>
      </c>
      <c r="I50" s="39">
        <f>125-55+55</f>
        <v>125</v>
      </c>
      <c r="J50" s="162" t="s">
        <v>57</v>
      </c>
      <c r="K50" s="139">
        <v>5</v>
      </c>
    </row>
    <row r="51" spans="1:32" ht="14.85" customHeight="1">
      <c r="A51" s="213"/>
      <c r="B51" s="225"/>
      <c r="C51" s="317"/>
      <c r="D51" s="227"/>
      <c r="E51" s="283"/>
      <c r="F51" s="78" t="s">
        <v>28</v>
      </c>
      <c r="G51" s="230"/>
      <c r="H51" s="104"/>
      <c r="I51" s="98"/>
      <c r="J51" s="164" t="s">
        <v>52</v>
      </c>
      <c r="K51" s="194">
        <v>80</v>
      </c>
    </row>
    <row r="52" spans="1:32" ht="14.85" customHeight="1">
      <c r="A52" s="213"/>
      <c r="B52" s="225"/>
      <c r="C52" s="317"/>
      <c r="D52" s="227"/>
      <c r="E52" s="283"/>
      <c r="F52" s="35" t="s">
        <v>27</v>
      </c>
      <c r="G52" s="230"/>
      <c r="H52" s="104"/>
      <c r="I52" s="116"/>
      <c r="J52" s="261" t="s">
        <v>53</v>
      </c>
      <c r="K52" s="309">
        <v>360</v>
      </c>
    </row>
    <row r="53" spans="1:32" ht="14.85" customHeight="1">
      <c r="A53" s="213"/>
      <c r="B53" s="225"/>
      <c r="C53" s="317"/>
      <c r="D53" s="227"/>
      <c r="E53" s="283"/>
      <c r="F53" s="35" t="s">
        <v>55</v>
      </c>
      <c r="G53" s="230"/>
      <c r="H53" s="104"/>
      <c r="I53" s="40"/>
      <c r="J53" s="262"/>
      <c r="K53" s="310"/>
    </row>
    <row r="54" spans="1:32" ht="17.100000000000001" customHeight="1">
      <c r="A54" s="120"/>
      <c r="B54" s="27"/>
      <c r="C54" s="286"/>
      <c r="D54" s="110" t="s">
        <v>18</v>
      </c>
      <c r="E54" s="221" t="s">
        <v>65</v>
      </c>
      <c r="F54" s="50" t="s">
        <v>36</v>
      </c>
      <c r="G54" s="230"/>
      <c r="H54" s="71" t="s">
        <v>16</v>
      </c>
      <c r="I54" s="75">
        <f>10.2+5+10+5</f>
        <v>30.2</v>
      </c>
      <c r="J54" s="197" t="s">
        <v>40</v>
      </c>
      <c r="K54" s="205">
        <v>12</v>
      </c>
    </row>
    <row r="55" spans="1:32" ht="15" customHeight="1">
      <c r="A55" s="120"/>
      <c r="B55" s="27"/>
      <c r="C55" s="286"/>
      <c r="D55" s="111"/>
      <c r="E55" s="229"/>
      <c r="F55" s="35" t="s">
        <v>28</v>
      </c>
      <c r="G55" s="230"/>
      <c r="H55" s="76" t="s">
        <v>25</v>
      </c>
      <c r="I55" s="40">
        <v>72</v>
      </c>
      <c r="J55" s="165" t="s">
        <v>60</v>
      </c>
      <c r="K55" s="87">
        <v>1</v>
      </c>
    </row>
    <row r="56" spans="1:32" ht="26.85" customHeight="1">
      <c r="A56" s="120"/>
      <c r="B56" s="27"/>
      <c r="C56" s="286"/>
      <c r="D56" s="111"/>
      <c r="E56" s="229"/>
      <c r="F56" s="35" t="s">
        <v>27</v>
      </c>
      <c r="G56" s="36"/>
      <c r="H56" s="31"/>
      <c r="I56" s="53"/>
      <c r="J56" s="91" t="s">
        <v>61</v>
      </c>
      <c r="K56" s="206">
        <v>10</v>
      </c>
    </row>
    <row r="57" spans="1:32" ht="13.5" customHeight="1">
      <c r="A57" s="108"/>
      <c r="B57" s="109"/>
      <c r="C57" s="286"/>
      <c r="D57" s="111"/>
      <c r="E57" s="287"/>
      <c r="F57" s="80" t="s">
        <v>55</v>
      </c>
      <c r="G57" s="36"/>
      <c r="I57" s="201"/>
      <c r="J57" s="261" t="s">
        <v>30</v>
      </c>
      <c r="K57" s="206">
        <v>3</v>
      </c>
    </row>
    <row r="58" spans="1:32" ht="13.5" customHeight="1">
      <c r="A58" s="120"/>
      <c r="B58" s="109"/>
      <c r="C58" s="286"/>
      <c r="D58" s="111"/>
      <c r="E58" s="114"/>
      <c r="G58" s="36"/>
      <c r="H58" s="104"/>
      <c r="I58" s="40"/>
      <c r="J58" s="318"/>
      <c r="K58" s="207"/>
    </row>
    <row r="59" spans="1:32" ht="29.1" customHeight="1">
      <c r="A59" s="120"/>
      <c r="B59" s="27"/>
      <c r="C59" s="286"/>
      <c r="D59" s="111"/>
      <c r="E59" s="126"/>
      <c r="F59" s="34"/>
      <c r="G59" s="36"/>
      <c r="H59" s="93"/>
      <c r="I59" s="55"/>
      <c r="J59" s="196" t="s">
        <v>31</v>
      </c>
      <c r="K59" s="206">
        <v>4</v>
      </c>
    </row>
    <row r="60" spans="1:32" ht="16.5" customHeight="1">
      <c r="A60" s="144"/>
      <c r="B60" s="143"/>
      <c r="C60" s="81"/>
      <c r="D60" s="226" t="s">
        <v>29</v>
      </c>
      <c r="E60" s="235" t="s">
        <v>58</v>
      </c>
      <c r="F60" s="136" t="s">
        <v>80</v>
      </c>
      <c r="G60" s="142"/>
      <c r="H60" s="92" t="s">
        <v>16</v>
      </c>
      <c r="I60" s="103">
        <f>350-100-50</f>
        <v>200</v>
      </c>
      <c r="J60" s="162" t="s">
        <v>59</v>
      </c>
      <c r="K60" s="193"/>
      <c r="L60" s="134"/>
    </row>
    <row r="61" spans="1:32" ht="27" customHeight="1">
      <c r="A61" s="144"/>
      <c r="B61" s="143"/>
      <c r="C61" s="81"/>
      <c r="D61" s="228"/>
      <c r="E61" s="300"/>
      <c r="F61" s="128" t="s">
        <v>55</v>
      </c>
      <c r="G61" s="142"/>
      <c r="H61" s="93"/>
      <c r="I61" s="146"/>
      <c r="J61" s="179" t="s">
        <v>76</v>
      </c>
      <c r="K61" s="200">
        <v>2</v>
      </c>
    </row>
    <row r="62" spans="1:32" s="10" customFormat="1" ht="16.5" customHeight="1" thickBot="1">
      <c r="A62" s="9"/>
      <c r="B62" s="20"/>
      <c r="C62" s="15"/>
      <c r="D62" s="61"/>
      <c r="E62" s="56"/>
      <c r="F62" s="60"/>
      <c r="G62" s="57"/>
      <c r="H62" s="82" t="s">
        <v>4</v>
      </c>
      <c r="I62" s="66">
        <f>SUM(I41:I61)</f>
        <v>890.5</v>
      </c>
      <c r="J62" s="195"/>
      <c r="K62" s="19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25" customHeight="1" thickBot="1">
      <c r="A63" s="122" t="s">
        <v>3</v>
      </c>
      <c r="B63" s="23" t="s">
        <v>5</v>
      </c>
      <c r="C63" s="301" t="s">
        <v>6</v>
      </c>
      <c r="D63" s="302"/>
      <c r="E63" s="302"/>
      <c r="F63" s="302"/>
      <c r="G63" s="302"/>
      <c r="H63" s="303"/>
      <c r="I63" s="99">
        <f t="shared" ref="I63" si="0">I62</f>
        <v>890.5</v>
      </c>
      <c r="J63" s="327"/>
      <c r="K63" s="328"/>
    </row>
    <row r="64" spans="1:32" ht="14.25" customHeight="1" thickBot="1">
      <c r="A64" s="8" t="s">
        <v>3</v>
      </c>
      <c r="B64" s="304" t="s">
        <v>7</v>
      </c>
      <c r="C64" s="305"/>
      <c r="D64" s="305"/>
      <c r="E64" s="305"/>
      <c r="F64" s="305"/>
      <c r="G64" s="305"/>
      <c r="H64" s="306"/>
      <c r="I64" s="127">
        <f>I63+I37</f>
        <v>2477</v>
      </c>
      <c r="J64" s="298"/>
      <c r="K64" s="299"/>
    </row>
    <row r="65" spans="1:40" ht="14.25" customHeight="1" thickBot="1">
      <c r="A65" s="22" t="s">
        <v>3</v>
      </c>
      <c r="B65" s="276" t="s">
        <v>13</v>
      </c>
      <c r="C65" s="277"/>
      <c r="D65" s="277"/>
      <c r="E65" s="277"/>
      <c r="F65" s="277"/>
      <c r="G65" s="277"/>
      <c r="H65" s="278"/>
      <c r="I65" s="68">
        <f>I64</f>
        <v>2477</v>
      </c>
      <c r="J65" s="325"/>
      <c r="K65" s="326"/>
    </row>
    <row r="66" spans="1:40" s="4" customFormat="1" ht="15" customHeight="1">
      <c r="A66" s="294" t="s">
        <v>88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s="5" customFormat="1" ht="17.25" customHeight="1">
      <c r="A67" s="308" t="s">
        <v>92</v>
      </c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s="4" customFormat="1" ht="14.85" customHeight="1">
      <c r="A68" s="47"/>
      <c r="B68" s="47"/>
      <c r="C68" s="47"/>
      <c r="D68" s="47"/>
      <c r="E68" s="47"/>
      <c r="F68" s="47"/>
      <c r="G68" s="47"/>
      <c r="H68" s="47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40" s="5" customFormat="1" ht="14.85" customHeight="1" thickBot="1">
      <c r="A69" s="279" t="s">
        <v>10</v>
      </c>
      <c r="B69" s="279"/>
      <c r="C69" s="279"/>
      <c r="D69" s="279"/>
      <c r="E69" s="279"/>
      <c r="F69" s="279"/>
      <c r="G69" s="279"/>
      <c r="H69" s="279"/>
      <c r="I69" s="4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40" ht="55.5" customHeight="1" thickBot="1">
      <c r="A70" s="280" t="s">
        <v>8</v>
      </c>
      <c r="B70" s="281"/>
      <c r="C70" s="281"/>
      <c r="D70" s="281"/>
      <c r="E70" s="281"/>
      <c r="F70" s="281"/>
      <c r="G70" s="281"/>
      <c r="H70" s="282"/>
      <c r="I70" s="86" t="s">
        <v>89</v>
      </c>
      <c r="J70" s="1"/>
      <c r="K70" s="1"/>
    </row>
    <row r="71" spans="1:40" ht="14.25" customHeight="1">
      <c r="A71" s="288" t="s">
        <v>11</v>
      </c>
      <c r="B71" s="289"/>
      <c r="C71" s="289"/>
      <c r="D71" s="289"/>
      <c r="E71" s="289"/>
      <c r="F71" s="289"/>
      <c r="G71" s="289"/>
      <c r="H71" s="290"/>
      <c r="I71" s="18">
        <f>I72+I74</f>
        <v>2477</v>
      </c>
      <c r="J71" s="1"/>
      <c r="K71" s="1"/>
    </row>
    <row r="72" spans="1:40" s="10" customFormat="1" ht="14.25" customHeight="1">
      <c r="A72" s="291" t="s">
        <v>21</v>
      </c>
      <c r="B72" s="292"/>
      <c r="C72" s="292"/>
      <c r="D72" s="292"/>
      <c r="E72" s="292"/>
      <c r="F72" s="292"/>
      <c r="G72" s="292"/>
      <c r="H72" s="293"/>
      <c r="I72" s="11">
        <f>SUM(I73:I73)</f>
        <v>1105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40" ht="14.25" customHeight="1">
      <c r="A73" s="295" t="s">
        <v>15</v>
      </c>
      <c r="B73" s="296"/>
      <c r="C73" s="296"/>
      <c r="D73" s="296"/>
      <c r="E73" s="296"/>
      <c r="F73" s="296"/>
      <c r="G73" s="296"/>
      <c r="H73" s="297"/>
      <c r="I73" s="13">
        <f>SUMIF(H18:H65,"SB",I18:I65)</f>
        <v>1105</v>
      </c>
      <c r="J73" s="4"/>
      <c r="K73" s="1"/>
    </row>
    <row r="74" spans="1:40" ht="15.75" customHeight="1">
      <c r="A74" s="284" t="s">
        <v>51</v>
      </c>
      <c r="B74" s="285"/>
      <c r="C74" s="285"/>
      <c r="D74" s="285"/>
      <c r="E74" s="285"/>
      <c r="F74" s="285"/>
      <c r="G74" s="83"/>
      <c r="H74" s="84"/>
      <c r="I74" s="12">
        <f>SUMIF(H18:H65,"SB(L)",I18:I65)</f>
        <v>1372</v>
      </c>
      <c r="J74" s="1"/>
    </row>
    <row r="75" spans="1:40" s="2" customFormat="1" ht="18" customHeight="1" thickBot="1">
      <c r="A75" s="273" t="s">
        <v>12</v>
      </c>
      <c r="B75" s="274"/>
      <c r="C75" s="274"/>
      <c r="D75" s="274"/>
      <c r="E75" s="274"/>
      <c r="F75" s="274"/>
      <c r="G75" s="274"/>
      <c r="H75" s="275"/>
      <c r="I75" s="14">
        <f>+I71</f>
        <v>2477</v>
      </c>
      <c r="J75" s="94"/>
    </row>
    <row r="76" spans="1:40" s="2" customFormat="1">
      <c r="E76" s="4"/>
      <c r="F76" s="26"/>
      <c r="G76" s="62"/>
      <c r="H76" s="63"/>
      <c r="I76" s="150"/>
      <c r="J76" s="4"/>
    </row>
    <row r="77" spans="1:40" s="2" customFormat="1">
      <c r="E77" s="4"/>
      <c r="F77" s="26"/>
      <c r="G77" s="16"/>
      <c r="H77" s="26"/>
      <c r="J77" s="95"/>
    </row>
    <row r="78" spans="1:40" s="2" customFormat="1">
      <c r="E78" s="4"/>
      <c r="F78" s="26"/>
      <c r="G78" s="16"/>
      <c r="H78" s="26"/>
      <c r="J78" s="17"/>
    </row>
    <row r="79" spans="1:40" s="2" customFormat="1">
      <c r="F79" s="17"/>
      <c r="G79" s="3"/>
      <c r="H79" s="17"/>
    </row>
    <row r="80" spans="1:40" s="2" customFormat="1" ht="48.75" customHeight="1">
      <c r="F80" s="17"/>
      <c r="G80" s="3"/>
      <c r="H80" s="17"/>
      <c r="K80" s="1"/>
    </row>
    <row r="81" spans="6:11" s="2" customFormat="1">
      <c r="F81" s="17"/>
      <c r="G81" s="3"/>
      <c r="H81" s="17"/>
      <c r="K81" s="1"/>
    </row>
    <row r="82" spans="6:11">
      <c r="K82" s="1"/>
    </row>
    <row r="83" spans="6:11">
      <c r="K83" s="1"/>
    </row>
    <row r="84" spans="6:11">
      <c r="K84" s="1"/>
    </row>
    <row r="85" spans="6:11">
      <c r="K85" s="1"/>
    </row>
    <row r="86" spans="6:11">
      <c r="J86" s="7"/>
      <c r="K86" s="1"/>
    </row>
    <row r="87" spans="6:11">
      <c r="K87" s="1"/>
    </row>
    <row r="90" spans="6:11" ht="22.8">
      <c r="I90" s="25"/>
    </row>
  </sheetData>
  <mergeCells count="79">
    <mergeCell ref="A7:K7"/>
    <mergeCell ref="A5:K5"/>
    <mergeCell ref="A6:K6"/>
    <mergeCell ref="I1:K1"/>
    <mergeCell ref="I2:K2"/>
    <mergeCell ref="I3:K3"/>
    <mergeCell ref="J9:K9"/>
    <mergeCell ref="A67:K67"/>
    <mergeCell ref="K52:K53"/>
    <mergeCell ref="E48:E49"/>
    <mergeCell ref="J37:K37"/>
    <mergeCell ref="C38:K38"/>
    <mergeCell ref="J52:J53"/>
    <mergeCell ref="C50:C53"/>
    <mergeCell ref="J57:J58"/>
    <mergeCell ref="C41:C46"/>
    <mergeCell ref="E41:E46"/>
    <mergeCell ref="G41:G46"/>
    <mergeCell ref="E39:E40"/>
    <mergeCell ref="J65:K65"/>
    <mergeCell ref="J63:K63"/>
    <mergeCell ref="B29:B35"/>
    <mergeCell ref="A72:H72"/>
    <mergeCell ref="A66:K66"/>
    <mergeCell ref="A73:H73"/>
    <mergeCell ref="J64:K64"/>
    <mergeCell ref="E60:E61"/>
    <mergeCell ref="D60:D61"/>
    <mergeCell ref="C63:H63"/>
    <mergeCell ref="B64:H64"/>
    <mergeCell ref="C37:H37"/>
    <mergeCell ref="G31:G32"/>
    <mergeCell ref="A75:H75"/>
    <mergeCell ref="B65:H65"/>
    <mergeCell ref="A69:H69"/>
    <mergeCell ref="A70:H70"/>
    <mergeCell ref="A50:A53"/>
    <mergeCell ref="B50:B53"/>
    <mergeCell ref="D50:D53"/>
    <mergeCell ref="E50:E53"/>
    <mergeCell ref="G50:G53"/>
    <mergeCell ref="A74:F74"/>
    <mergeCell ref="C54:C59"/>
    <mergeCell ref="E54:E57"/>
    <mergeCell ref="G54:G55"/>
    <mergeCell ref="A71:H71"/>
    <mergeCell ref="J24:J25"/>
    <mergeCell ref="E29:E30"/>
    <mergeCell ref="C31:C35"/>
    <mergeCell ref="E31:E35"/>
    <mergeCell ref="G33:G35"/>
    <mergeCell ref="G10:G12"/>
    <mergeCell ref="H10:H12"/>
    <mergeCell ref="A13:J13"/>
    <mergeCell ref="J10:K10"/>
    <mergeCell ref="I10:I12"/>
    <mergeCell ref="J11:J12"/>
    <mergeCell ref="F10:F12"/>
    <mergeCell ref="A10:A12"/>
    <mergeCell ref="B10:B12"/>
    <mergeCell ref="C10:C12"/>
    <mergeCell ref="D10:D12"/>
    <mergeCell ref="E10:E12"/>
    <mergeCell ref="A29:A35"/>
    <mergeCell ref="A14:J14"/>
    <mergeCell ref="B15:J15"/>
    <mergeCell ref="C16:J16"/>
    <mergeCell ref="D26:D27"/>
    <mergeCell ref="E26:E27"/>
    <mergeCell ref="G26:G27"/>
    <mergeCell ref="A18:A22"/>
    <mergeCell ref="B18:B22"/>
    <mergeCell ref="D18:D22"/>
    <mergeCell ref="E18:E22"/>
    <mergeCell ref="G18:G21"/>
    <mergeCell ref="D23:D25"/>
    <mergeCell ref="I18:I22"/>
    <mergeCell ref="E23:E25"/>
    <mergeCell ref="G23:G25"/>
  </mergeCells>
  <phoneticPr fontId="23" type="noConversion"/>
  <printOptions horizontalCentered="1"/>
  <pageMargins left="0.78740157480314965" right="0.39370078740157483" top="0.59055118110236227" bottom="0.39370078740157483" header="0" footer="0"/>
  <pageSetup paperSize="9" scale="72" fitToHeight="0" orientation="portrait" r:id="rId1"/>
  <headerFooter alignWithMargins="0"/>
  <rowBreaks count="1" manualBreakCount="1">
    <brk id="47" max="10" man="1"/>
  </rowBreaks>
  <ignoredErrors>
    <ignoredError sqref="I6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 programa MVP</vt:lpstr>
      <vt:lpstr>'2 programa MVP'!Print_Area</vt:lpstr>
      <vt:lpstr>'2 programa MVP'!Print_Titles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Asta Česnauskienė</cp:lastModifiedBy>
  <cp:lastPrinted>2023-10-30T06:45:08Z</cp:lastPrinted>
  <dcterms:created xsi:type="dcterms:W3CDTF">2007-07-27T10:32:34Z</dcterms:created>
  <dcterms:modified xsi:type="dcterms:W3CDTF">2023-11-07T08:03:44Z</dcterms:modified>
</cp:coreProperties>
</file>