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4-2026 SVP keitimas\2024–2026 m. SVP keitimas (spalis)\SVP keitimas LEZ ir dotacijos\"/>
    </mc:Choice>
  </mc:AlternateContent>
  <xr:revisionPtr revIDLastSave="0" documentId="13_ncr:1_{978E6828-C36D-4C04-8E25-5D08047C624D}" xr6:coauthVersionLast="47" xr6:coauthVersionMax="47" xr10:uidLastSave="{00000000-0000-0000-0000-000000000000}"/>
  <bookViews>
    <workbookView xWindow="-120" yWindow="-120" windowWidth="38640" windowHeight="21120" xr2:uid="{EF082B20-5454-481E-8ECF-44F36E11C9BB}"/>
  </bookViews>
  <sheets>
    <sheet name="10 programa 3 lentelė" sheetId="1" r:id="rId1"/>
    <sheet name="Lapas1" sheetId="3" state="hidden" r:id="rId2"/>
  </sheets>
  <definedNames>
    <definedName name="_xlnm.Print_Area" localSheetId="0">'10 programa 3 lentelė'!$A$1:$G$205</definedName>
    <definedName name="_xlnm.Print_Titles" localSheetId="0">'10 programa 3 lentelė'!$3:$3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E188" i="1" l="1"/>
  <c r="F188" i="1"/>
  <c r="D188" i="1"/>
  <c r="E198" i="1"/>
  <c r="D198" i="1"/>
  <c r="D172" i="1" l="1"/>
  <c r="E156" i="1"/>
  <c r="F156" i="1"/>
  <c r="D156" i="1"/>
  <c r="D147" i="1"/>
  <c r="E56" i="1"/>
  <c r="F56" i="1"/>
  <c r="D56" i="1"/>
  <c r="D48" i="1"/>
  <c r="E41" i="1"/>
  <c r="D124" i="1" l="1"/>
  <c r="D2" i="3" l="1"/>
  <c r="E2" i="3" s="1"/>
  <c r="D195" i="1"/>
  <c r="D83" i="1" l="1"/>
  <c r="D78" i="1"/>
  <c r="D74" i="1"/>
  <c r="E193" i="1"/>
  <c r="E124" i="1"/>
  <c r="D193" i="1"/>
  <c r="D136" i="1" l="1"/>
  <c r="F193" i="1" l="1"/>
  <c r="F182" i="1"/>
  <c r="E182" i="1"/>
  <c r="D182" i="1"/>
  <c r="F178" i="1"/>
  <c r="E178" i="1"/>
  <c r="D178" i="1"/>
  <c r="E172" i="1"/>
  <c r="F150" i="1"/>
  <c r="E150" i="1"/>
  <c r="E147" i="1" s="1"/>
  <c r="F149" i="1"/>
  <c r="E136" i="1"/>
  <c r="F136" i="1"/>
  <c r="F83" i="1"/>
  <c r="E83" i="1"/>
  <c r="F74" i="1"/>
  <c r="E74" i="1"/>
  <c r="F70" i="1"/>
  <c r="E70" i="1"/>
  <c r="F66" i="1"/>
  <c r="E66" i="1"/>
  <c r="D70" i="1"/>
  <c r="D66" i="1"/>
  <c r="F62" i="1"/>
  <c r="E62" i="1"/>
  <c r="D62" i="1"/>
  <c r="F48" i="1"/>
  <c r="F147" i="1" l="1"/>
  <c r="F41" i="1"/>
  <c r="F172" i="1"/>
  <c r="D41" i="1"/>
  <c r="E48" i="1" l="1"/>
  <c r="E118" i="1"/>
  <c r="F124" i="1"/>
  <c r="E197" i="1" l="1"/>
  <c r="F118" i="1"/>
  <c r="F197" i="1" s="1"/>
  <c r="F199" i="1" l="1"/>
  <c r="D118" i="1"/>
  <c r="D197" i="1" s="1"/>
  <c r="E199" i="1" s="1"/>
</calcChain>
</file>

<file path=xl/sharedStrings.xml><?xml version="1.0" encoding="utf-8"?>
<sst xmlns="http://schemas.openxmlformats.org/spreadsheetml/2006/main" count="368" uniqueCount="270">
  <si>
    <t>3 lentelė. Klaipėdos miesto savivaldybės 2024–2026 metų 010 Ugdymo proceso užtikrinimo programos uždaviniai, priemonės, asignavimai ir kitos lėšos (tūkst. eurų)</t>
  </si>
  <si>
    <t>Programos uždavinio, priemonės kodas ir požymis</t>
  </si>
  <si>
    <t>Uždavinio, priemonės pavadinimas, finansavimo šaltiniai</t>
  </si>
  <si>
    <t>2024 metų asignavimai ir kitos lėšos</t>
  </si>
  <si>
    <t>2025 metų asignavimai ir kitos lėšos</t>
  </si>
  <si>
    <t>2026 metų asignavimai ir kitos lėšos</t>
  </si>
  <si>
    <t>Savivaldybės strateginio plėtros plano priemonės kodas</t>
  </si>
  <si>
    <t>010-01 (T)</t>
  </si>
  <si>
    <t>Uždavinys: Sudaryti sąlygas ugdytis ir gerinti ugdymo proceso kokybę</t>
  </si>
  <si>
    <t>010-01-01 (TP)</t>
  </si>
  <si>
    <t>Priemonė: Veiklos organizavimo užtikrinimas švietimo įstaigose</t>
  </si>
  <si>
    <t>010-01-01-01</t>
  </si>
  <si>
    <t>Ugdymo proceso ir aplinkos užtikrinimas savivaldybės ikimokyklinio ugdymo įstaigose</t>
  </si>
  <si>
    <t>1.3.2.5.</t>
  </si>
  <si>
    <t>Savivaldybės biudžeto lėšos (nuosavos, be ankstesnių metų likučio)</t>
  </si>
  <si>
    <t>Lietuvos Respublikos valstybės biudžeto dotacijos</t>
  </si>
  <si>
    <t>010-01-01-02</t>
  </si>
  <si>
    <t>Ugdymo proceso užtikrinimas nevalstybinėse ikimokyklinio ugdymo įstaigose</t>
  </si>
  <si>
    <t>010-01-01-03</t>
  </si>
  <si>
    <t>010-01-01-04</t>
  </si>
  <si>
    <t>010-01-01-05</t>
  </si>
  <si>
    <t>Ugdymo proceso ir aplinkos užtikrinimas savivaldybės pradinėje mokykloje ir mokyklose-darželiuose</t>
  </si>
  <si>
    <t>010-01-01-06</t>
  </si>
  <si>
    <t>Ugdymo proceso užtikrinimas nevalstybinėje pradinėje mokykloje ir mokyklose-darželiuose</t>
  </si>
  <si>
    <t>010-01-01-07</t>
  </si>
  <si>
    <t xml:space="preserve">Ugdymo proceso ir aplinkos užtikrinimas savivaldybės bendrojo ugdymo mokyklose </t>
  </si>
  <si>
    <t>010-01-01-08</t>
  </si>
  <si>
    <t>Projekto „Įdomus faktorius: sužaidybinimas įtraukiajam ugdymui“ įgyvendinimas Litorinos mokykloje</t>
  </si>
  <si>
    <t>010-01-01-09</t>
  </si>
  <si>
    <t>Karjeros specialistų etatų įvedimas ir didinimas švietimo įstaigose</t>
  </si>
  <si>
    <t>010-01-01-10</t>
  </si>
  <si>
    <t>„Tūkstantmečio mokyklų“ programos įgyvendinimas</t>
  </si>
  <si>
    <t>010-01-01-11</t>
  </si>
  <si>
    <t xml:space="preserve">Ugdymo proceso užtikrinimas nevalstybinėse bendrojo ugdymo mokyklose </t>
  </si>
  <si>
    <t>010-01-01-12</t>
  </si>
  <si>
    <t>Klaipėdos miesto bendrojo ugdymo mokyklų antrųjų klasių mokinių vežimo paslaugos mokyti plaukti užtikrinimas</t>
  </si>
  <si>
    <t>010-01-01-13</t>
  </si>
  <si>
    <t>Klaipėdos Simono Dacho progimnazijos pradinių klasių mokinių vežiojimo į fizinio ugdymo pamokas užtikrinimas</t>
  </si>
  <si>
    <t>010-01-01-14</t>
  </si>
  <si>
    <t>Ugdymo proceso ir aplinkos užtikrinimas savivaldybės neformaliojo vaikų švietimo įstaigose</t>
  </si>
  <si>
    <t>010-01-01-15</t>
  </si>
  <si>
    <t>Neformaliojo ugdymo įstaigų inventoriaus atnaujinimas</t>
  </si>
  <si>
    <t>010-01-01-16</t>
  </si>
  <si>
    <t>BĮ Klaipėdos pedagoginės psichologinės tarnybos veiklos užtikrinimas</t>
  </si>
  <si>
    <t xml:space="preserve">2.4.3.3.  
</t>
  </si>
  <si>
    <t>010-01-01-17</t>
  </si>
  <si>
    <t>Projekto „Integruota interaktyviųjų viešųjų sodų sistema Baltijos jūros regione „Interactive gardens“ įgyvendinimas</t>
  </si>
  <si>
    <t>010-01-01-18</t>
  </si>
  <si>
    <t>BĮ Klaipėdos regos ugdymo centro veiklos užtikrinimas</t>
  </si>
  <si>
    <t>010-01-01-19</t>
  </si>
  <si>
    <t>BĮ Klaipėdos miesto pedagogų švietimo ir kultūros centro veiklos užtikrinimas</t>
  </si>
  <si>
    <t>1.1.2.1.</t>
  </si>
  <si>
    <t>010-01-01-20</t>
  </si>
  <si>
    <t>Pasirengimas Gamtos mokslų, technologijų, inžinerijos, matematikos mokslų ir kūrybiškumo ugdymo (STEAM) centro įveiklinimui</t>
  </si>
  <si>
    <t>1.3.1.2.</t>
  </si>
  <si>
    <t>010-01-01-21</t>
  </si>
  <si>
    <t>Mokinių maitinimo ir pavežėjimo užtikrinimas sporto klasėse</t>
  </si>
  <si>
    <t>010-01-01-22</t>
  </si>
  <si>
    <t>Mokinių maitinimo ir pavėžėjimo užtikrinimas Klaipėdos jūrų kadetų mokykloje</t>
  </si>
  <si>
    <t>010-01-01-23</t>
  </si>
  <si>
    <t>Universitetinių klasių veiklos organizavimas (Baltijos, „Žemynos“, Vytauto Didžiojo ir „Vėtrungės“ gimnazijose)</t>
  </si>
  <si>
    <t>1.3.2.4.</t>
  </si>
  <si>
    <t>010-01-01-24</t>
  </si>
  <si>
    <t xml:space="preserve">Ugdymo prieinamumo ir ugdymo formų įvairovės užtikrinimas </t>
  </si>
  <si>
    <t>010-01-01-25</t>
  </si>
  <si>
    <t>Ugdymo prieinamumo užtikrinimas VšĮ Tarptautinės Ukrainos mokyklos Klaipėdos padalinyje</t>
  </si>
  <si>
    <t>010-01-01-26</t>
  </si>
  <si>
    <t xml:space="preserve">Brandos egzaminų ir tarpinių patikrinimų administravimas </t>
  </si>
  <si>
    <t>010-01-01-27</t>
  </si>
  <si>
    <t>Maitinimo paslaugų kompensavimas</t>
  </si>
  <si>
    <t>010-01-01-28</t>
  </si>
  <si>
    <t>Elektroninio mokinio pažymėjimo diegimas ir naudojimo užtikrinimas savivaldybės bendrojo ugdymo mokyklose</t>
  </si>
  <si>
    <t>010-01-01-29</t>
  </si>
  <si>
    <t>Klaipėdos miesto pedagogų rengimo, kvalifikacijos plėtojimo, profesinių kompetencijų tobulinimo ir mokytojų pritraukimo į mokyklas programos įgyvendinimas</t>
  </si>
  <si>
    <t>010-01-01-30</t>
  </si>
  <si>
    <t>Ikimokyklinių ugdymo įstaigų ir mokyklų-darželių  informacinių technologijų aptarnavimas</t>
  </si>
  <si>
    <t>010-01-01-31</t>
  </si>
  <si>
    <t>Dainų šventės „Kad giria žaliuotų“ dalyvių pavėžėjimo užtikrinimas</t>
  </si>
  <si>
    <t>010-01-01-32</t>
  </si>
  <si>
    <t> </t>
  </si>
  <si>
    <t>010-01-01-33</t>
  </si>
  <si>
    <t>010-01-01-34</t>
  </si>
  <si>
    <t>Visos dienos mokyklos paslaugų prieinamumo didinimas</t>
  </si>
  <si>
    <t>Savivaldybės biudžetas (įskaitant skolintas lėšas)</t>
  </si>
  <si>
    <t>Iš jo:</t>
  </si>
  <si>
    <t>Savivaldybės biudžeto lėšos (nuosavos, be ankstesnių metų likučio)'</t>
  </si>
  <si>
    <t>Lietuvos Respublikos valstybės biudžeto dotacijos'</t>
  </si>
  <si>
    <t>Europos Sąjungos ir kitos tarptautinės finansinės paramos lėšos'</t>
  </si>
  <si>
    <t>Pajamų įmokos ir kitos pajamos'</t>
  </si>
  <si>
    <t>Ankstesnių metų likučiai'</t>
  </si>
  <si>
    <t>Kiti šaltiniai</t>
  </si>
  <si>
    <t>Kontrolė</t>
  </si>
  <si>
    <t>Iš jų:</t>
  </si>
  <si>
    <t>Kiti šaltiniai (valstybės biudžeto lėšos)'</t>
  </si>
  <si>
    <t>Kiti šaltiniai (Europos Sąjungos paramos lėšos)'</t>
  </si>
  <si>
    <t>010-01-02 (TP)</t>
  </si>
  <si>
    <t>Priemonė: Neformaliojo vaikų ir suaugusiųjų švietimo organizavimas</t>
  </si>
  <si>
    <t>010-01-02-01</t>
  </si>
  <si>
    <t xml:space="preserve">Ugdymo proceso užtikrinimas sporto mokyklose </t>
  </si>
  <si>
    <t>010-01-02-02</t>
  </si>
  <si>
    <t>Vasaros poilsio organizavimas</t>
  </si>
  <si>
    <t>2.4.3.2.</t>
  </si>
  <si>
    <t>010-01-02-03</t>
  </si>
  <si>
    <t>Neformaliojo vaikų švietimo programų įgyvendinimas ir neformaliojo vaikų švietimo paslaugų plėtra</t>
  </si>
  <si>
    <t>1.3.2.3.</t>
  </si>
  <si>
    <t>010-01-03 (TP)</t>
  </si>
  <si>
    <t>Priemonė: Savivaldybės administracijos vaiko gerovės komisijos veiklos užtikrinimas</t>
  </si>
  <si>
    <t>010-01-04 (TP)</t>
  </si>
  <si>
    <t xml:space="preserve">Priemonė: Miesto metodinių būrelių veiklos užtikrinimas </t>
  </si>
  <si>
    <t>010-01-05 (TP)</t>
  </si>
  <si>
    <t>Priemonė: Priėmimo į savivaldybės bendrojo ir ikimokyklinio ugdymo įstaigas informacinių sistemų priežiūra</t>
  </si>
  <si>
    <t>010-01-06 (TP)</t>
  </si>
  <si>
    <t xml:space="preserve">Priemonė: Savivaldybės švietimo įstaigų civilinės atsakomybės draudimas </t>
  </si>
  <si>
    <t xml:space="preserve">010-01-07 </t>
  </si>
  <si>
    <t>Priemonė: Švietimo pagalbos ir koordinuotai teikiamų paslaugų užtikrinimo projekto parengimas</t>
  </si>
  <si>
    <t>010-02 (P)</t>
  </si>
  <si>
    <t>Uždavinys: Renovuoti ugdymo įstaigų pastatus ir patalpas</t>
  </si>
  <si>
    <t>010-02-01 (TP)</t>
  </si>
  <si>
    <t>Priemonė: Švietimo įstaigų modulinių kompleksų nuoma</t>
  </si>
  <si>
    <t>010-02-02 (PP)</t>
  </si>
  <si>
    <t>Priemonė: Savivaldybės ugdymo įstaigų pastatų ir aplinkos modernizavimas bei plėtra</t>
  </si>
  <si>
    <t>Savivaldybės bendrojo ugdymo mokyklų pastatų ir aplinkos modernizavimas bei plėtra:</t>
  </si>
  <si>
    <t>010-02-02-01</t>
  </si>
  <si>
    <t>Bendrojo ugdymo mokyklos pastato statyba šiaurinėje miesto dalyje</t>
  </si>
  <si>
    <t>1.3.1.1.</t>
  </si>
  <si>
    <t>010-02-02-02</t>
  </si>
  <si>
    <t>Mokyklos statyba šiaurinėje miesto dalyje</t>
  </si>
  <si>
    <t>010-02-02-03</t>
  </si>
  <si>
    <t xml:space="preserve">Sporto aikštynų atnaujinimas </t>
  </si>
  <si>
    <t>2.2.1.2.</t>
  </si>
  <si>
    <t>010-02-02-04</t>
  </si>
  <si>
    <t xml:space="preserve">Klaipėdos „Saulėtekio“ progimnazijos pastato inžinerinių sistemų, vidaus patalpų ir pastato išorės remontas </t>
  </si>
  <si>
    <t>010-02-02-05</t>
  </si>
  <si>
    <t xml:space="preserve">Klaipėdos „Ąžuolyno“ gimnazijos modernizavimas </t>
  </si>
  <si>
    <t>010-02-02-06</t>
  </si>
  <si>
    <t>Klaipėdos Hermano Zudermano gimnazijos pastato  kapitalinis remontas</t>
  </si>
  <si>
    <t>010-02-02-07</t>
  </si>
  <si>
    <t>„Gilijos“ pradinės mokyklos (Taikos pr. 68) pastato energinio efektyvumo didinimas</t>
  </si>
  <si>
    <t>010-02-02-08</t>
  </si>
  <si>
    <t>Klaipėdos „Pajūrio“ progimnazijos fasado apšiltinimo darbai</t>
  </si>
  <si>
    <t>010-02-02-09</t>
  </si>
  <si>
    <t>Klaipėdos Simono Dacho progimnazijos pastato Kuršių a. 3 antstato kapitalinis remontas</t>
  </si>
  <si>
    <t>010-02-02-10</t>
  </si>
  <si>
    <t>Vėdinimo ir kondicionavimo sistemų įrengimas biudžetinėse švietimo įstaigose</t>
  </si>
  <si>
    <t>010-02-02-11</t>
  </si>
  <si>
    <t>Mokyklų modernizavimo techninių projektų parengimas</t>
  </si>
  <si>
    <t>010-02-02-12</t>
  </si>
  <si>
    <t>Modulinių patalpų, reikalingų vykdant mokyklų renovacijos ar remonto darbus, statyba</t>
  </si>
  <si>
    <t>Ikimokyklinio ugdymo įstaigų pastatų modernizavimas ir plėtra:</t>
  </si>
  <si>
    <t>010-02-02-13</t>
  </si>
  <si>
    <t>Ikimokyklinio ir priešmokyklinio ugdymo prieinamumo didinimas Klaipėdos mieste (lopšelio-darželio „Svirpliukas“ modernizavimas)</t>
  </si>
  <si>
    <t>Energinio efektyvumo didinimas ikimokyklinio ugdymo įstaigose:</t>
  </si>
  <si>
    <t>010-02-02-14</t>
  </si>
  <si>
    <t>Klaipėdos mokyklos-darželio „Saulutė“, lopšelio-darželio „Vėtrungėlė“, lopšelio-darželio „Vėtrungėlė“ skyriaus, lopšelio-darželio „Radastėlė“, lopšelio-darželio „Radastėlė“ skyriaus, lopšelio-darželio „Šaltinėlis“ „Kregždutės“ skyriaus pastatų atnaujinimas</t>
  </si>
  <si>
    <t>010-02-02-15</t>
  </si>
  <si>
    <t>Klaipėdos lopšelio-darželio „Žiogelis“ pastato Kauno g. 27 modernizavimas</t>
  </si>
  <si>
    <t>010-02-02-16</t>
  </si>
  <si>
    <t>Švietimo ugdymo paslaugų plėtra Tauralaukyje  (Klaipėdos g. 31) – pastato rekonstravimas į ikimokyklinio ir priešmokyklinio ugdymo įstaigą</t>
  </si>
  <si>
    <t>010-02-02-17 (RP)</t>
  </si>
  <si>
    <t>Ugdymo paslaugų prieinamumo didinimas, modernizuojant Klaipėdos lopšelio-darželio „Traukinukas“ „Boružėlės“ skyriaus pastatą</t>
  </si>
  <si>
    <t>010-02-02-18</t>
  </si>
  <si>
    <t>Ikimokyklinių įstaigų energetinių auditų atlikimas</t>
  </si>
  <si>
    <t>010-02-02-19</t>
  </si>
  <si>
    <t>Klaipėdos lopšelio-darželio „Eglutė“ techninio projekto parengimas</t>
  </si>
  <si>
    <t>Ikimokyklinių įstaigų plėtra:</t>
  </si>
  <si>
    <t>010-02-02-20</t>
  </si>
  <si>
    <t>Naujo ikimokyklinio ugdymo įstaigos pastato statyba vietoje Tauralaukio progimnazijos Klaipėdos g. 31</t>
  </si>
  <si>
    <t>010-02-02-21</t>
  </si>
  <si>
    <t>010-02-02-22</t>
  </si>
  <si>
    <t>Priestato iš modulių pastatymas prie lopšelio-darželio „Šaltinėlis“ Bangų g. 14</t>
  </si>
  <si>
    <t>010-02-02-23</t>
  </si>
  <si>
    <t>Naujo ikimokyklinio ugdymo įstaigos pastato statyba Jaunystės g. 32</t>
  </si>
  <si>
    <t>Neformaliojo vaikų švietimo įstaigų pastatų rekonstravimas:</t>
  </si>
  <si>
    <t>010-02-02-24</t>
  </si>
  <si>
    <t>Klaipėdos Jeronimo Kačinsko muzikos mokyklos (Statybininkų pr. 5) pastato energinio efektyvumo didinimas</t>
  </si>
  <si>
    <t xml:space="preserve">010-02-02-25
</t>
  </si>
  <si>
    <t>Klaipėdos karalienės Luizės jaunimo centro įgalinimas teikti šiuolaikinius jaunimo poreikius atitinkančias paslaugas</t>
  </si>
  <si>
    <t xml:space="preserve">010-02-02-26
</t>
  </si>
  <si>
    <t>Skolintos lėšos'</t>
  </si>
  <si>
    <t>010-02-03 (TP)</t>
  </si>
  <si>
    <t>Priemonė: Mokymosi aplinkos pritaikymas švietimo reikmėms</t>
  </si>
  <si>
    <t>010-02-03-01</t>
  </si>
  <si>
    <t>Lauko žaidimų aikštelių ir įrenginių atnaujinimas ikimokyklinėse ugdymo įstaigose</t>
  </si>
  <si>
    <t>010-02-03-02</t>
  </si>
  <si>
    <t>Patalpų ir inventoriaus atnaujinimas užtikrinant atitiktį higienos normoms</t>
  </si>
  <si>
    <t>010-02-03-03</t>
  </si>
  <si>
    <t>Patalpų pritaikymas neįgalių vaikų ugdymui</t>
  </si>
  <si>
    <t>010-02-03-04</t>
  </si>
  <si>
    <t>Klaipėdos miesto gimnazijų gamtamokslinių laboratorijų steigimo ir modernizavimo 2022–2026 metų programos įgyvendinimas</t>
  </si>
  <si>
    <t>010-02-03-05</t>
  </si>
  <si>
    <t>Edukacinių erdvių įrengimas Klaipėdos miesto bendrojo ugdymo mokyklose (2024–2025 m. – Vytauto Didžiojo gimnazijoje)</t>
  </si>
  <si>
    <t>010-02-03-06</t>
  </si>
  <si>
    <t>Elektroninių cigarečių detektorių įrengimas bendrojo ugdymo mokyklose</t>
  </si>
  <si>
    <t>010-02-03-07</t>
  </si>
  <si>
    <t>Sensorinių kambarių įrangos įsigijimas</t>
  </si>
  <si>
    <t>010-02-03-08</t>
  </si>
  <si>
    <t xml:space="preserve">Švietimo įtraukties ir veiksmingumo didinimas, aprūpinant mokyklas geltonaisiais autobusais </t>
  </si>
  <si>
    <t>010-03 (T)</t>
  </si>
  <si>
    <t>Uždavinys: Aprūpinti švietimo įstaigas reikalingu inventoriumi</t>
  </si>
  <si>
    <t>010-03-01 (TP)</t>
  </si>
  <si>
    <t>Priemonė: Baldų ir įrangos atnaujinimas</t>
  </si>
  <si>
    <t>010-03-01-01</t>
  </si>
  <si>
    <t>Vaikiškų lovyčių įsigijimas savivaldybės ikimokyklinio ugdymo įstaigoms</t>
  </si>
  <si>
    <t>010-03-01-02</t>
  </si>
  <si>
    <t xml:space="preserve">Įrenginių įsigijimas švietimo įstaigų maisto blokams </t>
  </si>
  <si>
    <t>010-03-01-03</t>
  </si>
  <si>
    <t>Įrangos, baldų įsigijimas bendrojo ugdymo mokyklai šiaurinėje miesto dalyje</t>
  </si>
  <si>
    <t>010-03-01-04</t>
  </si>
  <si>
    <t>Kompiuterių brandos egzaminams ir nacionaliniams mokinių pasiekimų patikrinimams organizuoti įsigijimas</t>
  </si>
  <si>
    <t>010-03-02 (TP)</t>
  </si>
  <si>
    <t>Priemonė: Švietimo paslaugų modernizavimo  programos priemonių įgyvendinimas</t>
  </si>
  <si>
    <t>010-03-02-01</t>
  </si>
  <si>
    <t>Ikimokyklinio ugdymo, neformaliojo vaikų švietimo ir švietimo pagalbos įstaigų aprūpinimas kompiuteriais</t>
  </si>
  <si>
    <t>010-03-02-02</t>
  </si>
  <si>
    <t>Neformaliojo švietimo ir pagalbos įstaigų aprūpinimas mobilia interaktyvia įranga</t>
  </si>
  <si>
    <t>010-03-02-03</t>
  </si>
  <si>
    <t>Išmaniųjų klasių įrengimas</t>
  </si>
  <si>
    <t>010-03-02-04</t>
  </si>
  <si>
    <t>Hibridinių klasių įrengimas</t>
  </si>
  <si>
    <t>010-04 (T)</t>
  </si>
  <si>
    <t>Uždavinys: Organizuoti materialinį, ūkinį ir techninį ugdymo įstaigų aptarnavimą</t>
  </si>
  <si>
    <t>010-04-01 (TP)</t>
  </si>
  <si>
    <t>Priemonė: Ugdymo įstaigų ūkinio aptarnavimo organizavimas</t>
  </si>
  <si>
    <t>010-04-01-01</t>
  </si>
  <si>
    <t xml:space="preserve">Švietimo įstaigų paprastasis remontas </t>
  </si>
  <si>
    <t>010-04-01-02</t>
  </si>
  <si>
    <t>Šilumos ir karšto vandens tiekimo sistemų priežiūra</t>
  </si>
  <si>
    <t>010-04-01-03</t>
  </si>
  <si>
    <t>Šilumos ir karšto vandens tiekimo sistemų renovacija ir remontas</t>
  </si>
  <si>
    <t>010-04-01-04</t>
  </si>
  <si>
    <t>Gaisrinės saugos reikalavimų vykdymas švietimo įstaigose</t>
  </si>
  <si>
    <t>010-04-01-05</t>
  </si>
  <si>
    <t>Švietimo įstaigų sanitarinių patalpų remontas</t>
  </si>
  <si>
    <t>010-04-01-06</t>
  </si>
  <si>
    <t xml:space="preserve">Švietimo įstaigų elektros instaliacijos remontas </t>
  </si>
  <si>
    <t>010-04-01-07</t>
  </si>
  <si>
    <t>Švietimo įstaigų stogų remontas</t>
  </si>
  <si>
    <t>010-04-01-08</t>
  </si>
  <si>
    <t xml:space="preserve">Švietimo įstaigų lauko inžinerinių tinklų remontas </t>
  </si>
  <si>
    <t>010-04-01-09</t>
  </si>
  <si>
    <t>Švietimo įstaigų teritorijų aptvėrimas</t>
  </si>
  <si>
    <t>010-04-01-10</t>
  </si>
  <si>
    <t>Įstaigų ūkinis aptarnavimas</t>
  </si>
  <si>
    <t>010-04-02 (TP)</t>
  </si>
  <si>
    <t xml:space="preserve">Priemonė: Mokinių pavėžėjimo užtikrinimas </t>
  </si>
  <si>
    <t>010-04-03 (TP)</t>
  </si>
  <si>
    <t>Priemonė: Švietimo įstaigų persikėlimo į kitas patalpas organizavimas</t>
  </si>
  <si>
    <t>010-04-04 (TP)</t>
  </si>
  <si>
    <t>Priemonė: Švietimo įstaigų energinių išteklių efektyvinimas</t>
  </si>
  <si>
    <t>010-04-04-01</t>
  </si>
  <si>
    <t>Automatizuotos šilumos punkto kontrolės ir valdymo sistemų aptarnavimas švietimo įstaigų pastatuose</t>
  </si>
  <si>
    <t>010-04-04-02</t>
  </si>
  <si>
    <t>Atsinaujinančių energijos išteklių (saulės) elektrinių įrengimas ir priežiūra</t>
  </si>
  <si>
    <t>010-04-05 (TP)</t>
  </si>
  <si>
    <t>Priemonė: Komunalinių paslaugų įsigijimas</t>
  </si>
  <si>
    <t xml:space="preserve">IŠ VISO programai finansuoti pagal finansavimo šaltinius </t>
  </si>
  <si>
    <t>Iš jų: regioninių pažangos priemonių lėšos</t>
  </si>
  <si>
    <t>Asignavimų ir kitų lėšų pokytis, palyginti su ankstesnių metų patikslintų asignavimų ir kitų lėšų planu</t>
  </si>
  <si>
    <t xml:space="preserve">T – tęstinės veiklos uždavinys. </t>
  </si>
  <si>
    <t>P – pažangos uždavinys.</t>
  </si>
  <si>
    <t>TP – tęstinės veiklos priemonė.</t>
  </si>
  <si>
    <t>PP – pažangos priemonė.</t>
  </si>
  <si>
    <t>RP – regioninė pažangos priemonė.</t>
  </si>
  <si>
    <t>Siūlome perskirstyti 15,0 tūkst. Eur lėšas, nes nežinoma kuriems pastatams reikėtų parengti energijos vartojimo auditus. 5,7 tūkst. Eur. perkelti naujai priemonei „Visos dienos mokyklos paslaugų prieinamumo didinimas“ bei 5,7 tūkst. Eur "Darnaus judumo priemonių įgyvendinimui Taikos pr." investicinių projektų rengimui. 4,3 tūkst. Eur Zudermanui???</t>
  </si>
  <si>
    <t>VšĮ Klaipėdos valstybinei kolegijai priklausančio nekilnojamojo turto įsigijimas, pritaikant jį savivaldybės vykdomoms švietimo funkcijoms</t>
  </si>
  <si>
    <t>Lietuvos liaudiškų šokių kolektyvų, dalyvavusių festivalyje „Vaikystės glėby“, dalinis transporto išlaidų kompensavimas</t>
  </si>
  <si>
    <t>Projekto ,,Įtraukties švietime stiprinimas (PASTIPRA)“ įgyvendinimas Klaipėdos ,,Medeinės“ mokykloje</t>
  </si>
  <si>
    <t>Mokinio padėjėjų etatų skaičiaus didinimas</t>
  </si>
  <si>
    <t>Abiturientų, išlaikiusių brandos egzaminus aukščiausiais įvertinimais, ir juos paruošusių mokytojų skatinimas</t>
  </si>
  <si>
    <t xml:space="preserve">Vietų skaičiaus didinimas lopšelyje-darželyje „Atžalynas“ Panevėžio g.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</si>
</sst>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30"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b/>
      <sz val="12"/>
      <name val="Times New Roman"/>
      <family val="1"/>
      <charset val="186"/>
    </font>
    <font>
      <b/>
      <sz val="10"/>
      <color rgb="FFFF0000"/>
      <name val="Times New Roman"/>
      <family val="1"/>
      <charset val="186"/>
    </font>
    <font>
      <sz val="12"/>
      <name val="Times New Roman"/>
      <family val="1"/>
      <charset val="186"/>
    </font>
    <font>
      <sz val="8"/>
      <name val="Times New Roman"/>
      <family val="1"/>
      <charset val="186"/>
    </font>
    <font>
      <sz val="10"/>
      <color rgb="FF000000"/>
      <name val="Times New Roman"/>
      <family val="1"/>
      <charset val="186"/>
    </font>
    <font>
      <b/>
      <sz val="10"/>
      <color rgb="FF000000"/>
      <name val="Times New Roman"/>
      <family val="1"/>
      <charset val="186"/>
    </font>
    <font>
      <sz val="10"/>
      <color theme="1"/>
      <name val="Times New Roman"/>
      <family val="1"/>
    </font>
    <font>
      <b/>
      <sz val="10"/>
      <color theme="1"/>
      <name val="Times New Roman"/>
      <family val="1"/>
    </font>
    <font>
      <sz val="10"/>
      <name val="Times New Roman"/>
      <family val="1"/>
    </font>
    <font>
      <b/>
      <sz val="10"/>
      <name val="Times New Roman"/>
      <family val="1"/>
    </font>
    <font>
      <sz val="10"/>
      <color rgb="FF000000"/>
      <name val="Times New Roman"/>
      <family val="1"/>
    </font>
    <font>
      <b/>
      <sz val="10"/>
      <color rgb="FF000000"/>
      <name val="Times New Roman"/>
      <family val="1"/>
    </font>
    <font>
      <sz val="10"/>
      <color theme="0"/>
      <name val="Calibri"/>
      <family val="2"/>
      <charset val="186"/>
      <scheme val="minor"/>
    </font>
    <font>
      <sz val="10"/>
      <color theme="0"/>
      <name val="Times New Roman"/>
      <family val="1"/>
    </font>
    <font>
      <sz val="10"/>
      <color rgb="FFFF0000"/>
      <name val="Calibri"/>
      <family val="2"/>
      <charset val="186"/>
      <scheme val="minor"/>
    </font>
    <font>
      <sz val="10"/>
      <color theme="1"/>
      <name val="Times New Roman"/>
      <family val="1"/>
      <charset val="186"/>
    </font>
    <font>
      <sz val="8"/>
      <color rgb="FF000000"/>
      <name val="Times New Roman"/>
      <family val="1"/>
    </font>
    <font>
      <sz val="10"/>
      <color rgb="FF0070C0"/>
      <name val="Times New Roman"/>
      <family val="1"/>
      <charset val="186"/>
    </font>
    <font>
      <sz val="10"/>
      <color rgb="FF0070C0"/>
      <name val="Calibri"/>
      <family val="2"/>
      <charset val="186"/>
      <scheme val="minor"/>
    </font>
    <font>
      <sz val="10"/>
      <name val="Calibri"/>
      <family val="2"/>
      <charset val="186"/>
      <scheme val="minor"/>
    </font>
    <font>
      <sz val="11"/>
      <name val="Calibri"/>
      <family val="2"/>
      <charset val="186"/>
      <scheme val="minor"/>
    </font>
    <font>
      <sz val="8"/>
      <name val="Calibri"/>
      <family val="2"/>
      <charset val="186"/>
      <scheme val="minor"/>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s>
  <cellStyleXfs count="2">
    <xf numFmtId="0" fontId="0" fillId="0" borderId="0"/>
    <xf numFmtId="165" fontId="3" fillId="0" borderId="0" applyBorder="0" applyProtection="0"/>
  </cellStyleXfs>
  <cellXfs count="234">
    <xf numFmtId="0" fontId="0" fillId="0" borderId="0" xfId="0"/>
    <xf numFmtId="164" fontId="1" fillId="0" borderId="0" xfId="0" applyNumberFormat="1" applyFont="1" applyAlignment="1">
      <alignment horizontal="center" vertical="top"/>
    </xf>
    <xf numFmtId="0" fontId="1" fillId="0" borderId="0" xfId="0" applyFont="1"/>
    <xf numFmtId="0" fontId="1" fillId="3" borderId="0" xfId="0" applyFont="1" applyFill="1"/>
    <xf numFmtId="164" fontId="2"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0" fontId="2" fillId="0" borderId="1" xfId="0" applyFont="1" applyBorder="1" applyAlignment="1">
      <alignment vertical="top" wrapText="1"/>
    </xf>
    <xf numFmtId="164" fontId="5" fillId="0" borderId="1" xfId="0" applyNumberFormat="1" applyFont="1" applyBorder="1" applyAlignment="1">
      <alignment vertical="top" wrapText="1"/>
    </xf>
    <xf numFmtId="164" fontId="6" fillId="0" borderId="1" xfId="0" applyNumberFormat="1" applyFont="1" applyBorder="1" applyAlignment="1">
      <alignment horizontal="center" vertical="top" wrapText="1"/>
    </xf>
    <xf numFmtId="0" fontId="5" fillId="7" borderId="1" xfId="0" applyFont="1" applyFill="1" applyBorder="1" applyAlignment="1">
      <alignment vertical="top" wrapText="1"/>
    </xf>
    <xf numFmtId="0" fontId="5" fillId="7" borderId="1" xfId="0" applyFont="1" applyFill="1" applyBorder="1" applyAlignment="1">
      <alignment horizontal="justify"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0" fontId="2" fillId="8" borderId="1" xfId="0" applyFont="1" applyFill="1" applyBorder="1" applyAlignment="1">
      <alignment vertical="top" wrapText="1"/>
    </xf>
    <xf numFmtId="0" fontId="2" fillId="8" borderId="1" xfId="0" applyFont="1" applyFill="1" applyBorder="1" applyAlignment="1">
      <alignment horizontal="justify" vertical="top" wrapText="1"/>
    </xf>
    <xf numFmtId="164" fontId="5" fillId="8" borderId="1" xfId="0" applyNumberFormat="1" applyFont="1" applyFill="1" applyBorder="1" applyAlignment="1">
      <alignment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2" fillId="8" borderId="1" xfId="0" applyNumberFormat="1" applyFont="1" applyFill="1" applyBorder="1" applyAlignment="1">
      <alignment horizontal="left" vertical="top" wrapText="1"/>
    </xf>
    <xf numFmtId="0" fontId="2" fillId="0" borderId="0" xfId="0" applyFont="1"/>
    <xf numFmtId="0" fontId="4" fillId="3" borderId="1" xfId="0" applyFont="1" applyFill="1" applyBorder="1" applyAlignment="1">
      <alignment vertical="top" wrapText="1"/>
    </xf>
    <xf numFmtId="0" fontId="5" fillId="4" borderId="1" xfId="0" applyFont="1" applyFill="1" applyBorder="1" applyAlignment="1">
      <alignment vertical="top" wrapText="1"/>
    </xf>
    <xf numFmtId="0" fontId="4" fillId="8" borderId="4" xfId="0" applyFont="1" applyFill="1" applyBorder="1" applyAlignment="1">
      <alignment horizontal="left" vertical="top" wrapText="1"/>
    </xf>
    <xf numFmtId="164" fontId="5" fillId="7" borderId="4" xfId="0" applyNumberFormat="1" applyFont="1" applyFill="1" applyBorder="1" applyAlignment="1">
      <alignment horizontal="left" vertical="top" wrapText="1"/>
    </xf>
    <xf numFmtId="0" fontId="5" fillId="0" borderId="4" xfId="0" applyFont="1" applyBorder="1" applyAlignment="1">
      <alignment vertical="top" wrapText="1"/>
    </xf>
    <xf numFmtId="164" fontId="5" fillId="8" borderId="4" xfId="0" applyNumberFormat="1" applyFont="1" applyFill="1" applyBorder="1" applyAlignment="1">
      <alignment horizontal="left" vertical="top" wrapText="1"/>
    </xf>
    <xf numFmtId="164" fontId="5" fillId="7" borderId="4" xfId="0" applyNumberFormat="1" applyFont="1" applyFill="1" applyBorder="1" applyAlignment="1">
      <alignment vertical="top" wrapText="1"/>
    </xf>
    <xf numFmtId="164" fontId="5" fillId="3" borderId="4" xfId="0" applyNumberFormat="1" applyFont="1" applyFill="1" applyBorder="1" applyAlignment="1">
      <alignment vertical="top" wrapText="1"/>
    </xf>
    <xf numFmtId="164" fontId="5" fillId="3" borderId="3" xfId="0" applyNumberFormat="1" applyFont="1" applyFill="1" applyBorder="1" applyAlignment="1">
      <alignment vertical="top" wrapText="1"/>
    </xf>
    <xf numFmtId="0" fontId="6" fillId="0" borderId="0" xfId="0" applyFont="1" applyAlignment="1">
      <alignment vertical="top"/>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0" fontId="13" fillId="0" borderId="1" xfId="0" applyFont="1" applyBorder="1" applyAlignment="1">
      <alignment vertical="top" wrapText="1"/>
    </xf>
    <xf numFmtId="0" fontId="14" fillId="3" borderId="2" xfId="0" applyFont="1" applyFill="1" applyBorder="1" applyAlignment="1">
      <alignment vertical="top" wrapText="1"/>
    </xf>
    <xf numFmtId="0" fontId="19" fillId="0" borderId="1" xfId="0" applyFont="1" applyBorder="1" applyAlignment="1">
      <alignment vertical="top" wrapText="1"/>
    </xf>
    <xf numFmtId="0" fontId="13" fillId="3" borderId="1" xfId="0" applyFont="1" applyFill="1" applyBorder="1" applyAlignment="1">
      <alignment vertical="top" wrapText="1"/>
    </xf>
    <xf numFmtId="164" fontId="4" fillId="4" borderId="1" xfId="0" applyNumberFormat="1" applyFont="1" applyFill="1" applyBorder="1" applyAlignment="1">
      <alignment vertical="top" wrapText="1"/>
    </xf>
    <xf numFmtId="3" fontId="4" fillId="3" borderId="1" xfId="0" applyNumberFormat="1" applyFont="1" applyFill="1" applyBorder="1" applyAlignment="1">
      <alignment vertical="top" wrapText="1"/>
    </xf>
    <xf numFmtId="0" fontId="4" fillId="9" borderId="1" xfId="0" applyFont="1" applyFill="1" applyBorder="1" applyAlignment="1">
      <alignment vertical="top" wrapText="1"/>
    </xf>
    <xf numFmtId="0" fontId="20" fillId="0" borderId="0" xfId="0" applyFont="1"/>
    <xf numFmtId="0" fontId="13" fillId="7" borderId="1" xfId="0" applyFont="1" applyFill="1" applyBorder="1" applyAlignment="1">
      <alignment vertical="top" wrapText="1"/>
    </xf>
    <xf numFmtId="0" fontId="2" fillId="0" borderId="0" xfId="0" applyFont="1" applyAlignment="1">
      <alignment horizontal="justify" vertical="top" wrapText="1"/>
    </xf>
    <xf numFmtId="0" fontId="4" fillId="0" borderId="0" xfId="0" applyFont="1" applyAlignment="1">
      <alignment vertical="top" wrapText="1"/>
    </xf>
    <xf numFmtId="164" fontId="4" fillId="0" borderId="0" xfId="0" applyNumberFormat="1" applyFont="1" applyAlignment="1">
      <alignment horizontal="center" vertical="top" wrapText="1"/>
    </xf>
    <xf numFmtId="0" fontId="21" fillId="0" borderId="0" xfId="0" applyFont="1" applyAlignment="1">
      <alignment vertical="top" wrapText="1"/>
    </xf>
    <xf numFmtId="0" fontId="21" fillId="0" borderId="0" xfId="0" applyFont="1"/>
    <xf numFmtId="0" fontId="6" fillId="0" borderId="0" xfId="0" applyFont="1" applyAlignment="1">
      <alignment horizontal="left" vertical="top" wrapText="1"/>
    </xf>
    <xf numFmtId="164" fontId="10" fillId="0" borderId="0" xfId="0" applyNumberFormat="1" applyFont="1" applyAlignment="1">
      <alignment vertical="top"/>
    </xf>
    <xf numFmtId="164" fontId="10" fillId="0" borderId="0" xfId="0" applyNumberFormat="1" applyFont="1" applyAlignment="1">
      <alignment horizontal="left" vertical="top"/>
    </xf>
    <xf numFmtId="3" fontId="11" fillId="2" borderId="1" xfId="0" applyNumberFormat="1" applyFont="1" applyFill="1" applyBorder="1" applyAlignment="1">
      <alignment horizontal="center" vertical="top" wrapText="1"/>
    </xf>
    <xf numFmtId="164" fontId="5" fillId="3" borderId="10" xfId="0" applyNumberFormat="1" applyFont="1" applyFill="1" applyBorder="1" applyAlignment="1">
      <alignment horizontal="center" vertical="top" wrapText="1"/>
    </xf>
    <xf numFmtId="0" fontId="7" fillId="0" borderId="0" xfId="0" applyFont="1" applyAlignment="1">
      <alignment horizontal="left" vertical="top" wrapText="1"/>
    </xf>
    <xf numFmtId="0" fontId="2" fillId="0" borderId="2" xfId="0" applyFont="1" applyBorder="1" applyAlignment="1">
      <alignment vertical="top" wrapText="1"/>
    </xf>
    <xf numFmtId="164" fontId="9" fillId="8" borderId="1" xfId="0" applyNumberFormat="1" applyFont="1" applyFill="1" applyBorder="1" applyAlignment="1">
      <alignment horizontal="center" vertical="top" wrapText="1"/>
    </xf>
    <xf numFmtId="166" fontId="7" fillId="3" borderId="10" xfId="0" applyNumberFormat="1" applyFont="1" applyFill="1" applyBorder="1" applyAlignment="1">
      <alignment horizontal="center" vertical="top" wrapText="1"/>
    </xf>
    <xf numFmtId="166" fontId="12" fillId="3" borderId="16" xfId="0" applyNumberFormat="1" applyFont="1" applyFill="1" applyBorder="1" applyAlignment="1">
      <alignment horizontal="center" vertical="top" wrapText="1"/>
    </xf>
    <xf numFmtId="166" fontId="12" fillId="3" borderId="5" xfId="0" applyNumberFormat="1" applyFont="1" applyFill="1" applyBorder="1" applyAlignment="1">
      <alignment horizontal="center" vertical="top" wrapText="1"/>
    </xf>
    <xf numFmtId="166" fontId="12" fillId="3" borderId="1" xfId="0" applyNumberFormat="1" applyFont="1" applyFill="1" applyBorder="1" applyAlignment="1">
      <alignment horizontal="center" vertical="top" wrapText="1"/>
    </xf>
    <xf numFmtId="166" fontId="12" fillId="3" borderId="10" xfId="0" applyNumberFormat="1"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164" fontId="12"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4" fontId="2" fillId="3" borderId="1" xfId="0" applyNumberFormat="1" applyFont="1" applyFill="1" applyBorder="1" applyAlignment="1">
      <alignment horizontal="center" vertical="top" wrapText="1"/>
    </xf>
    <xf numFmtId="164" fontId="12" fillId="0" borderId="1" xfId="0" applyNumberFormat="1" applyFont="1" applyBorder="1" applyAlignment="1">
      <alignment horizontal="center" vertical="top" wrapText="1"/>
    </xf>
    <xf numFmtId="164" fontId="5" fillId="0" borderId="4" xfId="0" applyNumberFormat="1" applyFont="1" applyBorder="1" applyAlignment="1">
      <alignment horizontal="center" vertical="top" wrapText="1"/>
    </xf>
    <xf numFmtId="164" fontId="4" fillId="8" borderId="1" xfId="0" applyNumberFormat="1" applyFont="1" applyFill="1" applyBorder="1" applyAlignment="1">
      <alignment horizontal="center" vertical="top" wrapText="1"/>
    </xf>
    <xf numFmtId="164" fontId="2" fillId="7" borderId="1" xfId="0" applyNumberFormat="1" applyFont="1" applyFill="1" applyBorder="1" applyAlignment="1">
      <alignment horizontal="center" vertical="top"/>
    </xf>
    <xf numFmtId="164" fontId="2" fillId="3" borderId="1" xfId="0" applyNumberFormat="1" applyFont="1" applyFill="1" applyBorder="1" applyAlignment="1">
      <alignment horizontal="center" vertical="top"/>
    </xf>
    <xf numFmtId="164" fontId="12" fillId="3" borderId="1" xfId="0" applyNumberFormat="1" applyFont="1" applyFill="1" applyBorder="1" applyAlignment="1">
      <alignment horizontal="center" vertical="top"/>
    </xf>
    <xf numFmtId="164" fontId="5" fillId="8"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xf>
    <xf numFmtId="164" fontId="5" fillId="7" borderId="1" xfId="0" applyNumberFormat="1" applyFont="1" applyFill="1" applyBorder="1" applyAlignment="1">
      <alignment horizontal="center" vertical="top" wrapText="1"/>
    </xf>
    <xf numFmtId="164" fontId="13" fillId="3" borderId="1" xfId="0" applyNumberFormat="1" applyFont="1" applyFill="1" applyBorder="1" applyAlignment="1">
      <alignment horizontal="center" vertical="top" wrapText="1"/>
    </xf>
    <xf numFmtId="164" fontId="13" fillId="0" borderId="1" xfId="0" applyNumberFormat="1" applyFont="1" applyBorder="1" applyAlignment="1">
      <alignment horizontal="center" vertical="top" wrapText="1"/>
    </xf>
    <xf numFmtId="164" fontId="9" fillId="3" borderId="1" xfId="0" applyNumberFormat="1" applyFont="1" applyFill="1" applyBorder="1" applyAlignment="1">
      <alignment horizontal="center" vertical="top" wrapText="1"/>
    </xf>
    <xf numFmtId="164" fontId="5" fillId="4" borderId="1" xfId="0" applyNumberFormat="1" applyFont="1" applyFill="1" applyBorder="1" applyAlignment="1">
      <alignment vertical="top"/>
    </xf>
    <xf numFmtId="164" fontId="4" fillId="0" borderId="1" xfId="0" applyNumberFormat="1" applyFont="1" applyBorder="1" applyAlignment="1">
      <alignment horizontal="center" vertical="top" wrapText="1"/>
    </xf>
    <xf numFmtId="164" fontId="6" fillId="3" borderId="1" xfId="0" applyNumberFormat="1" applyFont="1" applyFill="1" applyBorder="1" applyAlignment="1">
      <alignment horizontal="center" vertical="top" wrapText="1"/>
    </xf>
    <xf numFmtId="164" fontId="12" fillId="10" borderId="1" xfId="0" applyNumberFormat="1" applyFont="1" applyFill="1" applyBorder="1" applyAlignment="1">
      <alignment horizontal="center" vertical="top" wrapText="1"/>
    </xf>
    <xf numFmtId="164" fontId="5" fillId="4" borderId="1" xfId="0" applyNumberFormat="1" applyFont="1" applyFill="1" applyBorder="1" applyAlignment="1">
      <alignment vertical="top" wrapText="1"/>
    </xf>
    <xf numFmtId="164" fontId="6" fillId="6" borderId="1" xfId="1"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164" fontId="4" fillId="5" borderId="1" xfId="0" applyNumberFormat="1" applyFont="1" applyFill="1" applyBorder="1" applyAlignment="1">
      <alignment horizontal="center" vertical="top"/>
    </xf>
    <xf numFmtId="164" fontId="16" fillId="7" borderId="1" xfId="0"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4" fillId="6" borderId="11" xfId="1" applyNumberFormat="1" applyFont="1" applyFill="1" applyBorder="1" applyAlignment="1">
      <alignment horizontal="center" vertical="top"/>
    </xf>
    <xf numFmtId="164" fontId="9" fillId="7" borderId="12" xfId="0" applyNumberFormat="1" applyFont="1" applyFill="1" applyBorder="1" applyAlignment="1">
      <alignment horizontal="center" vertical="top"/>
    </xf>
    <xf numFmtId="164" fontId="4" fillId="3" borderId="4" xfId="0" applyNumberFormat="1" applyFont="1" applyFill="1" applyBorder="1" applyAlignment="1">
      <alignment horizontal="center" vertical="top"/>
    </xf>
    <xf numFmtId="164" fontId="13" fillId="3" borderId="4" xfId="0" applyNumberFormat="1" applyFont="1" applyFill="1" applyBorder="1" applyAlignment="1">
      <alignment horizontal="center" vertical="top"/>
    </xf>
    <xf numFmtId="164" fontId="17" fillId="3" borderId="4" xfId="0" applyNumberFormat="1" applyFont="1" applyFill="1" applyBorder="1" applyAlignment="1">
      <alignment horizontal="center" vertical="top"/>
    </xf>
    <xf numFmtId="164" fontId="4" fillId="8" borderId="4" xfId="0" applyNumberFormat="1" applyFont="1" applyFill="1" applyBorder="1" applyAlignment="1">
      <alignment horizontal="center" vertical="top"/>
    </xf>
    <xf numFmtId="164" fontId="4" fillId="5" borderId="4" xfId="0" applyNumberFormat="1" applyFont="1" applyFill="1" applyBorder="1" applyAlignment="1">
      <alignment horizontal="center" vertical="top"/>
    </xf>
    <xf numFmtId="164" fontId="4" fillId="7" borderId="4" xfId="0" applyNumberFormat="1" applyFont="1" applyFill="1" applyBorder="1" applyAlignment="1">
      <alignment horizontal="center" vertical="top"/>
    </xf>
    <xf numFmtId="164" fontId="13" fillId="5" borderId="4" xfId="0" applyNumberFormat="1" applyFont="1" applyFill="1" applyBorder="1" applyAlignment="1">
      <alignment horizontal="center" vertical="top"/>
    </xf>
    <xf numFmtId="164" fontId="6" fillId="5" borderId="4" xfId="0" applyNumberFormat="1" applyFont="1" applyFill="1" applyBorder="1" applyAlignment="1">
      <alignment horizontal="center" vertical="top"/>
    </xf>
    <xf numFmtId="164" fontId="4" fillId="3" borderId="1" xfId="0" applyNumberFormat="1" applyFont="1" applyFill="1" applyBorder="1" applyAlignment="1">
      <alignment horizontal="center" vertical="top" wrapText="1"/>
    </xf>
    <xf numFmtId="164" fontId="6" fillId="0" borderId="0" xfId="0" applyNumberFormat="1" applyFont="1" applyAlignment="1">
      <alignment horizontal="left" vertical="top" wrapText="1"/>
    </xf>
    <xf numFmtId="164" fontId="12" fillId="3" borderId="15" xfId="0" applyNumberFormat="1" applyFont="1" applyFill="1" applyBorder="1" applyAlignment="1">
      <alignment horizontal="center" vertical="top" wrapText="1"/>
    </xf>
    <xf numFmtId="164" fontId="13" fillId="3" borderId="15" xfId="0" applyNumberFormat="1" applyFont="1" applyFill="1" applyBorder="1" applyAlignment="1">
      <alignment horizontal="center" vertical="top" wrapText="1"/>
    </xf>
    <xf numFmtId="164" fontId="13" fillId="0" borderId="4" xfId="0" applyNumberFormat="1" applyFont="1" applyBorder="1" applyAlignment="1">
      <alignment horizontal="center" vertical="top" wrapText="1"/>
    </xf>
    <xf numFmtId="164" fontId="13" fillId="8" borderId="1" xfId="0" applyNumberFormat="1" applyFont="1" applyFill="1" applyBorder="1" applyAlignment="1">
      <alignment horizontal="center" vertical="top" wrapText="1"/>
    </xf>
    <xf numFmtId="164" fontId="13" fillId="0" borderId="1" xfId="0" applyNumberFormat="1" applyFont="1" applyBorder="1" applyAlignment="1">
      <alignment vertical="top" wrapText="1"/>
    </xf>
    <xf numFmtId="164" fontId="13" fillId="3" borderId="1" xfId="0" applyNumberFormat="1" applyFont="1" applyFill="1" applyBorder="1" applyAlignment="1">
      <alignment horizontal="center" vertical="top"/>
    </xf>
    <xf numFmtId="164" fontId="13" fillId="7" borderId="1" xfId="0" applyNumberFormat="1" applyFont="1" applyFill="1" applyBorder="1" applyAlignment="1">
      <alignment horizontal="center" vertical="top" wrapText="1"/>
    </xf>
    <xf numFmtId="164" fontId="13" fillId="4" borderId="1" xfId="0" applyNumberFormat="1" applyFont="1" applyFill="1" applyBorder="1" applyAlignment="1">
      <alignment vertical="top"/>
    </xf>
    <xf numFmtId="164" fontId="13" fillId="4" borderId="1" xfId="0" applyNumberFormat="1" applyFont="1" applyFill="1" applyBorder="1" applyAlignment="1">
      <alignment vertical="top" wrapText="1"/>
    </xf>
    <xf numFmtId="164" fontId="12" fillId="5" borderId="1" xfId="0" applyNumberFormat="1" applyFont="1" applyFill="1" applyBorder="1" applyAlignment="1">
      <alignment horizontal="center" vertical="top"/>
    </xf>
    <xf numFmtId="164" fontId="13" fillId="5" borderId="1" xfId="0" applyNumberFormat="1" applyFont="1" applyFill="1" applyBorder="1" applyAlignment="1">
      <alignment horizontal="center" vertical="top"/>
    </xf>
    <xf numFmtId="164" fontId="19" fillId="5" borderId="1" xfId="0" applyNumberFormat="1" applyFont="1" applyFill="1" applyBorder="1" applyAlignment="1">
      <alignment horizontal="center" vertical="top"/>
    </xf>
    <xf numFmtId="164" fontId="6" fillId="7" borderId="1" xfId="0" applyNumberFormat="1" applyFont="1" applyFill="1" applyBorder="1" applyAlignment="1">
      <alignment horizontal="center" vertical="top"/>
    </xf>
    <xf numFmtId="164" fontId="6" fillId="5" borderId="1" xfId="0" applyNumberFormat="1" applyFont="1" applyFill="1" applyBorder="1" applyAlignment="1">
      <alignment horizontal="center" vertical="top"/>
    </xf>
    <xf numFmtId="164" fontId="13" fillId="7" borderId="1" xfId="0" applyNumberFormat="1" applyFont="1" applyFill="1" applyBorder="1" applyAlignment="1">
      <alignment horizontal="center" vertical="top"/>
    </xf>
    <xf numFmtId="164" fontId="12" fillId="3" borderId="6" xfId="0" applyNumberFormat="1" applyFont="1" applyFill="1" applyBorder="1" applyAlignment="1">
      <alignment horizontal="center" vertical="top"/>
    </xf>
    <xf numFmtId="164" fontId="13" fillId="3" borderId="6" xfId="0" applyNumberFormat="1" applyFont="1" applyFill="1" applyBorder="1" applyAlignment="1">
      <alignment horizontal="center" vertical="top"/>
    </xf>
    <xf numFmtId="164" fontId="4" fillId="3" borderId="6" xfId="0" applyNumberFormat="1" applyFont="1" applyFill="1" applyBorder="1" applyAlignment="1">
      <alignment horizontal="center" vertical="top"/>
    </xf>
    <xf numFmtId="164" fontId="19" fillId="3" borderId="6" xfId="0" applyNumberFormat="1" applyFont="1" applyFill="1" applyBorder="1" applyAlignment="1">
      <alignment horizontal="center" vertical="top"/>
    </xf>
    <xf numFmtId="164" fontId="13" fillId="8" borderId="4" xfId="0" applyNumberFormat="1" applyFont="1" applyFill="1" applyBorder="1" applyAlignment="1">
      <alignment horizontal="center" vertical="top"/>
    </xf>
    <xf numFmtId="164" fontId="9" fillId="5" borderId="4" xfId="0" applyNumberFormat="1" applyFont="1" applyFill="1" applyBorder="1" applyAlignment="1">
      <alignment horizontal="center" vertical="top"/>
    </xf>
    <xf numFmtId="164" fontId="7" fillId="5" borderId="4" xfId="0" applyNumberFormat="1" applyFont="1" applyFill="1" applyBorder="1" applyAlignment="1">
      <alignment horizontal="center" vertical="top"/>
    </xf>
    <xf numFmtId="164" fontId="6" fillId="9" borderId="5" xfId="0" applyNumberFormat="1" applyFont="1" applyFill="1" applyBorder="1" applyAlignment="1">
      <alignment wrapText="1"/>
    </xf>
    <xf numFmtId="164" fontId="4" fillId="0" borderId="1" xfId="0" applyNumberFormat="1" applyFont="1" applyBorder="1" applyAlignment="1">
      <alignment vertical="top" wrapText="1"/>
    </xf>
    <xf numFmtId="0" fontId="4" fillId="0" borderId="8" xfId="0" applyFont="1" applyBorder="1" applyAlignment="1">
      <alignment vertical="top" wrapText="1"/>
    </xf>
    <xf numFmtId="0" fontId="22" fillId="0" borderId="0" xfId="0" applyFont="1" applyAlignment="1">
      <alignment vertical="top"/>
    </xf>
    <xf numFmtId="0" fontId="4" fillId="3" borderId="5" xfId="0" applyFont="1" applyFill="1" applyBorder="1" applyAlignment="1">
      <alignment vertical="top" wrapText="1"/>
    </xf>
    <xf numFmtId="0" fontId="19" fillId="3" borderId="1" xfId="0" applyFont="1" applyFill="1" applyBorder="1" applyAlignment="1">
      <alignment vertical="top" wrapText="1"/>
    </xf>
    <xf numFmtId="0" fontId="4" fillId="8" borderId="7" xfId="0" applyFont="1" applyFill="1" applyBorder="1" applyAlignment="1">
      <alignment vertical="top" wrapText="1"/>
    </xf>
    <xf numFmtId="164" fontId="5" fillId="8" borderId="7" xfId="0" applyNumberFormat="1" applyFont="1" applyFill="1" applyBorder="1" applyAlignment="1">
      <alignment horizontal="center" vertical="top" wrapText="1"/>
    </xf>
    <xf numFmtId="164" fontId="13" fillId="8" borderId="7" xfId="0" applyNumberFormat="1" applyFont="1" applyFill="1" applyBorder="1" applyAlignment="1">
      <alignment horizontal="center" vertical="top" wrapText="1"/>
    </xf>
    <xf numFmtId="0" fontId="23" fillId="0" borderId="0" xfId="0" applyFont="1" applyAlignment="1">
      <alignment vertical="top"/>
    </xf>
    <xf numFmtId="0" fontId="26" fillId="0" borderId="0" xfId="0" applyFont="1" applyAlignment="1">
      <alignment vertical="top"/>
    </xf>
    <xf numFmtId="0" fontId="26" fillId="3" borderId="0" xfId="0" applyFont="1" applyFill="1" applyAlignment="1">
      <alignment horizontal="left" vertical="top" wrapText="1"/>
    </xf>
    <xf numFmtId="164" fontId="6" fillId="3" borderId="8" xfId="0" applyNumberFormat="1" applyFont="1" applyFill="1" applyBorder="1" applyAlignment="1">
      <alignment horizontal="center" vertical="top" wrapText="1"/>
    </xf>
    <xf numFmtId="0" fontId="24" fillId="10" borderId="0" xfId="0" applyFont="1" applyFill="1" applyAlignment="1">
      <alignment wrapText="1"/>
    </xf>
    <xf numFmtId="164" fontId="13" fillId="3" borderId="8" xfId="0" applyNumberFormat="1" applyFont="1" applyFill="1" applyBorder="1" applyAlignment="1">
      <alignment horizontal="center" vertical="top"/>
    </xf>
    <xf numFmtId="0" fontId="12" fillId="3" borderId="0" xfId="0" applyFont="1" applyFill="1" applyAlignment="1">
      <alignment horizontal="left" vertical="top" wrapText="1"/>
    </xf>
    <xf numFmtId="0" fontId="6" fillId="3" borderId="2" xfId="0" applyFont="1" applyFill="1" applyBorder="1" applyAlignment="1">
      <alignment horizontal="left" vertical="top" wrapText="1"/>
    </xf>
    <xf numFmtId="0" fontId="2" fillId="0" borderId="2" xfId="0" applyFont="1" applyBorder="1" applyAlignment="1">
      <alignment horizontal="left" vertical="top" wrapText="1"/>
    </xf>
    <xf numFmtId="0" fontId="6" fillId="0" borderId="0" xfId="0" applyFont="1" applyAlignment="1">
      <alignment horizontal="left" vertical="top" wrapText="1"/>
    </xf>
    <xf numFmtId="164" fontId="2" fillId="0" borderId="2" xfId="0" applyNumberFormat="1" applyFont="1" applyBorder="1" applyAlignment="1">
      <alignment horizontal="left" vertical="top" wrapText="1"/>
    </xf>
    <xf numFmtId="0" fontId="2" fillId="3" borderId="2" xfId="0" applyFont="1" applyFill="1" applyBorder="1" applyAlignment="1">
      <alignment horizontal="left" vertical="top" wrapText="1"/>
    </xf>
    <xf numFmtId="164" fontId="2" fillId="3" borderId="2" xfId="0" applyNumberFormat="1" applyFont="1" applyFill="1" applyBorder="1" applyAlignment="1">
      <alignment horizontal="left" vertical="top" wrapText="1"/>
    </xf>
    <xf numFmtId="164" fontId="18" fillId="0" borderId="2" xfId="0" applyNumberFormat="1" applyFont="1" applyBorder="1" applyAlignment="1">
      <alignment horizontal="left" vertical="top" wrapText="1"/>
    </xf>
    <xf numFmtId="0" fontId="2" fillId="0" borderId="1" xfId="0" applyFont="1" applyBorder="1" applyAlignment="1">
      <alignment horizontal="justify" vertical="top" wrapText="1"/>
    </xf>
    <xf numFmtId="0" fontId="27" fillId="0" borderId="0" xfId="0" applyFont="1"/>
    <xf numFmtId="0" fontId="4" fillId="0" borderId="1" xfId="0" applyFont="1" applyBorder="1" applyAlignment="1">
      <alignment horizontal="left" vertical="top" wrapText="1"/>
    </xf>
    <xf numFmtId="164" fontId="4" fillId="3" borderId="8" xfId="0" applyNumberFormat="1" applyFont="1" applyFill="1" applyBorder="1" applyAlignment="1">
      <alignment horizontal="center" vertical="top" wrapText="1"/>
    </xf>
    <xf numFmtId="164" fontId="4" fillId="0" borderId="8" xfId="0" applyNumberFormat="1" applyFont="1" applyBorder="1" applyAlignment="1">
      <alignment horizontal="center" vertical="top" wrapText="1"/>
    </xf>
    <xf numFmtId="0" fontId="27" fillId="0" borderId="0" xfId="0" applyFont="1" applyAlignment="1">
      <alignment wrapText="1"/>
    </xf>
    <xf numFmtId="0" fontId="4" fillId="0" borderId="6" xfId="0" applyFont="1" applyBorder="1" applyAlignment="1">
      <alignment vertical="top" wrapText="1"/>
    </xf>
    <xf numFmtId="164" fontId="4" fillId="9" borderId="5" xfId="0" applyNumberFormat="1" applyFont="1" applyFill="1" applyBorder="1" applyAlignment="1">
      <alignment wrapText="1"/>
    </xf>
    <xf numFmtId="0" fontId="4" fillId="3" borderId="8" xfId="0" applyFont="1" applyFill="1" applyBorder="1" applyAlignment="1">
      <alignment vertical="top" wrapText="1"/>
    </xf>
    <xf numFmtId="164" fontId="6" fillId="3" borderId="5" xfId="0" applyNumberFormat="1" applyFont="1" applyFill="1" applyBorder="1" applyAlignment="1">
      <alignment horizontal="center" vertical="top" wrapText="1"/>
    </xf>
    <xf numFmtId="164" fontId="4" fillId="3" borderId="5" xfId="0" applyNumberFormat="1" applyFont="1" applyFill="1" applyBorder="1" applyAlignment="1">
      <alignment horizontal="center" vertical="top" wrapText="1"/>
    </xf>
    <xf numFmtId="164" fontId="4" fillId="3" borderId="8" xfId="0" applyNumberFormat="1" applyFont="1" applyFill="1" applyBorder="1" applyAlignment="1">
      <alignment wrapText="1"/>
    </xf>
    <xf numFmtId="0" fontId="4" fillId="9" borderId="13" xfId="0" applyFont="1" applyFill="1" applyBorder="1" applyAlignment="1">
      <alignment horizontal="left" vertical="top" wrapText="1"/>
    </xf>
    <xf numFmtId="164" fontId="4" fillId="3" borderId="1" xfId="0" applyNumberFormat="1" applyFont="1" applyFill="1" applyBorder="1" applyAlignment="1">
      <alignment wrapText="1"/>
    </xf>
    <xf numFmtId="0" fontId="4" fillId="3" borderId="1" xfId="0" applyFont="1" applyFill="1" applyBorder="1" applyAlignment="1">
      <alignment wrapText="1"/>
    </xf>
    <xf numFmtId="0" fontId="27" fillId="0" borderId="0" xfId="0" applyFont="1" applyBorder="1" applyAlignment="1">
      <alignment horizontal="left" vertical="top" wrapText="1"/>
    </xf>
    <xf numFmtId="0" fontId="28" fillId="3" borderId="0" xfId="0" applyFont="1" applyFill="1" applyBorder="1" applyAlignment="1">
      <alignment horizontal="left" vertical="top" wrapText="1"/>
    </xf>
    <xf numFmtId="164" fontId="6" fillId="7" borderId="1" xfId="0" applyNumberFormat="1" applyFont="1" applyFill="1" applyBorder="1" applyAlignment="1">
      <alignment horizontal="center" vertical="top" wrapText="1"/>
    </xf>
    <xf numFmtId="164" fontId="4" fillId="3" borderId="18"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4" fillId="0" borderId="5" xfId="0" applyFont="1" applyBorder="1" applyAlignment="1">
      <alignment wrapText="1"/>
    </xf>
    <xf numFmtId="0" fontId="4" fillId="3" borderId="18" xfId="0" applyFont="1" applyFill="1" applyBorder="1" applyAlignment="1">
      <alignment wrapText="1"/>
    </xf>
    <xf numFmtId="0" fontId="5" fillId="8" borderId="14" xfId="0" applyFont="1" applyFill="1" applyBorder="1" applyAlignment="1">
      <alignment horizontal="left" vertical="top" wrapText="1"/>
    </xf>
    <xf numFmtId="164" fontId="2" fillId="7" borderId="1" xfId="0" applyNumberFormat="1" applyFont="1" applyFill="1" applyBorder="1" applyAlignment="1">
      <alignment horizontal="center" vertical="top" wrapText="1"/>
    </xf>
    <xf numFmtId="0" fontId="5" fillId="4" borderId="1" xfId="0" applyFont="1" applyFill="1" applyBorder="1" applyAlignment="1">
      <alignment vertical="top"/>
    </xf>
    <xf numFmtId="0" fontId="5" fillId="3" borderId="1" xfId="0" applyFont="1" applyFill="1" applyBorder="1" applyAlignment="1">
      <alignment horizontal="justify" vertical="top" wrapText="1"/>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8" borderId="1" xfId="0" applyFont="1" applyFill="1" applyBorder="1" applyAlignment="1">
      <alignment horizontal="left" vertical="top" wrapText="1"/>
    </xf>
    <xf numFmtId="0" fontId="25" fillId="0" borderId="0" xfId="0" applyFont="1" applyBorder="1" applyAlignment="1">
      <alignment vertical="top" wrapText="1"/>
    </xf>
    <xf numFmtId="0" fontId="14" fillId="0" borderId="1" xfId="0" applyFont="1" applyBorder="1" applyAlignment="1">
      <alignment horizontal="left" vertical="top" wrapText="1"/>
    </xf>
    <xf numFmtId="0" fontId="19" fillId="10" borderId="1" xfId="0" applyFont="1" applyFill="1" applyBorder="1" applyAlignment="1">
      <alignment vertical="top" wrapText="1"/>
    </xf>
    <xf numFmtId="0" fontId="4" fillId="10" borderId="1" xfId="0" applyFont="1" applyFill="1" applyBorder="1" applyAlignment="1">
      <alignment vertical="top" wrapText="1"/>
    </xf>
    <xf numFmtId="0" fontId="13" fillId="9" borderId="1" xfId="0" applyFont="1" applyFill="1" applyBorder="1" applyAlignment="1">
      <alignment vertical="top" wrapText="1"/>
    </xf>
    <xf numFmtId="0" fontId="6" fillId="0" borderId="1" xfId="0" applyFont="1" applyBorder="1" applyAlignment="1">
      <alignment horizontal="left" vertical="top" wrapText="1"/>
    </xf>
    <xf numFmtId="0" fontId="7" fillId="0" borderId="0" xfId="0" applyFont="1" applyBorder="1" applyAlignment="1">
      <alignment horizontal="left" vertical="top" wrapText="1"/>
    </xf>
    <xf numFmtId="0" fontId="2" fillId="3" borderId="9" xfId="0" applyFont="1" applyFill="1" applyBorder="1" applyAlignment="1">
      <alignment horizontal="left" vertical="top" wrapText="1"/>
    </xf>
    <xf numFmtId="0" fontId="2" fillId="0" borderId="17" xfId="0" applyFont="1" applyBorder="1" applyAlignment="1">
      <alignment horizontal="left" vertical="top" wrapText="1"/>
    </xf>
    <xf numFmtId="164" fontId="5" fillId="7" borderId="1" xfId="0" applyNumberFormat="1" applyFont="1" applyFill="1" applyBorder="1" applyAlignment="1">
      <alignment vertical="top" wrapText="1"/>
    </xf>
    <xf numFmtId="164" fontId="17" fillId="3" borderId="19" xfId="0" applyNumberFormat="1" applyFont="1" applyFill="1" applyBorder="1" applyAlignment="1">
      <alignment horizontal="center" vertical="top"/>
    </xf>
    <xf numFmtId="164" fontId="5" fillId="8" borderId="1" xfId="0" applyNumberFormat="1" applyFont="1" applyFill="1" applyBorder="1" applyAlignment="1">
      <alignment horizontal="left" vertical="top" wrapText="1"/>
    </xf>
    <xf numFmtId="164" fontId="9" fillId="4" borderId="20" xfId="0" applyNumberFormat="1" applyFont="1" applyFill="1" applyBorder="1" applyAlignment="1">
      <alignment vertical="top" wrapText="1"/>
    </xf>
    <xf numFmtId="164" fontId="5" fillId="0" borderId="4" xfId="0" applyNumberFormat="1" applyFont="1" applyBorder="1" applyAlignment="1">
      <alignment vertical="top" wrapText="1"/>
    </xf>
    <xf numFmtId="164" fontId="15" fillId="0" borderId="4" xfId="0" applyNumberFormat="1" applyFont="1" applyBorder="1" applyAlignment="1">
      <alignment vertical="top" wrapText="1"/>
    </xf>
    <xf numFmtId="164" fontId="5" fillId="8" borderId="4" xfId="0" applyNumberFormat="1" applyFont="1" applyFill="1" applyBorder="1" applyAlignment="1">
      <alignment vertical="top" wrapText="1"/>
    </xf>
    <xf numFmtId="164" fontId="4" fillId="3" borderId="3" xfId="0" applyNumberFormat="1" applyFont="1" applyFill="1" applyBorder="1" applyAlignment="1">
      <alignment horizontal="center" vertical="top"/>
    </xf>
    <xf numFmtId="164" fontId="4" fillId="3" borderId="8" xfId="0" applyNumberFormat="1" applyFont="1" applyFill="1" applyBorder="1" applyAlignment="1">
      <alignment horizontal="center" vertical="top"/>
    </xf>
    <xf numFmtId="164" fontId="5"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center" vertical="top"/>
    </xf>
    <xf numFmtId="164" fontId="2" fillId="0" borderId="4" xfId="0" applyNumberFormat="1" applyFont="1" applyBorder="1" applyAlignment="1">
      <alignment horizontal="center" vertical="top" wrapText="1"/>
    </xf>
    <xf numFmtId="0" fontId="11" fillId="2" borderId="1" xfId="0" applyNumberFormat="1" applyFont="1" applyFill="1" applyBorder="1" applyAlignment="1">
      <alignment horizontal="center" vertical="top"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vertical="top" wrapText="1"/>
    </xf>
    <xf numFmtId="164" fontId="2" fillId="0" borderId="2"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164" fontId="2" fillId="0" borderId="4"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3" borderId="0" xfId="0" applyFont="1" applyFill="1" applyAlignment="1">
      <alignment horizontal="left" vertical="top" wrapText="1"/>
    </xf>
    <xf numFmtId="164" fontId="5" fillId="3" borderId="2" xfId="0" applyNumberFormat="1" applyFont="1" applyFill="1" applyBorder="1" applyAlignment="1">
      <alignment horizontal="left" vertical="top" wrapText="1"/>
    </xf>
    <xf numFmtId="164" fontId="5" fillId="3" borderId="3"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164" fontId="5" fillId="0" borderId="2" xfId="0" applyNumberFormat="1" applyFont="1" applyBorder="1" applyAlignment="1">
      <alignment horizontal="left" vertical="top" wrapText="1"/>
    </xf>
    <xf numFmtId="164" fontId="5" fillId="0" borderId="3"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164" fontId="5" fillId="3" borderId="4" xfId="0" applyNumberFormat="1" applyFont="1" applyFill="1" applyBorder="1" applyAlignment="1">
      <alignment horizontal="left" vertical="top" wrapText="1"/>
    </xf>
    <xf numFmtId="0" fontId="7" fillId="3" borderId="0"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justify"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7" xfId="0" applyFont="1" applyBorder="1" applyAlignment="1">
      <alignment horizontal="left" vertical="top" wrapText="1"/>
    </xf>
    <xf numFmtId="0" fontId="12" fillId="11" borderId="2" xfId="0" applyFont="1" applyFill="1" applyBorder="1" applyAlignment="1">
      <alignment horizontal="left" vertical="top" wrapText="1"/>
    </xf>
    <xf numFmtId="0" fontId="12" fillId="11" borderId="4" xfId="0" applyFont="1" applyFill="1" applyBorder="1" applyAlignment="1">
      <alignment horizontal="left" vertical="top" wrapText="1"/>
    </xf>
    <xf numFmtId="164" fontId="2" fillId="0" borderId="1" xfId="0" applyNumberFormat="1" applyFont="1" applyBorder="1" applyAlignment="1">
      <alignment vertical="top" wrapText="1"/>
    </xf>
    <xf numFmtId="164" fontId="12" fillId="0" borderId="1" xfId="0" applyNumberFormat="1" applyFont="1" applyBorder="1" applyAlignment="1">
      <alignment vertical="top" wrapText="1"/>
    </xf>
    <xf numFmtId="164" fontId="12" fillId="5" borderId="4" xfId="0" applyNumberFormat="1" applyFont="1" applyFill="1" applyBorder="1" applyAlignment="1">
      <alignment horizontal="center" vertical="top"/>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CC"/>
      <color rgb="FFCCFFCC"/>
      <color rgb="FFFFCCFF"/>
      <color rgb="FF99FFCC"/>
      <color rgb="FFFF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B1:I205"/>
  <sheetViews>
    <sheetView tabSelected="1" zoomScaleNormal="100" workbookViewId="0">
      <selection activeCell="D13" sqref="D13"/>
    </sheetView>
  </sheetViews>
  <sheetFormatPr defaultColWidth="9.28515625" defaultRowHeight="12.75" x14ac:dyDescent="0.2"/>
  <cols>
    <col min="1" max="1" width="2.5703125" style="2" customWidth="1"/>
    <col min="2" max="2" width="17.7109375" style="6" customWidth="1"/>
    <col min="3" max="3" width="44.7109375" style="6" customWidth="1"/>
    <col min="4" max="4" width="13.7109375" style="1" customWidth="1"/>
    <col min="5" max="5" width="12.7109375" style="1" customWidth="1"/>
    <col min="6" max="6" width="13.42578125" style="1" customWidth="1"/>
    <col min="7" max="7" width="14.7109375" style="1" customWidth="1"/>
    <col min="8" max="8" width="23.5703125" style="2" customWidth="1"/>
    <col min="9" max="16384" width="9.28515625" style="2"/>
  </cols>
  <sheetData>
    <row r="1" spans="2:8" ht="9" customHeight="1" x14ac:dyDescent="0.2">
      <c r="B1" s="32"/>
      <c r="C1" s="32"/>
      <c r="D1" s="55"/>
      <c r="E1" s="55"/>
      <c r="F1" s="56"/>
      <c r="G1" s="56"/>
    </row>
    <row r="2" spans="2:8" ht="39.6" customHeight="1" x14ac:dyDescent="0.2">
      <c r="B2" s="202" t="s">
        <v>0</v>
      </c>
      <c r="C2" s="202"/>
      <c r="D2" s="202"/>
      <c r="E2" s="203"/>
      <c r="F2" s="202"/>
      <c r="G2" s="202"/>
    </row>
    <row r="3" spans="2:8" ht="60" customHeight="1" x14ac:dyDescent="0.2">
      <c r="B3" s="33" t="s">
        <v>1</v>
      </c>
      <c r="C3" s="33" t="s">
        <v>2</v>
      </c>
      <c r="D3" s="34" t="s">
        <v>3</v>
      </c>
      <c r="E3" s="34" t="s">
        <v>4</v>
      </c>
      <c r="F3" s="34" t="s">
        <v>5</v>
      </c>
      <c r="G3" s="34" t="s">
        <v>6</v>
      </c>
    </row>
    <row r="4" spans="2:8" ht="12.6" customHeight="1" x14ac:dyDescent="0.2">
      <c r="B4" s="35">
        <v>1</v>
      </c>
      <c r="C4" s="35">
        <v>2</v>
      </c>
      <c r="D4" s="201">
        <v>3</v>
      </c>
      <c r="E4" s="201">
        <v>4</v>
      </c>
      <c r="F4" s="57">
        <v>5</v>
      </c>
      <c r="G4" s="35">
        <v>6</v>
      </c>
    </row>
    <row r="5" spans="2:8" ht="28.5" customHeight="1" x14ac:dyDescent="0.2">
      <c r="B5" s="36" t="s">
        <v>7</v>
      </c>
      <c r="C5" s="37" t="s">
        <v>8</v>
      </c>
      <c r="D5" s="44"/>
      <c r="E5" s="44"/>
      <c r="F5" s="44"/>
      <c r="G5" s="37"/>
    </row>
    <row r="6" spans="2:8" ht="30" customHeight="1" x14ac:dyDescent="0.2">
      <c r="B6" s="38" t="s">
        <v>9</v>
      </c>
      <c r="C6" s="38" t="s">
        <v>10</v>
      </c>
      <c r="D6" s="39"/>
      <c r="E6" s="39"/>
      <c r="F6" s="39"/>
      <c r="G6" s="168"/>
    </row>
    <row r="7" spans="2:8" ht="33" customHeight="1" x14ac:dyDescent="0.2">
      <c r="B7" s="60" t="s">
        <v>11</v>
      </c>
      <c r="C7" s="23" t="s">
        <v>12</v>
      </c>
      <c r="D7" s="5"/>
      <c r="E7" s="5"/>
      <c r="F7" s="5"/>
      <c r="G7" s="4" t="s">
        <v>13</v>
      </c>
      <c r="H7" s="139"/>
    </row>
    <row r="8" spans="2:8" ht="28.5" customHeight="1" x14ac:dyDescent="0.2">
      <c r="B8" s="60" t="s">
        <v>16</v>
      </c>
      <c r="C8" s="17" t="s">
        <v>17</v>
      </c>
      <c r="D8" s="104"/>
      <c r="E8" s="5"/>
      <c r="F8" s="81"/>
      <c r="G8" s="4" t="s">
        <v>13</v>
      </c>
    </row>
    <row r="9" spans="2:8" s="152" customFormat="1" ht="18.600000000000001" customHeight="1" x14ac:dyDescent="0.2">
      <c r="B9" s="60" t="s">
        <v>18</v>
      </c>
      <c r="C9" s="19" t="s">
        <v>267</v>
      </c>
      <c r="D9" s="104"/>
      <c r="E9" s="84"/>
      <c r="F9" s="84"/>
      <c r="G9" s="84"/>
      <c r="H9" s="166"/>
    </row>
    <row r="10" spans="2:8" s="152" customFormat="1" ht="33.6" customHeight="1" x14ac:dyDescent="0.2">
      <c r="B10" s="60" t="s">
        <v>19</v>
      </c>
      <c r="C10" s="19" t="s">
        <v>21</v>
      </c>
      <c r="D10" s="104"/>
      <c r="E10" s="84"/>
      <c r="F10" s="84"/>
      <c r="G10" s="84"/>
    </row>
    <row r="11" spans="2:8" s="152" customFormat="1" ht="30.75" customHeight="1" x14ac:dyDescent="0.2">
      <c r="B11" s="60" t="s">
        <v>20</v>
      </c>
      <c r="C11" s="45" t="s">
        <v>23</v>
      </c>
      <c r="D11" s="104"/>
      <c r="E11" s="104"/>
      <c r="F11" s="104"/>
      <c r="G11" s="84"/>
    </row>
    <row r="12" spans="2:8" s="152" customFormat="1" ht="33.6" customHeight="1" x14ac:dyDescent="0.2">
      <c r="B12" s="60" t="s">
        <v>22</v>
      </c>
      <c r="C12" s="19" t="s">
        <v>25</v>
      </c>
      <c r="D12" s="9"/>
      <c r="E12" s="9"/>
      <c r="F12" s="9"/>
      <c r="G12" s="84"/>
    </row>
    <row r="13" spans="2:8" s="152" customFormat="1" ht="45" customHeight="1" x14ac:dyDescent="0.2">
      <c r="B13" s="60" t="s">
        <v>24</v>
      </c>
      <c r="C13" s="153" t="s">
        <v>27</v>
      </c>
      <c r="D13" s="84"/>
      <c r="E13" s="84"/>
      <c r="F13" s="84"/>
      <c r="G13" s="84"/>
    </row>
    <row r="14" spans="2:8" s="152" customFormat="1" ht="31.15" customHeight="1" x14ac:dyDescent="0.2">
      <c r="B14" s="60" t="s">
        <v>26</v>
      </c>
      <c r="C14" s="19" t="s">
        <v>29</v>
      </c>
      <c r="D14" s="84"/>
      <c r="E14" s="84"/>
      <c r="F14" s="84"/>
      <c r="G14" s="9"/>
    </row>
    <row r="15" spans="2:8" s="152" customFormat="1" ht="19.899999999999999" customHeight="1" x14ac:dyDescent="0.2">
      <c r="B15" s="60" t="s">
        <v>28</v>
      </c>
      <c r="C15" s="23" t="s">
        <v>31</v>
      </c>
      <c r="D15" s="84"/>
      <c r="E15" s="84"/>
      <c r="F15" s="84"/>
      <c r="G15" s="84"/>
    </row>
    <row r="16" spans="2:8" s="152" customFormat="1" ht="30" customHeight="1" x14ac:dyDescent="0.2">
      <c r="B16" s="60" t="s">
        <v>30</v>
      </c>
      <c r="C16" s="19" t="s">
        <v>33</v>
      </c>
      <c r="D16" s="84"/>
      <c r="E16" s="84"/>
      <c r="F16" s="84"/>
      <c r="G16" s="9"/>
    </row>
    <row r="17" spans="2:8" s="152" customFormat="1" ht="42" customHeight="1" x14ac:dyDescent="0.2">
      <c r="B17" s="60" t="s">
        <v>32</v>
      </c>
      <c r="C17" s="19" t="s">
        <v>35</v>
      </c>
      <c r="D17" s="85"/>
      <c r="E17" s="9"/>
      <c r="F17" s="9"/>
      <c r="G17" s="84"/>
    </row>
    <row r="18" spans="2:8" s="152" customFormat="1" ht="34.9" customHeight="1" x14ac:dyDescent="0.2">
      <c r="B18" s="60" t="s">
        <v>34</v>
      </c>
      <c r="C18" s="19" t="s">
        <v>37</v>
      </c>
      <c r="D18" s="85"/>
      <c r="E18" s="9"/>
      <c r="F18" s="9"/>
      <c r="G18" s="84"/>
    </row>
    <row r="19" spans="2:8" s="152" customFormat="1" ht="32.25" customHeight="1" x14ac:dyDescent="0.2">
      <c r="B19" s="60" t="s">
        <v>36</v>
      </c>
      <c r="C19" s="19" t="s">
        <v>39</v>
      </c>
      <c r="D19" s="154"/>
      <c r="E19" s="155"/>
      <c r="F19" s="154"/>
      <c r="G19" s="169"/>
    </row>
    <row r="20" spans="2:8" s="152" customFormat="1" ht="20.45" customHeight="1" x14ac:dyDescent="0.2">
      <c r="B20" s="60" t="s">
        <v>38</v>
      </c>
      <c r="C20" s="19" t="s">
        <v>41</v>
      </c>
      <c r="D20" s="85"/>
      <c r="E20" s="104"/>
      <c r="F20" s="104"/>
      <c r="G20" s="84"/>
    </row>
    <row r="21" spans="2:8" s="152" customFormat="1" ht="30.75" customHeight="1" x14ac:dyDescent="0.2">
      <c r="B21" s="60" t="s">
        <v>40</v>
      </c>
      <c r="C21" s="19" t="s">
        <v>43</v>
      </c>
      <c r="D21" s="104"/>
      <c r="E21" s="104"/>
      <c r="F21" s="104"/>
      <c r="G21" s="170" t="s">
        <v>44</v>
      </c>
    </row>
    <row r="22" spans="2:8" s="152" customFormat="1" ht="42.6" customHeight="1" x14ac:dyDescent="0.2">
      <c r="B22" s="60" t="s">
        <v>42</v>
      </c>
      <c r="C22" s="19" t="s">
        <v>46</v>
      </c>
      <c r="D22" s="104"/>
      <c r="E22" s="104"/>
      <c r="F22" s="104"/>
      <c r="G22" s="84"/>
    </row>
    <row r="23" spans="2:8" s="152" customFormat="1" ht="22.9" customHeight="1" x14ac:dyDescent="0.2">
      <c r="B23" s="60" t="s">
        <v>45</v>
      </c>
      <c r="C23" s="19" t="s">
        <v>48</v>
      </c>
      <c r="D23" s="104"/>
      <c r="E23" s="104"/>
      <c r="F23" s="104"/>
      <c r="G23" s="9"/>
      <c r="H23" s="156"/>
    </row>
    <row r="24" spans="2:8" s="152" customFormat="1" ht="28.5" customHeight="1" x14ac:dyDescent="0.2">
      <c r="B24" s="60" t="s">
        <v>47</v>
      </c>
      <c r="C24" s="19" t="s">
        <v>50</v>
      </c>
      <c r="D24" s="104"/>
      <c r="E24" s="104"/>
      <c r="F24" s="104"/>
      <c r="G24" s="9" t="s">
        <v>51</v>
      </c>
    </row>
    <row r="25" spans="2:8" s="152" customFormat="1" ht="42" customHeight="1" x14ac:dyDescent="0.2">
      <c r="B25" s="60" t="s">
        <v>49</v>
      </c>
      <c r="C25" s="19" t="s">
        <v>53</v>
      </c>
      <c r="D25" s="9"/>
      <c r="E25" s="9"/>
      <c r="F25" s="9"/>
      <c r="G25" s="170" t="s">
        <v>54</v>
      </c>
    </row>
    <row r="26" spans="2:8" s="152" customFormat="1" ht="32.25" customHeight="1" x14ac:dyDescent="0.2">
      <c r="B26" s="60" t="s">
        <v>52</v>
      </c>
      <c r="C26" s="46" t="s">
        <v>56</v>
      </c>
      <c r="D26" s="9"/>
      <c r="E26" s="9"/>
      <c r="F26" s="9"/>
      <c r="G26" s="9"/>
    </row>
    <row r="27" spans="2:8" s="152" customFormat="1" ht="33" customHeight="1" x14ac:dyDescent="0.2">
      <c r="B27" s="60" t="s">
        <v>55</v>
      </c>
      <c r="C27" s="19" t="s">
        <v>58</v>
      </c>
      <c r="D27" s="9"/>
      <c r="E27" s="9"/>
      <c r="F27" s="9"/>
      <c r="G27" s="84"/>
    </row>
    <row r="28" spans="2:8" s="152" customFormat="1" ht="45.6" customHeight="1" x14ac:dyDescent="0.2">
      <c r="B28" s="60" t="s">
        <v>57</v>
      </c>
      <c r="C28" s="19" t="s">
        <v>60</v>
      </c>
      <c r="D28" s="9"/>
      <c r="E28" s="9"/>
      <c r="F28" s="9"/>
      <c r="G28" s="170" t="s">
        <v>61</v>
      </c>
    </row>
    <row r="29" spans="2:8" s="152" customFormat="1" ht="31.5" customHeight="1" x14ac:dyDescent="0.2">
      <c r="B29" s="60" t="s">
        <v>59</v>
      </c>
      <c r="C29" s="23" t="s">
        <v>63</v>
      </c>
      <c r="D29" s="85"/>
      <c r="E29" s="85"/>
      <c r="F29" s="9"/>
      <c r="G29" s="84"/>
    </row>
    <row r="30" spans="2:8" s="152" customFormat="1" ht="33" customHeight="1" x14ac:dyDescent="0.2">
      <c r="B30" s="60" t="s">
        <v>62</v>
      </c>
      <c r="C30" s="23" t="s">
        <v>65</v>
      </c>
      <c r="D30" s="85"/>
      <c r="E30" s="85"/>
      <c r="F30" s="9"/>
      <c r="G30" s="84"/>
      <c r="H30" s="167"/>
    </row>
    <row r="31" spans="2:8" s="152" customFormat="1" ht="28.9" customHeight="1" x14ac:dyDescent="0.2">
      <c r="B31" s="60" t="s">
        <v>64</v>
      </c>
      <c r="C31" s="23" t="s">
        <v>67</v>
      </c>
      <c r="D31" s="104"/>
      <c r="E31" s="104"/>
      <c r="F31" s="84"/>
      <c r="G31" s="9"/>
    </row>
    <row r="32" spans="2:8" s="152" customFormat="1" ht="16.899999999999999" customHeight="1" x14ac:dyDescent="0.2">
      <c r="B32" s="60" t="s">
        <v>66</v>
      </c>
      <c r="C32" s="19" t="s">
        <v>69</v>
      </c>
      <c r="D32" s="9"/>
      <c r="E32" s="9"/>
      <c r="F32" s="9"/>
      <c r="G32" s="84"/>
    </row>
    <row r="33" spans="2:8" s="152" customFormat="1" ht="34.9" customHeight="1" x14ac:dyDescent="0.2">
      <c r="B33" s="60" t="s">
        <v>68</v>
      </c>
      <c r="C33" s="19" t="s">
        <v>71</v>
      </c>
      <c r="D33" s="9"/>
      <c r="E33" s="9"/>
      <c r="F33" s="9"/>
      <c r="G33" s="84"/>
    </row>
    <row r="34" spans="2:8" s="152" customFormat="1" ht="55.5" customHeight="1" x14ac:dyDescent="0.2">
      <c r="B34" s="60" t="s">
        <v>70</v>
      </c>
      <c r="C34" s="19" t="s">
        <v>73</v>
      </c>
      <c r="D34" s="9"/>
      <c r="E34" s="9"/>
      <c r="F34" s="9"/>
      <c r="G34" s="9" t="s">
        <v>51</v>
      </c>
    </row>
    <row r="35" spans="2:8" s="152" customFormat="1" ht="33" customHeight="1" x14ac:dyDescent="0.2">
      <c r="B35" s="60" t="s">
        <v>72</v>
      </c>
      <c r="C35" s="19" t="s">
        <v>75</v>
      </c>
      <c r="D35" s="84"/>
      <c r="E35" s="84"/>
      <c r="F35" s="84"/>
      <c r="G35" s="84"/>
    </row>
    <row r="36" spans="2:8" s="152" customFormat="1" ht="30.75" customHeight="1" x14ac:dyDescent="0.2">
      <c r="B36" s="60" t="s">
        <v>74</v>
      </c>
      <c r="C36" s="130" t="s">
        <v>77</v>
      </c>
      <c r="D36" s="85"/>
      <c r="E36" s="104"/>
      <c r="F36" s="104"/>
      <c r="G36" s="84"/>
      <c r="H36" s="146"/>
    </row>
    <row r="37" spans="2:8" s="152" customFormat="1" ht="34.15" customHeight="1" x14ac:dyDescent="0.2">
      <c r="B37" s="60" t="s">
        <v>76</v>
      </c>
      <c r="C37" s="157" t="s">
        <v>268</v>
      </c>
      <c r="D37" s="128" t="s">
        <v>79</v>
      </c>
      <c r="E37" s="158" t="s">
        <v>79</v>
      </c>
      <c r="F37" s="158" t="s">
        <v>79</v>
      </c>
      <c r="G37" s="171" t="s">
        <v>79</v>
      </c>
    </row>
    <row r="38" spans="2:8" s="152" customFormat="1" ht="44.25" customHeight="1" x14ac:dyDescent="0.2">
      <c r="B38" s="60" t="s">
        <v>78</v>
      </c>
      <c r="C38" s="159" t="s">
        <v>265</v>
      </c>
      <c r="D38" s="160"/>
      <c r="E38" s="161"/>
      <c r="F38" s="161"/>
      <c r="G38" s="161"/>
      <c r="H38" s="146"/>
    </row>
    <row r="39" spans="2:8" s="152" customFormat="1" ht="33.75" customHeight="1" x14ac:dyDescent="0.2">
      <c r="B39" s="60" t="s">
        <v>80</v>
      </c>
      <c r="C39" s="159" t="s">
        <v>82</v>
      </c>
      <c r="D39" s="140"/>
      <c r="E39" s="162"/>
      <c r="F39" s="162"/>
      <c r="G39" s="172"/>
    </row>
    <row r="40" spans="2:8" s="152" customFormat="1" ht="36" customHeight="1" x14ac:dyDescent="0.2">
      <c r="B40" s="60" t="s">
        <v>81</v>
      </c>
      <c r="C40" s="163" t="s">
        <v>266</v>
      </c>
      <c r="D40" s="85"/>
      <c r="E40" s="164"/>
      <c r="F40" s="164"/>
      <c r="G40" s="165"/>
    </row>
    <row r="41" spans="2:8" ht="21.6" customHeight="1" x14ac:dyDescent="0.2">
      <c r="B41" s="173"/>
      <c r="C41" s="134" t="s">
        <v>83</v>
      </c>
      <c r="D41" s="135">
        <f t="shared" ref="D41" si="0">SUM(D42:D47)</f>
        <v>170241.8</v>
      </c>
      <c r="E41" s="136">
        <f>SUM(E42:E47)</f>
        <v>172567.1</v>
      </c>
      <c r="F41" s="136">
        <f>SUM(F42:F47)</f>
        <v>175028.5</v>
      </c>
      <c r="G41" s="135"/>
    </row>
    <row r="42" spans="2:8" ht="20.25" customHeight="1" x14ac:dyDescent="0.2">
      <c r="B42" s="213"/>
      <c r="C42" s="27" t="s">
        <v>84</v>
      </c>
      <c r="D42" s="72"/>
      <c r="E42" s="108"/>
      <c r="F42" s="108"/>
      <c r="G42" s="72"/>
    </row>
    <row r="43" spans="2:8" ht="30" customHeight="1" x14ac:dyDescent="0.2">
      <c r="B43" s="213"/>
      <c r="C43" s="17" t="s">
        <v>85</v>
      </c>
      <c r="D43" s="69">
        <v>66938.2</v>
      </c>
      <c r="E43" s="104">
        <v>67700.5</v>
      </c>
      <c r="F43" s="80">
        <v>69007.899999999994</v>
      </c>
      <c r="G43" s="5"/>
    </row>
    <row r="44" spans="2:8" ht="19.899999999999999" customHeight="1" x14ac:dyDescent="0.2">
      <c r="B44" s="213"/>
      <c r="C44" s="17" t="s">
        <v>86</v>
      </c>
      <c r="D44" s="69">
        <f>91875+35.1</f>
        <v>91910.1</v>
      </c>
      <c r="E44" s="104">
        <v>96488</v>
      </c>
      <c r="F44" s="69">
        <v>97642</v>
      </c>
      <c r="G44" s="5"/>
    </row>
    <row r="45" spans="2:8" ht="28.9" customHeight="1" x14ac:dyDescent="0.2">
      <c r="B45" s="213"/>
      <c r="C45" s="40" t="s">
        <v>87</v>
      </c>
      <c r="D45" s="69">
        <v>2345</v>
      </c>
      <c r="E45" s="69">
        <v>345.2</v>
      </c>
      <c r="F45" s="69">
        <v>345.2</v>
      </c>
      <c r="G45" s="5"/>
    </row>
    <row r="46" spans="2:8" ht="20.25" customHeight="1" x14ac:dyDescent="0.2">
      <c r="B46" s="213"/>
      <c r="C46" s="17" t="s">
        <v>88</v>
      </c>
      <c r="D46" s="69">
        <v>8037.8</v>
      </c>
      <c r="E46" s="107">
        <v>8033.4</v>
      </c>
      <c r="F46" s="80">
        <v>8033.4</v>
      </c>
      <c r="G46" s="5"/>
    </row>
    <row r="47" spans="2:8" ht="20.25" customHeight="1" x14ac:dyDescent="0.2">
      <c r="B47" s="214"/>
      <c r="C47" s="17" t="s">
        <v>89</v>
      </c>
      <c r="D47" s="69">
        <v>1010.7</v>
      </c>
      <c r="E47" s="104">
        <v>0</v>
      </c>
      <c r="F47" s="80">
        <v>0</v>
      </c>
      <c r="G47" s="5"/>
    </row>
    <row r="48" spans="2:8" ht="20.25" customHeight="1" x14ac:dyDescent="0.2">
      <c r="B48" s="25"/>
      <c r="C48" s="13" t="s">
        <v>90</v>
      </c>
      <c r="D48" s="73">
        <f>D51+D50</f>
        <v>115.6</v>
      </c>
      <c r="E48" s="73">
        <f>E51+E50</f>
        <v>7260</v>
      </c>
      <c r="F48" s="73">
        <f t="shared" ref="F48" si="1">F51+F50</f>
        <v>2570.9</v>
      </c>
      <c r="G48" s="73"/>
      <c r="H48" s="47" t="s">
        <v>91</v>
      </c>
    </row>
    <row r="49" spans="2:8" ht="20.25" customHeight="1" x14ac:dyDescent="0.2">
      <c r="B49" s="212"/>
      <c r="C49" s="17" t="s">
        <v>92</v>
      </c>
      <c r="D49" s="5"/>
      <c r="E49" s="81"/>
      <c r="F49" s="81"/>
      <c r="G49" s="5"/>
      <c r="H49" s="47"/>
    </row>
    <row r="50" spans="2:8" ht="20.25" customHeight="1" x14ac:dyDescent="0.2">
      <c r="B50" s="213"/>
      <c r="C50" s="17" t="s">
        <v>93</v>
      </c>
      <c r="D50" s="69">
        <v>19.600000000000001</v>
      </c>
      <c r="E50" s="69">
        <v>1260</v>
      </c>
      <c r="F50" s="69">
        <v>363.1</v>
      </c>
      <c r="G50" s="5"/>
      <c r="H50" s="47"/>
    </row>
    <row r="51" spans="2:8" ht="20.25" customHeight="1" x14ac:dyDescent="0.2">
      <c r="B51" s="214"/>
      <c r="C51" s="19" t="s">
        <v>94</v>
      </c>
      <c r="D51" s="69">
        <v>96</v>
      </c>
      <c r="E51" s="69">
        <v>6000</v>
      </c>
      <c r="F51" s="69">
        <v>2207.8000000000002</v>
      </c>
      <c r="G51" s="5"/>
      <c r="H51" s="47"/>
    </row>
    <row r="52" spans="2:8" ht="33.6" customHeight="1" x14ac:dyDescent="0.2">
      <c r="B52" s="11" t="s">
        <v>95</v>
      </c>
      <c r="C52" s="10" t="s">
        <v>96</v>
      </c>
      <c r="D52" s="74"/>
      <c r="E52" s="74"/>
      <c r="F52" s="74"/>
      <c r="G52" s="174"/>
    </row>
    <row r="53" spans="2:8" ht="19.149999999999999" customHeight="1" x14ac:dyDescent="0.2">
      <c r="B53" s="41" t="s">
        <v>97</v>
      </c>
      <c r="C53" s="20" t="s">
        <v>98</v>
      </c>
      <c r="D53" s="75"/>
      <c r="E53" s="75"/>
      <c r="F53" s="75"/>
      <c r="G53" s="70"/>
    </row>
    <row r="54" spans="2:8" ht="19.149999999999999" customHeight="1" x14ac:dyDescent="0.2">
      <c r="B54" s="148" t="s">
        <v>99</v>
      </c>
      <c r="C54" s="20" t="s">
        <v>100</v>
      </c>
      <c r="D54" s="75"/>
      <c r="E54" s="76"/>
      <c r="F54" s="76"/>
      <c r="G54" s="70" t="s">
        <v>101</v>
      </c>
    </row>
    <row r="55" spans="2:8" ht="34.15" customHeight="1" x14ac:dyDescent="0.2">
      <c r="B55" s="148" t="s">
        <v>102</v>
      </c>
      <c r="C55" s="20" t="s">
        <v>103</v>
      </c>
      <c r="D55" s="75"/>
      <c r="E55" s="76"/>
      <c r="F55" s="76"/>
      <c r="G55" s="70" t="s">
        <v>104</v>
      </c>
    </row>
    <row r="56" spans="2:8" ht="19.5" customHeight="1" x14ac:dyDescent="0.2">
      <c r="B56" s="14"/>
      <c r="C56" s="13" t="s">
        <v>83</v>
      </c>
      <c r="D56" s="77">
        <f>SUM(D58:D60)</f>
        <v>1992.5</v>
      </c>
      <c r="E56" s="77">
        <f t="shared" ref="E56:F56" si="2">SUM(E58:E60)</f>
        <v>2082</v>
      </c>
      <c r="F56" s="77">
        <f t="shared" si="2"/>
        <v>2122</v>
      </c>
      <c r="G56" s="77"/>
    </row>
    <row r="57" spans="2:8" ht="15.6" customHeight="1" x14ac:dyDescent="0.2">
      <c r="B57" s="209"/>
      <c r="C57" s="17" t="s">
        <v>84</v>
      </c>
      <c r="D57" s="8"/>
      <c r="E57" s="110"/>
      <c r="F57" s="110"/>
      <c r="G57" s="8"/>
    </row>
    <row r="58" spans="2:8" ht="29.65" customHeight="1" x14ac:dyDescent="0.2">
      <c r="B58" s="210"/>
      <c r="C58" s="17" t="s">
        <v>85</v>
      </c>
      <c r="D58" s="78">
        <v>0</v>
      </c>
      <c r="E58" s="111">
        <v>330</v>
      </c>
      <c r="F58" s="111">
        <v>360</v>
      </c>
      <c r="G58" s="8"/>
    </row>
    <row r="59" spans="2:8" ht="19.899999999999999" customHeight="1" x14ac:dyDescent="0.2">
      <c r="B59" s="210"/>
      <c r="C59" s="17" t="s">
        <v>89</v>
      </c>
      <c r="D59" s="78">
        <v>292</v>
      </c>
      <c r="E59" s="111">
        <v>0</v>
      </c>
      <c r="F59" s="111">
        <v>0</v>
      </c>
      <c r="G59" s="8"/>
    </row>
    <row r="60" spans="2:8" ht="16.149999999999999" customHeight="1" x14ac:dyDescent="0.2">
      <c r="B60" s="211"/>
      <c r="C60" s="17" t="s">
        <v>86</v>
      </c>
      <c r="D60" s="78">
        <v>1700.5</v>
      </c>
      <c r="E60" s="111">
        <v>1752</v>
      </c>
      <c r="F60" s="111">
        <v>1762</v>
      </c>
      <c r="G60" s="5"/>
    </row>
    <row r="61" spans="2:8" s="3" customFormat="1" ht="34.15" customHeight="1" x14ac:dyDescent="0.2">
      <c r="B61" s="11" t="s">
        <v>105</v>
      </c>
      <c r="C61" s="10" t="s">
        <v>106</v>
      </c>
      <c r="D61" s="79"/>
      <c r="E61" s="79"/>
      <c r="F61" s="79"/>
      <c r="G61" s="79"/>
    </row>
    <row r="62" spans="2:8" ht="16.899999999999999" customHeight="1" x14ac:dyDescent="0.2">
      <c r="B62" s="14"/>
      <c r="C62" s="13" t="s">
        <v>83</v>
      </c>
      <c r="D62" s="77">
        <f t="shared" ref="D62" si="3">SUM(D64:D64)</f>
        <v>3.9</v>
      </c>
      <c r="E62" s="109">
        <f t="shared" ref="E62" si="4">SUM(E64:E64)</f>
        <v>3.9</v>
      </c>
      <c r="F62" s="109">
        <f t="shared" ref="F62" si="5">SUM(F64:F64)</f>
        <v>3.9</v>
      </c>
      <c r="G62" s="77"/>
    </row>
    <row r="63" spans="2:8" ht="14.65" customHeight="1" x14ac:dyDescent="0.2">
      <c r="B63" s="224"/>
      <c r="C63" s="17" t="s">
        <v>84</v>
      </c>
      <c r="D63" s="8"/>
      <c r="E63" s="110"/>
      <c r="F63" s="110"/>
      <c r="G63" s="8"/>
    </row>
    <row r="64" spans="2:8" ht="28.15" customHeight="1" x14ac:dyDescent="0.2">
      <c r="B64" s="224"/>
      <c r="C64" s="17" t="s">
        <v>14</v>
      </c>
      <c r="D64" s="80">
        <v>3.9</v>
      </c>
      <c r="E64" s="80">
        <v>3.9</v>
      </c>
      <c r="F64" s="80">
        <v>3.9</v>
      </c>
      <c r="G64" s="8"/>
    </row>
    <row r="65" spans="2:8" ht="31.9" customHeight="1" x14ac:dyDescent="0.2">
      <c r="B65" s="11" t="s">
        <v>107</v>
      </c>
      <c r="C65" s="10" t="s">
        <v>108</v>
      </c>
      <c r="D65" s="79"/>
      <c r="E65" s="112"/>
      <c r="F65" s="112"/>
      <c r="G65" s="79"/>
    </row>
    <row r="66" spans="2:8" ht="14.65" customHeight="1" x14ac:dyDescent="0.2">
      <c r="B66" s="15"/>
      <c r="C66" s="13" t="s">
        <v>83</v>
      </c>
      <c r="D66" s="77">
        <f t="shared" ref="D66" si="6">+D68</f>
        <v>62.5</v>
      </c>
      <c r="E66" s="109">
        <f t="shared" ref="E66" si="7">+E68</f>
        <v>66.8</v>
      </c>
      <c r="F66" s="109">
        <f t="shared" ref="F66" si="8">+F68</f>
        <v>71.5</v>
      </c>
      <c r="G66" s="77"/>
    </row>
    <row r="67" spans="2:8" ht="14.65" customHeight="1" x14ac:dyDescent="0.2">
      <c r="B67" s="225"/>
      <c r="C67" s="17" t="s">
        <v>84</v>
      </c>
      <c r="D67" s="8"/>
      <c r="E67" s="110"/>
      <c r="F67" s="110"/>
      <c r="G67" s="8"/>
    </row>
    <row r="68" spans="2:8" ht="29.65" customHeight="1" x14ac:dyDescent="0.2">
      <c r="B68" s="225"/>
      <c r="C68" s="17" t="s">
        <v>14</v>
      </c>
      <c r="D68" s="81">
        <v>62.5</v>
      </c>
      <c r="E68" s="81">
        <v>66.8</v>
      </c>
      <c r="F68" s="81">
        <v>71.5</v>
      </c>
      <c r="G68" s="8"/>
    </row>
    <row r="69" spans="2:8" s="3" customFormat="1" ht="42" customHeight="1" x14ac:dyDescent="0.2">
      <c r="B69" s="11" t="s">
        <v>109</v>
      </c>
      <c r="C69" s="10" t="s">
        <v>110</v>
      </c>
      <c r="D69" s="79"/>
      <c r="E69" s="112"/>
      <c r="F69" s="112"/>
      <c r="G69" s="174"/>
    </row>
    <row r="70" spans="2:8" ht="18" customHeight="1" x14ac:dyDescent="0.2">
      <c r="B70" s="15"/>
      <c r="C70" s="13" t="s">
        <v>83</v>
      </c>
      <c r="D70" s="77">
        <f t="shared" ref="D70" si="9">+D72</f>
        <v>4.4000000000000004</v>
      </c>
      <c r="E70" s="109">
        <f t="shared" ref="E70" si="10">+E72</f>
        <v>4.4000000000000004</v>
      </c>
      <c r="F70" s="109">
        <f t="shared" ref="F70" si="11">+F72</f>
        <v>4.4000000000000004</v>
      </c>
      <c r="G70" s="77"/>
    </row>
    <row r="71" spans="2:8" ht="14.65" customHeight="1" x14ac:dyDescent="0.2">
      <c r="B71" s="225"/>
      <c r="C71" s="17" t="s">
        <v>84</v>
      </c>
      <c r="D71" s="8"/>
      <c r="E71" s="110"/>
      <c r="F71" s="110"/>
      <c r="G71" s="8"/>
    </row>
    <row r="72" spans="2:8" ht="29.65" customHeight="1" x14ac:dyDescent="0.2">
      <c r="B72" s="225"/>
      <c r="C72" s="17" t="s">
        <v>14</v>
      </c>
      <c r="D72" s="69">
        <v>4.4000000000000004</v>
      </c>
      <c r="E72" s="80">
        <v>4.4000000000000004</v>
      </c>
      <c r="F72" s="80">
        <v>4.4000000000000004</v>
      </c>
      <c r="G72" s="8"/>
    </row>
    <row r="73" spans="2:8" ht="33.75" customHeight="1" x14ac:dyDescent="0.2">
      <c r="B73" s="11" t="s">
        <v>111</v>
      </c>
      <c r="C73" s="10" t="s">
        <v>112</v>
      </c>
      <c r="D73" s="79"/>
      <c r="E73" s="112"/>
      <c r="F73" s="112"/>
      <c r="G73" s="79"/>
    </row>
    <row r="74" spans="2:8" ht="16.899999999999999" customHeight="1" x14ac:dyDescent="0.2">
      <c r="B74" s="14"/>
      <c r="C74" s="13" t="s">
        <v>83</v>
      </c>
      <c r="D74" s="77">
        <f>SUM(D76:D76)</f>
        <v>20</v>
      </c>
      <c r="E74" s="109">
        <f t="shared" ref="E74" si="12">SUM(E76:E76)</f>
        <v>20</v>
      </c>
      <c r="F74" s="109">
        <f t="shared" ref="F74" si="13">SUM(F76:F76)</f>
        <v>20</v>
      </c>
      <c r="G74" s="77"/>
    </row>
    <row r="75" spans="2:8" ht="14.65" customHeight="1" x14ac:dyDescent="0.2">
      <c r="B75" s="224"/>
      <c r="C75" s="17" t="s">
        <v>84</v>
      </c>
      <c r="D75" s="8"/>
      <c r="E75" s="110"/>
      <c r="F75" s="110"/>
      <c r="G75" s="8"/>
    </row>
    <row r="76" spans="2:8" ht="30.6" customHeight="1" x14ac:dyDescent="0.2">
      <c r="B76" s="224"/>
      <c r="C76" s="17" t="s">
        <v>14</v>
      </c>
      <c r="D76" s="81">
        <v>20</v>
      </c>
      <c r="E76" s="81">
        <v>20</v>
      </c>
      <c r="F76" s="81">
        <v>20</v>
      </c>
      <c r="G76" s="8"/>
    </row>
    <row r="77" spans="2:8" ht="30.6" customHeight="1" x14ac:dyDescent="0.2">
      <c r="B77" s="11" t="s">
        <v>113</v>
      </c>
      <c r="C77" s="38" t="s">
        <v>114</v>
      </c>
      <c r="D77" s="79"/>
      <c r="E77" s="112"/>
      <c r="F77" s="112"/>
      <c r="G77" s="79"/>
      <c r="H77" s="223"/>
    </row>
    <row r="78" spans="2:8" ht="21.75" customHeight="1" x14ac:dyDescent="0.2">
      <c r="B78" s="15"/>
      <c r="C78" s="13" t="s">
        <v>83</v>
      </c>
      <c r="D78" s="73">
        <f t="shared" ref="D78" si="14">+D80</f>
        <v>5</v>
      </c>
      <c r="E78" s="61"/>
      <c r="F78" s="61"/>
      <c r="G78" s="61"/>
      <c r="H78" s="223"/>
    </row>
    <row r="79" spans="2:8" ht="16.5" customHeight="1" x14ac:dyDescent="0.2">
      <c r="B79" s="226"/>
      <c r="C79" s="17" t="s">
        <v>84</v>
      </c>
      <c r="D79" s="129"/>
      <c r="E79" s="81"/>
      <c r="F79" s="81"/>
      <c r="G79" s="8"/>
      <c r="H79" s="3"/>
    </row>
    <row r="80" spans="2:8" ht="32.450000000000003" customHeight="1" x14ac:dyDescent="0.2">
      <c r="B80" s="227"/>
      <c r="C80" s="17" t="s">
        <v>14</v>
      </c>
      <c r="D80" s="104">
        <v>5</v>
      </c>
      <c r="E80" s="81"/>
      <c r="F80" s="81"/>
      <c r="G80" s="8"/>
      <c r="H80" s="3"/>
    </row>
    <row r="81" spans="2:8" ht="27" customHeight="1" x14ac:dyDescent="0.2">
      <c r="B81" s="18" t="s">
        <v>115</v>
      </c>
      <c r="C81" s="24" t="s">
        <v>116</v>
      </c>
      <c r="D81" s="83"/>
      <c r="E81" s="113"/>
      <c r="F81" s="113"/>
      <c r="G81" s="175"/>
    </row>
    <row r="82" spans="2:8" ht="18.75" customHeight="1" x14ac:dyDescent="0.2">
      <c r="B82" s="11" t="s">
        <v>117</v>
      </c>
      <c r="C82" s="48" t="s">
        <v>118</v>
      </c>
      <c r="D82" s="79"/>
      <c r="E82" s="112"/>
      <c r="F82" s="112"/>
      <c r="G82" s="174"/>
    </row>
    <row r="83" spans="2:8" ht="15" customHeight="1" x14ac:dyDescent="0.2">
      <c r="B83" s="14"/>
      <c r="C83" s="13" t="s">
        <v>83</v>
      </c>
      <c r="D83" s="77">
        <f>SUM(D85:D85)</f>
        <v>71.8</v>
      </c>
      <c r="E83" s="109">
        <f t="shared" ref="E83" si="15">SUM(E85:E85)</f>
        <v>71.8</v>
      </c>
      <c r="F83" s="109">
        <f t="shared" ref="F83" si="16">SUM(F85:F85)</f>
        <v>71.8</v>
      </c>
      <c r="G83" s="16"/>
    </row>
    <row r="84" spans="2:8" ht="15.6" customHeight="1" x14ac:dyDescent="0.2">
      <c r="B84" s="209"/>
      <c r="C84" s="19" t="s">
        <v>84</v>
      </c>
      <c r="D84" s="84"/>
      <c r="E84" s="84"/>
      <c r="F84" s="84"/>
      <c r="G84" s="84"/>
    </row>
    <row r="85" spans="2:8" ht="29.65" customHeight="1" x14ac:dyDescent="0.2">
      <c r="B85" s="211"/>
      <c r="C85" s="17" t="s">
        <v>14</v>
      </c>
      <c r="D85" s="69">
        <v>71.8</v>
      </c>
      <c r="E85" s="80">
        <v>71.8</v>
      </c>
      <c r="F85" s="80">
        <v>71.8</v>
      </c>
      <c r="G85" s="8"/>
    </row>
    <row r="86" spans="2:8" ht="30.75" customHeight="1" x14ac:dyDescent="0.2">
      <c r="B86" s="11" t="s">
        <v>119</v>
      </c>
      <c r="C86" s="10" t="s">
        <v>120</v>
      </c>
      <c r="D86" s="79"/>
      <c r="E86" s="112"/>
      <c r="F86" s="112"/>
      <c r="G86" s="174"/>
    </row>
    <row r="87" spans="2:8" ht="28.5" customHeight="1" x14ac:dyDescent="0.2">
      <c r="B87" s="176"/>
      <c r="C87" s="43" t="s">
        <v>121</v>
      </c>
      <c r="D87" s="69"/>
      <c r="E87" s="80"/>
      <c r="F87" s="80"/>
      <c r="G87" s="70"/>
    </row>
    <row r="88" spans="2:8" ht="31.9" customHeight="1" x14ac:dyDescent="0.2">
      <c r="B88" s="177" t="s">
        <v>122</v>
      </c>
      <c r="C88" s="43" t="s">
        <v>123</v>
      </c>
      <c r="D88" s="69"/>
      <c r="E88" s="80"/>
      <c r="F88" s="80"/>
      <c r="G88" s="70" t="s">
        <v>124</v>
      </c>
      <c r="H88" s="138"/>
    </row>
    <row r="89" spans="2:8" ht="15.6" customHeight="1" x14ac:dyDescent="0.2">
      <c r="B89" s="177" t="s">
        <v>125</v>
      </c>
      <c r="C89" s="20" t="s">
        <v>126</v>
      </c>
      <c r="D89" s="70"/>
      <c r="E89" s="71"/>
      <c r="F89" s="71"/>
      <c r="G89" s="5"/>
    </row>
    <row r="90" spans="2:8" ht="19.5" customHeight="1" x14ac:dyDescent="0.2">
      <c r="B90" s="178" t="s">
        <v>127</v>
      </c>
      <c r="C90" s="40" t="s">
        <v>128</v>
      </c>
      <c r="D90" s="70"/>
      <c r="E90" s="71"/>
      <c r="F90" s="71"/>
      <c r="G90" s="4" t="s">
        <v>129</v>
      </c>
    </row>
    <row r="91" spans="2:8" ht="33.6" customHeight="1" x14ac:dyDescent="0.2">
      <c r="B91" s="178" t="s">
        <v>130</v>
      </c>
      <c r="C91" s="17" t="s">
        <v>131</v>
      </c>
      <c r="D91" s="4"/>
      <c r="E91" s="71"/>
      <c r="F91" s="71"/>
      <c r="G91" s="5"/>
    </row>
    <row r="92" spans="2:8" ht="21.6" customHeight="1" x14ac:dyDescent="0.2">
      <c r="B92" s="181" t="s">
        <v>132</v>
      </c>
      <c r="C92" s="20" t="s">
        <v>133</v>
      </c>
      <c r="D92" s="70"/>
      <c r="E92" s="71"/>
      <c r="F92" s="71"/>
      <c r="G92" s="4" t="s">
        <v>124</v>
      </c>
    </row>
    <row r="93" spans="2:8" ht="32.25" customHeight="1" x14ac:dyDescent="0.2">
      <c r="B93" s="181" t="s">
        <v>134</v>
      </c>
      <c r="C93" s="43" t="s">
        <v>135</v>
      </c>
      <c r="D93" s="68"/>
      <c r="E93" s="71"/>
      <c r="F93" s="71"/>
      <c r="G93" s="4" t="s">
        <v>124</v>
      </c>
      <c r="H93" s="180"/>
    </row>
    <row r="94" spans="2:8" ht="30.6" customHeight="1" x14ac:dyDescent="0.2">
      <c r="B94" s="178" t="s">
        <v>136</v>
      </c>
      <c r="C94" s="23" t="s">
        <v>137</v>
      </c>
      <c r="D94" s="68"/>
      <c r="E94" s="68"/>
      <c r="F94" s="68"/>
      <c r="G94" s="4" t="s">
        <v>124</v>
      </c>
    </row>
    <row r="95" spans="2:8" ht="29.65" customHeight="1" x14ac:dyDescent="0.2">
      <c r="B95" s="178" t="s">
        <v>138</v>
      </c>
      <c r="C95" s="23" t="s">
        <v>139</v>
      </c>
      <c r="D95" s="68"/>
      <c r="E95" s="68"/>
      <c r="F95" s="68"/>
      <c r="G95" s="4" t="s">
        <v>124</v>
      </c>
    </row>
    <row r="96" spans="2:8" ht="31.9" customHeight="1" x14ac:dyDescent="0.2">
      <c r="B96" s="178" t="s">
        <v>140</v>
      </c>
      <c r="C96" s="40" t="s">
        <v>141</v>
      </c>
      <c r="D96" s="4"/>
      <c r="E96" s="71"/>
      <c r="F96" s="71"/>
      <c r="G96" s="5"/>
    </row>
    <row r="97" spans="2:8" ht="32.65" customHeight="1" x14ac:dyDescent="0.2">
      <c r="B97" s="178" t="s">
        <v>142</v>
      </c>
      <c r="C97" s="40" t="s">
        <v>143</v>
      </c>
      <c r="D97" s="4"/>
      <c r="E97" s="71"/>
      <c r="F97" s="71"/>
      <c r="G97" s="5"/>
    </row>
    <row r="98" spans="2:8" ht="21.6" customHeight="1" x14ac:dyDescent="0.2">
      <c r="B98" s="178" t="s">
        <v>144</v>
      </c>
      <c r="C98" s="133" t="s">
        <v>145</v>
      </c>
      <c r="D98" s="71"/>
      <c r="E98" s="4"/>
      <c r="F98" s="4"/>
      <c r="G98" s="5"/>
    </row>
    <row r="99" spans="2:8" ht="32.450000000000003" customHeight="1" x14ac:dyDescent="0.2">
      <c r="B99" s="178" t="s">
        <v>146</v>
      </c>
      <c r="C99" s="133" t="s">
        <v>147</v>
      </c>
      <c r="D99" s="85"/>
      <c r="E99" s="85"/>
      <c r="F99" s="68"/>
      <c r="G99" s="5"/>
      <c r="H99" s="138"/>
    </row>
    <row r="100" spans="2:8" ht="30.6" customHeight="1" x14ac:dyDescent="0.2">
      <c r="B100" s="178"/>
      <c r="C100" s="43" t="s">
        <v>148</v>
      </c>
      <c r="D100" s="9"/>
      <c r="E100" s="4"/>
      <c r="F100" s="71"/>
      <c r="G100" s="5"/>
    </row>
    <row r="101" spans="2:8" ht="42.75" customHeight="1" x14ac:dyDescent="0.2">
      <c r="B101" s="177" t="s">
        <v>149</v>
      </c>
      <c r="C101" s="43" t="s">
        <v>150</v>
      </c>
      <c r="D101" s="85"/>
      <c r="E101" s="70"/>
      <c r="F101" s="70"/>
      <c r="G101" s="4" t="s">
        <v>124</v>
      </c>
    </row>
    <row r="102" spans="2:8" ht="30.6" customHeight="1" x14ac:dyDescent="0.2">
      <c r="B102" s="177"/>
      <c r="C102" s="43" t="s">
        <v>151</v>
      </c>
      <c r="D102" s="68"/>
      <c r="E102" s="68"/>
      <c r="F102" s="68"/>
      <c r="G102" s="69"/>
    </row>
    <row r="103" spans="2:8" ht="77.45" customHeight="1" x14ac:dyDescent="0.2">
      <c r="B103" s="177" t="s">
        <v>152</v>
      </c>
      <c r="C103" s="43" t="s">
        <v>153</v>
      </c>
      <c r="D103" s="68"/>
      <c r="E103" s="68"/>
      <c r="F103" s="68"/>
      <c r="G103" s="4"/>
    </row>
    <row r="104" spans="2:8" ht="31.9" customHeight="1" x14ac:dyDescent="0.2">
      <c r="B104" s="177" t="s">
        <v>154</v>
      </c>
      <c r="C104" s="40" t="s">
        <v>155</v>
      </c>
      <c r="D104" s="70"/>
      <c r="E104" s="68"/>
      <c r="F104" s="68"/>
      <c r="G104" s="4" t="s">
        <v>124</v>
      </c>
    </row>
    <row r="105" spans="2:8" ht="48" customHeight="1" x14ac:dyDescent="0.2">
      <c r="B105" s="178" t="s">
        <v>156</v>
      </c>
      <c r="C105" s="43" t="s">
        <v>157</v>
      </c>
      <c r="D105" s="68"/>
      <c r="E105" s="68"/>
      <c r="F105" s="68"/>
      <c r="G105" s="70" t="s">
        <v>124</v>
      </c>
    </row>
    <row r="106" spans="2:8" ht="45.6" customHeight="1" x14ac:dyDescent="0.2">
      <c r="B106" s="177" t="s">
        <v>158</v>
      </c>
      <c r="C106" s="43" t="s">
        <v>159</v>
      </c>
      <c r="D106" s="68"/>
      <c r="E106" s="68"/>
      <c r="F106" s="68"/>
      <c r="G106" s="70" t="s">
        <v>124</v>
      </c>
    </row>
    <row r="107" spans="2:8" ht="22.15" customHeight="1" x14ac:dyDescent="0.2">
      <c r="B107" s="178" t="s">
        <v>160</v>
      </c>
      <c r="C107" s="40" t="s">
        <v>161</v>
      </c>
      <c r="D107" s="70"/>
      <c r="E107" s="68"/>
      <c r="F107" s="68"/>
      <c r="G107" s="69"/>
      <c r="H107" s="141"/>
    </row>
    <row r="108" spans="2:8" ht="31.9" customHeight="1" x14ac:dyDescent="0.2">
      <c r="B108" s="178" t="s">
        <v>162</v>
      </c>
      <c r="C108" s="43" t="s">
        <v>163</v>
      </c>
      <c r="D108" s="70"/>
      <c r="E108" s="68"/>
      <c r="F108" s="68"/>
      <c r="G108" s="69"/>
      <c r="H108" s="143"/>
    </row>
    <row r="109" spans="2:8" ht="19.899999999999999" customHeight="1" x14ac:dyDescent="0.2">
      <c r="B109" s="7"/>
      <c r="C109" s="43" t="s">
        <v>164</v>
      </c>
      <c r="D109" s="70"/>
      <c r="E109" s="68"/>
      <c r="F109" s="68"/>
      <c r="G109" s="69"/>
    </row>
    <row r="110" spans="2:8" ht="33" customHeight="1" x14ac:dyDescent="0.2">
      <c r="B110" s="178" t="s">
        <v>165</v>
      </c>
      <c r="C110" s="182" t="s">
        <v>166</v>
      </c>
      <c r="D110" s="70"/>
      <c r="E110" s="68"/>
      <c r="F110" s="68"/>
      <c r="G110" s="69"/>
    </row>
    <row r="111" spans="2:8" ht="33" customHeight="1" x14ac:dyDescent="0.2">
      <c r="B111" s="178" t="s">
        <v>167</v>
      </c>
      <c r="C111" s="183" t="s">
        <v>269</v>
      </c>
      <c r="D111" s="86"/>
      <c r="E111" s="86"/>
      <c r="F111" s="86"/>
      <c r="G111" s="69"/>
    </row>
    <row r="112" spans="2:8" ht="31.15" customHeight="1" x14ac:dyDescent="0.2">
      <c r="B112" s="178" t="s">
        <v>168</v>
      </c>
      <c r="C112" s="183" t="s">
        <v>169</v>
      </c>
      <c r="D112" s="86"/>
      <c r="E112" s="86"/>
      <c r="F112" s="86"/>
      <c r="G112" s="69"/>
    </row>
    <row r="113" spans="2:8" ht="29.65" customHeight="1" x14ac:dyDescent="0.2">
      <c r="B113" s="178" t="s">
        <v>170</v>
      </c>
      <c r="C113" s="183" t="s">
        <v>171</v>
      </c>
      <c r="D113" s="86"/>
      <c r="E113" s="86"/>
      <c r="F113" s="86"/>
      <c r="G113" s="69"/>
    </row>
    <row r="114" spans="2:8" ht="27.6" customHeight="1" x14ac:dyDescent="0.2">
      <c r="B114" s="7"/>
      <c r="C114" s="43" t="s">
        <v>172</v>
      </c>
      <c r="D114" s="70"/>
      <c r="E114" s="70"/>
      <c r="F114" s="70"/>
      <c r="G114" s="69"/>
    </row>
    <row r="115" spans="2:8" ht="39" customHeight="1" x14ac:dyDescent="0.2">
      <c r="B115" s="178" t="s">
        <v>173</v>
      </c>
      <c r="C115" s="43" t="s">
        <v>174</v>
      </c>
      <c r="D115" s="70"/>
      <c r="E115" s="70"/>
      <c r="F115" s="70"/>
      <c r="G115" s="4" t="s">
        <v>124</v>
      </c>
    </row>
    <row r="116" spans="2:8" ht="43.5" customHeight="1" x14ac:dyDescent="0.2">
      <c r="B116" s="178" t="s">
        <v>175</v>
      </c>
      <c r="C116" s="43" t="s">
        <v>176</v>
      </c>
      <c r="D116" s="85"/>
      <c r="E116" s="85"/>
      <c r="F116" s="68"/>
      <c r="G116" s="69"/>
    </row>
    <row r="117" spans="2:8" ht="45.6" customHeight="1" x14ac:dyDescent="0.2">
      <c r="B117" s="185" t="s">
        <v>177</v>
      </c>
      <c r="C117" s="23" t="s">
        <v>264</v>
      </c>
      <c r="D117" s="85"/>
      <c r="E117" s="85"/>
      <c r="F117" s="68"/>
      <c r="G117" s="69"/>
      <c r="H117" s="131"/>
    </row>
    <row r="118" spans="2:8" ht="19.899999999999999" customHeight="1" x14ac:dyDescent="0.2">
      <c r="B118" s="179"/>
      <c r="C118" s="13" t="s">
        <v>83</v>
      </c>
      <c r="D118" s="77">
        <f>SUM(D119:D123)</f>
        <v>7059.1</v>
      </c>
      <c r="E118" s="109">
        <f>SUM(E119:E123)</f>
        <v>19099.599999999999</v>
      </c>
      <c r="F118" s="109">
        <f t="shared" ref="F118" si="17">SUM(F119:F123)</f>
        <v>11127</v>
      </c>
      <c r="G118" s="77"/>
      <c r="H118" s="47"/>
    </row>
    <row r="119" spans="2:8" ht="18" customHeight="1" x14ac:dyDescent="0.2">
      <c r="B119" s="218"/>
      <c r="C119" s="19" t="s">
        <v>84</v>
      </c>
      <c r="D119" s="69"/>
      <c r="E119" s="80"/>
      <c r="F119" s="80"/>
      <c r="G119" s="69"/>
      <c r="H119" s="47"/>
    </row>
    <row r="120" spans="2:8" ht="30" customHeight="1" x14ac:dyDescent="0.2">
      <c r="B120" s="218"/>
      <c r="C120" s="17" t="s">
        <v>85</v>
      </c>
      <c r="D120" s="69">
        <v>1298.3</v>
      </c>
      <c r="E120" s="80">
        <v>19099.599999999999</v>
      </c>
      <c r="F120" s="80">
        <v>11127</v>
      </c>
      <c r="G120" s="69"/>
    </row>
    <row r="121" spans="2:8" ht="30" customHeight="1" x14ac:dyDescent="0.2">
      <c r="B121" s="218"/>
      <c r="C121" s="184" t="s">
        <v>87</v>
      </c>
      <c r="D121" s="69">
        <v>5.9</v>
      </c>
      <c r="E121" s="80">
        <v>0</v>
      </c>
      <c r="F121" s="80">
        <v>0</v>
      </c>
      <c r="G121" s="69"/>
    </row>
    <row r="122" spans="2:8" ht="19.149999999999999" customHeight="1" x14ac:dyDescent="0.2">
      <c r="B122" s="218"/>
      <c r="C122" s="17" t="s">
        <v>178</v>
      </c>
      <c r="D122" s="69">
        <v>1620.6</v>
      </c>
      <c r="E122" s="80">
        <v>0</v>
      </c>
      <c r="F122" s="80">
        <v>0</v>
      </c>
      <c r="G122" s="69"/>
    </row>
    <row r="123" spans="2:8" ht="19.149999999999999" customHeight="1" x14ac:dyDescent="0.2">
      <c r="B123" s="218"/>
      <c r="C123" s="17" t="s">
        <v>89</v>
      </c>
      <c r="D123" s="69">
        <v>4134.3</v>
      </c>
      <c r="E123" s="80">
        <v>0</v>
      </c>
      <c r="F123" s="80">
        <v>0</v>
      </c>
      <c r="G123" s="69"/>
    </row>
    <row r="124" spans="2:8" ht="19.149999999999999" customHeight="1" x14ac:dyDescent="0.2">
      <c r="B124" s="179"/>
      <c r="C124" s="12" t="s">
        <v>90</v>
      </c>
      <c r="D124" s="77">
        <f t="shared" ref="D124" si="18">SUM(D126:D126)</f>
        <v>0</v>
      </c>
      <c r="E124" s="109">
        <f>SUM(E126:E126)</f>
        <v>1133.4000000000001</v>
      </c>
      <c r="F124" s="109">
        <f t="shared" ref="F124" si="19">SUM(F126:F126)</f>
        <v>1700</v>
      </c>
      <c r="G124" s="77"/>
    </row>
    <row r="125" spans="2:8" ht="19.149999999999999" customHeight="1" x14ac:dyDescent="0.2">
      <c r="B125" s="218"/>
      <c r="C125" s="17" t="s">
        <v>92</v>
      </c>
      <c r="D125" s="69"/>
      <c r="E125" s="80"/>
      <c r="F125" s="80"/>
      <c r="G125" s="69"/>
    </row>
    <row r="126" spans="2:8" ht="19.149999999999999" customHeight="1" x14ac:dyDescent="0.2">
      <c r="B126" s="218"/>
      <c r="C126" s="17" t="s">
        <v>94</v>
      </c>
      <c r="D126" s="69">
        <v>0</v>
      </c>
      <c r="E126" s="80">
        <v>1133.4000000000001</v>
      </c>
      <c r="F126" s="80">
        <v>1700</v>
      </c>
      <c r="G126" s="69"/>
    </row>
    <row r="127" spans="2:8" ht="31.15" customHeight="1" x14ac:dyDescent="0.2">
      <c r="B127" s="11" t="s">
        <v>179</v>
      </c>
      <c r="C127" s="10" t="s">
        <v>180</v>
      </c>
      <c r="D127" s="79"/>
      <c r="E127" s="79"/>
      <c r="F127" s="79"/>
      <c r="G127" s="79"/>
    </row>
    <row r="128" spans="2:8" ht="30" customHeight="1" x14ac:dyDescent="0.2">
      <c r="B128" s="148" t="s">
        <v>181</v>
      </c>
      <c r="C128" s="43" t="s">
        <v>182</v>
      </c>
      <c r="D128" s="69"/>
      <c r="E128" s="69"/>
      <c r="F128" s="69"/>
      <c r="G128" s="69"/>
    </row>
    <row r="129" spans="2:8" ht="28.15" customHeight="1" x14ac:dyDescent="0.2">
      <c r="B129" s="148" t="s">
        <v>183</v>
      </c>
      <c r="C129" s="40" t="s">
        <v>184</v>
      </c>
      <c r="D129" s="85"/>
      <c r="E129" s="70"/>
      <c r="F129" s="70"/>
      <c r="G129" s="70"/>
    </row>
    <row r="130" spans="2:8" ht="21" customHeight="1" x14ac:dyDescent="0.2">
      <c r="B130" s="148" t="s">
        <v>185</v>
      </c>
      <c r="C130" s="17" t="s">
        <v>186</v>
      </c>
      <c r="D130" s="69"/>
      <c r="E130" s="69"/>
      <c r="F130" s="69"/>
      <c r="G130" s="70" t="s">
        <v>124</v>
      </c>
    </row>
    <row r="131" spans="2:8" ht="43.15" customHeight="1" x14ac:dyDescent="0.2">
      <c r="B131" s="148" t="s">
        <v>187</v>
      </c>
      <c r="C131" s="17" t="s">
        <v>188</v>
      </c>
      <c r="D131" s="69"/>
      <c r="E131" s="69"/>
      <c r="F131" s="69"/>
      <c r="G131" s="69"/>
    </row>
    <row r="132" spans="2:8" ht="46.9" customHeight="1" x14ac:dyDescent="0.2">
      <c r="B132" s="148" t="s">
        <v>189</v>
      </c>
      <c r="C132" s="20" t="s">
        <v>190</v>
      </c>
      <c r="D132" s="69"/>
      <c r="E132" s="69"/>
      <c r="F132" s="69"/>
      <c r="G132" s="69"/>
    </row>
    <row r="133" spans="2:8" ht="30.6" customHeight="1" x14ac:dyDescent="0.2">
      <c r="B133" s="144" t="s">
        <v>191</v>
      </c>
      <c r="C133" s="19" t="s">
        <v>192</v>
      </c>
      <c r="D133" s="85"/>
      <c r="E133" s="67"/>
      <c r="F133" s="67"/>
      <c r="G133" s="82"/>
      <c r="H133" s="186"/>
    </row>
    <row r="134" spans="2:8" ht="18.600000000000001" customHeight="1" x14ac:dyDescent="0.2">
      <c r="B134" s="144" t="s">
        <v>193</v>
      </c>
      <c r="C134" s="19" t="s">
        <v>194</v>
      </c>
      <c r="D134" s="85"/>
      <c r="E134" s="67"/>
      <c r="F134" s="67"/>
      <c r="G134" s="82"/>
      <c r="H134" s="59"/>
    </row>
    <row r="135" spans="2:8" ht="31.9" customHeight="1" x14ac:dyDescent="0.2">
      <c r="B135" s="144" t="s">
        <v>195</v>
      </c>
      <c r="C135" s="19" t="s">
        <v>196</v>
      </c>
      <c r="D135" s="67"/>
      <c r="E135" s="67"/>
      <c r="F135" s="67"/>
      <c r="G135" s="82"/>
      <c r="H135" s="59"/>
    </row>
    <row r="136" spans="2:8" ht="15.6" customHeight="1" x14ac:dyDescent="0.2">
      <c r="B136" s="14"/>
      <c r="C136" s="13" t="s">
        <v>83</v>
      </c>
      <c r="D136" s="77">
        <f>SUM(D138:D140)</f>
        <v>1476.3</v>
      </c>
      <c r="E136" s="109">
        <f t="shared" ref="E136:F136" si="20">SUM(E138:E140)</f>
        <v>862</v>
      </c>
      <c r="F136" s="109">
        <f t="shared" si="20"/>
        <v>712</v>
      </c>
      <c r="G136" s="16"/>
    </row>
    <row r="137" spans="2:8" ht="15.6" customHeight="1" x14ac:dyDescent="0.2">
      <c r="B137" s="209"/>
      <c r="C137" s="19" t="s">
        <v>84</v>
      </c>
      <c r="D137" s="84"/>
      <c r="E137" s="81"/>
      <c r="F137" s="81"/>
      <c r="G137" s="84"/>
    </row>
    <row r="138" spans="2:8" ht="29.65" customHeight="1" x14ac:dyDescent="0.2">
      <c r="B138" s="210"/>
      <c r="C138" s="17" t="s">
        <v>85</v>
      </c>
      <c r="D138" s="69">
        <v>1393.3</v>
      </c>
      <c r="E138" s="80">
        <v>862</v>
      </c>
      <c r="F138" s="80">
        <v>712</v>
      </c>
      <c r="G138" s="8"/>
    </row>
    <row r="139" spans="2:8" ht="19.149999999999999" customHeight="1" x14ac:dyDescent="0.2">
      <c r="B139" s="210"/>
      <c r="C139" s="17" t="s">
        <v>86</v>
      </c>
      <c r="D139" s="69">
        <v>68</v>
      </c>
      <c r="E139" s="80">
        <v>0</v>
      </c>
      <c r="F139" s="80">
        <v>0</v>
      </c>
      <c r="G139" s="8"/>
    </row>
    <row r="140" spans="2:8" ht="19.149999999999999" customHeight="1" x14ac:dyDescent="0.2">
      <c r="B140" s="211"/>
      <c r="C140" s="17" t="s">
        <v>89</v>
      </c>
      <c r="D140" s="69">
        <v>15</v>
      </c>
      <c r="E140" s="80">
        <v>0</v>
      </c>
      <c r="F140" s="80">
        <v>0</v>
      </c>
      <c r="G140" s="8"/>
    </row>
    <row r="141" spans="2:8" ht="32.25" customHeight="1" x14ac:dyDescent="0.2">
      <c r="B141" s="18" t="s">
        <v>197</v>
      </c>
      <c r="C141" s="24" t="s">
        <v>198</v>
      </c>
      <c r="D141" s="87"/>
      <c r="E141" s="114"/>
      <c r="F141" s="114"/>
      <c r="G141" s="24"/>
    </row>
    <row r="142" spans="2:8" ht="18.600000000000001" customHeight="1" x14ac:dyDescent="0.2">
      <c r="B142" s="11" t="s">
        <v>199</v>
      </c>
      <c r="C142" s="10" t="s">
        <v>200</v>
      </c>
      <c r="D142" s="79"/>
      <c r="E142" s="112"/>
      <c r="F142" s="112"/>
      <c r="G142" s="79"/>
    </row>
    <row r="143" spans="2:8" ht="30.6" customHeight="1" x14ac:dyDescent="0.2">
      <c r="B143" s="145" t="s">
        <v>201</v>
      </c>
      <c r="C143" s="17" t="s">
        <v>202</v>
      </c>
      <c r="D143" s="5"/>
      <c r="E143" s="81"/>
      <c r="F143" s="81"/>
      <c r="G143" s="4"/>
    </row>
    <row r="144" spans="2:8" ht="19.149999999999999" customHeight="1" x14ac:dyDescent="0.2">
      <c r="B144" s="145" t="s">
        <v>203</v>
      </c>
      <c r="C144" s="17" t="s">
        <v>204</v>
      </c>
      <c r="D144" s="68"/>
      <c r="E144" s="68"/>
      <c r="F144" s="68"/>
      <c r="G144" s="4"/>
    </row>
    <row r="145" spans="2:7" ht="31.9" customHeight="1" x14ac:dyDescent="0.2">
      <c r="B145" s="188" t="s">
        <v>205</v>
      </c>
      <c r="C145" s="132" t="s">
        <v>206</v>
      </c>
      <c r="D145" s="69"/>
      <c r="E145" s="81"/>
      <c r="F145" s="81"/>
      <c r="G145" s="4"/>
    </row>
    <row r="146" spans="2:7" ht="34.9" customHeight="1" x14ac:dyDescent="0.2">
      <c r="B146" s="187" t="s">
        <v>207</v>
      </c>
      <c r="C146" s="20" t="s">
        <v>208</v>
      </c>
      <c r="D146" s="69"/>
      <c r="E146" s="80"/>
      <c r="F146" s="80"/>
      <c r="G146" s="69"/>
    </row>
    <row r="147" spans="2:7" ht="19.149999999999999" customHeight="1" x14ac:dyDescent="0.2">
      <c r="B147" s="21"/>
      <c r="C147" s="12" t="s">
        <v>83</v>
      </c>
      <c r="D147" s="89">
        <f>SUM(D149:D150)</f>
        <v>1367.1</v>
      </c>
      <c r="E147" s="89">
        <f t="shared" ref="E147:F147" si="21">SUM(E149:E150)</f>
        <v>538.4</v>
      </c>
      <c r="F147" s="89">
        <f t="shared" si="21"/>
        <v>0</v>
      </c>
      <c r="G147" s="16"/>
    </row>
    <row r="148" spans="2:7" ht="19.149999999999999" customHeight="1" x14ac:dyDescent="0.2">
      <c r="B148" s="206"/>
      <c r="C148" s="19" t="s">
        <v>84</v>
      </c>
      <c r="D148" s="90"/>
      <c r="E148" s="116"/>
      <c r="F148" s="110"/>
      <c r="G148" s="8"/>
    </row>
    <row r="149" spans="2:7" ht="28.9" customHeight="1" x14ac:dyDescent="0.2">
      <c r="B149" s="207"/>
      <c r="C149" s="17" t="s">
        <v>85</v>
      </c>
      <c r="D149" s="78">
        <v>369.3</v>
      </c>
      <c r="E149" s="116">
        <v>538.4</v>
      </c>
      <c r="F149" s="116">
        <f>SUMIF($C143:$C146,#REF!,F143:F146)</f>
        <v>0</v>
      </c>
      <c r="G149" s="8"/>
    </row>
    <row r="150" spans="2:7" ht="19.149999999999999" customHeight="1" x14ac:dyDescent="0.2">
      <c r="B150" s="208"/>
      <c r="C150" s="17" t="s">
        <v>89</v>
      </c>
      <c r="D150" s="78">
        <v>997.8</v>
      </c>
      <c r="E150" s="117">
        <f>SUMIF($C143:$C145,#REF!,E143:E145)</f>
        <v>0</v>
      </c>
      <c r="F150" s="116">
        <f>SUMIF($C143:$C145,#REF!,F143:F145)</f>
        <v>0</v>
      </c>
      <c r="G150" s="8"/>
    </row>
    <row r="151" spans="2:7" ht="31.9" customHeight="1" x14ac:dyDescent="0.2">
      <c r="B151" s="11" t="s">
        <v>209</v>
      </c>
      <c r="C151" s="10" t="s">
        <v>210</v>
      </c>
      <c r="D151" s="92"/>
      <c r="E151" s="118"/>
      <c r="F151" s="189"/>
      <c r="G151" s="189"/>
    </row>
    <row r="152" spans="2:7" ht="33.6" customHeight="1" x14ac:dyDescent="0.2">
      <c r="B152" s="145" t="s">
        <v>211</v>
      </c>
      <c r="C152" s="17" t="s">
        <v>212</v>
      </c>
      <c r="D152" s="88"/>
      <c r="E152" s="119"/>
      <c r="F152" s="231"/>
      <c r="G152" s="8"/>
    </row>
    <row r="153" spans="2:7" ht="29.65" customHeight="1" x14ac:dyDescent="0.2">
      <c r="B153" s="145" t="s">
        <v>213</v>
      </c>
      <c r="C153" s="17" t="s">
        <v>214</v>
      </c>
      <c r="D153" s="93"/>
      <c r="E153" s="115"/>
      <c r="F153" s="232"/>
      <c r="G153" s="8"/>
    </row>
    <row r="154" spans="2:7" ht="19.899999999999999" customHeight="1" x14ac:dyDescent="0.2">
      <c r="B154" s="145" t="s">
        <v>215</v>
      </c>
      <c r="C154" s="17" t="s">
        <v>216</v>
      </c>
      <c r="D154" s="88"/>
      <c r="E154" s="115"/>
      <c r="F154" s="110"/>
      <c r="G154" s="4" t="s">
        <v>54</v>
      </c>
    </row>
    <row r="155" spans="2:7" ht="20.65" customHeight="1" x14ac:dyDescent="0.2">
      <c r="B155" s="148" t="s">
        <v>217</v>
      </c>
      <c r="C155" s="20" t="s">
        <v>218</v>
      </c>
      <c r="D155" s="88"/>
      <c r="E155" s="115"/>
      <c r="F155" s="71"/>
      <c r="G155" s="8"/>
    </row>
    <row r="156" spans="2:7" ht="18.75" customHeight="1" x14ac:dyDescent="0.2">
      <c r="B156" s="21"/>
      <c r="C156" s="12" t="s">
        <v>83</v>
      </c>
      <c r="D156" s="89">
        <f>SUM(D158:D159)</f>
        <v>351</v>
      </c>
      <c r="E156" s="89">
        <f t="shared" ref="E156:F156" si="22">SUM(E158:E159)</f>
        <v>60</v>
      </c>
      <c r="F156" s="89">
        <f t="shared" si="22"/>
        <v>120</v>
      </c>
      <c r="G156" s="16"/>
    </row>
    <row r="157" spans="2:7" ht="15" customHeight="1" x14ac:dyDescent="0.2">
      <c r="B157" s="206"/>
      <c r="C157" s="19" t="s">
        <v>84</v>
      </c>
      <c r="D157" s="94"/>
      <c r="E157" s="116"/>
      <c r="F157" s="110"/>
      <c r="G157" s="8"/>
    </row>
    <row r="158" spans="2:7" ht="29.65" customHeight="1" x14ac:dyDescent="0.2">
      <c r="B158" s="207"/>
      <c r="C158" s="17" t="s">
        <v>85</v>
      </c>
      <c r="D158" s="142">
        <v>301</v>
      </c>
      <c r="E158" s="111">
        <v>60</v>
      </c>
      <c r="F158" s="111">
        <v>120</v>
      </c>
      <c r="G158" s="8"/>
    </row>
    <row r="159" spans="2:7" ht="16.899999999999999" customHeight="1" x14ac:dyDescent="0.2">
      <c r="B159" s="208"/>
      <c r="C159" s="17" t="s">
        <v>89</v>
      </c>
      <c r="D159" s="190">
        <v>50</v>
      </c>
      <c r="E159" s="111">
        <v>0</v>
      </c>
      <c r="F159" s="111">
        <v>0</v>
      </c>
      <c r="G159" s="8"/>
    </row>
    <row r="160" spans="2:7" ht="28.9" customHeight="1" x14ac:dyDescent="0.2">
      <c r="B160" s="18" t="s">
        <v>219</v>
      </c>
      <c r="C160" s="24" t="s">
        <v>220</v>
      </c>
      <c r="D160" s="192"/>
      <c r="E160" s="114"/>
      <c r="F160" s="114"/>
      <c r="G160" s="24"/>
    </row>
    <row r="161" spans="2:8" ht="30" customHeight="1" x14ac:dyDescent="0.2">
      <c r="B161" s="26" t="s">
        <v>221</v>
      </c>
      <c r="C161" s="10" t="s">
        <v>222</v>
      </c>
      <c r="D161" s="95"/>
      <c r="E161" s="120"/>
      <c r="F161" s="120"/>
      <c r="G161" s="189"/>
    </row>
    <row r="162" spans="2:8" ht="16.899999999999999" customHeight="1" x14ac:dyDescent="0.2">
      <c r="B162" s="147" t="s">
        <v>223</v>
      </c>
      <c r="C162" s="17" t="s">
        <v>224</v>
      </c>
      <c r="D162" s="91"/>
      <c r="E162" s="116"/>
      <c r="F162" s="116"/>
      <c r="G162" s="8"/>
    </row>
    <row r="163" spans="2:8" ht="21.6" customHeight="1" x14ac:dyDescent="0.2">
      <c r="B163" s="147" t="s">
        <v>225</v>
      </c>
      <c r="C163" s="27" t="s">
        <v>226</v>
      </c>
      <c r="D163" s="96"/>
      <c r="E163" s="97"/>
      <c r="F163" s="97"/>
      <c r="G163" s="193"/>
      <c r="H163" s="137"/>
    </row>
    <row r="164" spans="2:8" ht="31.15" customHeight="1" x14ac:dyDescent="0.2">
      <c r="B164" s="147" t="s">
        <v>227</v>
      </c>
      <c r="C164" s="17" t="s">
        <v>228</v>
      </c>
      <c r="D164" s="96"/>
      <c r="E164" s="97"/>
      <c r="F164" s="97"/>
      <c r="G164" s="193"/>
    </row>
    <row r="165" spans="2:8" ht="28.15" customHeight="1" x14ac:dyDescent="0.2">
      <c r="B165" s="147" t="s">
        <v>229</v>
      </c>
      <c r="C165" s="19" t="s">
        <v>230</v>
      </c>
      <c r="D165" s="97"/>
      <c r="E165" s="97"/>
      <c r="F165" s="97"/>
      <c r="G165" s="193"/>
    </row>
    <row r="166" spans="2:8" ht="19.149999999999999" customHeight="1" x14ac:dyDescent="0.2">
      <c r="B166" s="147" t="s">
        <v>231</v>
      </c>
      <c r="C166" s="17" t="s">
        <v>232</v>
      </c>
      <c r="D166" s="96" t="s">
        <v>79</v>
      </c>
      <c r="E166" s="122" t="s">
        <v>79</v>
      </c>
      <c r="F166" s="122" t="s">
        <v>79</v>
      </c>
      <c r="G166" s="193"/>
    </row>
    <row r="167" spans="2:8" ht="21.6" customHeight="1" x14ac:dyDescent="0.2">
      <c r="B167" s="147" t="s">
        <v>233</v>
      </c>
      <c r="C167" s="17" t="s">
        <v>234</v>
      </c>
      <c r="D167" s="96" t="s">
        <v>79</v>
      </c>
      <c r="E167" s="122" t="s">
        <v>79</v>
      </c>
      <c r="F167" s="122" t="s">
        <v>79</v>
      </c>
      <c r="G167" s="193"/>
    </row>
    <row r="168" spans="2:8" ht="21" customHeight="1" x14ac:dyDescent="0.2">
      <c r="B168" s="147" t="s">
        <v>235</v>
      </c>
      <c r="C168" s="17" t="s">
        <v>236</v>
      </c>
      <c r="D168" s="97" t="s">
        <v>79</v>
      </c>
      <c r="E168" s="123" t="s">
        <v>79</v>
      </c>
      <c r="F168" s="123" t="s">
        <v>79</v>
      </c>
      <c r="G168" s="193"/>
    </row>
    <row r="169" spans="2:8" ht="18" customHeight="1" x14ac:dyDescent="0.2">
      <c r="B169" s="147" t="s">
        <v>237</v>
      </c>
      <c r="C169" s="17" t="s">
        <v>238</v>
      </c>
      <c r="D169" s="97" t="s">
        <v>79</v>
      </c>
      <c r="E169" s="122" t="s">
        <v>79</v>
      </c>
      <c r="F169" s="122" t="s">
        <v>79</v>
      </c>
      <c r="G169" s="30"/>
    </row>
    <row r="170" spans="2:8" ht="19.899999999999999" customHeight="1" x14ac:dyDescent="0.2">
      <c r="B170" s="147" t="s">
        <v>239</v>
      </c>
      <c r="C170" s="17" t="s">
        <v>240</v>
      </c>
      <c r="D170" s="96" t="s">
        <v>79</v>
      </c>
      <c r="E170" s="121" t="s">
        <v>79</v>
      </c>
      <c r="F170" s="122" t="s">
        <v>79</v>
      </c>
      <c r="G170" s="193"/>
    </row>
    <row r="171" spans="2:8" ht="18" customHeight="1" x14ac:dyDescent="0.2">
      <c r="B171" s="150" t="s">
        <v>241</v>
      </c>
      <c r="C171" s="42" t="s">
        <v>242</v>
      </c>
      <c r="D171" s="98" t="s">
        <v>79</v>
      </c>
      <c r="E171" s="124" t="s">
        <v>79</v>
      </c>
      <c r="F171" s="124" t="s">
        <v>79</v>
      </c>
      <c r="G171" s="194"/>
    </row>
    <row r="172" spans="2:8" ht="18.600000000000001" customHeight="1" x14ac:dyDescent="0.2">
      <c r="B172" s="191"/>
      <c r="C172" s="12" t="s">
        <v>83</v>
      </c>
      <c r="D172" s="99">
        <f>SUM(D173:D176)</f>
        <v>2990.8</v>
      </c>
      <c r="E172" s="125">
        <f>SUM(E173:E176)</f>
        <v>3686.2</v>
      </c>
      <c r="F172" s="125">
        <f>SUM(F173:F176)</f>
        <v>2714.9</v>
      </c>
      <c r="G172" s="195"/>
    </row>
    <row r="173" spans="2:8" ht="16.149999999999999" customHeight="1" x14ac:dyDescent="0.2">
      <c r="B173" s="219"/>
      <c r="C173" s="19" t="s">
        <v>84</v>
      </c>
      <c r="D173" s="100"/>
      <c r="E173" s="102"/>
      <c r="F173" s="102"/>
      <c r="G173" s="193"/>
    </row>
    <row r="174" spans="2:8" ht="33" customHeight="1" x14ac:dyDescent="0.2">
      <c r="B174" s="220"/>
      <c r="C174" s="17" t="s">
        <v>85</v>
      </c>
      <c r="D174" s="196">
        <v>2928.9</v>
      </c>
      <c r="E174" s="97">
        <v>3683</v>
      </c>
      <c r="F174" s="97">
        <v>2711.5</v>
      </c>
      <c r="G174" s="193"/>
    </row>
    <row r="175" spans="2:8" ht="18.600000000000001" customHeight="1" x14ac:dyDescent="0.2">
      <c r="B175" s="220"/>
      <c r="C175" s="17" t="s">
        <v>86</v>
      </c>
      <c r="D175" s="197">
        <v>2.9</v>
      </c>
      <c r="E175" s="97">
        <v>3.2</v>
      </c>
      <c r="F175" s="97">
        <v>3.4</v>
      </c>
      <c r="G175" s="193"/>
    </row>
    <row r="176" spans="2:8" ht="18.600000000000001" customHeight="1" x14ac:dyDescent="0.2">
      <c r="B176" s="221"/>
      <c r="C176" s="17" t="s">
        <v>89</v>
      </c>
      <c r="D176" s="96">
        <v>59</v>
      </c>
      <c r="E176" s="97">
        <v>0</v>
      </c>
      <c r="F176" s="97">
        <v>0</v>
      </c>
      <c r="G176" s="193"/>
    </row>
    <row r="177" spans="2:7" ht="18.600000000000001" customHeight="1" x14ac:dyDescent="0.2">
      <c r="B177" s="198" t="s">
        <v>243</v>
      </c>
      <c r="C177" s="10" t="s">
        <v>244</v>
      </c>
      <c r="D177" s="199"/>
      <c r="E177" s="120"/>
      <c r="F177" s="120"/>
      <c r="G177" s="189"/>
    </row>
    <row r="178" spans="2:7" ht="21" customHeight="1" x14ac:dyDescent="0.2">
      <c r="B178" s="16"/>
      <c r="C178" s="12" t="s">
        <v>83</v>
      </c>
      <c r="D178" s="99">
        <f t="shared" ref="D178" si="23">D180</f>
        <v>29.4</v>
      </c>
      <c r="E178" s="125">
        <f t="shared" ref="E178" si="24">E180</f>
        <v>30</v>
      </c>
      <c r="F178" s="125">
        <f t="shared" ref="F178" si="25">F180</f>
        <v>30</v>
      </c>
      <c r="G178" s="195"/>
    </row>
    <row r="179" spans="2:7" ht="18.600000000000001" customHeight="1" x14ac:dyDescent="0.2">
      <c r="B179" s="31"/>
      <c r="C179" s="19" t="s">
        <v>84</v>
      </c>
      <c r="D179" s="96"/>
      <c r="E179" s="97"/>
      <c r="F179" s="97"/>
      <c r="G179" s="30"/>
    </row>
    <row r="180" spans="2:7" ht="31.15" customHeight="1" x14ac:dyDescent="0.2">
      <c r="B180" s="30"/>
      <c r="C180" s="17" t="s">
        <v>14</v>
      </c>
      <c r="D180" s="102">
        <v>29.4</v>
      </c>
      <c r="E180" s="102">
        <v>30</v>
      </c>
      <c r="F180" s="102">
        <v>30</v>
      </c>
      <c r="G180" s="193"/>
    </row>
    <row r="181" spans="2:7" ht="31.9" customHeight="1" x14ac:dyDescent="0.2">
      <c r="B181" s="29" t="s">
        <v>245</v>
      </c>
      <c r="C181" s="10" t="s">
        <v>246</v>
      </c>
      <c r="D181" s="101"/>
      <c r="E181" s="101"/>
      <c r="F181" s="101"/>
      <c r="G181" s="29"/>
    </row>
    <row r="182" spans="2:7" ht="20.65" customHeight="1" x14ac:dyDescent="0.2">
      <c r="B182" s="16"/>
      <c r="C182" s="12" t="s">
        <v>83</v>
      </c>
      <c r="D182" s="99">
        <f t="shared" ref="D182" si="26">D184</f>
        <v>40</v>
      </c>
      <c r="E182" s="125">
        <f t="shared" ref="E182" si="27">E184</f>
        <v>50</v>
      </c>
      <c r="F182" s="125">
        <f t="shared" ref="F182" si="28">F184</f>
        <v>20</v>
      </c>
      <c r="G182" s="195"/>
    </row>
    <row r="183" spans="2:7" ht="19.149999999999999" customHeight="1" x14ac:dyDescent="0.2">
      <c r="B183" s="31"/>
      <c r="C183" s="19" t="s">
        <v>84</v>
      </c>
      <c r="D183" s="100"/>
      <c r="E183" s="102"/>
      <c r="F183" s="102"/>
      <c r="G183" s="193"/>
    </row>
    <row r="184" spans="2:7" ht="31.15" customHeight="1" x14ac:dyDescent="0.2">
      <c r="B184" s="30"/>
      <c r="C184" s="17" t="s">
        <v>14</v>
      </c>
      <c r="D184" s="102">
        <v>40</v>
      </c>
      <c r="E184" s="102">
        <v>50</v>
      </c>
      <c r="F184" s="102">
        <v>20</v>
      </c>
      <c r="G184" s="193"/>
    </row>
    <row r="185" spans="2:7" ht="30.6" customHeight="1" x14ac:dyDescent="0.2">
      <c r="B185" s="189" t="s">
        <v>247</v>
      </c>
      <c r="C185" s="10" t="s">
        <v>248</v>
      </c>
      <c r="D185" s="199"/>
      <c r="E185" s="120"/>
      <c r="F185" s="120"/>
      <c r="G185" s="189"/>
    </row>
    <row r="186" spans="2:7" ht="31.15" customHeight="1" x14ac:dyDescent="0.2">
      <c r="B186" s="149" t="s">
        <v>249</v>
      </c>
      <c r="C186" s="17" t="s">
        <v>250</v>
      </c>
      <c r="D186" s="100"/>
      <c r="E186" s="126"/>
      <c r="F186" s="102"/>
      <c r="G186" s="193"/>
    </row>
    <row r="187" spans="2:7" ht="32.65" customHeight="1" x14ac:dyDescent="0.2">
      <c r="B187" s="149" t="s">
        <v>251</v>
      </c>
      <c r="C187" s="17" t="s">
        <v>252</v>
      </c>
      <c r="D187" s="103"/>
      <c r="E187" s="127"/>
      <c r="F187" s="233"/>
      <c r="G187" s="200"/>
    </row>
    <row r="188" spans="2:7" ht="21.6" customHeight="1" x14ac:dyDescent="0.2">
      <c r="B188" s="191"/>
      <c r="C188" s="12" t="s">
        <v>83</v>
      </c>
      <c r="D188" s="99">
        <f>SUM(D190:D191)</f>
        <v>40.299999999999997</v>
      </c>
      <c r="E188" s="99">
        <f t="shared" ref="E188:F188" si="29">SUM(E190:E191)</f>
        <v>22.4</v>
      </c>
      <c r="F188" s="99">
        <f t="shared" si="29"/>
        <v>22.4</v>
      </c>
      <c r="G188" s="195"/>
    </row>
    <row r="189" spans="2:7" ht="20.65" customHeight="1" x14ac:dyDescent="0.2">
      <c r="B189" s="216"/>
      <c r="C189" s="19" t="s">
        <v>84</v>
      </c>
      <c r="D189" s="100"/>
      <c r="E189" s="102"/>
      <c r="F189" s="102"/>
      <c r="G189" s="193"/>
    </row>
    <row r="190" spans="2:7" ht="31.15" customHeight="1" x14ac:dyDescent="0.2">
      <c r="B190" s="217"/>
      <c r="C190" s="17" t="s">
        <v>85</v>
      </c>
      <c r="D190" s="96">
        <v>39.9</v>
      </c>
      <c r="E190" s="97">
        <v>22.4</v>
      </c>
      <c r="F190" s="97">
        <v>22.4</v>
      </c>
      <c r="G190" s="193"/>
    </row>
    <row r="191" spans="2:7" ht="19.149999999999999" customHeight="1" x14ac:dyDescent="0.2">
      <c r="B191" s="222"/>
      <c r="C191" s="17" t="s">
        <v>86</v>
      </c>
      <c r="D191" s="96">
        <v>0.4</v>
      </c>
      <c r="E191" s="96">
        <v>0</v>
      </c>
      <c r="F191" s="96">
        <v>0</v>
      </c>
      <c r="G191" s="193"/>
    </row>
    <row r="192" spans="2:7" ht="19.899999999999999" customHeight="1" x14ac:dyDescent="0.2">
      <c r="B192" s="189" t="s">
        <v>253</v>
      </c>
      <c r="C192" s="10" t="s">
        <v>254</v>
      </c>
      <c r="D192" s="199"/>
      <c r="E192" s="120"/>
      <c r="F192" s="120"/>
      <c r="G192" s="189"/>
    </row>
    <row r="193" spans="2:9" ht="17.649999999999999" customHeight="1" x14ac:dyDescent="0.2">
      <c r="B193" s="28"/>
      <c r="C193" s="12" t="s">
        <v>83</v>
      </c>
      <c r="D193" s="99">
        <f>SUM(D194:D196)</f>
        <v>3969.8999999999996</v>
      </c>
      <c r="E193" s="125">
        <f>SUM(E194:E196)</f>
        <v>5315</v>
      </c>
      <c r="F193" s="125">
        <f t="shared" ref="F193" si="30">SUM(F194:F196)</f>
        <v>5415</v>
      </c>
      <c r="G193" s="195"/>
    </row>
    <row r="194" spans="2:9" ht="17.649999999999999" customHeight="1" x14ac:dyDescent="0.2">
      <c r="B194" s="216"/>
      <c r="C194" s="19" t="s">
        <v>84</v>
      </c>
      <c r="D194" s="100"/>
      <c r="E194" s="102"/>
      <c r="F194" s="102"/>
      <c r="G194" s="193"/>
    </row>
    <row r="195" spans="2:9" ht="31.15" customHeight="1" x14ac:dyDescent="0.2">
      <c r="B195" s="217"/>
      <c r="C195" s="17" t="s">
        <v>14</v>
      </c>
      <c r="D195" s="96">
        <f>4750-280-165.1-350</f>
        <v>3954.8999999999996</v>
      </c>
      <c r="E195" s="97">
        <v>5300</v>
      </c>
      <c r="F195" s="97">
        <v>5400</v>
      </c>
      <c r="G195" s="30"/>
    </row>
    <row r="196" spans="2:9" ht="19.899999999999999" customHeight="1" x14ac:dyDescent="0.2">
      <c r="B196" s="217"/>
      <c r="C196" s="17" t="s">
        <v>15</v>
      </c>
      <c r="D196" s="96">
        <v>15</v>
      </c>
      <c r="E196" s="97">
        <v>15</v>
      </c>
      <c r="F196" s="97">
        <v>15</v>
      </c>
      <c r="G196" s="193"/>
    </row>
    <row r="197" spans="2:9" ht="22.15" customHeight="1" x14ac:dyDescent="0.2">
      <c r="B197" s="15"/>
      <c r="C197" s="12" t="s">
        <v>255</v>
      </c>
      <c r="D197" s="77">
        <f>D41+D48+D56+D62+D66+D70+D74+D83+D118+D124+D136+D147+D156+D172+D178+D182+D188+D193+D78</f>
        <v>189841.39999999994</v>
      </c>
      <c r="E197" s="109">
        <f>E41+E48+E56+E62+E66+E70+E74+E83+E118+E124+E136+E147+E156+E172+E178+E182+E188+E193</f>
        <v>212872.99999999997</v>
      </c>
      <c r="F197" s="109">
        <f>F41+F48+F56+F62+F66+F70+F74+F83+F118+F124+F136+F147+F156+F172+F178+F182+F188+F193</f>
        <v>201754.29999999996</v>
      </c>
      <c r="G197" s="77"/>
    </row>
    <row r="198" spans="2:9" ht="17.649999999999999" customHeight="1" x14ac:dyDescent="0.2">
      <c r="B198" s="151"/>
      <c r="C198" s="19" t="s">
        <v>256</v>
      </c>
      <c r="D198" s="104">
        <f>106-106</f>
        <v>0</v>
      </c>
      <c r="E198" s="80">
        <f>1500.6+106</f>
        <v>1606.6</v>
      </c>
      <c r="F198" s="80">
        <v>2008.2</v>
      </c>
      <c r="G198" s="84"/>
    </row>
    <row r="199" spans="2:9" ht="36" customHeight="1" x14ac:dyDescent="0.2">
      <c r="B199" s="151"/>
      <c r="C199" s="19" t="s">
        <v>257</v>
      </c>
      <c r="D199" s="84"/>
      <c r="E199" s="81">
        <f>+E197-D197</f>
        <v>23031.600000000035</v>
      </c>
      <c r="F199" s="81">
        <f>+F197-E197</f>
        <v>-11118.700000000012</v>
      </c>
      <c r="G199" s="84"/>
    </row>
    <row r="200" spans="2:9" ht="15" customHeight="1" x14ac:dyDescent="0.2">
      <c r="B200" s="49"/>
      <c r="C200" s="50"/>
      <c r="D200" s="51"/>
      <c r="E200" s="51"/>
      <c r="F200" s="51"/>
      <c r="G200" s="51"/>
    </row>
    <row r="201" spans="2:9" s="22" customFormat="1" ht="15" customHeight="1" x14ac:dyDescent="0.2">
      <c r="B201" s="204" t="s">
        <v>258</v>
      </c>
      <c r="C201" s="204"/>
      <c r="D201" s="204"/>
      <c r="E201" s="204"/>
      <c r="F201" s="204"/>
      <c r="G201" s="204"/>
      <c r="H201" s="52"/>
      <c r="I201" s="53"/>
    </row>
    <row r="202" spans="2:9" s="22" customFormat="1" ht="15" customHeight="1" x14ac:dyDescent="0.2">
      <c r="B202" s="205" t="s">
        <v>259</v>
      </c>
      <c r="C202" s="205"/>
      <c r="D202" s="205"/>
      <c r="E202" s="205"/>
      <c r="F202" s="205"/>
      <c r="G202" s="205"/>
      <c r="H202" s="52"/>
      <c r="I202" s="53"/>
    </row>
    <row r="203" spans="2:9" s="22" customFormat="1" ht="15" customHeight="1" x14ac:dyDescent="0.2">
      <c r="B203" s="204" t="s">
        <v>260</v>
      </c>
      <c r="C203" s="204"/>
      <c r="D203" s="204"/>
      <c r="E203" s="204"/>
      <c r="F203" s="204"/>
      <c r="G203" s="204"/>
      <c r="H203" s="52"/>
      <c r="I203" s="53"/>
    </row>
    <row r="204" spans="2:9" s="22" customFormat="1" ht="15" customHeight="1" x14ac:dyDescent="0.2">
      <c r="B204" s="204" t="s">
        <v>261</v>
      </c>
      <c r="C204" s="204"/>
      <c r="D204" s="204"/>
      <c r="E204" s="204"/>
      <c r="F204" s="204"/>
      <c r="G204" s="204"/>
      <c r="H204" s="52"/>
      <c r="I204" s="53"/>
    </row>
    <row r="205" spans="2:9" s="22" customFormat="1" ht="15" customHeight="1" x14ac:dyDescent="0.2">
      <c r="B205" s="215" t="s">
        <v>262</v>
      </c>
      <c r="C205" s="215"/>
      <c r="D205" s="105"/>
      <c r="E205" s="105"/>
      <c r="F205" s="54"/>
      <c r="G205" s="54"/>
      <c r="H205" s="52"/>
      <c r="I205" s="53"/>
    </row>
  </sheetData>
  <mergeCells count="24">
    <mergeCell ref="H77:H78"/>
    <mergeCell ref="B84:B85"/>
    <mergeCell ref="B63:B64"/>
    <mergeCell ref="B71:B72"/>
    <mergeCell ref="B67:B68"/>
    <mergeCell ref="B75:B76"/>
    <mergeCell ref="B79:B80"/>
    <mergeCell ref="B205:C205"/>
    <mergeCell ref="B137:B140"/>
    <mergeCell ref="B194:B196"/>
    <mergeCell ref="B119:B123"/>
    <mergeCell ref="B125:B126"/>
    <mergeCell ref="B173:B176"/>
    <mergeCell ref="B189:B191"/>
    <mergeCell ref="B204:G204"/>
    <mergeCell ref="B203:G203"/>
    <mergeCell ref="B2:G2"/>
    <mergeCell ref="B201:G201"/>
    <mergeCell ref="B202:G202"/>
    <mergeCell ref="B148:B150"/>
    <mergeCell ref="B157:B159"/>
    <mergeCell ref="B57:B60"/>
    <mergeCell ref="B49:B51"/>
    <mergeCell ref="B42:B47"/>
  </mergeCells>
  <phoneticPr fontId="29" type="noConversion"/>
  <printOptions horizontalCentered="1"/>
  <pageMargins left="0.39370078740157483" right="0.39370078740157483" top="0.59055118110236227" bottom="0.59055118110236227" header="0" footer="0"/>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DC1B-9E12-4A43-8F1E-BBD5E83C6763}">
  <dimension ref="A1:M2"/>
  <sheetViews>
    <sheetView workbookViewId="0">
      <selection activeCell="M1" sqref="M1:M2"/>
    </sheetView>
  </sheetViews>
  <sheetFormatPr defaultRowHeight="15" x14ac:dyDescent="0.25"/>
  <cols>
    <col min="1" max="1" width="14" customWidth="1"/>
    <col min="2" max="2" width="24.85546875" customWidth="1"/>
    <col min="13" max="13" width="39.85546875" customWidth="1"/>
  </cols>
  <sheetData>
    <row r="1" spans="1:13" ht="25.5" x14ac:dyDescent="0.25">
      <c r="A1" s="209" t="s">
        <v>160</v>
      </c>
      <c r="B1" s="40" t="s">
        <v>161</v>
      </c>
      <c r="C1" s="70"/>
      <c r="D1" s="70"/>
      <c r="E1" s="66"/>
      <c r="F1" s="106"/>
      <c r="G1" s="68"/>
      <c r="H1" s="63"/>
      <c r="I1" s="64"/>
      <c r="J1" s="65"/>
      <c r="K1" s="65"/>
      <c r="L1" s="58"/>
      <c r="M1" s="229" t="s">
        <v>263</v>
      </c>
    </row>
    <row r="2" spans="1:13" ht="38.25" x14ac:dyDescent="0.25">
      <c r="A2" s="228"/>
      <c r="B2" s="7" t="s">
        <v>14</v>
      </c>
      <c r="C2" s="70">
        <v>15</v>
      </c>
      <c r="D2" s="70">
        <f>15-15</f>
        <v>0</v>
      </c>
      <c r="E2" s="62">
        <f>+D2-C2</f>
        <v>-15</v>
      </c>
      <c r="F2" s="106"/>
      <c r="G2" s="68"/>
      <c r="H2" s="63"/>
      <c r="I2" s="64"/>
      <c r="J2" s="65"/>
      <c r="K2" s="65"/>
      <c r="L2" s="58"/>
      <c r="M2" s="230"/>
    </row>
  </sheetData>
  <mergeCells count="2">
    <mergeCell ref="A1:A2"/>
    <mergeCell ref="M1: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10 programa 3 lentelė</vt:lpstr>
      <vt:lpstr>Lapas1</vt:lpstr>
      <vt:lpstr>'10 programa 3 lentelė'!Print_Area</vt:lpstr>
      <vt:lpstr>'10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Snieguolė Kačerauskaitė</cp:lastModifiedBy>
  <cp:revision/>
  <cp:lastPrinted>2024-10-24T10:56:04Z</cp:lastPrinted>
  <dcterms:created xsi:type="dcterms:W3CDTF">2023-07-10T07:04:14Z</dcterms:created>
  <dcterms:modified xsi:type="dcterms:W3CDTF">2024-10-24T10:56:10Z</dcterms:modified>
  <cp:category/>
  <cp:contentStatus/>
</cp:coreProperties>
</file>