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CAF66F4E-64CB-43C2-B2CB-4A99DEFD68BE}" xr6:coauthVersionLast="47" xr6:coauthVersionMax="47" xr10:uidLastSave="{00000000-0000-0000-0000-000000000000}"/>
  <bookViews>
    <workbookView xWindow="28680" yWindow="-120" windowWidth="29040" windowHeight="15720" xr2:uid="{EF082B20-5454-481E-8ECF-44F36E11C9BB}"/>
  </bookViews>
  <sheets>
    <sheet name="4 programa 3 lentelė" sheetId="1" r:id="rId1"/>
  </sheets>
  <definedNames>
    <definedName name="_xlnm.Print_Area" localSheetId="0">'4 programa 3 lentelė'!$A$1:$G$133</definedName>
    <definedName name="_xlnm.Print_Titles" localSheetId="0">'4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0" i="1" l="1"/>
  <c r="F120" i="1"/>
  <c r="D120" i="1"/>
  <c r="E125" i="1"/>
  <c r="F125" i="1"/>
  <c r="D125" i="1"/>
  <c r="E93" i="1"/>
  <c r="D93" i="1"/>
  <c r="D91" i="1"/>
  <c r="D87" i="1"/>
  <c r="D85" i="1" s="1"/>
  <c r="D49" i="1"/>
  <c r="D47" i="1" s="1"/>
  <c r="F41" i="1"/>
  <c r="F39" i="1" s="1"/>
  <c r="E41" i="1"/>
  <c r="E39" i="1" s="1"/>
  <c r="D41" i="1"/>
  <c r="D39" i="1" s="1"/>
  <c r="D114" i="1"/>
  <c r="E89" i="1"/>
  <c r="F89" i="1"/>
  <c r="D89" i="1"/>
  <c r="E85" i="1"/>
  <c r="F85" i="1"/>
  <c r="D52" i="1"/>
  <c r="E7" i="1"/>
  <c r="F7" i="1"/>
  <c r="D7" i="1"/>
  <c r="F114" i="1"/>
  <c r="E114" i="1"/>
  <c r="F81" i="1"/>
  <c r="E81" i="1"/>
  <c r="D81" i="1"/>
  <c r="F73" i="1"/>
  <c r="E73" i="1"/>
  <c r="D73" i="1"/>
  <c r="F47" i="1"/>
  <c r="D43" i="1"/>
  <c r="E49" i="1"/>
  <c r="E47" i="1" s="1"/>
  <c r="D12" i="1"/>
  <c r="F23" i="1"/>
  <c r="E23" i="1"/>
  <c r="D23" i="1"/>
  <c r="M114" i="1"/>
  <c r="L114" i="1"/>
  <c r="K114" i="1"/>
  <c r="F27" i="1"/>
  <c r="E27" i="1"/>
  <c r="D34" i="1"/>
  <c r="F34" i="1"/>
  <c r="E34" i="1"/>
  <c r="E12" i="1"/>
  <c r="F12" i="1"/>
  <c r="F19" i="1"/>
  <c r="E19" i="1"/>
  <c r="D19" i="1"/>
  <c r="F30" i="1"/>
  <c r="E30" i="1"/>
  <c r="F52" i="1"/>
  <c r="E52" i="1"/>
  <c r="F58" i="1"/>
  <c r="E58" i="1"/>
  <c r="D58" i="1"/>
  <c r="F62" i="1"/>
  <c r="E62" i="1"/>
  <c r="D62" i="1"/>
  <c r="F67" i="1"/>
  <c r="E67" i="1"/>
  <c r="D67" i="1"/>
  <c r="K115" i="1" l="1"/>
  <c r="K116" i="1" s="1"/>
  <c r="L115" i="1"/>
  <c r="L116" i="1" s="1"/>
  <c r="M115" i="1"/>
  <c r="M116" i="1" s="1"/>
  <c r="F127" i="1" l="1"/>
</calcChain>
</file>

<file path=xl/sharedStrings.xml><?xml version="1.0" encoding="utf-8"?>
<sst xmlns="http://schemas.openxmlformats.org/spreadsheetml/2006/main" count="192" uniqueCount="117">
  <si>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</si>
  <si>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</si>
  <si>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</si>
  <si>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</si>
  <si>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</si>
  <si>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</si>
  <si>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Užtikrinti visuomenės sveikatos priežiūros paslaugų teikimą</t>
  </si>
  <si>
    <t>Priemonė: Klaipėdos miesto savivaldybės visuomenės sveikatos rėmimo specialiosios programos įgyvendinimas prioritetinėse srityse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</si>
  <si>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</si>
  <si>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</si>
  <si>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</si>
  <si>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</si>
  <si>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</si>
  <si>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</si>
  <si>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Lietuvos Respublikos valstybės biudžeto dotacijos</t>
  </si>
  <si>
    <t>Pajamų įmokos ir kitos pajamos</t>
  </si>
  <si>
    <t>Europos Sąjungos ir kitos tarptautinės finansinės paramos lėšos</t>
  </si>
  <si>
    <t>004-01-03 (TP)</t>
  </si>
  <si>
    <t>Priemonė: Sveikatos ir su sveikata susijusių dienų minėjimo renginių organizavimas</t>
  </si>
  <si>
    <t>Priemonė: Projekto ,,Neįtikėtini metai“ įgyvendinimas</t>
  </si>
  <si>
    <t xml:space="preserve">Kiti šaltiniai </t>
  </si>
  <si>
    <t>Iš jų:</t>
  </si>
  <si>
    <t>Kiti šaltiniai (Europos Sąjungos paramos lėšos)</t>
  </si>
  <si>
    <t>Priemonė: Projekto ,,Sveikos gyvensenos skatinimas, sveikatos raštingumo, visuomenės sveikatos paslaugų prieinamumo ir kokybės tikslinėms grupėms didinimas Klaipėdos mieste“ įgyvendinimas</t>
  </si>
  <si>
    <t>Priemonė: Projekto ,,Jungtiniai veiksmai įgyvendinant gerąją praktiką pirminėje sveikatos priežiūroje“ įgyvendinimas</t>
  </si>
  <si>
    <t>Priemonė: Projekto ,,Holistinis klimato kaitos, aplinkos streso veiksnių ir epidemiologinių modelių Borealiniame regione supratimas – AURORA“ įgyvendinimas</t>
  </si>
  <si>
    <t>004-01-08 (TP)</t>
  </si>
  <si>
    <t>Priemonė: Komunalinių paslaugų įsigijimas</t>
  </si>
  <si>
    <t>004-02 (T)</t>
  </si>
  <si>
    <t>Uždavinys: Užtikrinti asmens sveikatos priežiūros paslaugų teikimą</t>
  </si>
  <si>
    <t>004-02-01 (TP)</t>
  </si>
  <si>
    <t>Priemonė: BĮ Klaipėdos sutrikusio vystymosi kūdikių namų išlaikymas ir veiklos organizavimas</t>
  </si>
  <si>
    <t>Kiti šaltiniai (Privalomojo sveikatos draudimo fondo lėšos)</t>
  </si>
  <si>
    <t>004-02-02 (TP)</t>
  </si>
  <si>
    <t xml:space="preserve">Priemonė: Atokvėpio paslaugos teikimas šeimoms, auginančioms vaiką su negalia (BĮ Klaipėdos sutrikusio vystymosi kūdikių namuose) </t>
  </si>
  <si>
    <t>004-02-03 (TP)</t>
  </si>
  <si>
    <t xml:space="preserve">Priemonė: Tiesiogiai stebimo trumpo gydymo kurso (DOTS) kabineto paslaugų organizavimas 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</si>
  <si>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</si>
  <si>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</si>
  <si>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</si>
  <si>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</si>
  <si>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004-02-04-02</t>
  </si>
  <si>
    <t xml:space="preserve">Neveiksnių asmenų būklės peržiūrėjimo užtikrinimas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</si>
  <si>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</si>
  <si>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</si>
  <si>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</si>
  <si>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</si>
  <si>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004-02-05-02</t>
  </si>
  <si>
    <t>Asmens sveikatos priežiūros specialistų pritraukimas ir (ar) išlaikymas</t>
  </si>
  <si>
    <t>004-02-05-03</t>
  </si>
  <si>
    <t>Ortodontinių aparatų, naudojamų ortodontiniam gydymui, išlaidų kompensavimas vaikams iki 16 metų</t>
  </si>
  <si>
    <t>Uždavinys: Modernizuoti sveikatos priežiūros įstaigų infrastruktūrą</t>
  </si>
  <si>
    <t>Priemonė: Teikiamų sveikatos priežiūros paslaugų infrastruktūros tobulinimas</t>
  </si>
  <si>
    <t>004-03-01-02</t>
  </si>
  <si>
    <t>004-03-01-03</t>
  </si>
  <si>
    <t>004-03-01-04</t>
  </si>
  <si>
    <t>Dalininko įnašo perdavimas VšĮ Klaipėdos vaikų ligoninei naujai endoskopinei sistemai įsigyti</t>
  </si>
  <si>
    <t xml:space="preserve">004-03-01-07
</t>
  </si>
  <si>
    <t xml:space="preserve">004-03-01-08
</t>
  </si>
  <si>
    <t xml:space="preserve">004-03-01-09
</t>
  </si>
  <si>
    <t>BĮ Klaipėdos miesto visuomenės sveikatos biuro iškėlimas iš patalpų Taikos pr. 76</t>
  </si>
  <si>
    <t xml:space="preserve">004-03-01-10
</t>
  </si>
  <si>
    <t>Ilgalaikės priežiūros dienos centro steigimas ir mobiliųjų brigadų aprūpinimas įranga ir transporto priemonėmis Klaipėdoje</t>
  </si>
  <si>
    <t>Kontrolė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</si>
  <si>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</si>
  <si>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</si>
  <si>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</si>
  <si>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004-03-01-06
</t>
  </si>
  <si>
    <t>Sveikatos centro sudėtyje teikiamų sveikatos priežiūros paslaugų infrastruktūros modernizavimas</t>
  </si>
  <si>
    <t>004-01-09 (TP)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</si>
  <si>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</si>
  <si>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</si>
  <si>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</si>
  <si>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</si>
  <si>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004-01 (T)</t>
  </si>
  <si>
    <t>004-01-01 (TP)</t>
  </si>
  <si>
    <t xml:space="preserve">004-03-01-05
</t>
  </si>
  <si>
    <t>004-03 (P)</t>
  </si>
  <si>
    <t>004-03-01 (PP)</t>
  </si>
  <si>
    <t>004-01-06 (PP)</t>
  </si>
  <si>
    <t>004-01-07 (PP)</t>
  </si>
  <si>
    <t>004-01-04 (PP)</t>
  </si>
  <si>
    <t>Sveikatos centro teikiamų sveikatos priežiūros paslaugų prieinamumo ir kokybės gerinimas</t>
  </si>
  <si>
    <t>RP – regioninė pažangos priemonė.</t>
  </si>
  <si>
    <t>004-03-01-01 (RP)</t>
  </si>
  <si>
    <t>004-01-05 (RP)</t>
  </si>
  <si>
    <t>2.3.2.1.</t>
  </si>
  <si>
    <t>3.3.5.1.</t>
  </si>
  <si>
    <t>2.3.1.3.</t>
  </si>
  <si>
    <t xml:space="preserve">2.3.1.3. </t>
  </si>
  <si>
    <t>2.3.1.2.</t>
  </si>
  <si>
    <t>Pastato J. Karoso g. 13 pritaikymo naujoms sveikatos priežiūros paslaugoms teikti techninio projekto parengimas</t>
  </si>
  <si>
    <t>004-03-01-11</t>
  </si>
  <si>
    <t>Dalininko įnašo perdavimas VšĮ Klaipėdos vaikų ligoninei pastato (K. Donelaičio g. 7) šlaitinio stogo konstrukcijų kapitaliniam remontui atlikti</t>
  </si>
  <si>
    <t>Dalininko įnašo perdavimas VšĮ Klaipėdos vaikų ligoninei pastato (K. Donelaičio g. 9) vamzdynų kapitaliniam remontui atlikti</t>
  </si>
  <si>
    <t>VšĮ Klaipėdos psichikos sveikatos centro gydymo paskirties pastato (Galinio Pylimo g. 3) kapitalinis remontas ir infrastruktūros apie pastatą sutvarkymas</t>
  </si>
  <si>
    <t>3 lentelė. Klaipėdos miesto savivaldybės 2024–2026 metų 004 Sveikatos apsaugos programos uždaviniai, priemonės, asignavimai ir kitos lėšos (tūkst. eurų)</t>
  </si>
  <si>
    <t>Priemonė: Klaipėdos miesto savivaldybės triukšmo prevencijos veiksmų 2024–2028 m. plano parengimas</t>
  </si>
  <si>
    <t>004-02-06 (PP)</t>
  </si>
  <si>
    <t>004-02-07 (PP)</t>
  </si>
  <si>
    <t>C-lanko sistemos įsigijimas VšĮ Klaipėdos vaikų ligoninei</t>
  </si>
  <si>
    <t>BĮ Klaipėdos sutrikusio vystymosi kūdikių namų pastato (Turistų g. 28) remontas</t>
  </si>
  <si>
    <t>004-03-01-12</t>
  </si>
  <si>
    <t>004-03-01-13</t>
  </si>
  <si>
    <t>Dalininko įnašo perdavimas VšĮ Klaipėdos medicininės slaugos ligoninei liftui rekonstruoti, pastato K. Donelaičio g. 15 fasadui apšiltinti ir saulės elektrinei įrengti</t>
  </si>
  <si>
    <t xml:space="preserve">004-02-08 </t>
  </si>
  <si>
    <t>BĮ Klaipėdos sutrikusio vystymosi kūdikių namų pastato (Turistų g. 28) vertikalaus keltuvo neįgaliesiems įrengimas</t>
  </si>
  <si>
    <t>004-03-01-14</t>
  </si>
  <si>
    <t>004-03-01-15</t>
  </si>
  <si>
    <t>004-03-01-16</t>
  </si>
  <si>
    <t>Kiti finansavimo šaltiniai</t>
  </si>
  <si>
    <t>VšĮ Jūrininkų sveikatos priežiūros centro patalpų (Pievų Tako g. 38) išlaikymas, vykdant pirminės sveikatos priežiūros funkcijas (vykdytojas – VšĮ Jūrininkų sveikatos priežiūros centras)</t>
  </si>
  <si>
    <t>Dalies patalpų sujungimas ir infrastruktūros Taikos pr. 107, Klaipėdoje, pritaikymas BĮ Klaipėdos miesto visuomenės sveikatos centro biuro veiklai</t>
  </si>
  <si>
    <t>VšĮ Klaipėdos medicininės slaugos ligoninės personalo pagalbos iškvietimo sistemos modernizavimas (vykdytoja – VšĮ Klaipėdos medicininės slaugos ligoninė)</t>
  </si>
  <si>
    <t>Priemonė: Sveikatos centro veiklos modelio diegimas Klaipėdos mieste</t>
  </si>
  <si>
    <t>Priemonė: Sveikatos priežiūros specialistų rengimas ir pritraukimas į Sveikatos centrą Klaipėdos mieste</t>
  </si>
  <si>
    <t>Priemonė: Asmens sveikatos priežiūros paslaugų teikimo prieinamumo didinimo ir efektyvumo užtikrinimo priemonių įgyvendinimas VšĮ Klaipėdos miesto poliklinikoje (vykdytoja – VšĮ Klaipėdos miesto poliklinika)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</si>
</sst>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color theme="1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137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164" fontId="6" fillId="3" borderId="1" xfId="0" applyNumberFormat="1" applyFont="1" applyFill="1" applyBorder="1" applyAlignment="1">
      <alignment horizontal="center" vertical="top"/>
    </xf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164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8" borderId="5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6" fillId="3" borderId="1" xfId="1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5" fillId="0" borderId="0" xfId="0" applyNumberFormat="1" applyFont="1"/>
    <xf numFmtId="0" fontId="5" fillId="3" borderId="8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4" fillId="9" borderId="8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left" vertical="top"/>
    </xf>
    <xf numFmtId="164" fontId="2" fillId="3" borderId="1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left" vertical="top" wrapText="1"/>
    </xf>
    <xf numFmtId="0" fontId="13" fillId="8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10" borderId="0" xfId="0" applyFont="1" applyFill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/>
    </xf>
    <xf numFmtId="164" fontId="5" fillId="7" borderId="1" xfId="0" applyNumberFormat="1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164" fontId="13" fillId="7" borderId="2" xfId="0" applyNumberFormat="1" applyFont="1" applyFill="1" applyBorder="1" applyAlignment="1">
      <alignment horizontal="center" vertical="top" wrapText="1"/>
    </xf>
    <xf numFmtId="0" fontId="13" fillId="7" borderId="0" xfId="0" applyFont="1" applyFill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164" fontId="13" fillId="5" borderId="1" xfId="0" applyNumberFormat="1" applyFont="1" applyFill="1" applyBorder="1" applyAlignment="1">
      <alignment horizontal="center" vertical="top"/>
    </xf>
    <xf numFmtId="0" fontId="13" fillId="7" borderId="2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164" fontId="13" fillId="8" borderId="1" xfId="0" applyNumberFormat="1" applyFont="1" applyFill="1" applyBorder="1" applyAlignment="1">
      <alignment horizontal="center" vertical="top" wrapText="1"/>
    </xf>
    <xf numFmtId="0" fontId="13" fillId="8" borderId="13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4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  <color rgb="FF99FFCC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T133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3" customWidth="1"/>
    <col min="2" max="2" width="17.6640625" style="10" customWidth="1"/>
    <col min="3" max="3" width="44.6640625" style="10" customWidth="1"/>
    <col min="4" max="4" width="14.6640625" style="1" customWidth="1"/>
    <col min="5" max="5" width="14.33203125" style="1" customWidth="1"/>
    <col min="6" max="7" width="14.6640625" style="1" customWidth="1"/>
    <col min="8" max="8" width="10.44140625" style="11" customWidth="1"/>
    <col min="9" max="10" width="9.109375" style="11"/>
    <col min="11" max="16384" width="9.109375" style="3"/>
  </cols>
  <sheetData>
    <row r="1" spans="2:7" ht="15.6" x14ac:dyDescent="0.3">
      <c r="B1" s="2"/>
      <c r="C1" s="2"/>
      <c r="D1" s="77"/>
      <c r="E1" s="77"/>
      <c r="F1" s="78"/>
      <c r="G1" s="78"/>
    </row>
    <row r="2" spans="2:7" ht="30.6" customHeight="1" x14ac:dyDescent="0.3">
      <c r="B2" s="130" t="s">
        <v>96</v>
      </c>
      <c r="C2" s="130"/>
      <c r="D2" s="130"/>
      <c r="E2" s="130"/>
      <c r="F2" s="130"/>
      <c r="G2" s="130"/>
    </row>
    <row r="3" spans="2:7" ht="60" customHeight="1" x14ac:dyDescent="0.3">
      <c r="B3" s="45" t="s">
        <v>0</v>
      </c>
      <c r="C3" s="45" t="s">
        <v>1</v>
      </c>
      <c r="D3" s="46" t="s">
        <v>2</v>
      </c>
      <c r="E3" s="46" t="s">
        <v>3</v>
      </c>
      <c r="F3" s="46" t="s">
        <v>4</v>
      </c>
      <c r="G3" s="46" t="s">
        <v>5</v>
      </c>
    </row>
    <row r="4" spans="2:7" ht="12.6" customHeight="1" x14ac:dyDescent="0.3"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</row>
    <row r="5" spans="2:7" ht="32.25" customHeight="1" x14ac:dyDescent="0.3">
      <c r="B5" s="48" t="s">
        <v>74</v>
      </c>
      <c r="C5" s="49" t="s">
        <v>6</v>
      </c>
      <c r="D5" s="49"/>
      <c r="E5" s="49"/>
      <c r="F5" s="49"/>
      <c r="G5" s="49"/>
    </row>
    <row r="6" spans="2:7" ht="43.2" customHeight="1" x14ac:dyDescent="0.3">
      <c r="B6" s="50" t="s">
        <v>75</v>
      </c>
      <c r="C6" s="50" t="s">
        <v>7</v>
      </c>
      <c r="D6" s="51"/>
      <c r="E6" s="51"/>
      <c r="F6" s="51"/>
      <c r="G6" s="15" t="s">
        <v>86</v>
      </c>
    </row>
    <row r="7" spans="2:7" ht="17.399999999999999" customHeight="1" x14ac:dyDescent="0.3">
      <c r="B7" s="18"/>
      <c r="C7" s="19" t="s">
        <v>8</v>
      </c>
      <c r="D7" s="20">
        <f>+D9+D10</f>
        <v>344.2</v>
      </c>
      <c r="E7" s="20">
        <f t="shared" ref="E7:F7" si="0">+E9+E10</f>
        <v>342.9</v>
      </c>
      <c r="F7" s="20">
        <f t="shared" si="0"/>
        <v>342.9</v>
      </c>
      <c r="G7" s="20"/>
    </row>
    <row r="8" spans="2:7" x14ac:dyDescent="0.3">
      <c r="B8" s="131"/>
      <c r="C8" s="26" t="s">
        <v>9</v>
      </c>
      <c r="D8" s="13"/>
      <c r="E8" s="13"/>
      <c r="F8" s="13"/>
      <c r="G8" s="13"/>
    </row>
    <row r="9" spans="2:7" ht="28.2" customHeight="1" x14ac:dyDescent="0.3">
      <c r="B9" s="132"/>
      <c r="C9" s="26" t="s">
        <v>10</v>
      </c>
      <c r="D9" s="57">
        <v>342.9</v>
      </c>
      <c r="E9" s="8">
        <v>342.9</v>
      </c>
      <c r="F9" s="8">
        <v>342.9</v>
      </c>
      <c r="G9" s="13"/>
    </row>
    <row r="10" spans="2:7" ht="19.8" customHeight="1" x14ac:dyDescent="0.3">
      <c r="B10" s="133"/>
      <c r="C10" s="28" t="s">
        <v>11</v>
      </c>
      <c r="D10" s="57">
        <v>1.3</v>
      </c>
      <c r="E10" s="8"/>
      <c r="F10" s="8"/>
      <c r="G10" s="13"/>
    </row>
    <row r="11" spans="2:7" ht="57.6" customHeight="1" x14ac:dyDescent="0.3">
      <c r="B11" s="17" t="s">
        <v>12</v>
      </c>
      <c r="C11" s="16" t="s">
        <v>13</v>
      </c>
      <c r="D11" s="40"/>
      <c r="E11" s="40"/>
      <c r="F11" s="40"/>
      <c r="G11" s="15" t="s">
        <v>86</v>
      </c>
    </row>
    <row r="12" spans="2:7" ht="15.75" customHeight="1" x14ac:dyDescent="0.3">
      <c r="B12" s="21"/>
      <c r="C12" s="19" t="s">
        <v>8</v>
      </c>
      <c r="D12" s="20">
        <f>SUM(D14:D17)</f>
        <v>2741.6</v>
      </c>
      <c r="E12" s="20">
        <f t="shared" ref="E12:F12" si="1">SUM(E14:E17)</f>
        <v>2731.1</v>
      </c>
      <c r="F12" s="20">
        <f t="shared" si="1"/>
        <v>2731.1</v>
      </c>
      <c r="G12" s="20"/>
    </row>
    <row r="13" spans="2:7" ht="15.6" customHeight="1" x14ac:dyDescent="0.3">
      <c r="B13" s="113"/>
      <c r="C13" s="26" t="s">
        <v>9</v>
      </c>
      <c r="D13" s="13"/>
      <c r="E13" s="13"/>
      <c r="F13" s="13"/>
      <c r="G13" s="13"/>
    </row>
    <row r="14" spans="2:7" ht="29.4" customHeight="1" x14ac:dyDescent="0.3">
      <c r="B14" s="113"/>
      <c r="C14" s="26" t="s">
        <v>10</v>
      </c>
      <c r="D14" s="33">
        <v>1344.1</v>
      </c>
      <c r="E14" s="33">
        <v>1339.3</v>
      </c>
      <c r="F14" s="8">
        <v>1339.3</v>
      </c>
      <c r="G14" s="13"/>
    </row>
    <row r="15" spans="2:7" ht="16.2" customHeight="1" x14ac:dyDescent="0.3">
      <c r="B15" s="113"/>
      <c r="C15" s="26" t="s">
        <v>14</v>
      </c>
      <c r="D15" s="33">
        <v>1382.2</v>
      </c>
      <c r="E15" s="33">
        <v>1382.2</v>
      </c>
      <c r="F15" s="57">
        <v>1382.2</v>
      </c>
      <c r="G15" s="8"/>
    </row>
    <row r="16" spans="2:7" ht="16.2" customHeight="1" x14ac:dyDescent="0.3">
      <c r="B16" s="113"/>
      <c r="C16" s="26" t="s">
        <v>15</v>
      </c>
      <c r="D16" s="33">
        <v>9.6</v>
      </c>
      <c r="E16" s="33">
        <v>9.6</v>
      </c>
      <c r="F16" s="57">
        <v>9.6</v>
      </c>
      <c r="G16" s="8"/>
    </row>
    <row r="17" spans="2:7" ht="16.2" customHeight="1" x14ac:dyDescent="0.3">
      <c r="B17" s="113"/>
      <c r="C17" s="26" t="s">
        <v>11</v>
      </c>
      <c r="D17" s="57">
        <v>5.7</v>
      </c>
      <c r="E17" s="57"/>
      <c r="F17" s="57"/>
      <c r="G17" s="8"/>
    </row>
    <row r="18" spans="2:7" ht="34.200000000000003" customHeight="1" x14ac:dyDescent="0.3">
      <c r="B18" s="17" t="s">
        <v>17</v>
      </c>
      <c r="C18" s="16" t="s">
        <v>18</v>
      </c>
      <c r="D18" s="14"/>
      <c r="E18" s="14"/>
      <c r="F18" s="14"/>
      <c r="G18" s="14"/>
    </row>
    <row r="19" spans="2:7" ht="14.4" customHeight="1" x14ac:dyDescent="0.3">
      <c r="B19" s="22"/>
      <c r="C19" s="19" t="s">
        <v>8</v>
      </c>
      <c r="D19" s="20">
        <f>+D21</f>
        <v>13.1</v>
      </c>
      <c r="E19" s="20">
        <f>+E21</f>
        <v>10</v>
      </c>
      <c r="F19" s="20">
        <f>+F21</f>
        <v>10</v>
      </c>
      <c r="G19" s="20"/>
    </row>
    <row r="20" spans="2:7" ht="14.4" customHeight="1" x14ac:dyDescent="0.3">
      <c r="B20" s="136"/>
      <c r="C20" s="26" t="s">
        <v>9</v>
      </c>
      <c r="D20" s="13"/>
      <c r="E20" s="13"/>
      <c r="F20" s="13"/>
      <c r="G20" s="13"/>
    </row>
    <row r="21" spans="2:7" ht="29.4" customHeight="1" x14ac:dyDescent="0.3">
      <c r="B21" s="136"/>
      <c r="C21" s="26" t="s">
        <v>10</v>
      </c>
      <c r="D21" s="57">
        <v>13.1</v>
      </c>
      <c r="E21" s="8">
        <v>10</v>
      </c>
      <c r="F21" s="8">
        <v>10</v>
      </c>
      <c r="G21" s="13"/>
    </row>
    <row r="22" spans="2:7" ht="32.4" customHeight="1" x14ac:dyDescent="0.3">
      <c r="B22" s="23" t="s">
        <v>81</v>
      </c>
      <c r="C22" s="16" t="s">
        <v>19</v>
      </c>
      <c r="D22" s="14"/>
      <c r="E22" s="14"/>
      <c r="F22" s="14"/>
      <c r="G22" s="15" t="s">
        <v>86</v>
      </c>
    </row>
    <row r="23" spans="2:7" ht="17.25" customHeight="1" x14ac:dyDescent="0.3">
      <c r="B23" s="21"/>
      <c r="C23" s="19" t="s">
        <v>8</v>
      </c>
      <c r="D23" s="25">
        <f>D25</f>
        <v>41.4</v>
      </c>
      <c r="E23" s="25">
        <f>E25</f>
        <v>41.4</v>
      </c>
      <c r="F23" s="25">
        <f>F25</f>
        <v>41.4</v>
      </c>
      <c r="G23" s="25"/>
    </row>
    <row r="24" spans="2:7" ht="15.6" customHeight="1" x14ac:dyDescent="0.3">
      <c r="B24" s="134"/>
      <c r="C24" s="28" t="s">
        <v>9</v>
      </c>
      <c r="D24" s="6"/>
      <c r="E24" s="6"/>
      <c r="F24" s="6"/>
      <c r="G24" s="6"/>
    </row>
    <row r="25" spans="2:7" ht="30" customHeight="1" x14ac:dyDescent="0.3">
      <c r="B25" s="135"/>
      <c r="C25" s="26" t="s">
        <v>16</v>
      </c>
      <c r="D25" s="59">
        <v>41.4</v>
      </c>
      <c r="E25" s="59">
        <v>41.4</v>
      </c>
      <c r="F25" s="59">
        <v>41.4</v>
      </c>
      <c r="G25" s="6"/>
    </row>
    <row r="26" spans="2:7" ht="59.4" customHeight="1" x14ac:dyDescent="0.3">
      <c r="B26" s="23" t="s">
        <v>85</v>
      </c>
      <c r="C26" s="16" t="s">
        <v>23</v>
      </c>
      <c r="D26" s="14"/>
      <c r="E26" s="14"/>
      <c r="F26" s="14"/>
      <c r="G26" s="15" t="s">
        <v>86</v>
      </c>
    </row>
    <row r="27" spans="2:7" ht="20.25" customHeight="1" x14ac:dyDescent="0.3">
      <c r="B27" s="41"/>
      <c r="C27" s="19" t="s">
        <v>8</v>
      </c>
      <c r="D27" s="20"/>
      <c r="E27" s="20">
        <f t="shared" ref="E27:F27" si="2">E29</f>
        <v>48.9</v>
      </c>
      <c r="F27" s="20">
        <f t="shared" si="2"/>
        <v>24.5</v>
      </c>
      <c r="G27" s="25"/>
    </row>
    <row r="28" spans="2:7" ht="20.25" customHeight="1" x14ac:dyDescent="0.3">
      <c r="B28" s="116"/>
      <c r="C28" s="26" t="s">
        <v>9</v>
      </c>
      <c r="D28" s="36"/>
      <c r="E28" s="36"/>
      <c r="F28" s="6"/>
      <c r="G28" s="6"/>
    </row>
    <row r="29" spans="2:7" ht="28.5" customHeight="1" x14ac:dyDescent="0.3">
      <c r="B29" s="117"/>
      <c r="C29" s="26" t="s">
        <v>10</v>
      </c>
      <c r="D29" s="36"/>
      <c r="E29" s="36">
        <v>48.9</v>
      </c>
      <c r="F29" s="36">
        <v>24.5</v>
      </c>
      <c r="G29" s="6"/>
    </row>
    <row r="30" spans="2:7" ht="18.75" customHeight="1" x14ac:dyDescent="0.3">
      <c r="B30" s="21"/>
      <c r="C30" s="19" t="s">
        <v>20</v>
      </c>
      <c r="D30" s="25"/>
      <c r="E30" s="25">
        <f>+E32</f>
        <v>277.3</v>
      </c>
      <c r="F30" s="25">
        <f>+F32</f>
        <v>138.6</v>
      </c>
      <c r="G30" s="25"/>
    </row>
    <row r="31" spans="2:7" ht="15.6" customHeight="1" x14ac:dyDescent="0.3">
      <c r="B31" s="113"/>
      <c r="C31" s="28" t="s">
        <v>21</v>
      </c>
      <c r="D31" s="36"/>
      <c r="E31" s="36"/>
      <c r="F31" s="36"/>
      <c r="G31" s="6"/>
    </row>
    <row r="32" spans="2:7" ht="16.2" customHeight="1" x14ac:dyDescent="0.3">
      <c r="B32" s="113"/>
      <c r="C32" s="28" t="s">
        <v>22</v>
      </c>
      <c r="D32" s="36"/>
      <c r="E32" s="36">
        <v>277.3</v>
      </c>
      <c r="F32" s="36">
        <v>138.6</v>
      </c>
      <c r="G32" s="6"/>
    </row>
    <row r="33" spans="2:10" s="5" customFormat="1" ht="46.2" customHeight="1" x14ac:dyDescent="0.3">
      <c r="B33" s="17" t="s">
        <v>79</v>
      </c>
      <c r="C33" s="58" t="s">
        <v>24</v>
      </c>
      <c r="D33" s="14"/>
      <c r="E33" s="14"/>
      <c r="F33" s="14"/>
      <c r="G33" s="15" t="s">
        <v>86</v>
      </c>
      <c r="H33" s="62"/>
      <c r="I33" s="61"/>
      <c r="J33" s="61"/>
    </row>
    <row r="34" spans="2:10" ht="16.95" customHeight="1" x14ac:dyDescent="0.3">
      <c r="B34" s="21"/>
      <c r="C34" s="19" t="s">
        <v>8</v>
      </c>
      <c r="D34" s="53">
        <f>SUM(D36:D37)</f>
        <v>27.1</v>
      </c>
      <c r="E34" s="20">
        <f t="shared" ref="E34:F34" si="3">SUM(E36:E37)</f>
        <v>24.6</v>
      </c>
      <c r="F34" s="20">
        <f t="shared" si="3"/>
        <v>2.1</v>
      </c>
      <c r="G34" s="20"/>
    </row>
    <row r="35" spans="2:10" ht="14.4" customHeight="1" x14ac:dyDescent="0.3">
      <c r="B35" s="113"/>
      <c r="C35" s="26" t="s">
        <v>9</v>
      </c>
      <c r="D35" s="54"/>
      <c r="E35" s="13"/>
      <c r="F35" s="13"/>
      <c r="G35" s="13"/>
    </row>
    <row r="36" spans="2:10" ht="28.2" customHeight="1" x14ac:dyDescent="0.3">
      <c r="B36" s="113"/>
      <c r="C36" s="26" t="s">
        <v>10</v>
      </c>
      <c r="D36" s="8">
        <v>5.4</v>
      </c>
      <c r="E36" s="8">
        <v>4.9000000000000004</v>
      </c>
      <c r="F36" s="8">
        <v>0.4</v>
      </c>
      <c r="G36" s="13"/>
      <c r="H36" s="61"/>
    </row>
    <row r="37" spans="2:10" ht="27.6" customHeight="1" x14ac:dyDescent="0.3">
      <c r="B37" s="113"/>
      <c r="C37" s="26" t="s">
        <v>16</v>
      </c>
      <c r="D37" s="8">
        <v>21.7</v>
      </c>
      <c r="E37" s="8">
        <v>19.7</v>
      </c>
      <c r="F37" s="8">
        <v>1.7</v>
      </c>
      <c r="G37" s="8"/>
    </row>
    <row r="38" spans="2:10" s="52" customFormat="1" ht="60" customHeight="1" x14ac:dyDescent="0.3">
      <c r="B38" s="23" t="s">
        <v>80</v>
      </c>
      <c r="C38" s="50" t="s">
        <v>25</v>
      </c>
      <c r="D38" s="14"/>
      <c r="E38" s="14"/>
      <c r="F38" s="14"/>
      <c r="G38" s="15" t="s">
        <v>86</v>
      </c>
      <c r="H38" s="63"/>
      <c r="I38" s="63"/>
      <c r="J38" s="63"/>
    </row>
    <row r="39" spans="2:10" s="52" customFormat="1" ht="18.75" customHeight="1" x14ac:dyDescent="0.3">
      <c r="B39" s="21"/>
      <c r="C39" s="19" t="s">
        <v>20</v>
      </c>
      <c r="D39" s="25">
        <f>+D41</f>
        <v>8.8999999999999986</v>
      </c>
      <c r="E39" s="25">
        <f>+E41</f>
        <v>28.5</v>
      </c>
      <c r="F39" s="25">
        <f>+F41</f>
        <v>28.5</v>
      </c>
      <c r="G39" s="25"/>
      <c r="H39" s="63"/>
      <c r="I39" s="63"/>
      <c r="J39" s="63"/>
    </row>
    <row r="40" spans="2:10" s="52" customFormat="1" ht="15.6" customHeight="1" x14ac:dyDescent="0.3">
      <c r="B40" s="113"/>
      <c r="C40" s="28" t="s">
        <v>21</v>
      </c>
      <c r="D40" s="6"/>
      <c r="E40" s="6"/>
      <c r="F40" s="6"/>
      <c r="G40" s="6"/>
      <c r="H40" s="63"/>
      <c r="I40" s="63"/>
      <c r="J40" s="63"/>
    </row>
    <row r="41" spans="2:10" s="52" customFormat="1" ht="16.2" customHeight="1" x14ac:dyDescent="0.3">
      <c r="B41" s="113"/>
      <c r="C41" s="28" t="s">
        <v>22</v>
      </c>
      <c r="D41" s="36">
        <f>31.5-22.6</f>
        <v>8.8999999999999986</v>
      </c>
      <c r="E41" s="36">
        <f>31.5-3</f>
        <v>28.5</v>
      </c>
      <c r="F41" s="36">
        <f>15.8+12.7</f>
        <v>28.5</v>
      </c>
      <c r="G41" s="6"/>
      <c r="H41" s="63"/>
      <c r="I41" s="63"/>
      <c r="J41" s="63"/>
    </row>
    <row r="42" spans="2:10" s="52" customFormat="1" ht="33.6" customHeight="1" x14ac:dyDescent="0.3">
      <c r="B42" s="17" t="s">
        <v>26</v>
      </c>
      <c r="C42" s="16" t="s">
        <v>97</v>
      </c>
      <c r="D42" s="14"/>
      <c r="E42" s="14"/>
      <c r="F42" s="14"/>
      <c r="G42" s="15" t="s">
        <v>87</v>
      </c>
      <c r="H42" s="63"/>
      <c r="I42" s="63"/>
      <c r="J42" s="63"/>
    </row>
    <row r="43" spans="2:10" s="52" customFormat="1" ht="16.2" customHeight="1" x14ac:dyDescent="0.3">
      <c r="B43" s="21"/>
      <c r="C43" s="19" t="s">
        <v>8</v>
      </c>
      <c r="D43" s="20">
        <f>+D45</f>
        <v>28.9</v>
      </c>
      <c r="E43" s="20"/>
      <c r="F43" s="20"/>
      <c r="G43" s="24"/>
      <c r="H43" s="63"/>
      <c r="I43" s="63"/>
      <c r="J43" s="63"/>
    </row>
    <row r="44" spans="2:10" s="52" customFormat="1" ht="16.2" customHeight="1" x14ac:dyDescent="0.3">
      <c r="B44" s="113"/>
      <c r="C44" s="28" t="s">
        <v>9</v>
      </c>
      <c r="D44" s="6"/>
      <c r="E44" s="6"/>
      <c r="F44" s="6"/>
      <c r="G44" s="6"/>
      <c r="H44" s="63"/>
      <c r="I44" s="63"/>
      <c r="J44" s="63"/>
    </row>
    <row r="45" spans="2:10" s="52" customFormat="1" ht="27.6" customHeight="1" x14ac:dyDescent="0.3">
      <c r="B45" s="113"/>
      <c r="C45" s="26" t="s">
        <v>10</v>
      </c>
      <c r="D45" s="33">
        <v>28.9</v>
      </c>
      <c r="E45" s="30"/>
      <c r="F45" s="8"/>
      <c r="G45" s="13"/>
      <c r="H45" s="63"/>
      <c r="I45" s="63"/>
      <c r="J45" s="63"/>
    </row>
    <row r="46" spans="2:10" ht="24" customHeight="1" x14ac:dyDescent="0.3">
      <c r="B46" s="23" t="s">
        <v>69</v>
      </c>
      <c r="C46" s="16" t="s">
        <v>27</v>
      </c>
      <c r="D46" s="14"/>
      <c r="E46" s="14"/>
      <c r="F46" s="14"/>
      <c r="G46" s="14"/>
    </row>
    <row r="47" spans="2:10" ht="18" customHeight="1" x14ac:dyDescent="0.3">
      <c r="B47" s="21"/>
      <c r="C47" s="19" t="s">
        <v>8</v>
      </c>
      <c r="D47" s="20">
        <f>+D49</f>
        <v>41</v>
      </c>
      <c r="E47" s="20">
        <f>+E49</f>
        <v>60</v>
      </c>
      <c r="F47" s="20">
        <f>+F49</f>
        <v>65</v>
      </c>
      <c r="G47" s="24"/>
    </row>
    <row r="48" spans="2:10" ht="15.6" customHeight="1" x14ac:dyDescent="0.3">
      <c r="B48" s="113"/>
      <c r="C48" s="28" t="s">
        <v>9</v>
      </c>
      <c r="D48" s="6"/>
      <c r="E48" s="6"/>
      <c r="F48" s="6"/>
      <c r="G48" s="6"/>
      <c r="H48" s="1"/>
    </row>
    <row r="49" spans="2:7" ht="28.2" customHeight="1" x14ac:dyDescent="0.3">
      <c r="B49" s="113"/>
      <c r="C49" s="26" t="s">
        <v>10</v>
      </c>
      <c r="D49" s="57">
        <f>50-9</f>
        <v>41</v>
      </c>
      <c r="E49" s="57">
        <f>60</f>
        <v>60</v>
      </c>
      <c r="F49" s="57">
        <v>65</v>
      </c>
      <c r="G49" s="13"/>
    </row>
    <row r="50" spans="2:7" ht="30.6" customHeight="1" x14ac:dyDescent="0.3">
      <c r="B50" s="27" t="s">
        <v>28</v>
      </c>
      <c r="C50" s="39" t="s">
        <v>29</v>
      </c>
      <c r="D50" s="44"/>
      <c r="E50" s="44"/>
      <c r="F50" s="44"/>
      <c r="G50" s="44"/>
    </row>
    <row r="51" spans="2:7" ht="33" customHeight="1" x14ac:dyDescent="0.3">
      <c r="B51" s="17" t="s">
        <v>30</v>
      </c>
      <c r="C51" s="16" t="s">
        <v>31</v>
      </c>
      <c r="D51" s="14"/>
      <c r="E51" s="14"/>
      <c r="F51" s="14"/>
      <c r="G51" s="15" t="s">
        <v>88</v>
      </c>
    </row>
    <row r="52" spans="2:7" ht="15" customHeight="1" x14ac:dyDescent="0.3">
      <c r="B52" s="21"/>
      <c r="C52" s="19" t="s">
        <v>8</v>
      </c>
      <c r="D52" s="20">
        <f>SUM(D54:D57)</f>
        <v>763.69999999999993</v>
      </c>
      <c r="E52" s="20">
        <f>SUM(E54:E57)</f>
        <v>765.3</v>
      </c>
      <c r="F52" s="20">
        <f>SUM(F54:F57)</f>
        <v>765.3</v>
      </c>
      <c r="G52" s="24"/>
    </row>
    <row r="53" spans="2:7" ht="15.6" customHeight="1" x14ac:dyDescent="0.3">
      <c r="B53" s="113"/>
      <c r="C53" s="28" t="s">
        <v>9</v>
      </c>
      <c r="D53" s="6"/>
      <c r="E53" s="6"/>
      <c r="F53" s="6"/>
      <c r="G53" s="6"/>
    </row>
    <row r="54" spans="2:7" ht="29.4" customHeight="1" x14ac:dyDescent="0.3">
      <c r="B54" s="113"/>
      <c r="C54" s="26" t="s">
        <v>10</v>
      </c>
      <c r="D54" s="57">
        <v>738.4</v>
      </c>
      <c r="E54" s="57">
        <v>745.3</v>
      </c>
      <c r="F54" s="57">
        <v>745.3</v>
      </c>
      <c r="G54" s="13"/>
    </row>
    <row r="55" spans="2:7" ht="21" customHeight="1" x14ac:dyDescent="0.3">
      <c r="B55" s="113"/>
      <c r="C55" s="28" t="s">
        <v>14</v>
      </c>
      <c r="D55" s="57">
        <v>3</v>
      </c>
      <c r="E55" s="57">
        <v>0</v>
      </c>
      <c r="F55" s="57">
        <v>0</v>
      </c>
      <c r="G55" s="13"/>
    </row>
    <row r="56" spans="2:7" ht="16.95" customHeight="1" x14ac:dyDescent="0.3">
      <c r="B56" s="113"/>
      <c r="C56" s="26" t="s">
        <v>15</v>
      </c>
      <c r="D56" s="33">
        <v>20</v>
      </c>
      <c r="E56" s="33">
        <v>20</v>
      </c>
      <c r="F56" s="57">
        <v>20</v>
      </c>
      <c r="G56" s="8"/>
    </row>
    <row r="57" spans="2:7" ht="15.6" customHeight="1" x14ac:dyDescent="0.3">
      <c r="B57" s="113"/>
      <c r="C57" s="26" t="s">
        <v>11</v>
      </c>
      <c r="D57" s="57">
        <v>2.2999999999999998</v>
      </c>
      <c r="E57" s="57"/>
      <c r="F57" s="57"/>
      <c r="G57" s="8"/>
    </row>
    <row r="58" spans="2:7" ht="17.25" customHeight="1" x14ac:dyDescent="0.3">
      <c r="B58" s="22"/>
      <c r="C58" s="19" t="s">
        <v>20</v>
      </c>
      <c r="D58" s="25">
        <f>+D60</f>
        <v>811.1</v>
      </c>
      <c r="E58" s="25">
        <f>+E60</f>
        <v>837</v>
      </c>
      <c r="F58" s="25">
        <f>+F60</f>
        <v>864</v>
      </c>
      <c r="G58" s="25"/>
    </row>
    <row r="59" spans="2:7" ht="15.6" customHeight="1" x14ac:dyDescent="0.3">
      <c r="B59" s="113"/>
      <c r="C59" s="28" t="s">
        <v>21</v>
      </c>
      <c r="D59" s="6"/>
      <c r="E59" s="6"/>
      <c r="F59" s="6"/>
      <c r="G59" s="6"/>
    </row>
    <row r="60" spans="2:7" ht="27.6" customHeight="1" x14ac:dyDescent="0.3">
      <c r="B60" s="113"/>
      <c r="C60" s="28" t="s">
        <v>32</v>
      </c>
      <c r="D60" s="33">
        <v>811.1</v>
      </c>
      <c r="E60" s="33">
        <v>837</v>
      </c>
      <c r="F60" s="36">
        <v>864</v>
      </c>
      <c r="G60" s="6"/>
    </row>
    <row r="61" spans="2:7" ht="46.8" customHeight="1" x14ac:dyDescent="0.3">
      <c r="B61" s="17" t="s">
        <v>33</v>
      </c>
      <c r="C61" s="16" t="s">
        <v>34</v>
      </c>
      <c r="D61" s="14"/>
      <c r="E61" s="14"/>
      <c r="F61" s="14"/>
      <c r="G61" s="15" t="s">
        <v>89</v>
      </c>
    </row>
    <row r="62" spans="2:7" ht="18.600000000000001" customHeight="1" x14ac:dyDescent="0.3">
      <c r="B62" s="21"/>
      <c r="C62" s="19" t="s">
        <v>8</v>
      </c>
      <c r="D62" s="20">
        <f>SUM(D63:D65)</f>
        <v>55.9</v>
      </c>
      <c r="E62" s="20">
        <f>SUM(E63:E65)</f>
        <v>40</v>
      </c>
      <c r="F62" s="20">
        <f>SUM(F63:F65)</f>
        <v>40</v>
      </c>
      <c r="G62" s="24"/>
    </row>
    <row r="63" spans="2:7" ht="15.6" customHeight="1" x14ac:dyDescent="0.3">
      <c r="B63" s="113"/>
      <c r="C63" s="28" t="s">
        <v>9</v>
      </c>
      <c r="D63" s="6"/>
      <c r="E63" s="6"/>
      <c r="F63" s="6"/>
      <c r="G63" s="6"/>
    </row>
    <row r="64" spans="2:7" ht="16.95" customHeight="1" x14ac:dyDescent="0.3">
      <c r="B64" s="113"/>
      <c r="C64" s="26" t="s">
        <v>15</v>
      </c>
      <c r="D64" s="36">
        <v>40</v>
      </c>
      <c r="E64" s="36">
        <v>40</v>
      </c>
      <c r="F64" s="57">
        <v>40</v>
      </c>
      <c r="G64" s="8"/>
    </row>
    <row r="65" spans="2:7" ht="15.6" customHeight="1" x14ac:dyDescent="0.3">
      <c r="B65" s="113"/>
      <c r="C65" s="26" t="s">
        <v>11</v>
      </c>
      <c r="D65" s="57">
        <v>15.9</v>
      </c>
      <c r="E65" s="57"/>
      <c r="F65" s="57"/>
      <c r="G65" s="8"/>
    </row>
    <row r="66" spans="2:7" ht="31.2" customHeight="1" x14ac:dyDescent="0.3">
      <c r="B66" s="17" t="s">
        <v>35</v>
      </c>
      <c r="C66" s="16" t="s">
        <v>36</v>
      </c>
      <c r="D66" s="14"/>
      <c r="E66" s="14"/>
      <c r="F66" s="14"/>
      <c r="G66" s="14"/>
    </row>
    <row r="67" spans="2:7" ht="15.6" customHeight="1" x14ac:dyDescent="0.3">
      <c r="B67" s="21"/>
      <c r="C67" s="19" t="s">
        <v>8</v>
      </c>
      <c r="D67" s="20">
        <f>SUM(D69)</f>
        <v>16.399999999999999</v>
      </c>
      <c r="E67" s="20">
        <f>SUM(E69)</f>
        <v>22.6</v>
      </c>
      <c r="F67" s="20">
        <f>SUM(F69)</f>
        <v>22.6</v>
      </c>
      <c r="G67" s="24"/>
    </row>
    <row r="68" spans="2:7" ht="15.6" customHeight="1" x14ac:dyDescent="0.3">
      <c r="B68" s="113"/>
      <c r="C68" s="28" t="s">
        <v>9</v>
      </c>
      <c r="D68" s="6"/>
      <c r="E68" s="6"/>
      <c r="F68" s="6"/>
      <c r="G68" s="6"/>
    </row>
    <row r="69" spans="2:7" ht="29.4" customHeight="1" x14ac:dyDescent="0.3">
      <c r="B69" s="113"/>
      <c r="C69" s="26" t="s">
        <v>10</v>
      </c>
      <c r="D69" s="8">
        <v>16.399999999999999</v>
      </c>
      <c r="E69" s="8">
        <v>22.6</v>
      </c>
      <c r="F69" s="8">
        <v>22.6</v>
      </c>
      <c r="G69" s="13"/>
    </row>
    <row r="70" spans="2:7" ht="30.6" customHeight="1" x14ac:dyDescent="0.3">
      <c r="B70" s="17" t="s">
        <v>37</v>
      </c>
      <c r="C70" s="16" t="s">
        <v>38</v>
      </c>
      <c r="D70" s="14"/>
      <c r="E70" s="14"/>
      <c r="F70" s="14"/>
      <c r="G70" s="15"/>
    </row>
    <row r="71" spans="2:7" ht="54.6" customHeight="1" x14ac:dyDescent="0.3">
      <c r="B71" s="12" t="s">
        <v>39</v>
      </c>
      <c r="C71" s="26" t="s">
        <v>40</v>
      </c>
      <c r="D71" s="8"/>
      <c r="E71" s="8"/>
      <c r="F71" s="8"/>
      <c r="G71" s="8"/>
    </row>
    <row r="72" spans="2:7" ht="16.2" customHeight="1" x14ac:dyDescent="0.3">
      <c r="B72" s="12" t="s">
        <v>41</v>
      </c>
      <c r="C72" s="26" t="s">
        <v>42</v>
      </c>
      <c r="D72" s="8"/>
      <c r="E72" s="8"/>
      <c r="F72" s="7"/>
      <c r="G72" s="8"/>
    </row>
    <row r="73" spans="2:7" ht="16.2" customHeight="1" x14ac:dyDescent="0.3">
      <c r="B73" s="21"/>
      <c r="C73" s="19" t="s">
        <v>8</v>
      </c>
      <c r="D73" s="20">
        <f>SUM(D75:D76)</f>
        <v>27.799999999999997</v>
      </c>
      <c r="E73" s="20">
        <f>SUM(E75:E76)</f>
        <v>24.4</v>
      </c>
      <c r="F73" s="20">
        <f>SUM(F75:F76)</f>
        <v>24.4</v>
      </c>
      <c r="G73" s="24"/>
    </row>
    <row r="74" spans="2:7" ht="13.95" customHeight="1" x14ac:dyDescent="0.3">
      <c r="B74" s="113"/>
      <c r="C74" s="28" t="s">
        <v>9</v>
      </c>
      <c r="D74" s="8"/>
      <c r="E74" s="8"/>
      <c r="F74" s="8"/>
      <c r="G74" s="13"/>
    </row>
    <row r="75" spans="2:7" ht="28.2" customHeight="1" x14ac:dyDescent="0.3">
      <c r="B75" s="113"/>
      <c r="C75" s="26" t="s">
        <v>10</v>
      </c>
      <c r="D75" s="8">
        <v>19.399999999999999</v>
      </c>
      <c r="E75" s="8">
        <v>16</v>
      </c>
      <c r="F75" s="8">
        <v>16</v>
      </c>
      <c r="G75" s="13"/>
    </row>
    <row r="76" spans="2:7" ht="16.2" customHeight="1" x14ac:dyDescent="0.3">
      <c r="B76" s="113"/>
      <c r="C76" s="26" t="s">
        <v>14</v>
      </c>
      <c r="D76" s="8">
        <v>8.4</v>
      </c>
      <c r="E76" s="8">
        <v>8.4</v>
      </c>
      <c r="F76" s="8">
        <v>8.4</v>
      </c>
      <c r="G76" s="13"/>
    </row>
    <row r="77" spans="2:7" ht="28.8" customHeight="1" x14ac:dyDescent="0.3">
      <c r="B77" s="17" t="s">
        <v>43</v>
      </c>
      <c r="C77" s="16" t="s">
        <v>44</v>
      </c>
      <c r="D77" s="14"/>
      <c r="E77" s="14"/>
      <c r="F77" s="14"/>
      <c r="G77" s="15"/>
    </row>
    <row r="78" spans="2:7" ht="27.6" customHeight="1" x14ac:dyDescent="0.3">
      <c r="B78" s="12" t="s">
        <v>45</v>
      </c>
      <c r="C78" s="26" t="s">
        <v>46</v>
      </c>
      <c r="D78" s="9"/>
      <c r="E78" s="9"/>
      <c r="F78" s="8"/>
      <c r="G78" s="8"/>
    </row>
    <row r="79" spans="2:7" ht="28.2" customHeight="1" x14ac:dyDescent="0.3">
      <c r="B79" s="12" t="s">
        <v>47</v>
      </c>
      <c r="C79" s="26" t="s">
        <v>48</v>
      </c>
      <c r="D79" s="4"/>
      <c r="E79" s="4"/>
      <c r="F79" s="55"/>
      <c r="G79" s="8"/>
    </row>
    <row r="80" spans="2:7" ht="30.6" customHeight="1" x14ac:dyDescent="0.3">
      <c r="B80" s="12" t="s">
        <v>49</v>
      </c>
      <c r="C80" s="26" t="s">
        <v>50</v>
      </c>
      <c r="D80" s="4"/>
      <c r="E80" s="4"/>
      <c r="F80" s="7"/>
      <c r="G80" s="8"/>
    </row>
    <row r="81" spans="2:7" ht="14.4" customHeight="1" x14ac:dyDescent="0.3">
      <c r="B81" s="21"/>
      <c r="C81" s="19" t="s">
        <v>8</v>
      </c>
      <c r="D81" s="20">
        <f>D83</f>
        <v>318.2</v>
      </c>
      <c r="E81" s="20">
        <f>E83</f>
        <v>353.2</v>
      </c>
      <c r="F81" s="20">
        <f>F83</f>
        <v>353.2</v>
      </c>
      <c r="G81" s="24"/>
    </row>
    <row r="82" spans="2:7" ht="15.6" customHeight="1" x14ac:dyDescent="0.3">
      <c r="B82" s="113"/>
      <c r="C82" s="28" t="s">
        <v>9</v>
      </c>
      <c r="D82" s="6"/>
      <c r="E82" s="6"/>
      <c r="F82" s="6"/>
      <c r="G82" s="6"/>
    </row>
    <row r="83" spans="2:7" ht="29.4" customHeight="1" x14ac:dyDescent="0.3">
      <c r="B83" s="113"/>
      <c r="C83" s="26" t="s">
        <v>10</v>
      </c>
      <c r="D83" s="30">
        <v>318.2</v>
      </c>
      <c r="E83" s="30">
        <v>353.2</v>
      </c>
      <c r="F83" s="30">
        <v>353.2</v>
      </c>
      <c r="G83" s="13"/>
    </row>
    <row r="84" spans="2:7" ht="29.4" customHeight="1" x14ac:dyDescent="0.3">
      <c r="B84" s="23" t="s">
        <v>98</v>
      </c>
      <c r="C84" s="87" t="s">
        <v>114</v>
      </c>
      <c r="D84" s="91"/>
      <c r="E84" s="91"/>
      <c r="F84" s="91"/>
      <c r="G84" s="92"/>
    </row>
    <row r="85" spans="2:7" ht="21.6" customHeight="1" x14ac:dyDescent="0.3">
      <c r="B85" s="41"/>
      <c r="C85" s="88" t="s">
        <v>8</v>
      </c>
      <c r="D85" s="31">
        <f>D87</f>
        <v>2.7</v>
      </c>
      <c r="E85" s="31">
        <f t="shared" ref="E85:F85" si="4">E87</f>
        <v>0</v>
      </c>
      <c r="F85" s="31">
        <f t="shared" si="4"/>
        <v>0</v>
      </c>
      <c r="G85" s="24"/>
    </row>
    <row r="86" spans="2:7" ht="19.8" customHeight="1" x14ac:dyDescent="0.3">
      <c r="B86" s="116"/>
      <c r="C86" s="89" t="s">
        <v>9</v>
      </c>
      <c r="D86" s="30"/>
      <c r="E86" s="30"/>
      <c r="F86" s="30"/>
      <c r="G86" s="13"/>
    </row>
    <row r="87" spans="2:7" ht="29.4" customHeight="1" x14ac:dyDescent="0.3">
      <c r="B87" s="117"/>
      <c r="C87" s="89" t="s">
        <v>10</v>
      </c>
      <c r="D87" s="30">
        <f>5.7-3</f>
        <v>2.7</v>
      </c>
      <c r="E87" s="30">
        <v>0</v>
      </c>
      <c r="F87" s="30">
        <v>0</v>
      </c>
      <c r="G87" s="13"/>
    </row>
    <row r="88" spans="2:7" ht="31.2" customHeight="1" x14ac:dyDescent="0.3">
      <c r="B88" s="23" t="s">
        <v>99</v>
      </c>
      <c r="C88" s="90" t="s">
        <v>115</v>
      </c>
      <c r="D88" s="91"/>
      <c r="E88" s="91"/>
      <c r="F88" s="91"/>
      <c r="G88" s="92"/>
    </row>
    <row r="89" spans="2:7" ht="21" customHeight="1" x14ac:dyDescent="0.3">
      <c r="B89" s="41"/>
      <c r="C89" s="88" t="s">
        <v>8</v>
      </c>
      <c r="D89" s="31">
        <f>D91</f>
        <v>4.3000000000000007</v>
      </c>
      <c r="E89" s="31">
        <f t="shared" ref="E89:F89" si="5">E91</f>
        <v>0</v>
      </c>
      <c r="F89" s="31">
        <f t="shared" si="5"/>
        <v>0</v>
      </c>
      <c r="G89" s="24"/>
    </row>
    <row r="90" spans="2:7" ht="18" customHeight="1" x14ac:dyDescent="0.3">
      <c r="B90" s="116"/>
      <c r="C90" s="89" t="s">
        <v>9</v>
      </c>
      <c r="D90" s="30"/>
      <c r="E90" s="30"/>
      <c r="F90" s="30"/>
      <c r="G90" s="13"/>
    </row>
    <row r="91" spans="2:7" ht="29.4" customHeight="1" x14ac:dyDescent="0.3">
      <c r="B91" s="117"/>
      <c r="C91" s="89" t="s">
        <v>10</v>
      </c>
      <c r="D91" s="30">
        <f>5.7-1.4</f>
        <v>4.3000000000000007</v>
      </c>
      <c r="E91" s="30">
        <v>0</v>
      </c>
      <c r="F91" s="30">
        <v>0</v>
      </c>
      <c r="G91" s="13"/>
    </row>
    <row r="92" spans="2:7" ht="73.2" customHeight="1" x14ac:dyDescent="0.3">
      <c r="B92" s="101" t="s">
        <v>105</v>
      </c>
      <c r="C92" s="98" t="s">
        <v>116</v>
      </c>
      <c r="D92" s="97"/>
      <c r="E92" s="97"/>
      <c r="F92" s="97"/>
      <c r="G92" s="97"/>
    </row>
    <row r="93" spans="2:7" ht="21" customHeight="1" x14ac:dyDescent="0.3">
      <c r="B93" s="102"/>
      <c r="C93" s="104" t="s">
        <v>8</v>
      </c>
      <c r="D93" s="103">
        <f>D95</f>
        <v>296.3</v>
      </c>
      <c r="E93" s="103">
        <f>E95</f>
        <v>157.30000000000001</v>
      </c>
      <c r="F93" s="103"/>
      <c r="G93" s="103"/>
    </row>
    <row r="94" spans="2:7" ht="20.399999999999999" customHeight="1" x14ac:dyDescent="0.3">
      <c r="B94" s="121"/>
      <c r="C94" s="89" t="s">
        <v>9</v>
      </c>
      <c r="D94" s="100"/>
      <c r="E94" s="100"/>
      <c r="F94" s="30"/>
      <c r="G94" s="13"/>
    </row>
    <row r="95" spans="2:7" ht="29.4" customHeight="1" x14ac:dyDescent="0.3">
      <c r="B95" s="122"/>
      <c r="C95" s="99" t="s">
        <v>10</v>
      </c>
      <c r="D95" s="100">
        <v>296.3</v>
      </c>
      <c r="E95" s="100">
        <v>157.30000000000001</v>
      </c>
      <c r="F95" s="30"/>
      <c r="G95" s="13"/>
    </row>
    <row r="96" spans="2:7" ht="32.25" customHeight="1" x14ac:dyDescent="0.3">
      <c r="B96" s="27" t="s">
        <v>77</v>
      </c>
      <c r="C96" s="39" t="s">
        <v>51</v>
      </c>
      <c r="D96" s="39"/>
      <c r="E96" s="39"/>
      <c r="F96" s="39"/>
      <c r="G96" s="39"/>
    </row>
    <row r="97" spans="2:20" ht="28.95" customHeight="1" x14ac:dyDescent="0.3">
      <c r="B97" s="17" t="s">
        <v>78</v>
      </c>
      <c r="C97" s="16" t="s">
        <v>52</v>
      </c>
      <c r="D97" s="14"/>
      <c r="E97" s="14"/>
      <c r="F97" s="14"/>
      <c r="G97" s="14"/>
    </row>
    <row r="98" spans="2:20" ht="33" customHeight="1" x14ac:dyDescent="0.3">
      <c r="B98" s="83" t="s">
        <v>84</v>
      </c>
      <c r="C98" s="38" t="s">
        <v>82</v>
      </c>
      <c r="D98" s="57"/>
      <c r="E98" s="57"/>
      <c r="F98" s="57"/>
      <c r="G98" s="75" t="s">
        <v>90</v>
      </c>
      <c r="H98" s="114"/>
      <c r="I98" s="115"/>
    </row>
    <row r="99" spans="2:20" ht="42.6" customHeight="1" x14ac:dyDescent="0.3">
      <c r="B99" s="84" t="s">
        <v>53</v>
      </c>
      <c r="C99" s="28" t="s">
        <v>93</v>
      </c>
      <c r="D99" s="56"/>
      <c r="E99" s="9"/>
      <c r="F99" s="13"/>
      <c r="G99" s="7" t="s">
        <v>90</v>
      </c>
      <c r="H99" s="61"/>
    </row>
    <row r="100" spans="2:20" ht="42.6" customHeight="1" x14ac:dyDescent="0.3">
      <c r="B100" s="84" t="s">
        <v>54</v>
      </c>
      <c r="C100" s="28" t="s">
        <v>94</v>
      </c>
      <c r="D100" s="56"/>
      <c r="E100" s="9"/>
      <c r="F100" s="13"/>
      <c r="G100" s="7" t="s">
        <v>90</v>
      </c>
      <c r="H100" s="62"/>
    </row>
    <row r="101" spans="2:20" ht="29.4" customHeight="1" x14ac:dyDescent="0.3">
      <c r="B101" s="84" t="s">
        <v>55</v>
      </c>
      <c r="C101" s="81" t="s">
        <v>56</v>
      </c>
      <c r="D101" s="56"/>
      <c r="E101" s="9"/>
      <c r="F101" s="13"/>
      <c r="G101" s="13"/>
      <c r="H101" s="62"/>
    </row>
    <row r="102" spans="2:20" ht="46.8" customHeight="1" x14ac:dyDescent="0.3">
      <c r="B102" s="85" t="s">
        <v>76</v>
      </c>
      <c r="C102" s="82" t="s">
        <v>95</v>
      </c>
      <c r="D102" s="56"/>
      <c r="E102" s="4"/>
      <c r="F102" s="13"/>
      <c r="G102" s="7" t="s">
        <v>90</v>
      </c>
      <c r="H102" s="64"/>
    </row>
    <row r="103" spans="2:20" ht="56.4" customHeight="1" x14ac:dyDescent="0.3">
      <c r="B103" s="85" t="s">
        <v>67</v>
      </c>
      <c r="C103" s="68" t="s">
        <v>104</v>
      </c>
      <c r="D103" s="56"/>
      <c r="E103" s="4"/>
      <c r="F103" s="13"/>
      <c r="G103" s="7" t="s">
        <v>90</v>
      </c>
      <c r="H103" s="64"/>
    </row>
    <row r="104" spans="2:20" ht="29.4" customHeight="1" x14ac:dyDescent="0.3">
      <c r="B104" s="85" t="s">
        <v>57</v>
      </c>
      <c r="C104" s="67" t="s">
        <v>60</v>
      </c>
      <c r="D104" s="56"/>
      <c r="E104" s="9"/>
      <c r="F104" s="13"/>
      <c r="G104" s="13"/>
      <c r="H104" s="126"/>
      <c r="I104" s="127"/>
      <c r="J104" s="127"/>
      <c r="K104" s="127"/>
      <c r="L104" s="127"/>
      <c r="M104" s="127"/>
    </row>
    <row r="105" spans="2:20" ht="60" customHeight="1" x14ac:dyDescent="0.3">
      <c r="B105" s="85" t="s">
        <v>58</v>
      </c>
      <c r="C105" s="82" t="s">
        <v>111</v>
      </c>
      <c r="D105" s="56"/>
      <c r="E105" s="9"/>
      <c r="F105" s="13"/>
      <c r="G105" s="13"/>
      <c r="H105" s="61"/>
      <c r="I105" s="61"/>
      <c r="J105" s="61"/>
      <c r="K105" s="5"/>
      <c r="L105" s="5"/>
      <c r="M105" s="5"/>
    </row>
    <row r="106" spans="2:20" ht="33" customHeight="1" x14ac:dyDescent="0.3">
      <c r="B106" s="85" t="s">
        <v>59</v>
      </c>
      <c r="C106" s="72" t="s">
        <v>68</v>
      </c>
      <c r="D106" s="56"/>
      <c r="E106" s="9"/>
      <c r="F106" s="13"/>
      <c r="G106" s="13"/>
      <c r="H106" s="128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60"/>
    </row>
    <row r="107" spans="2:20" ht="45" customHeight="1" x14ac:dyDescent="0.3">
      <c r="B107" s="85" t="s">
        <v>61</v>
      </c>
      <c r="C107" s="73" t="s">
        <v>62</v>
      </c>
      <c r="D107" s="56"/>
      <c r="E107" s="4"/>
      <c r="F107" s="55"/>
      <c r="G107" s="13"/>
      <c r="H107" s="64"/>
    </row>
    <row r="108" spans="2:20" ht="43.2" customHeight="1" x14ac:dyDescent="0.3">
      <c r="B108" s="85" t="s">
        <v>92</v>
      </c>
      <c r="C108" s="80" t="s">
        <v>91</v>
      </c>
      <c r="D108" s="56"/>
      <c r="E108" s="4"/>
      <c r="F108" s="79"/>
      <c r="G108" s="13"/>
      <c r="L108" s="35"/>
    </row>
    <row r="109" spans="2:20" ht="31.8" customHeight="1" x14ac:dyDescent="0.3">
      <c r="B109" s="85" t="s">
        <v>102</v>
      </c>
      <c r="C109" s="93" t="s">
        <v>100</v>
      </c>
      <c r="D109" s="56"/>
      <c r="E109" s="4"/>
      <c r="F109" s="86"/>
      <c r="G109" s="13"/>
      <c r="L109" s="35"/>
    </row>
    <row r="110" spans="2:20" ht="32.4" customHeight="1" x14ac:dyDescent="0.3">
      <c r="B110" s="85" t="s">
        <v>103</v>
      </c>
      <c r="C110" s="94" t="s">
        <v>101</v>
      </c>
      <c r="D110" s="56"/>
      <c r="E110" s="4"/>
      <c r="F110" s="86"/>
      <c r="G110" s="13"/>
      <c r="L110" s="35"/>
    </row>
    <row r="111" spans="2:20" ht="43.8" customHeight="1" x14ac:dyDescent="0.3">
      <c r="B111" s="105" t="s">
        <v>107</v>
      </c>
      <c r="C111" s="28" t="s">
        <v>106</v>
      </c>
      <c r="D111" s="56"/>
      <c r="E111" s="4"/>
      <c r="F111" s="86"/>
      <c r="G111" s="13"/>
      <c r="L111" s="35"/>
    </row>
    <row r="112" spans="2:20" ht="45" customHeight="1" x14ac:dyDescent="0.3">
      <c r="B112" s="105" t="s">
        <v>108</v>
      </c>
      <c r="C112" s="106" t="s">
        <v>112</v>
      </c>
      <c r="D112" s="56"/>
      <c r="E112" s="4"/>
      <c r="F112" s="86"/>
      <c r="G112" s="13"/>
      <c r="L112" s="35"/>
    </row>
    <row r="113" spans="2:13" ht="56.4" customHeight="1" x14ac:dyDescent="0.3">
      <c r="B113" s="105" t="s">
        <v>109</v>
      </c>
      <c r="C113" s="28" t="s">
        <v>113</v>
      </c>
      <c r="D113" s="56"/>
      <c r="E113" s="4"/>
      <c r="F113" s="86"/>
      <c r="G113" s="13"/>
      <c r="L113" s="35"/>
    </row>
    <row r="114" spans="2:13" ht="14.4" customHeight="1" x14ac:dyDescent="0.3">
      <c r="B114" s="32"/>
      <c r="C114" s="18" t="s">
        <v>8</v>
      </c>
      <c r="D114" s="31">
        <f>SUM(D116:D119)</f>
        <v>1622.1</v>
      </c>
      <c r="E114" s="31">
        <f>SUM(E116:E119)</f>
        <v>3072.8999999999996</v>
      </c>
      <c r="F114" s="31">
        <f>SUM(F116:F119)</f>
        <v>993.5</v>
      </c>
      <c r="G114" s="24"/>
      <c r="J114" s="65" t="s">
        <v>63</v>
      </c>
      <c r="K114" s="66">
        <f>SUM(D98:D107)</f>
        <v>0</v>
      </c>
      <c r="L114" s="66">
        <f>SUM(E98:E107)</f>
        <v>0</v>
      </c>
      <c r="M114" s="66">
        <f>SUM(F98:F107)</f>
        <v>0</v>
      </c>
    </row>
    <row r="115" spans="2:13" ht="15" customHeight="1" x14ac:dyDescent="0.3">
      <c r="B115" s="118"/>
      <c r="C115" s="28" t="s">
        <v>9</v>
      </c>
      <c r="D115" s="42"/>
      <c r="E115" s="30"/>
      <c r="F115" s="13"/>
      <c r="G115" s="13"/>
      <c r="J115" s="65"/>
      <c r="K115" s="66">
        <f>+D114+D120</f>
        <v>1682.3</v>
      </c>
      <c r="L115" s="66">
        <f>+E114+E120</f>
        <v>6714</v>
      </c>
      <c r="M115" s="66">
        <f>+F114+F120</f>
        <v>5457.4</v>
      </c>
    </row>
    <row r="116" spans="2:13" ht="29.4" customHeight="1" x14ac:dyDescent="0.3">
      <c r="B116" s="119"/>
      <c r="C116" s="26" t="s">
        <v>10</v>
      </c>
      <c r="D116" s="33">
        <v>1258.8</v>
      </c>
      <c r="E116" s="30">
        <v>2419.6</v>
      </c>
      <c r="F116" s="30">
        <v>993.5</v>
      </c>
      <c r="G116" s="13"/>
      <c r="J116" s="65"/>
      <c r="K116" s="66">
        <f>K114-K115</f>
        <v>-1682.3</v>
      </c>
      <c r="L116" s="66">
        <f>L114-L115</f>
        <v>-6714</v>
      </c>
      <c r="M116" s="66">
        <f>M114-M115</f>
        <v>-5457.4</v>
      </c>
    </row>
    <row r="117" spans="2:13" ht="20.399999999999999" customHeight="1" x14ac:dyDescent="0.3">
      <c r="B117" s="119"/>
      <c r="C117" s="95" t="s">
        <v>14</v>
      </c>
      <c r="D117" s="33">
        <v>205.8</v>
      </c>
      <c r="E117" s="30">
        <v>113.6</v>
      </c>
      <c r="F117" s="30">
        <v>0</v>
      </c>
      <c r="G117" s="13"/>
      <c r="J117" s="65"/>
      <c r="K117" s="66"/>
      <c r="L117" s="66"/>
      <c r="M117" s="66"/>
    </row>
    <row r="118" spans="2:13" ht="28.8" customHeight="1" x14ac:dyDescent="0.3">
      <c r="B118" s="119"/>
      <c r="C118" s="107" t="s">
        <v>16</v>
      </c>
      <c r="D118" s="33">
        <v>79.7</v>
      </c>
      <c r="E118" s="30">
        <v>539.70000000000005</v>
      </c>
      <c r="F118" s="30">
        <v>0</v>
      </c>
      <c r="G118" s="13"/>
      <c r="J118" s="65"/>
      <c r="K118" s="66"/>
      <c r="L118" s="66"/>
      <c r="M118" s="66"/>
    </row>
    <row r="119" spans="2:13" ht="16.95" customHeight="1" x14ac:dyDescent="0.3">
      <c r="B119" s="120"/>
      <c r="C119" s="26" t="s">
        <v>11</v>
      </c>
      <c r="D119" s="30">
        <v>77.8</v>
      </c>
      <c r="E119" s="30">
        <v>0</v>
      </c>
      <c r="F119" s="30">
        <v>0</v>
      </c>
      <c r="G119" s="13"/>
    </row>
    <row r="120" spans="2:13" ht="18.75" customHeight="1" x14ac:dyDescent="0.3">
      <c r="B120" s="32"/>
      <c r="C120" s="18" t="s">
        <v>20</v>
      </c>
      <c r="D120" s="31">
        <f>SUM(D121:D124)</f>
        <v>60.2</v>
      </c>
      <c r="E120" s="31">
        <f t="shared" ref="E120:F120" si="6">SUM(E121:E124)</f>
        <v>3641.1</v>
      </c>
      <c r="F120" s="31">
        <f t="shared" si="6"/>
        <v>4463.8999999999996</v>
      </c>
      <c r="G120" s="24"/>
    </row>
    <row r="121" spans="2:13" ht="15.6" customHeight="1" x14ac:dyDescent="0.3">
      <c r="B121" s="123"/>
      <c r="C121" s="29" t="s">
        <v>21</v>
      </c>
      <c r="D121" s="42"/>
      <c r="E121" s="33"/>
      <c r="F121" s="34"/>
      <c r="G121" s="34"/>
    </row>
    <row r="122" spans="2:13" ht="15.6" customHeight="1" x14ac:dyDescent="0.3">
      <c r="B122" s="124"/>
      <c r="C122" s="29" t="s">
        <v>22</v>
      </c>
      <c r="D122" s="33">
        <v>1.7</v>
      </c>
      <c r="E122" s="33">
        <v>3465.5</v>
      </c>
      <c r="F122" s="33">
        <v>4463.8999999999996</v>
      </c>
      <c r="G122" s="34"/>
    </row>
    <row r="123" spans="2:13" ht="30" customHeight="1" x14ac:dyDescent="0.3">
      <c r="B123" s="124"/>
      <c r="C123" s="108" t="s">
        <v>32</v>
      </c>
      <c r="D123" s="33">
        <v>57.4</v>
      </c>
      <c r="E123" s="33">
        <v>175.6</v>
      </c>
      <c r="F123" s="33">
        <v>0</v>
      </c>
      <c r="G123" s="34"/>
    </row>
    <row r="124" spans="2:13" ht="21.6" customHeight="1" x14ac:dyDescent="0.3">
      <c r="B124" s="125"/>
      <c r="C124" s="96" t="s">
        <v>110</v>
      </c>
      <c r="D124" s="33">
        <v>1.1000000000000001</v>
      </c>
      <c r="E124" s="33">
        <v>0</v>
      </c>
      <c r="F124" s="33">
        <v>0</v>
      </c>
      <c r="G124" s="34"/>
    </row>
    <row r="125" spans="2:13" ht="27.75" customHeight="1" x14ac:dyDescent="0.3">
      <c r="B125" s="22"/>
      <c r="C125" s="18" t="s">
        <v>64</v>
      </c>
      <c r="D125" s="20">
        <f>D7+D12+D19+D23+D30+D47+D52+D58+D62+D67+D73+D81+D114+D120+D39+D34+D27+D43+D85+D89+D93</f>
        <v>7224.8999999999978</v>
      </c>
      <c r="E125" s="20">
        <f t="shared" ref="E125:F125" si="7">E7+E12+E19+E23+E30+E47+E52+E58+E62+E67+E73+E81+E114+E120+E39+E34+E27+E43+E85+E89+E93</f>
        <v>12478.499999999998</v>
      </c>
      <c r="F125" s="20">
        <f t="shared" si="7"/>
        <v>10911</v>
      </c>
      <c r="G125" s="20"/>
    </row>
    <row r="126" spans="2:13" ht="17.399999999999999" customHeight="1" x14ac:dyDescent="0.3">
      <c r="B126" s="43"/>
      <c r="C126" s="28" t="s">
        <v>65</v>
      </c>
      <c r="D126" s="36">
        <v>120.4</v>
      </c>
      <c r="E126" s="36">
        <v>762.3</v>
      </c>
      <c r="F126" s="36">
        <v>2906.8</v>
      </c>
      <c r="G126" s="6"/>
    </row>
    <row r="127" spans="2:13" ht="39.6" customHeight="1" x14ac:dyDescent="0.3">
      <c r="B127" s="43"/>
      <c r="C127" s="28" t="s">
        <v>66</v>
      </c>
      <c r="D127" s="6"/>
      <c r="E127" s="6">
        <v>5253.6000000000022</v>
      </c>
      <c r="F127" s="6">
        <f>+F125-E125</f>
        <v>-1567.4999999999982</v>
      </c>
      <c r="G127" s="6"/>
    </row>
    <row r="128" spans="2:13" ht="15" customHeight="1" x14ac:dyDescent="0.3">
      <c r="B128" s="109"/>
      <c r="C128" s="109"/>
      <c r="D128" s="109"/>
      <c r="E128" s="109"/>
      <c r="F128" s="109"/>
      <c r="G128" s="109"/>
    </row>
    <row r="129" spans="2:13" s="37" customFormat="1" ht="15" customHeight="1" x14ac:dyDescent="0.25">
      <c r="B129" s="111" t="s">
        <v>70</v>
      </c>
      <c r="C129" s="111"/>
      <c r="D129" s="111"/>
      <c r="E129" s="111"/>
      <c r="F129" s="111"/>
      <c r="G129" s="111"/>
      <c r="H129" s="69"/>
      <c r="I129" s="70"/>
      <c r="J129" s="71"/>
      <c r="K129" s="71"/>
      <c r="L129" s="71"/>
      <c r="M129" s="71"/>
    </row>
    <row r="130" spans="2:13" s="37" customFormat="1" ht="15" customHeight="1" x14ac:dyDescent="0.25">
      <c r="B130" s="112" t="s">
        <v>71</v>
      </c>
      <c r="C130" s="112"/>
      <c r="D130" s="112"/>
      <c r="E130" s="112"/>
      <c r="F130" s="112"/>
      <c r="G130" s="112"/>
      <c r="H130" s="69"/>
      <c r="I130" s="70"/>
      <c r="J130" s="71"/>
      <c r="K130" s="71"/>
      <c r="L130" s="71"/>
      <c r="M130" s="71"/>
    </row>
    <row r="131" spans="2:13" s="37" customFormat="1" ht="15" customHeight="1" x14ac:dyDescent="0.25">
      <c r="B131" s="111" t="s">
        <v>72</v>
      </c>
      <c r="C131" s="111"/>
      <c r="D131" s="111"/>
      <c r="E131" s="111"/>
      <c r="F131" s="111"/>
      <c r="G131" s="111"/>
      <c r="H131" s="69"/>
      <c r="I131" s="70"/>
      <c r="J131" s="71"/>
      <c r="K131" s="71"/>
      <c r="L131" s="71"/>
      <c r="M131" s="71"/>
    </row>
    <row r="132" spans="2:13" s="37" customFormat="1" ht="15" customHeight="1" x14ac:dyDescent="0.25">
      <c r="B132" s="111" t="s">
        <v>73</v>
      </c>
      <c r="C132" s="111"/>
      <c r="D132" s="111"/>
      <c r="E132" s="111"/>
      <c r="F132" s="111"/>
      <c r="G132" s="111"/>
      <c r="H132" s="69"/>
      <c r="I132" s="70"/>
      <c r="J132" s="71"/>
      <c r="K132" s="71"/>
      <c r="L132" s="71"/>
      <c r="M132" s="71"/>
    </row>
    <row r="133" spans="2:13" s="37" customFormat="1" ht="15" customHeight="1" x14ac:dyDescent="0.25">
      <c r="B133" s="110" t="s">
        <v>83</v>
      </c>
      <c r="C133" s="110"/>
      <c r="D133" s="74"/>
      <c r="E133" s="74"/>
      <c r="F133" s="74"/>
      <c r="G133" s="74"/>
      <c r="H133" s="76"/>
      <c r="I133" s="70"/>
      <c r="J133" s="71"/>
      <c r="K133" s="71"/>
      <c r="L133" s="71"/>
      <c r="M133" s="71"/>
    </row>
  </sheetData>
  <mergeCells count="31">
    <mergeCell ref="B2:G2"/>
    <mergeCell ref="B28:B29"/>
    <mergeCell ref="B35:B37"/>
    <mergeCell ref="B40:B41"/>
    <mergeCell ref="B59:B60"/>
    <mergeCell ref="B8:B10"/>
    <mergeCell ref="B48:B49"/>
    <mergeCell ref="B31:B32"/>
    <mergeCell ref="B13:B17"/>
    <mergeCell ref="B44:B45"/>
    <mergeCell ref="B24:B25"/>
    <mergeCell ref="B20:B21"/>
    <mergeCell ref="B53:B57"/>
    <mergeCell ref="B115:B119"/>
    <mergeCell ref="B94:B95"/>
    <mergeCell ref="B121:B124"/>
    <mergeCell ref="H104:M104"/>
    <mergeCell ref="H106:S106"/>
    <mergeCell ref="B74:B76"/>
    <mergeCell ref="B82:B83"/>
    <mergeCell ref="H98:I98"/>
    <mergeCell ref="B63:B65"/>
    <mergeCell ref="B68:B69"/>
    <mergeCell ref="B86:B87"/>
    <mergeCell ref="B90:B91"/>
    <mergeCell ref="B128:G128"/>
    <mergeCell ref="B133:C133"/>
    <mergeCell ref="B132:G132"/>
    <mergeCell ref="B131:G131"/>
    <mergeCell ref="B129:G129"/>
    <mergeCell ref="B130:G130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rowBreaks count="3" manualBreakCount="3">
    <brk id="36" max="6" man="1"/>
    <brk id="73" max="6" man="1"/>
    <brk id="1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2024-10-03T13:28:10Z</cp:lastPrinted>
  <dcterms:created xsi:type="dcterms:W3CDTF">2023-07-10T07:04:14Z</dcterms:created>
  <dcterms:modified xsi:type="dcterms:W3CDTF">2024-10-06T14:15:46Z</dcterms:modified>
  <cp:category/>
  <cp:contentStatus/>
</cp:coreProperties>
</file>