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4-2026 SVP keitimas\2024–2026 m. SVP keitimas (spalis)\2024–2026 SVP projektas\"/>
    </mc:Choice>
  </mc:AlternateContent>
  <xr:revisionPtr revIDLastSave="0" documentId="13_ncr:1_{1BAF6B23-4892-4212-83CD-A63833CAA617}" xr6:coauthVersionLast="47" xr6:coauthVersionMax="47" xr10:uidLastSave="{00000000-0000-0000-0000-000000000000}"/>
  <bookViews>
    <workbookView xWindow="12" yWindow="12" windowWidth="23016" windowHeight="12216" xr2:uid="{EF082B20-5454-481E-8ECF-44F36E11C9BB}"/>
  </bookViews>
  <sheets>
    <sheet name="8 programa 3 lentelė" sheetId="1" r:id="rId1"/>
  </sheets>
  <definedNames>
    <definedName name="_xlnm.Print_Area" localSheetId="0">'8 programa 3 lentelė'!$A$1:$G$126</definedName>
    <definedName name="_xlnm.Print_Titles" localSheetId="0">'8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1" l="1"/>
  <c r="E113" i="1"/>
  <c r="D113" i="1"/>
  <c r="E88" i="1"/>
  <c r="D88" i="1"/>
  <c r="F75" i="1"/>
  <c r="E75" i="1"/>
  <c r="D75" i="1"/>
  <c r="F18" i="1"/>
  <c r="E18" i="1"/>
  <c r="D18" i="1"/>
  <c r="D27" i="1"/>
  <c r="K106" i="1" l="1"/>
  <c r="L106" i="1"/>
  <c r="J106" i="1"/>
  <c r="F7" i="1"/>
  <c r="E7" i="1"/>
  <c r="D7" i="1"/>
  <c r="D23" i="1"/>
  <c r="E23" i="1"/>
  <c r="F23" i="1"/>
  <c r="D31" i="1"/>
  <c r="E106" i="1"/>
  <c r="F106" i="1"/>
  <c r="F27" i="1"/>
  <c r="E27" i="1"/>
  <c r="E102" i="1"/>
  <c r="D106" i="1"/>
  <c r="K107" i="1" l="1"/>
  <c r="K108" i="1" s="1"/>
  <c r="F102" i="1"/>
  <c r="L107" i="1" s="1"/>
  <c r="D102" i="1"/>
  <c r="K75" i="1" l="1"/>
  <c r="K76" i="1" s="1"/>
  <c r="L75" i="1"/>
  <c r="L76" i="1" s="1"/>
  <c r="J107" i="1"/>
  <c r="J108" i="1" s="1"/>
  <c r="J75" i="1"/>
  <c r="J76" i="1" s="1"/>
  <c r="L108" i="1"/>
  <c r="F88" i="1"/>
  <c r="F93" i="1" l="1"/>
  <c r="E93" i="1"/>
  <c r="E116" i="1" s="1"/>
  <c r="D93" i="1"/>
  <c r="D116" i="1" s="1"/>
  <c r="E118" i="1" l="1"/>
  <c r="F116" i="1"/>
  <c r="F1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tc={821CCF90-27B9-4ACA-B590-0D285CB3BA5A}</author>
    <author>tc={FE8060AF-C7FF-4FCE-85BD-341F356EB7CE}</author>
    <author>tc={2E89376B-710E-4A29-B756-E11DC168A629}</author>
    <author>tc={2F155129-0358-429A-8E36-C26E9DA3FA60}</author>
    <author>tc={CBBB0D84-B984-40FA-B92F-5CC50FAD2FBC}</author>
    <author>tc={EEA64005-C75A-4819-A7BE-AEAE7187F1E2}</author>
    <author>tc={AF5740CB-6A1E-4923-95C3-65EE2F394B45}</author>
    <author>tc={1DA6F47F-3AE9-45C1-B6FA-5F563C4F0275}</author>
    <author>tc={60DF7303-4546-47F3-A1E5-2433B74E1D00}</author>
  </authors>
  <commentList>
    <comment ref="C37" authorId="0" shapeId="0" xr:uid="{821CCF90-27B9-4ACA-B590-0D285CB3BA5A}">
      <text>
        <r>
          <rPr>
            <sz val="11"/>
            <color theme="1"/>
            <rFont val="Calibri"/>
            <family val="2"/>
            <charset val="186"/>
            <scheme val="minor"/>
          </rPr>
          <t>10 renginių: Sausio 13 d., Sausio 15 d.,Vasario 16 d., Kovo 11 d., Birželio 14 d., Liepos 6 d., Gedulo ir vilties diena, Tarptautinė pagyvenusių žmonių diena, Baltijos kelio paminėjimas, Tarptautinė su negalia žmonių paminėjimo diena.</t>
        </r>
      </text>
    </comment>
    <comment ref="C42" authorId="1" shapeId="0" xr:uid="{FE8060AF-C7FF-4FCE-85BD-341F356EB7CE}">
      <text>
        <r>
          <rPr>
            <sz val="11"/>
            <color theme="1"/>
            <rFont val="Calibri"/>
            <family val="2"/>
            <charset val="186"/>
            <scheme val="minor"/>
          </rPr>
          <t>Žvejų rūmų mėgėjų kolektyvų veiklos organizavimas, naujų koncertinių programų ir teatrų spektaklių pristatymas (11 vnt.); Žvejų rūmų ir bendruomenės namų kolektyvų prisistatymas miesto, šalies ir užsienio visuomenei (11 vnt. renginių).</t>
        </r>
      </text>
    </comment>
    <comment ref="C48" authorId="2" shapeId="0" xr:uid="{2E89376B-710E-4A29-B756-E11DC168A629}">
      <text>
        <r>
          <rPr>
            <sz val="11"/>
            <color theme="1"/>
            <rFont val="Calibri"/>
            <family val="2"/>
            <charset val="186"/>
            <scheme val="minor"/>
          </rPr>
          <t>Klaipėdos kamerinio orkestro gastrolės Ispanijoje (15 koncertų); festivalis Italijoje (15 koncertų); repertuaro renginiai (koncertinės programos) (per metus 57 vnt.); edukacinių ir visai šeimai skirtų programų skaičius (13 vnt.)</t>
        </r>
      </text>
    </comment>
    <comment ref="C51" authorId="3" shapeId="0" xr:uid="{2F155129-0358-429A-8E36-C26E9DA3FA60}">
      <text>
        <r>
          <rPr>
            <sz val="11"/>
            <color theme="1"/>
            <rFont val="Calibri"/>
            <family val="2"/>
            <charset val="186"/>
            <scheme val="minor"/>
          </rPr>
          <t>9 Tautinių bendrijų renginiai, kiekviena bendrija ruošia po vieną renginį.</t>
        </r>
      </text>
    </comment>
    <comment ref="C52" authorId="4" shapeId="0" xr:uid="{CBBB0D84-B984-40FA-B92F-5CC50FAD2FBC}">
      <text>
        <r>
          <rPr>
            <sz val="11"/>
            <color theme="1"/>
            <rFont val="Calibri"/>
            <family val="2"/>
            <charset val="186"/>
            <scheme val="minor"/>
          </rPr>
          <t>Edukacinių užsiėmimų šeimai (12 vnt.); pažintinės ekskursijos Klaipėdos krašte (5 vnt.); Valstybinės kalbos mokymai ukrainiečiams (12 vnt.)</t>
        </r>
      </text>
    </comment>
    <comment ref="C55" authorId="5" shapeId="0" xr:uid="{EEA64005-C75A-4819-A7BE-AEAE7187F1E2}">
      <text>
        <r>
          <rPr>
            <sz val="11"/>
            <color theme="1"/>
            <rFont val="Calibri"/>
            <family val="2"/>
            <charset val="186"/>
            <scheme val="minor"/>
          </rPr>
          <t>Interaktyvi vasaros stovykla (1 vnt.); renginių ciklas "Pėdink į Girulius" (5 vnt.); renginys "Juodasis ragas" (1 vnt.)</t>
        </r>
      </text>
    </comment>
    <comment ref="C60" authorId="6" shapeId="0" xr:uid="{AF5740CB-6A1E-4923-95C3-65EE2F394B45}">
      <text>
        <r>
          <rPr>
            <sz val="11"/>
            <color theme="1"/>
            <rFont val="Calibri"/>
            <family val="2"/>
            <charset val="186"/>
            <scheme val="minor"/>
          </rPr>
          <t>Personalinių ir grupinių parodų, projektų (40 vnt.)</t>
        </r>
      </text>
    </comment>
    <comment ref="C65" authorId="7" shapeId="0" xr:uid="{1DA6F47F-3AE9-45C1-B6FA-5F563C4F0275}">
      <text>
        <r>
          <rPr>
            <sz val="11"/>
            <color theme="1"/>
            <rFont val="Calibri"/>
            <family val="2"/>
            <charset val="186"/>
            <scheme val="minor"/>
          </rPr>
          <t>"Muziejų nakties" organizavimas; edukacinių renginių organizavimas (47 vnt.); parodų organizavimas (8 vnt.)</t>
        </r>
      </text>
    </comment>
    <comment ref="C72" authorId="8" shapeId="0" xr:uid="{60DF7303-4546-47F3-A1E5-2433B74E1D00}">
      <text>
        <r>
          <rPr>
            <sz val="11"/>
            <color theme="1"/>
            <rFont val="Calibri"/>
            <family val="2"/>
            <charset val="186"/>
            <scheme val="minor"/>
          </rPr>
          <t>Švenčių organizavimas: Gavėnia, Atvelykis, Vėlinės, Šv. Kalėdų (5 renginiai); jaunųjų atlikėjų konkursas "Tramtatulis"; projektų  įgyvendinimas "Savitas Klaipėdos kraštas", "Tradicija šeimai" ir kt.</t>
        </r>
      </text>
    </comment>
  </commentList>
</comments>
</file>

<file path=xl/sharedStrings.xml><?xml version="1.0" encoding="utf-8"?>
<sst xmlns="http://schemas.openxmlformats.org/spreadsheetml/2006/main" count="207" uniqueCount="175">
  <si>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</si>
  <si>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</si>
  <si>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</si>
  <si>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</si>
  <si>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</si>
  <si>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</si>
  <si>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Remti kūrybinių organizacijų iniciatyvas ir miesto švenčių organizavimą</t>
  </si>
  <si>
    <t>Priemonė: Kultūros ir meno projektų dalinis finansavimas</t>
  </si>
  <si>
    <t>Savivaldybės biudžetas (įskaitant skolintas lėšas)</t>
  </si>
  <si>
    <t>Iš jo:</t>
  </si>
  <si>
    <t>Savivaldybės biudžeto lėšos (nuosavos, be ankstesnių metų likučio)</t>
  </si>
  <si>
    <t>008-01-02 (TP)</t>
  </si>
  <si>
    <t>Priemonė: Kultūros didžiųjų renginių organizavimas</t>
  </si>
  <si>
    <t>008-01-02-01</t>
  </si>
  <si>
    <t>Jūros šventės</t>
  </si>
  <si>
    <t>Ankstesnių metų likučiai</t>
  </si>
  <si>
    <t>008-01-02-02</t>
  </si>
  <si>
    <t>Tarptautinių  jūrinių regatų „The Tall Ships Races“ ir kt. organizavimas</t>
  </si>
  <si>
    <t>008-01-02-03</t>
  </si>
  <si>
    <t xml:space="preserve">Festivalio „Šermukšnis“ </t>
  </si>
  <si>
    <t>008-01-02-04</t>
  </si>
  <si>
    <t>Tarptautinio nematerialaus kultūros paveldo festivalio „Lauksnos“</t>
  </si>
  <si>
    <t>008-01-02-05</t>
  </si>
  <si>
    <t xml:space="preserve">Tarptautinio Davido Geringo violončelės festivalio ir konkurso </t>
  </si>
  <si>
    <t>008-01-02-06</t>
  </si>
  <si>
    <t>008-01-03 (TP)</t>
  </si>
  <si>
    <t>Priemonė: Stipendijų mokėjimas kultūros ir meno kūrėjams</t>
  </si>
  <si>
    <t>008-01-04 (TP)</t>
  </si>
  <si>
    <t>Priemonė: Miestui aktualių renginių organizavimas</t>
  </si>
  <si>
    <t>008-01-05 (TP)</t>
  </si>
  <si>
    <t>Priemonė: Prancūzų ir lietuvių koprodukcinių projektų įgyvendinimas</t>
  </si>
  <si>
    <t>008-02 (T)</t>
  </si>
  <si>
    <t>Uždavinys: Užtikrinti kultūros įstaigų veiklą ir atnaujinti viešąsias kultūros erdves</t>
  </si>
  <si>
    <t>008-02-01 (TP)</t>
  </si>
  <si>
    <t>Priemonė: Kultūros įstaigų veiklos organizavimas</t>
  </si>
  <si>
    <t>008-02-01-01</t>
  </si>
  <si>
    <t>BĮ Klaipėdos miesto savivaldybės kultūros centro Žvejų rūmų veiklos organizavimas</t>
  </si>
  <si>
    <t>Pajamų įmokos ir kitos pajamos</t>
  </si>
  <si>
    <t>008-02-01-02</t>
  </si>
  <si>
    <t xml:space="preserve">Valstybinių švenčių ir minėtinų datų organizavimas </t>
  </si>
  <si>
    <t>008-02-01-03</t>
  </si>
  <si>
    <t>008-02-01-04</t>
  </si>
  <si>
    <t xml:space="preserve">Dalyvavimas Lietuvos dainų šventėje </t>
  </si>
  <si>
    <t>008-02-01-05</t>
  </si>
  <si>
    <t>Pučiamųjų instrumentų festivalio organizavimas</t>
  </si>
  <si>
    <t>008-02-01-06</t>
  </si>
  <si>
    <t>008-02-01-07</t>
  </si>
  <si>
    <t>Kultūros centro Žvejų rūmų kolektyvų veiklos ir edukacinių užsiėmimų organizavimas</t>
  </si>
  <si>
    <t>008-02-01-08</t>
  </si>
  <si>
    <t>BĮ Klaipėdos miesto savivaldybės koncertinės įstaigos Klaipėdos koncertų salės veiklos organizavimas</t>
  </si>
  <si>
    <t>008-02-01-09</t>
  </si>
  <si>
    <t xml:space="preserve">Festivalio „Klaipėdos muzikos pavasaris“ organizavimas </t>
  </si>
  <si>
    <t>008-02-01-10</t>
  </si>
  <si>
    <t>Kariliono festivalio organizavimas</t>
  </si>
  <si>
    <t>008-02-01-11</t>
  </si>
  <si>
    <t xml:space="preserve">Festivalio „Permainų muzika“ organizavimas </t>
  </si>
  <si>
    <t>008-02-01-12</t>
  </si>
  <si>
    <t xml:space="preserve">Festivalio „Salve muzika“ organizavimas </t>
  </si>
  <si>
    <t>008-02-01-13</t>
  </si>
  <si>
    <t>008-02-01-14</t>
  </si>
  <si>
    <t>BĮ Klaipėdos miesto savivaldybės tautinių kultūrų centro veiklos organizavimas</t>
  </si>
  <si>
    <t xml:space="preserve">008-02-01-15
</t>
  </si>
  <si>
    <t>Tradicinio festivalio „Tautinių kultūrų diena“ organizavimas</t>
  </si>
  <si>
    <t>008-02-01-16</t>
  </si>
  <si>
    <t>Tautinių bendrijų tradicinių renginių organizavimas</t>
  </si>
  <si>
    <t>008-02-01-17</t>
  </si>
  <si>
    <t>Informacijos apie tautinių mažumų kultūrą ir tradicijas sklaida ir edukacijų organizavimas</t>
  </si>
  <si>
    <t>008-02-01-18</t>
  </si>
  <si>
    <t>BĮ Klaipėdos miesto savivaldybės Imanuelio Kanto viešosios bibliotekos veiklos organizavimas</t>
  </si>
  <si>
    <t>Lietuvos Respublikos valstybės biudžeto dotacijos</t>
  </si>
  <si>
    <t>008-02-01-19</t>
  </si>
  <si>
    <t>008-02-01-20</t>
  </si>
  <si>
    <t>008-02-01-21</t>
  </si>
  <si>
    <t>BĮ Klaipėdos kultūrų komunikacijų centro veiklos organizavimas</t>
  </si>
  <si>
    <t>008-02-01-22</t>
  </si>
  <si>
    <t>Šiuolaikinio meno festivalio organizavimas</t>
  </si>
  <si>
    <t>008-02-01-23</t>
  </si>
  <si>
    <t>Knygos meno festivalio organizavimas</t>
  </si>
  <si>
    <t>008-02-01-24</t>
  </si>
  <si>
    <t>Meno rezidencijų veiklos organizavimas</t>
  </si>
  <si>
    <t>008-02-01-25</t>
  </si>
  <si>
    <t>Parodų ir kitų meno pristatymo formų organizavimas Klaipėdos kultūrų komunikacijų centre</t>
  </si>
  <si>
    <t>008-02-01-26</t>
  </si>
  <si>
    <t>Kultūrinių kompetencijų ugdymo modelio moksleiviams įgyvendinimas</t>
  </si>
  <si>
    <t>008-02-01-27</t>
  </si>
  <si>
    <t>BĮ Klaipėdos miesto savivaldybės Mažosios Lietuvos istorijos muziejaus veiklos organizavimas</t>
  </si>
  <si>
    <t xml:space="preserve">008-02-01-28
</t>
  </si>
  <si>
    <t>008-02-01-29</t>
  </si>
  <si>
    <t>008-02-01-30</t>
  </si>
  <si>
    <t>Mažosios Lietuvos istorijos muziejaus parodų ir edukacijų organizavimas, leidinių leidyba</t>
  </si>
  <si>
    <t>008-02-01-31</t>
  </si>
  <si>
    <t>008-02-01-32</t>
  </si>
  <si>
    <t>BĮ Klaipėdos miesto savivaldybės etnokultūros centro veiklos organizavimas</t>
  </si>
  <si>
    <t>008-02-01-33</t>
  </si>
  <si>
    <t>Rasos ir Joninių šventės organizavimas</t>
  </si>
  <si>
    <t>008-02-01-34</t>
  </si>
  <si>
    <t>Užgavėnių šventės organizavimas</t>
  </si>
  <si>
    <t>008-02-01-35</t>
  </si>
  <si>
    <t>Koncerto, skirto įstojimo į NATO ir Europos Sąjungą dvidešimtmečiui, organizavimas</t>
  </si>
  <si>
    <t>008-02-01-36</t>
  </si>
  <si>
    <t>Lietuvių tautinės kultūros pristatymas Europos folkloro festivaliuose</t>
  </si>
  <si>
    <t>008-02-01-37</t>
  </si>
  <si>
    <t>Klaipėdos etnokultūros centro folkloro ansamblių  programų parengimas, edukacinių ir etnokultūrinių renginių organizavimas</t>
  </si>
  <si>
    <t>008-02-01-38</t>
  </si>
  <si>
    <t>Neatlygintinai suteiktų paslaugų kompensavimas</t>
  </si>
  <si>
    <t>008-02-01-39</t>
  </si>
  <si>
    <t>Klaipėdiečio kortelės nuolaidų kompensavimas</t>
  </si>
  <si>
    <t>Kontrolė</t>
  </si>
  <si>
    <t>Iš jų:</t>
  </si>
  <si>
    <t>008-02-02 (TP)</t>
  </si>
  <si>
    <t>Priemonė: Kultūros įstaigų remontas</t>
  </si>
  <si>
    <t>008-02-02-01</t>
  </si>
  <si>
    <t>Vasaros koncertų estrados infrastruktūros einamasis remontas (Liepojos g. 1)</t>
  </si>
  <si>
    <t>008-02-02-02</t>
  </si>
  <si>
    <t>BĮ Imanuelio Kanto viešosios bibliotekos filialų remonto darbai</t>
  </si>
  <si>
    <t>008-02-02-03</t>
  </si>
  <si>
    <t>BĮ Klaipėdos miesto savivaldybės etnokultūros centro remonto darbai</t>
  </si>
  <si>
    <t>008-02-02-04</t>
  </si>
  <si>
    <t>BĮ Klaipėdos miesto savivaldybės kultūros centro Žvejų rūmų patalpų remonto darbai</t>
  </si>
  <si>
    <t>008-02-02-05</t>
  </si>
  <si>
    <t>008-02-02-06</t>
  </si>
  <si>
    <t>008-02-03 (TP)</t>
  </si>
  <si>
    <t>Priemonė: Komunalinių paslaugų įsigijimas</t>
  </si>
  <si>
    <t>Priemonė: Kultūros objektų infrastruktūros modernizavimas</t>
  </si>
  <si>
    <t>Kiti šaltiniai (Europos Sąjungos paramos lėšos)</t>
  </si>
  <si>
    <t>008-02-04-02</t>
  </si>
  <si>
    <t>Kultūros centro Žvejų rūmų modernizavimas</t>
  </si>
  <si>
    <t>008-02-04-03</t>
  </si>
  <si>
    <t>Kalvystės muziejaus (Šaltkalvių g. 2) vidaus rekonstrukcija ir modernizavimas</t>
  </si>
  <si>
    <t>008-02-04-04</t>
  </si>
  <si>
    <t>Pašto komplekso sutvarkymas ir pritaikymas (įveiklinimas) kultūros ir kitoms veikloms</t>
  </si>
  <si>
    <t>Kiti šaliniai</t>
  </si>
  <si>
    <t>008-03 (T)</t>
  </si>
  <si>
    <t>Uždavinys: Formuoti miesto kultūrinį tapatumą, integruotą į Baltijos jūros regiono kultūrinę erdvę</t>
  </si>
  <si>
    <t>008-03-01 (TP)</t>
  </si>
  <si>
    <t>Priemonė: Valstybinės ir tarptautinės reikšmės kultūrinių projektų įgyvendinimas</t>
  </si>
  <si>
    <t>008-03-01-01</t>
  </si>
  <si>
    <t xml:space="preserve">Klaipėdos miesto kultūros komunikacijos programos įgyvendinimas </t>
  </si>
  <si>
    <t>Klaipėdos kultūros 2017–2030 m. strategijos atnaujinimas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</si>
  <si>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</si>
  <si>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</si>
  <si>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patikslintų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</si>
  <si>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</si>
  <si>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</si>
  <si>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</si>
  <si>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</si>
  <si>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008-01 (T)</t>
  </si>
  <si>
    <t>008-01-01 (TP)</t>
  </si>
  <si>
    <t xml:space="preserve">Imanuelio Kanto viešosios bibliotekos kultūrinių renginių ir edukacijų organizavimas </t>
  </si>
  <si>
    <t>Klaipėdos koncertų salės renginių ir edukacijų organizavimas</t>
  </si>
  <si>
    <t>Klaipėdos miesto kultūros magistro žiedų teikimo ir garbės piliečio apdovanojimo ceremonijos organizavimas</t>
  </si>
  <si>
    <t>Klaipėdos miesto gimtadienio renginio organizavimas</t>
  </si>
  <si>
    <t>Mažosios Lietuvos istorijos muziejaus įkūrimo šimtmečiui paminėti skirtos lauko parodos organizavimas</t>
  </si>
  <si>
    <t>BĮ Klaipėdos kultūrų komunikacijų centro remonto darbai</t>
  </si>
  <si>
    <t>BĮ Klaipėdos miesto savivaldybės tautinių kultūrų centro remonto darbai</t>
  </si>
  <si>
    <t>Imanuelio Kanto 300-osioms gimimo metinėms skirtos konferencijos ir knygos leidybos organizavimas</t>
  </si>
  <si>
    <t>Lietuvos vakarų krašto dainų šventės organizavimas</t>
  </si>
  <si>
    <t>008-02-04 (PP)</t>
  </si>
  <si>
    <t>Vasaros koncertų estrados ir prieigų pritaikymas daugiatiksliam naudojimui</t>
  </si>
  <si>
    <t>008-02-04-01 (RP)</t>
  </si>
  <si>
    <t>RP – regioninė pažangos priemonė.</t>
  </si>
  <si>
    <t>008-03-01-02</t>
  </si>
  <si>
    <t>2.1.3.3.</t>
  </si>
  <si>
    <t>2.1.2.5.</t>
  </si>
  <si>
    <t xml:space="preserve">2.1.2.1.
</t>
  </si>
  <si>
    <t>2.1.1.3.</t>
  </si>
  <si>
    <t>2.1.1.2.</t>
  </si>
  <si>
    <t>3.2.3.5.</t>
  </si>
  <si>
    <t>Projektų, skirtų Švyturių metams</t>
  </si>
  <si>
    <r>
      <t xml:space="preserve">Mažosios Lietuvos istorijos muziejaus 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XX a. istorijos laikotarpio ir etnografijos ekspozicijų įrengimas Didžioji Vandens g. 2</t>
    </r>
  </si>
  <si>
    <t>3 lentelė. Klaipėdos miesto savivaldybės 2024–2026 metų 008 Kultūros plėtros programos uždaviniai, priemonės, asignavimai ir kitos lėšos (tūkst. eurų)</t>
  </si>
  <si>
    <t>Projekto „Klaipėdos miesto savivaldybės viešosios bibliotekos „Kauno atžalyno“ filialas – naujos galimybės mažiems ir dideliems“ įgyvendinimas</t>
  </si>
  <si>
    <t>008-02-04-05</t>
  </si>
  <si>
    <t>008-01-02-07</t>
  </si>
  <si>
    <t>Šviesų festivalio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</si>
</sst>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"/>
    </font>
    <font>
      <b/>
      <sz val="10"/>
      <name val="Times New Roman"/>
      <family val="1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120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/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8" borderId="1" xfId="0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164" fontId="1" fillId="0" borderId="0" xfId="0" applyNumberFormat="1" applyFont="1"/>
    <xf numFmtId="164" fontId="4" fillId="6" borderId="1" xfId="1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164" fontId="4" fillId="7" borderId="1" xfId="0" applyNumberFormat="1" applyFont="1" applyFill="1" applyBorder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top"/>
    </xf>
    <xf numFmtId="0" fontId="1" fillId="3" borderId="1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164" fontId="9" fillId="0" borderId="0" xfId="0" applyNumberFormat="1" applyFont="1"/>
    <xf numFmtId="0" fontId="4" fillId="3" borderId="7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/>
    </xf>
    <xf numFmtId="0" fontId="4" fillId="3" borderId="4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0" fillId="0" borderId="0" xfId="0" applyFont="1"/>
    <xf numFmtId="164" fontId="4" fillId="0" borderId="1" xfId="0" applyNumberFormat="1" applyFont="1" applyBorder="1" applyAlignment="1">
      <alignment vertical="top" wrapText="1"/>
    </xf>
    <xf numFmtId="0" fontId="4" fillId="7" borderId="1" xfId="0" applyFont="1" applyFill="1" applyBorder="1" applyAlignment="1">
      <alignment horizontal="justify" vertical="top" wrapText="1"/>
    </xf>
    <xf numFmtId="164" fontId="5" fillId="7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164" fontId="5" fillId="0" borderId="8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5" fillId="8" borderId="1" xfId="0" applyFont="1" applyFill="1" applyBorder="1" applyAlignment="1">
      <alignment vertical="top" wrapText="1"/>
    </xf>
    <xf numFmtId="164" fontId="4" fillId="8" borderId="10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Border="1" applyAlignment="1">
      <alignment vertical="top" wrapText="1"/>
    </xf>
    <xf numFmtId="0" fontId="10" fillId="3" borderId="0" xfId="0" applyFont="1" applyFill="1"/>
    <xf numFmtId="164" fontId="4" fillId="3" borderId="1" xfId="0" applyNumberFormat="1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164" fontId="12" fillId="0" borderId="2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4" fillId="4" borderId="1" xfId="0" applyFont="1" applyFill="1" applyBorder="1" applyAlignment="1">
      <alignment vertical="top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3" fillId="3" borderId="1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4" fillId="9" borderId="6" xfId="0" applyFont="1" applyFill="1" applyBorder="1" applyAlignment="1">
      <alignment vertical="top" wrapText="1"/>
    </xf>
    <xf numFmtId="164" fontId="4" fillId="8" borderId="1" xfId="0" applyNumberFormat="1" applyFont="1" applyFill="1" applyBorder="1" applyAlignment="1">
      <alignment vertical="top" wrapText="1"/>
    </xf>
    <xf numFmtId="0" fontId="5" fillId="8" borderId="4" xfId="0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vertical="top" wrapText="1"/>
    </xf>
    <xf numFmtId="0" fontId="4" fillId="7" borderId="11" xfId="0" applyFont="1" applyFill="1" applyBorder="1" applyAlignment="1">
      <alignment vertical="top" wrapText="1"/>
    </xf>
    <xf numFmtId="0" fontId="4" fillId="8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11" fillId="0" borderId="9" xfId="0" applyFont="1" applyBorder="1" applyAlignment="1">
      <alignment vertical="top"/>
    </xf>
    <xf numFmtId="0" fontId="4" fillId="0" borderId="14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9" borderId="1" xfId="0" applyFont="1" applyFill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0" xfId="0" applyFont="1" applyAlignment="1">
      <alignment horizontal="left" vertical="top"/>
    </xf>
    <xf numFmtId="0" fontId="1" fillId="3" borderId="1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99FFCC"/>
      <color rgb="FFFFFFCC"/>
      <color rgb="FFCCFFCC"/>
      <color rgb="FFFF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ta Danupaitė" id="{AF552A60-24F4-4ABB-BEA1-9A8CC8A88CAD}" userId="S::asta.danupaite@klaipeda.lt::6556be3e-2f64-4f20-ab9c-fce36b8e66c4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2" dT="2023-10-31T10:48:59.85" personId="{AF552A60-24F4-4ABB-BEA1-9A8CC8A88CAD}" id="{408BF5DF-2E56-467C-A974-960A4ABE4FB7}">
    <text>Detalios Jūros šventės sąmatos dar nėra, planavimo pagrindas yra 2023m.  vietinės rinkliavos suma. </text>
  </threadedComment>
  <threadedComment ref="F20" dT="2023-11-29T10:26:18.86" personId="{AF552A60-24F4-4ABB-BEA1-9A8CC8A88CAD}" id="{701E234E-4E18-4236-AF7A-E4F892D14621}">
    <text>Pagal protokolą sumažinta 5 tūkst. (kompensuojama iš parduotų  bilietų).</text>
  </threadedComment>
  <threadedComment ref="F28" dT="2023-12-13T13:17:56.83" personId="{AF552A60-24F4-4ABB-BEA1-9A8CC8A88CAD}" id="{AD39180A-BF1C-4837-995D-6536B236591F}">
    <text>Po 2023-12-07 SPG posėdžio, pagal  protokolą: 12 tūkst. Eur neplanuojama KKC; 12 tūkst. Eur mažinama KS bilietų kompensuojama suma; 1,2 tūkst. Eur mažinama MLIM knygos leidybos suma.</text>
  </threadedComment>
  <threadedComment ref="F41" dT="2023-11-29T13:40:59.83" personId="{AF552A60-24F4-4ABB-BEA1-9A8CC8A88CAD}" id="{967C418E-D54F-4765-A635-A5A64D3DF10E}">
    <text>26 tūkst. Lietuvos balsas filmavimai ir 16 tūkst. Eurovizijos atrankos filmavimai Žvejų rūmuose.</text>
  </threadedComment>
  <threadedComment ref="F45" dT="2023-12-01T10:47:48.70" personId="{AF552A60-24F4-4ABB-BEA1-9A8CC8A88CAD}" id="{7B37B442-FEDF-4279-84B4-3F47152B491C}">
    <text>Aptarta per paskutinį mero posėdį, skirta 12000 Eur spektaklio statymui</text>
  </threadedComment>
  <threadedComment ref="C54" dT="2023-11-30T20:50:54.31" personId="{AF552A60-24F4-4ABB-BEA1-9A8CC8A88CAD}" id="{821CCF90-27B9-4ACA-B590-0D285CB3BA5A}">
    <text>10 renginių: Sausio 13d, Sausio 15d.,Vasario 16d., Kovo 11 d, Birželio 14 d., Liepos 6 d. , Gedulo ir vilties diena, Tarptautinė pagyvenusių žmonių diena, Baltijos kelio paminėjimas, Tarptautinei su negalia žmonių paminėjimo diena.</text>
  </threadedComment>
  <threadedComment ref="C64" dT="2023-11-30T21:01:36.35" personId="{AF552A60-24F4-4ABB-BEA1-9A8CC8A88CAD}" id="{FE8060AF-C7FF-4FCE-85BD-341F356EB7CE}">
    <text>Žvejų rūmų mėgėjų kolektyvų veiklos organizavimas, naujų koncertinių programų ir teatrų spektaklių pristatymas 11 vnt.;
Žvejų rūmų ir bendruomenės namų kolektyvų prisistatymas miesto šalies ir užsienio visuomenei 11 vnt. renginių.</text>
  </threadedComment>
  <threadedComment ref="C83" dT="2023-12-01T06:33:50.29" personId="{AF552A60-24F4-4ABB-BEA1-9A8CC8A88CAD}" id="{2E89376B-710E-4A29-B756-E11DC168A629}">
    <text>Klaipėdos kamerinio orkestro gastrolės Ispanijoje 15 vnt. koncertų; Festivalis Italijoje 15 vnt. koncertų; Repertuaro renginiai (koncertinės programos) per metus 57 vnt.; Edukacinių ir visai šeimai skirtų programų skaičius 13 vnt.;</text>
  </threadedComment>
  <threadedComment ref="C90" dT="2023-12-01T06:36:51.87" personId="{AF552A60-24F4-4ABB-BEA1-9A8CC8A88CAD}" id="{2F155129-0358-429A-8E36-C26E9DA3FA60}">
    <text>9 Tautinių bendrijų renginiai, kiekviena bendrija ruošia po vieną renginį.</text>
  </threadedComment>
  <threadedComment ref="C92" dT="2023-12-05T09:11:46.82" personId="{AF552A60-24F4-4ABB-BEA1-9A8CC8A88CAD}" id="{CBBB0D84-B984-40FA-B92F-5CC50FAD2FBC}">
    <text>Edukacinių užsiėmimų šeimai 12 vnt.; Pažintinės ekskursijos Klaipėdos krašte 5 vnt.; Valstybinės kalbos mokymai ukrainiečiams 12 vnt.</text>
  </threadedComment>
  <threadedComment ref="C105" dT="2023-12-05T09:14:01.83" personId="{AF552A60-24F4-4ABB-BEA1-9A8CC8A88CAD}" id="{EEA64005-C75A-4819-A7BE-AEAE7187F1E2}">
    <text>Interaktyvi vasaros stovykla 1 vnt.; renginių ciklas "Pėdink į Girulius" 5 vnt.; renginys "Juodasis ragas" 1 vnt.</text>
  </threadedComment>
  <threadedComment ref="C117" dT="2023-12-01T07:36:31.96" personId="{AF552A60-24F4-4ABB-BEA1-9A8CC8A88CAD}" id="{AF5740CB-6A1E-4923-95C3-65EE2F394B45}">
    <text>Personalinių ir grupinių parodų, projektų 40 vnt.</text>
  </threadedComment>
  <threadedComment ref="C129" dT="2023-12-05T09:15:57.72" personId="{AF552A60-24F4-4ABB-BEA1-9A8CC8A88CAD}" id="{1DA6F47F-3AE9-45C1-B6FA-5F563C4F0275}">
    <text>"Muziejų naktis" organizavimas; edukacinių renginių organizavimas 47 vnt.; parodų organizavimas 8 vnt.</text>
  </threadedComment>
  <threadedComment ref="C146" dT="2023-12-05T09:22:05.31" personId="{AF552A60-24F4-4ABB-BEA1-9A8CC8A88CAD}" id="{60DF7303-4546-47F3-A1E5-2433B74E1D00}">
    <text>Švenčių organizavimas: Gavėnia, Atvelykis, Vėlinės, Šv. Kalėdų 5 renginiai; jaunųjų atlikėjų konkursas "Tramtatulis"; Projektų  įgyvendinimas "Savitas Klaipėdos kraštas", "Tradicija šeimai" ir kt.</text>
  </threadedComment>
  <threadedComment ref="F171" dT="2023-11-30T11:29:07.54" personId="{AF552A60-24F4-4ABB-BEA1-9A8CC8A88CAD}" id="{B886F780-035A-49D4-ACB9-0B8034109D31}">
    <text>Pakeitėme su vedėja pagal seną variantą.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A1:M126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3" customWidth="1"/>
    <col min="2" max="2" width="17.33203125" style="6" customWidth="1"/>
    <col min="3" max="3" width="44.6640625" style="6" customWidth="1"/>
    <col min="4" max="4" width="14.6640625" style="1" customWidth="1"/>
    <col min="5" max="5" width="14.33203125" style="1" customWidth="1"/>
    <col min="6" max="7" width="14.6640625" style="1" customWidth="1"/>
    <col min="8" max="8" width="11" style="7" customWidth="1"/>
    <col min="9" max="10" width="9.109375" style="7"/>
    <col min="11" max="16384" width="9.109375" style="3"/>
  </cols>
  <sheetData>
    <row r="1" spans="1:13" ht="15.6" x14ac:dyDescent="0.3">
      <c r="B1" s="2"/>
      <c r="C1" s="2"/>
      <c r="D1" s="45"/>
      <c r="E1" s="45"/>
      <c r="F1" s="85"/>
      <c r="G1" s="85"/>
    </row>
    <row r="2" spans="1:13" ht="35.4" customHeight="1" x14ac:dyDescent="0.3">
      <c r="A2" s="48"/>
      <c r="B2" s="104" t="s">
        <v>170</v>
      </c>
      <c r="C2" s="104"/>
      <c r="D2" s="104"/>
      <c r="E2" s="104"/>
      <c r="F2" s="104"/>
      <c r="G2" s="104"/>
    </row>
    <row r="3" spans="1:13" ht="60" customHeight="1" x14ac:dyDescent="0.3">
      <c r="A3" s="48"/>
      <c r="B3" s="16" t="s">
        <v>0</v>
      </c>
      <c r="C3" s="87" t="s">
        <v>1</v>
      </c>
      <c r="D3" s="17" t="s">
        <v>2</v>
      </c>
      <c r="E3" s="17" t="s">
        <v>3</v>
      </c>
      <c r="F3" s="17" t="s">
        <v>4</v>
      </c>
      <c r="G3" s="17" t="s">
        <v>5</v>
      </c>
    </row>
    <row r="4" spans="1:13" ht="12.6" customHeight="1" x14ac:dyDescent="0.3">
      <c r="A4" s="48"/>
      <c r="B4" s="18">
        <v>1</v>
      </c>
      <c r="C4" s="88">
        <v>2</v>
      </c>
      <c r="D4" s="18">
        <v>3</v>
      </c>
      <c r="E4" s="18">
        <v>4</v>
      </c>
      <c r="F4" s="18">
        <v>5</v>
      </c>
      <c r="G4" s="18">
        <v>6</v>
      </c>
    </row>
    <row r="5" spans="1:13" ht="32.25" customHeight="1" x14ac:dyDescent="0.3">
      <c r="A5" s="48"/>
      <c r="B5" s="19" t="s">
        <v>146</v>
      </c>
      <c r="C5" s="89" t="s">
        <v>6</v>
      </c>
      <c r="D5" s="20"/>
      <c r="E5" s="20"/>
      <c r="F5" s="20"/>
      <c r="G5" s="20"/>
    </row>
    <row r="6" spans="1:13" ht="31.5" customHeight="1" x14ac:dyDescent="0.3">
      <c r="A6" s="48"/>
      <c r="B6" s="21" t="s">
        <v>147</v>
      </c>
      <c r="C6" s="90" t="s">
        <v>7</v>
      </c>
      <c r="D6" s="22"/>
      <c r="E6" s="22"/>
      <c r="F6" s="22"/>
      <c r="G6" s="23"/>
    </row>
    <row r="7" spans="1:13" ht="17.399999999999999" customHeight="1" x14ac:dyDescent="0.3">
      <c r="A7" s="48"/>
      <c r="B7" s="8"/>
      <c r="C7" s="91" t="s">
        <v>8</v>
      </c>
      <c r="D7" s="9">
        <f>SUM(D9)</f>
        <v>1271.7</v>
      </c>
      <c r="E7" s="9">
        <f>SUM(E9)</f>
        <v>1195</v>
      </c>
      <c r="F7" s="9">
        <f>SUM(F9)</f>
        <v>1195</v>
      </c>
      <c r="G7" s="9"/>
    </row>
    <row r="8" spans="1:13" x14ac:dyDescent="0.3">
      <c r="A8" s="48"/>
      <c r="B8" s="105"/>
      <c r="C8" s="53" t="s">
        <v>9</v>
      </c>
      <c r="D8" s="49"/>
      <c r="E8" s="49"/>
      <c r="F8" s="49"/>
      <c r="G8" s="49"/>
    </row>
    <row r="9" spans="1:13" ht="28.2" customHeight="1" x14ac:dyDescent="0.3">
      <c r="A9" s="48"/>
      <c r="B9" s="105"/>
      <c r="C9" s="53" t="s">
        <v>10</v>
      </c>
      <c r="D9" s="25">
        <v>1271.7</v>
      </c>
      <c r="E9" s="25">
        <v>1195</v>
      </c>
      <c r="F9" s="25">
        <v>1195</v>
      </c>
      <c r="G9" s="49"/>
    </row>
    <row r="10" spans="1:13" ht="20.399999999999999" customHeight="1" x14ac:dyDescent="0.3">
      <c r="A10" s="48"/>
      <c r="B10" s="50" t="s">
        <v>11</v>
      </c>
      <c r="C10" s="90" t="s">
        <v>12</v>
      </c>
      <c r="D10" s="51"/>
      <c r="E10" s="51"/>
      <c r="F10" s="51"/>
      <c r="G10" s="23"/>
    </row>
    <row r="11" spans="1:13" ht="18" customHeight="1" x14ac:dyDescent="0.3">
      <c r="A11" s="48"/>
      <c r="B11" s="86" t="s">
        <v>13</v>
      </c>
      <c r="C11" s="92" t="s">
        <v>14</v>
      </c>
      <c r="D11" s="42"/>
      <c r="E11" s="42"/>
      <c r="F11" s="42"/>
      <c r="G11" s="52" t="s">
        <v>162</v>
      </c>
    </row>
    <row r="12" spans="1:13" ht="30.6" customHeight="1" x14ac:dyDescent="0.3">
      <c r="A12" s="48"/>
      <c r="B12" s="66" t="s">
        <v>16</v>
      </c>
      <c r="C12" s="92" t="s">
        <v>17</v>
      </c>
      <c r="D12" s="42"/>
      <c r="E12" s="42"/>
      <c r="F12" s="42"/>
      <c r="G12" s="52" t="s">
        <v>162</v>
      </c>
    </row>
    <row r="13" spans="1:13" ht="19.95" customHeight="1" x14ac:dyDescent="0.3">
      <c r="A13" s="48"/>
      <c r="B13" s="66" t="s">
        <v>18</v>
      </c>
      <c r="C13" s="53" t="s">
        <v>19</v>
      </c>
      <c r="D13" s="42"/>
      <c r="E13" s="42"/>
      <c r="F13" s="42"/>
      <c r="G13" s="52"/>
    </row>
    <row r="14" spans="1:13" ht="29.4" customHeight="1" x14ac:dyDescent="0.3">
      <c r="A14" s="48"/>
      <c r="B14" s="66" t="s">
        <v>20</v>
      </c>
      <c r="C14" s="53" t="s">
        <v>21</v>
      </c>
      <c r="D14" s="42"/>
      <c r="E14" s="42"/>
      <c r="F14" s="42"/>
      <c r="G14" s="52"/>
    </row>
    <row r="15" spans="1:13" ht="30" customHeight="1" x14ac:dyDescent="0.3">
      <c r="A15" s="48"/>
      <c r="B15" s="94" t="s">
        <v>22</v>
      </c>
      <c r="C15" s="95" t="s">
        <v>23</v>
      </c>
      <c r="D15" s="54"/>
      <c r="E15" s="42"/>
      <c r="F15" s="42"/>
      <c r="G15" s="52"/>
    </row>
    <row r="16" spans="1:13" ht="22.5" customHeight="1" x14ac:dyDescent="0.3">
      <c r="A16" s="48"/>
      <c r="B16" s="103" t="s">
        <v>24</v>
      </c>
      <c r="C16" s="46" t="s">
        <v>168</v>
      </c>
      <c r="D16" s="55"/>
      <c r="E16" s="55"/>
      <c r="F16" s="55"/>
      <c r="G16" s="52" t="s">
        <v>162</v>
      </c>
      <c r="J16" s="1"/>
      <c r="K16" s="14"/>
      <c r="L16" s="14"/>
      <c r="M16" s="14"/>
    </row>
    <row r="17" spans="1:13" ht="22.5" customHeight="1" x14ac:dyDescent="0.3">
      <c r="A17" s="48"/>
      <c r="B17" s="100" t="s">
        <v>173</v>
      </c>
      <c r="C17" s="26" t="s">
        <v>174</v>
      </c>
      <c r="D17" s="55"/>
      <c r="E17" s="55"/>
      <c r="F17" s="55"/>
      <c r="G17" s="52"/>
      <c r="J17" s="1"/>
      <c r="K17" s="14"/>
      <c r="L17" s="14"/>
      <c r="M17" s="14"/>
    </row>
    <row r="18" spans="1:13" ht="15.75" customHeight="1" x14ac:dyDescent="0.3">
      <c r="A18" s="48"/>
      <c r="B18" s="56"/>
      <c r="C18" s="8" t="s">
        <v>8</v>
      </c>
      <c r="D18" s="9">
        <f>SUM(D20:D21)</f>
        <v>1613.6</v>
      </c>
      <c r="E18" s="9">
        <f>SUM(E20:E21)</f>
        <v>597</v>
      </c>
      <c r="F18" s="9">
        <f>SUM(F20:F21)</f>
        <v>446.5</v>
      </c>
      <c r="G18" s="9"/>
    </row>
    <row r="19" spans="1:13" ht="15.6" customHeight="1" x14ac:dyDescent="0.3">
      <c r="A19" s="48"/>
      <c r="B19" s="106"/>
      <c r="C19" s="10" t="s">
        <v>9</v>
      </c>
      <c r="D19" s="49"/>
      <c r="E19" s="58"/>
      <c r="F19" s="49"/>
      <c r="G19" s="49"/>
    </row>
    <row r="20" spans="1:13" ht="29.4" customHeight="1" x14ac:dyDescent="0.3">
      <c r="A20" s="48"/>
      <c r="B20" s="106"/>
      <c r="C20" s="10" t="s">
        <v>10</v>
      </c>
      <c r="D20" s="13">
        <v>1511</v>
      </c>
      <c r="E20" s="13">
        <v>597</v>
      </c>
      <c r="F20" s="13">
        <v>446.5</v>
      </c>
      <c r="G20" s="49"/>
    </row>
    <row r="21" spans="1:13" ht="16.2" customHeight="1" x14ac:dyDescent="0.3">
      <c r="A21" s="48"/>
      <c r="B21" s="106"/>
      <c r="C21" s="10" t="s">
        <v>15</v>
      </c>
      <c r="D21" s="5">
        <v>102.6</v>
      </c>
      <c r="E21" s="5">
        <v>0</v>
      </c>
      <c r="F21" s="5">
        <v>0</v>
      </c>
      <c r="G21" s="5"/>
    </row>
    <row r="22" spans="1:13" s="4" customFormat="1" ht="32.4" customHeight="1" x14ac:dyDescent="0.3">
      <c r="A22" s="59"/>
      <c r="B22" s="50" t="s">
        <v>25</v>
      </c>
      <c r="C22" s="21" t="s">
        <v>26</v>
      </c>
      <c r="D22" s="22"/>
      <c r="E22" s="22"/>
      <c r="F22" s="22"/>
      <c r="G22" s="22"/>
      <c r="H22" s="28"/>
      <c r="I22" s="28"/>
      <c r="J22" s="28"/>
    </row>
    <row r="23" spans="1:13" ht="16.95" customHeight="1" x14ac:dyDescent="0.3">
      <c r="A23" s="48"/>
      <c r="B23" s="56"/>
      <c r="C23" s="8" t="s">
        <v>8</v>
      </c>
      <c r="D23" s="9">
        <f t="shared" ref="D23:F23" si="0">SUM(D25:D25)</f>
        <v>110.2</v>
      </c>
      <c r="E23" s="9">
        <f t="shared" si="0"/>
        <v>110.2</v>
      </c>
      <c r="F23" s="9">
        <f t="shared" si="0"/>
        <v>110.2</v>
      </c>
      <c r="G23" s="9"/>
    </row>
    <row r="24" spans="1:13" ht="14.4" customHeight="1" x14ac:dyDescent="0.3">
      <c r="A24" s="48"/>
      <c r="B24" s="106"/>
      <c r="C24" s="10" t="s">
        <v>9</v>
      </c>
      <c r="D24" s="60"/>
      <c r="E24" s="60"/>
      <c r="F24" s="60"/>
      <c r="G24" s="49"/>
    </row>
    <row r="25" spans="1:13" ht="28.2" customHeight="1" x14ac:dyDescent="0.3">
      <c r="A25" s="48"/>
      <c r="B25" s="106"/>
      <c r="C25" s="10" t="s">
        <v>10</v>
      </c>
      <c r="D25" s="25">
        <v>110.2</v>
      </c>
      <c r="E25" s="25">
        <v>110.2</v>
      </c>
      <c r="F25" s="25">
        <v>110.2</v>
      </c>
      <c r="G25" s="49"/>
    </row>
    <row r="26" spans="1:13" ht="19.2" customHeight="1" x14ac:dyDescent="0.3">
      <c r="A26" s="48"/>
      <c r="B26" s="50" t="s">
        <v>27</v>
      </c>
      <c r="C26" s="21" t="s">
        <v>28</v>
      </c>
      <c r="D26" s="22"/>
      <c r="E26" s="22"/>
      <c r="F26" s="22"/>
      <c r="G26" s="22"/>
    </row>
    <row r="27" spans="1:13" ht="16.8" customHeight="1" x14ac:dyDescent="0.3">
      <c r="A27" s="48"/>
      <c r="B27" s="61"/>
      <c r="C27" s="8" t="s">
        <v>8</v>
      </c>
      <c r="D27" s="9">
        <f>+D29</f>
        <v>383.8</v>
      </c>
      <c r="E27" s="9">
        <f>E29</f>
        <v>346.4</v>
      </c>
      <c r="F27" s="9">
        <f>F29</f>
        <v>346.4</v>
      </c>
      <c r="G27" s="9"/>
    </row>
    <row r="28" spans="1:13" ht="14.4" customHeight="1" x14ac:dyDescent="0.3">
      <c r="A28" s="48"/>
      <c r="B28" s="107"/>
      <c r="C28" s="10" t="s">
        <v>9</v>
      </c>
      <c r="D28" s="49"/>
      <c r="E28" s="49"/>
      <c r="F28" s="49"/>
      <c r="G28" s="49"/>
    </row>
    <row r="29" spans="1:13" ht="29.4" customHeight="1" x14ac:dyDescent="0.3">
      <c r="A29" s="48"/>
      <c r="B29" s="108"/>
      <c r="C29" s="62" t="s">
        <v>10</v>
      </c>
      <c r="D29" s="38">
        <v>383.8</v>
      </c>
      <c r="E29" s="38">
        <v>346.4</v>
      </c>
      <c r="F29" s="38">
        <v>346.4</v>
      </c>
      <c r="G29" s="63"/>
      <c r="H29" s="29"/>
      <c r="I29" s="30"/>
      <c r="J29" s="30"/>
      <c r="K29" s="27"/>
      <c r="L29" s="27"/>
    </row>
    <row r="30" spans="1:13" s="4" customFormat="1" ht="31.2" customHeight="1" x14ac:dyDescent="0.3">
      <c r="A30" s="59"/>
      <c r="B30" s="50" t="s">
        <v>29</v>
      </c>
      <c r="C30" s="21" t="s">
        <v>30</v>
      </c>
      <c r="D30" s="22"/>
      <c r="E30" s="22"/>
      <c r="F30" s="22"/>
      <c r="G30" s="22"/>
      <c r="H30" s="28"/>
      <c r="I30" s="28"/>
      <c r="J30" s="28"/>
    </row>
    <row r="31" spans="1:13" ht="18" customHeight="1" x14ac:dyDescent="0.3">
      <c r="A31" s="48"/>
      <c r="B31" s="61"/>
      <c r="C31" s="8" t="s">
        <v>8</v>
      </c>
      <c r="D31" s="9">
        <f>+D33</f>
        <v>12</v>
      </c>
      <c r="E31" s="9"/>
      <c r="F31" s="9"/>
      <c r="G31" s="9"/>
    </row>
    <row r="32" spans="1:13" ht="14.4" customHeight="1" x14ac:dyDescent="0.3">
      <c r="A32" s="48"/>
      <c r="B32" s="109"/>
      <c r="C32" s="10" t="s">
        <v>9</v>
      </c>
      <c r="D32" s="64"/>
      <c r="E32" s="49"/>
      <c r="F32" s="49"/>
      <c r="G32" s="49"/>
    </row>
    <row r="33" spans="1:10" ht="29.4" customHeight="1" x14ac:dyDescent="0.3">
      <c r="A33" s="48"/>
      <c r="B33" s="109"/>
      <c r="C33" s="10" t="s">
        <v>10</v>
      </c>
      <c r="D33" s="25">
        <v>12</v>
      </c>
      <c r="E33" s="49"/>
      <c r="F33" s="49"/>
      <c r="G33" s="49"/>
    </row>
    <row r="34" spans="1:10" ht="30.6" customHeight="1" x14ac:dyDescent="0.3">
      <c r="A34" s="48"/>
      <c r="B34" s="19" t="s">
        <v>31</v>
      </c>
      <c r="C34" s="20" t="s">
        <v>32</v>
      </c>
      <c r="D34" s="65"/>
      <c r="E34" s="65"/>
      <c r="F34" s="65"/>
      <c r="G34" s="65"/>
      <c r="J34" s="1"/>
    </row>
    <row r="35" spans="1:10" ht="20.399999999999999" customHeight="1" x14ac:dyDescent="0.3">
      <c r="A35" s="48"/>
      <c r="B35" s="50" t="s">
        <v>33</v>
      </c>
      <c r="C35" s="21" t="s">
        <v>34</v>
      </c>
      <c r="D35" s="22"/>
      <c r="E35" s="22"/>
      <c r="F35" s="22"/>
      <c r="G35" s="23" t="s">
        <v>163</v>
      </c>
    </row>
    <row r="36" spans="1:10" ht="33" customHeight="1" x14ac:dyDescent="0.3">
      <c r="A36" s="48"/>
      <c r="B36" s="68" t="s">
        <v>35</v>
      </c>
      <c r="C36" s="26" t="s">
        <v>36</v>
      </c>
      <c r="D36" s="25"/>
      <c r="E36" s="25"/>
      <c r="F36" s="25"/>
      <c r="G36" s="52"/>
    </row>
    <row r="37" spans="1:10" ht="21.6" customHeight="1" x14ac:dyDescent="0.3">
      <c r="A37" s="48"/>
      <c r="B37" s="68" t="s">
        <v>38</v>
      </c>
      <c r="C37" s="26" t="s">
        <v>39</v>
      </c>
      <c r="D37" s="39"/>
      <c r="E37" s="39"/>
      <c r="F37" s="39"/>
      <c r="G37" s="52"/>
    </row>
    <row r="38" spans="1:10" ht="21" customHeight="1" x14ac:dyDescent="0.3">
      <c r="A38" s="48"/>
      <c r="B38" s="68" t="s">
        <v>40</v>
      </c>
      <c r="C38" s="26" t="s">
        <v>156</v>
      </c>
      <c r="D38" s="52"/>
      <c r="E38" s="52"/>
      <c r="F38" s="52"/>
      <c r="G38" s="52"/>
    </row>
    <row r="39" spans="1:10" ht="19.95" customHeight="1" x14ac:dyDescent="0.3">
      <c r="A39" s="48"/>
      <c r="B39" s="68" t="s">
        <v>41</v>
      </c>
      <c r="C39" s="26" t="s">
        <v>42</v>
      </c>
      <c r="D39" s="52"/>
      <c r="E39" s="52"/>
      <c r="F39" s="52"/>
      <c r="G39" s="52"/>
    </row>
    <row r="40" spans="1:10" ht="21" customHeight="1" x14ac:dyDescent="0.3">
      <c r="A40" s="48"/>
      <c r="B40" s="68" t="s">
        <v>43</v>
      </c>
      <c r="C40" s="26" t="s">
        <v>44</v>
      </c>
      <c r="D40" s="52"/>
      <c r="E40" s="52"/>
      <c r="F40" s="52"/>
      <c r="G40" s="52"/>
    </row>
    <row r="41" spans="1:10" ht="42" customHeight="1" x14ac:dyDescent="0.3">
      <c r="A41" s="48"/>
      <c r="B41" s="70" t="s">
        <v>45</v>
      </c>
      <c r="C41" s="69" t="s">
        <v>150</v>
      </c>
      <c r="D41" s="52"/>
      <c r="E41" s="52"/>
      <c r="F41" s="52"/>
      <c r="G41" s="52"/>
    </row>
    <row r="42" spans="1:10" ht="32.4" customHeight="1" x14ac:dyDescent="0.3">
      <c r="A42" s="48"/>
      <c r="B42" s="68" t="s">
        <v>46</v>
      </c>
      <c r="C42" s="26" t="s">
        <v>47</v>
      </c>
      <c r="D42" s="52"/>
      <c r="E42" s="52"/>
      <c r="F42" s="52"/>
      <c r="G42" s="52"/>
    </row>
    <row r="43" spans="1:10" ht="42" customHeight="1" x14ac:dyDescent="0.3">
      <c r="A43" s="48"/>
      <c r="B43" s="68" t="s">
        <v>48</v>
      </c>
      <c r="C43" s="10" t="s">
        <v>49</v>
      </c>
      <c r="D43" s="52"/>
      <c r="E43" s="52"/>
      <c r="F43" s="52"/>
      <c r="G43" s="52"/>
    </row>
    <row r="44" spans="1:10" ht="30.6" customHeight="1" x14ac:dyDescent="0.3">
      <c r="A44" s="48"/>
      <c r="B44" s="68" t="s">
        <v>50</v>
      </c>
      <c r="C44" s="26" t="s">
        <v>51</v>
      </c>
      <c r="D44" s="39"/>
      <c r="E44" s="39"/>
      <c r="F44" s="39"/>
      <c r="G44" s="52"/>
    </row>
    <row r="45" spans="1:10" ht="21.6" customHeight="1" x14ac:dyDescent="0.3">
      <c r="A45" s="48"/>
      <c r="B45" s="68" t="s">
        <v>52</v>
      </c>
      <c r="C45" s="26" t="s">
        <v>53</v>
      </c>
      <c r="D45" s="52"/>
      <c r="E45" s="52"/>
      <c r="F45" s="52"/>
      <c r="G45" s="52"/>
    </row>
    <row r="46" spans="1:10" ht="20.399999999999999" customHeight="1" x14ac:dyDescent="0.3">
      <c r="A46" s="48"/>
      <c r="B46" s="68" t="s">
        <v>54</v>
      </c>
      <c r="C46" s="26" t="s">
        <v>55</v>
      </c>
      <c r="D46" s="52"/>
      <c r="E46" s="52"/>
      <c r="F46" s="52"/>
      <c r="G46" s="52"/>
    </row>
    <row r="47" spans="1:10" ht="21.6" customHeight="1" x14ac:dyDescent="0.3">
      <c r="A47" s="48"/>
      <c r="B47" s="68" t="s">
        <v>56</v>
      </c>
      <c r="C47" s="26" t="s">
        <v>57</v>
      </c>
      <c r="D47" s="52"/>
      <c r="E47" s="52"/>
      <c r="F47" s="52"/>
      <c r="G47" s="52"/>
    </row>
    <row r="48" spans="1:10" ht="30.6" customHeight="1" x14ac:dyDescent="0.3">
      <c r="A48" s="48"/>
      <c r="B48" s="68" t="s">
        <v>58</v>
      </c>
      <c r="C48" s="26" t="s">
        <v>149</v>
      </c>
      <c r="D48" s="39"/>
      <c r="E48" s="39"/>
      <c r="F48" s="39"/>
      <c r="G48" s="52"/>
    </row>
    <row r="49" spans="1:7" ht="30.6" customHeight="1" x14ac:dyDescent="0.3">
      <c r="A49" s="48"/>
      <c r="B49" s="96" t="s">
        <v>59</v>
      </c>
      <c r="C49" s="10" t="s">
        <v>60</v>
      </c>
      <c r="D49" s="25"/>
      <c r="E49" s="25"/>
      <c r="F49" s="25"/>
      <c r="G49" s="52"/>
    </row>
    <row r="50" spans="1:7" ht="33" customHeight="1" x14ac:dyDescent="0.3">
      <c r="A50" s="48"/>
      <c r="B50" s="96" t="s">
        <v>61</v>
      </c>
      <c r="C50" s="72" t="s">
        <v>62</v>
      </c>
      <c r="D50" s="52"/>
      <c r="E50" s="52"/>
      <c r="F50" s="52"/>
      <c r="G50" s="52"/>
    </row>
    <row r="51" spans="1:7" ht="22.2" customHeight="1" x14ac:dyDescent="0.3">
      <c r="A51" s="48"/>
      <c r="B51" s="96" t="s">
        <v>63</v>
      </c>
      <c r="C51" s="97" t="s">
        <v>64</v>
      </c>
      <c r="D51" s="52"/>
      <c r="E51" s="52"/>
      <c r="F51" s="52"/>
      <c r="G51" s="52"/>
    </row>
    <row r="52" spans="1:7" ht="34.950000000000003" customHeight="1" x14ac:dyDescent="0.3">
      <c r="A52" s="48"/>
      <c r="B52" s="73" t="s">
        <v>65</v>
      </c>
      <c r="C52" s="35" t="s">
        <v>66</v>
      </c>
      <c r="D52" s="52"/>
      <c r="E52" s="52"/>
      <c r="F52" s="52"/>
      <c r="G52" s="52"/>
    </row>
    <row r="53" spans="1:7" ht="30.6" customHeight="1" x14ac:dyDescent="0.3">
      <c r="A53" s="48"/>
      <c r="B53" s="68" t="s">
        <v>67</v>
      </c>
      <c r="C53" s="10" t="s">
        <v>68</v>
      </c>
      <c r="D53" s="52"/>
      <c r="E53" s="52"/>
      <c r="F53" s="52"/>
      <c r="G53" s="52"/>
    </row>
    <row r="54" spans="1:7" ht="41.4" customHeight="1" x14ac:dyDescent="0.3">
      <c r="A54" s="48"/>
      <c r="B54" s="75" t="s">
        <v>70</v>
      </c>
      <c r="C54" s="26" t="s">
        <v>155</v>
      </c>
      <c r="D54" s="39"/>
      <c r="E54" s="25"/>
      <c r="F54" s="25"/>
      <c r="G54" s="52"/>
    </row>
    <row r="55" spans="1:7" ht="30" customHeight="1" x14ac:dyDescent="0.3">
      <c r="A55" s="48"/>
      <c r="B55" s="74" t="s">
        <v>71</v>
      </c>
      <c r="C55" s="26" t="s">
        <v>148</v>
      </c>
      <c r="D55" s="52"/>
      <c r="E55" s="52"/>
      <c r="F55" s="52"/>
      <c r="G55" s="52"/>
    </row>
    <row r="56" spans="1:7" ht="30.6" customHeight="1" x14ac:dyDescent="0.3">
      <c r="A56" s="48"/>
      <c r="B56" s="75" t="s">
        <v>72</v>
      </c>
      <c r="C56" s="10" t="s">
        <v>73</v>
      </c>
      <c r="D56" s="25"/>
      <c r="E56" s="25"/>
      <c r="F56" s="25"/>
      <c r="G56" s="52"/>
    </row>
    <row r="57" spans="1:7" ht="19.95" customHeight="1" x14ac:dyDescent="0.3">
      <c r="A57" s="48"/>
      <c r="B57" s="75" t="s">
        <v>74</v>
      </c>
      <c r="C57" s="36" t="s">
        <v>75</v>
      </c>
      <c r="D57" s="39"/>
      <c r="E57" s="39"/>
      <c r="F57" s="39"/>
      <c r="G57" s="52"/>
    </row>
    <row r="58" spans="1:7" ht="20.399999999999999" customHeight="1" x14ac:dyDescent="0.3">
      <c r="A58" s="48"/>
      <c r="B58" s="75" t="s">
        <v>76</v>
      </c>
      <c r="C58" s="36" t="s">
        <v>77</v>
      </c>
      <c r="D58" s="52"/>
      <c r="E58" s="52"/>
      <c r="F58" s="52"/>
      <c r="G58" s="52"/>
    </row>
    <row r="59" spans="1:7" ht="21.6" customHeight="1" x14ac:dyDescent="0.3">
      <c r="A59" s="48"/>
      <c r="B59" s="75" t="s">
        <v>78</v>
      </c>
      <c r="C59" s="36" t="s">
        <v>79</v>
      </c>
      <c r="D59" s="52"/>
      <c r="E59" s="52"/>
      <c r="F59" s="52"/>
      <c r="G59" s="52"/>
    </row>
    <row r="60" spans="1:7" ht="32.4" customHeight="1" x14ac:dyDescent="0.3">
      <c r="A60" s="48"/>
      <c r="B60" s="75" t="s">
        <v>80</v>
      </c>
      <c r="C60" s="36" t="s">
        <v>81</v>
      </c>
      <c r="D60" s="52"/>
      <c r="E60" s="52"/>
      <c r="F60" s="52"/>
      <c r="G60" s="52"/>
    </row>
    <row r="61" spans="1:7" ht="30.6" customHeight="1" x14ac:dyDescent="0.3">
      <c r="A61" s="48"/>
      <c r="B61" s="75" t="s">
        <v>82</v>
      </c>
      <c r="C61" s="26" t="s">
        <v>83</v>
      </c>
      <c r="D61" s="52"/>
      <c r="E61" s="52"/>
      <c r="F61" s="52"/>
      <c r="G61" s="52"/>
    </row>
    <row r="62" spans="1:7" ht="30.6" customHeight="1" x14ac:dyDescent="0.3">
      <c r="A62" s="48"/>
      <c r="B62" s="68" t="s">
        <v>84</v>
      </c>
      <c r="C62" s="10" t="s">
        <v>85</v>
      </c>
      <c r="D62" s="52"/>
      <c r="E62" s="52"/>
      <c r="F62" s="52"/>
      <c r="G62" s="52" t="s">
        <v>164</v>
      </c>
    </row>
    <row r="63" spans="1:7" ht="30.6" customHeight="1" x14ac:dyDescent="0.3">
      <c r="A63" s="48"/>
      <c r="B63" s="75" t="s">
        <v>86</v>
      </c>
      <c r="C63" s="37" t="s">
        <v>151</v>
      </c>
      <c r="D63" s="39"/>
      <c r="E63" s="76"/>
      <c r="F63" s="76"/>
      <c r="G63" s="52"/>
    </row>
    <row r="64" spans="1:7" ht="43.2" customHeight="1" x14ac:dyDescent="0.3">
      <c r="A64" s="48"/>
      <c r="B64" s="75" t="s">
        <v>87</v>
      </c>
      <c r="C64" s="77" t="s">
        <v>152</v>
      </c>
      <c r="D64" s="52"/>
      <c r="E64" s="52"/>
      <c r="F64" s="52"/>
      <c r="G64" s="52"/>
    </row>
    <row r="65" spans="1:12" ht="31.95" customHeight="1" x14ac:dyDescent="0.3">
      <c r="A65" s="48"/>
      <c r="B65" s="74" t="s">
        <v>88</v>
      </c>
      <c r="C65" s="37" t="s">
        <v>89</v>
      </c>
      <c r="D65" s="52"/>
      <c r="E65" s="71"/>
      <c r="F65" s="71"/>
      <c r="G65" s="52"/>
    </row>
    <row r="66" spans="1:12" ht="45" customHeight="1" x14ac:dyDescent="0.3">
      <c r="A66" s="48"/>
      <c r="B66" s="98" t="s">
        <v>90</v>
      </c>
      <c r="C66" s="47" t="s">
        <v>169</v>
      </c>
      <c r="D66" s="52"/>
      <c r="E66" s="52"/>
      <c r="F66" s="52"/>
      <c r="G66" s="52"/>
    </row>
    <row r="67" spans="1:12" ht="30.6" customHeight="1" x14ac:dyDescent="0.3">
      <c r="A67" s="48"/>
      <c r="B67" s="68" t="s">
        <v>91</v>
      </c>
      <c r="C67" s="10" t="s">
        <v>92</v>
      </c>
      <c r="D67" s="52"/>
      <c r="E67" s="52"/>
      <c r="F67" s="52"/>
      <c r="G67" s="52"/>
    </row>
    <row r="68" spans="1:12" ht="18.75" customHeight="1" x14ac:dyDescent="0.3">
      <c r="A68" s="48"/>
      <c r="B68" s="68" t="s">
        <v>93</v>
      </c>
      <c r="C68" s="36" t="s">
        <v>94</v>
      </c>
      <c r="D68" s="39"/>
      <c r="E68" s="76"/>
      <c r="F68" s="76"/>
      <c r="G68" s="52"/>
    </row>
    <row r="69" spans="1:12" ht="20.399999999999999" customHeight="1" x14ac:dyDescent="0.3">
      <c r="A69" s="48"/>
      <c r="B69" s="68" t="s">
        <v>95</v>
      </c>
      <c r="C69" s="36" t="s">
        <v>96</v>
      </c>
      <c r="D69" s="52"/>
      <c r="E69" s="71"/>
      <c r="F69" s="71"/>
      <c r="G69" s="52"/>
    </row>
    <row r="70" spans="1:12" ht="32.4" customHeight="1" x14ac:dyDescent="0.3">
      <c r="A70" s="48"/>
      <c r="B70" s="68" t="s">
        <v>97</v>
      </c>
      <c r="C70" s="36" t="s">
        <v>98</v>
      </c>
      <c r="D70" s="52"/>
      <c r="E70" s="52"/>
      <c r="F70" s="52"/>
      <c r="G70" s="52"/>
    </row>
    <row r="71" spans="1:12" ht="31.95" customHeight="1" x14ac:dyDescent="0.3">
      <c r="A71" s="48"/>
      <c r="B71" s="68" t="s">
        <v>99</v>
      </c>
      <c r="C71" s="36" t="s">
        <v>100</v>
      </c>
      <c r="D71" s="52"/>
      <c r="E71" s="52"/>
      <c r="F71" s="52"/>
      <c r="G71" s="52"/>
    </row>
    <row r="72" spans="1:12" ht="42.6" customHeight="1" x14ac:dyDescent="0.3">
      <c r="A72" s="48"/>
      <c r="B72" s="67" t="s">
        <v>101</v>
      </c>
      <c r="C72" s="36" t="s">
        <v>102</v>
      </c>
      <c r="D72" s="52"/>
      <c r="E72" s="71"/>
      <c r="F72" s="71"/>
      <c r="G72" s="39"/>
    </row>
    <row r="73" spans="1:12" ht="20.399999999999999" customHeight="1" x14ac:dyDescent="0.3">
      <c r="A73" s="48"/>
      <c r="B73" s="86" t="s">
        <v>103</v>
      </c>
      <c r="C73" s="10" t="s">
        <v>104</v>
      </c>
      <c r="D73" s="52"/>
      <c r="E73" s="52"/>
      <c r="F73" s="52"/>
      <c r="G73" s="52"/>
      <c r="H73" s="28"/>
    </row>
    <row r="74" spans="1:12" ht="19.2" customHeight="1" x14ac:dyDescent="0.3">
      <c r="A74" s="48"/>
      <c r="B74" s="86" t="s">
        <v>105</v>
      </c>
      <c r="C74" s="10" t="s">
        <v>106</v>
      </c>
      <c r="D74" s="52"/>
      <c r="E74" s="52"/>
      <c r="F74" s="52"/>
      <c r="G74" s="52"/>
    </row>
    <row r="75" spans="1:12" ht="15" customHeight="1" x14ac:dyDescent="0.3">
      <c r="A75" s="48"/>
      <c r="B75" s="56"/>
      <c r="C75" s="8" t="s">
        <v>8</v>
      </c>
      <c r="D75" s="9">
        <f>SUM(D76:D80)</f>
        <v>10222.800000000003</v>
      </c>
      <c r="E75" s="9">
        <f>SUM(E76:E80)</f>
        <v>9846.4</v>
      </c>
      <c r="F75" s="9">
        <f>SUM(F76:F80)</f>
        <v>9846.4</v>
      </c>
      <c r="G75" s="78"/>
      <c r="I75" s="32"/>
      <c r="J75" s="33" t="e">
        <f>+D75+#REF!</f>
        <v>#REF!</v>
      </c>
      <c r="K75" s="34" t="e">
        <f>+E75+#REF!</f>
        <v>#REF!</v>
      </c>
      <c r="L75" s="34" t="e">
        <f>+F75+#REF!</f>
        <v>#REF!</v>
      </c>
    </row>
    <row r="76" spans="1:12" ht="15.6" customHeight="1" x14ac:dyDescent="0.3">
      <c r="A76" s="48"/>
      <c r="B76" s="107"/>
      <c r="C76" s="10" t="s">
        <v>9</v>
      </c>
      <c r="D76" s="5"/>
      <c r="E76" s="5"/>
      <c r="F76" s="5"/>
      <c r="G76" s="5"/>
      <c r="I76" s="32"/>
      <c r="J76" s="33" t="e">
        <f>#REF!-J75</f>
        <v>#REF!</v>
      </c>
      <c r="K76" s="34" t="e">
        <f>#REF!-K75</f>
        <v>#REF!</v>
      </c>
      <c r="L76" s="34" t="e">
        <f>#REF!-L75</f>
        <v>#REF!</v>
      </c>
    </row>
    <row r="77" spans="1:12" ht="29.4" customHeight="1" x14ac:dyDescent="0.3">
      <c r="A77" s="48"/>
      <c r="B77" s="108"/>
      <c r="C77" s="10" t="s">
        <v>10</v>
      </c>
      <c r="D77" s="5">
        <v>9372.2000000000007</v>
      </c>
      <c r="E77" s="5">
        <v>9213.2999999999993</v>
      </c>
      <c r="F77" s="5">
        <v>9213.2999999999993</v>
      </c>
      <c r="G77" s="49"/>
    </row>
    <row r="78" spans="1:12" ht="17.399999999999999" customHeight="1" x14ac:dyDescent="0.3">
      <c r="A78" s="48"/>
      <c r="B78" s="108"/>
      <c r="C78" s="10" t="s">
        <v>69</v>
      </c>
      <c r="D78" s="5">
        <v>64.2</v>
      </c>
      <c r="E78" s="5">
        <v>0</v>
      </c>
      <c r="F78" s="5">
        <v>0</v>
      </c>
      <c r="G78" s="49"/>
    </row>
    <row r="79" spans="1:12" ht="16.95" customHeight="1" x14ac:dyDescent="0.3">
      <c r="A79" s="48"/>
      <c r="B79" s="108"/>
      <c r="C79" s="10" t="s">
        <v>37</v>
      </c>
      <c r="D79" s="13">
        <v>633.70000000000005</v>
      </c>
      <c r="E79" s="13">
        <v>633.1</v>
      </c>
      <c r="F79" s="13">
        <v>633.1</v>
      </c>
      <c r="G79" s="5"/>
    </row>
    <row r="80" spans="1:12" ht="16.95" customHeight="1" x14ac:dyDescent="0.3">
      <c r="A80" s="48"/>
      <c r="B80" s="112"/>
      <c r="C80" s="10" t="s">
        <v>15</v>
      </c>
      <c r="D80" s="13">
        <v>152.69999999999999</v>
      </c>
      <c r="E80" s="13">
        <v>0</v>
      </c>
      <c r="F80" s="13">
        <v>0</v>
      </c>
      <c r="G80" s="5"/>
    </row>
    <row r="81" spans="1:8" ht="18.600000000000001" customHeight="1" x14ac:dyDescent="0.3">
      <c r="A81" s="48"/>
      <c r="B81" s="50" t="s">
        <v>109</v>
      </c>
      <c r="C81" s="21" t="s">
        <v>110</v>
      </c>
      <c r="D81" s="22"/>
      <c r="E81" s="22"/>
      <c r="F81" s="22"/>
      <c r="G81" s="23"/>
    </row>
    <row r="82" spans="1:8" ht="28.95" customHeight="1" x14ac:dyDescent="0.3">
      <c r="A82" s="48"/>
      <c r="B82" s="86" t="s">
        <v>111</v>
      </c>
      <c r="C82" s="26" t="s">
        <v>112</v>
      </c>
      <c r="D82" s="25"/>
      <c r="E82" s="25"/>
      <c r="F82" s="25"/>
      <c r="G82" s="52"/>
      <c r="H82" s="111"/>
    </row>
    <row r="83" spans="1:8" ht="28.95" customHeight="1" x14ac:dyDescent="0.3">
      <c r="A83" s="48"/>
      <c r="B83" s="66" t="s">
        <v>113</v>
      </c>
      <c r="C83" s="26" t="s">
        <v>114</v>
      </c>
      <c r="D83" s="52"/>
      <c r="E83" s="25"/>
      <c r="F83" s="25"/>
      <c r="G83" s="52"/>
      <c r="H83" s="111"/>
    </row>
    <row r="84" spans="1:8" ht="28.2" customHeight="1" x14ac:dyDescent="0.3">
      <c r="A84" s="48"/>
      <c r="B84" s="66" t="s">
        <v>115</v>
      </c>
      <c r="C84" s="10" t="s">
        <v>116</v>
      </c>
      <c r="D84" s="52"/>
      <c r="E84" s="25"/>
      <c r="F84" s="25"/>
      <c r="G84" s="52"/>
      <c r="H84" s="111"/>
    </row>
    <row r="85" spans="1:8" ht="28.2" customHeight="1" x14ac:dyDescent="0.3">
      <c r="A85" s="48"/>
      <c r="B85" s="66" t="s">
        <v>117</v>
      </c>
      <c r="C85" s="10" t="s">
        <v>118</v>
      </c>
      <c r="D85" s="25"/>
      <c r="E85" s="25"/>
      <c r="F85" s="25"/>
      <c r="G85" s="52"/>
      <c r="H85" s="111"/>
    </row>
    <row r="86" spans="1:8" ht="28.2" customHeight="1" x14ac:dyDescent="0.3">
      <c r="A86" s="48"/>
      <c r="B86" s="66" t="s">
        <v>119</v>
      </c>
      <c r="C86" s="10" t="s">
        <v>154</v>
      </c>
      <c r="D86" s="52"/>
      <c r="E86" s="25"/>
      <c r="F86" s="25"/>
      <c r="G86" s="52"/>
      <c r="H86" s="111"/>
    </row>
    <row r="87" spans="1:8" ht="28.2" customHeight="1" x14ac:dyDescent="0.3">
      <c r="A87" s="48"/>
      <c r="B87" s="66" t="s">
        <v>120</v>
      </c>
      <c r="C87" s="26" t="s">
        <v>153</v>
      </c>
      <c r="D87" s="52"/>
      <c r="E87" s="25"/>
      <c r="F87" s="25"/>
      <c r="G87" s="52"/>
      <c r="H87" s="31"/>
    </row>
    <row r="88" spans="1:8" ht="18.600000000000001" customHeight="1" x14ac:dyDescent="0.3">
      <c r="A88" s="48"/>
      <c r="B88" s="56"/>
      <c r="C88" s="8" t="s">
        <v>8</v>
      </c>
      <c r="D88" s="9">
        <f>SUM(D89:D91)</f>
        <v>418.90000000000003</v>
      </c>
      <c r="E88" s="9">
        <f>SUM(E89:E91)</f>
        <v>0</v>
      </c>
      <c r="F88" s="9">
        <f>SUM(F89:F91)</f>
        <v>0</v>
      </c>
      <c r="G88" s="78"/>
    </row>
    <row r="89" spans="1:8" ht="15.6" customHeight="1" x14ac:dyDescent="0.3">
      <c r="A89" s="48"/>
      <c r="B89" s="106"/>
      <c r="C89" s="10" t="s">
        <v>9</v>
      </c>
      <c r="D89" s="5"/>
      <c r="E89" s="5"/>
      <c r="F89" s="5"/>
      <c r="G89" s="5"/>
    </row>
    <row r="90" spans="1:8" ht="29.4" customHeight="1" x14ac:dyDescent="0.3">
      <c r="A90" s="48"/>
      <c r="B90" s="106"/>
      <c r="C90" s="10" t="s">
        <v>10</v>
      </c>
      <c r="D90" s="13">
        <v>400.8</v>
      </c>
      <c r="E90" s="13">
        <v>0</v>
      </c>
      <c r="F90" s="13">
        <v>0</v>
      </c>
      <c r="G90" s="5"/>
    </row>
    <row r="91" spans="1:8" ht="15.6" customHeight="1" x14ac:dyDescent="0.3">
      <c r="A91" s="48"/>
      <c r="B91" s="106"/>
      <c r="C91" s="10" t="s">
        <v>15</v>
      </c>
      <c r="D91" s="5">
        <v>18.100000000000001</v>
      </c>
      <c r="E91" s="5">
        <v>0</v>
      </c>
      <c r="F91" s="5">
        <v>0</v>
      </c>
      <c r="G91" s="5"/>
    </row>
    <row r="92" spans="1:8" ht="21" customHeight="1" x14ac:dyDescent="0.3">
      <c r="A92" s="48"/>
      <c r="B92" s="50" t="s">
        <v>121</v>
      </c>
      <c r="C92" s="21" t="s">
        <v>122</v>
      </c>
      <c r="D92" s="22"/>
      <c r="E92" s="22"/>
      <c r="F92" s="22"/>
      <c r="G92" s="22"/>
    </row>
    <row r="93" spans="1:8" ht="15.6" customHeight="1" x14ac:dyDescent="0.3">
      <c r="A93" s="48"/>
      <c r="B93" s="56"/>
      <c r="C93" s="8" t="s">
        <v>8</v>
      </c>
      <c r="D93" s="9">
        <f>SUM(D95:D95)</f>
        <v>370</v>
      </c>
      <c r="E93" s="9">
        <f>SUM(E95:E95)</f>
        <v>600</v>
      </c>
      <c r="F93" s="9">
        <f>SUM(F95:F95)</f>
        <v>600</v>
      </c>
      <c r="G93" s="78"/>
    </row>
    <row r="94" spans="1:8" ht="15.6" customHeight="1" x14ac:dyDescent="0.3">
      <c r="A94" s="48"/>
      <c r="B94" s="99"/>
      <c r="C94" s="10" t="s">
        <v>9</v>
      </c>
      <c r="D94" s="5"/>
      <c r="E94" s="5"/>
      <c r="F94" s="5"/>
      <c r="G94" s="5"/>
    </row>
    <row r="95" spans="1:8" ht="29.4" customHeight="1" x14ac:dyDescent="0.3">
      <c r="A95" s="48"/>
      <c r="B95" s="100"/>
      <c r="C95" s="10" t="s">
        <v>10</v>
      </c>
      <c r="D95" s="25">
        <v>370</v>
      </c>
      <c r="E95" s="25">
        <v>600</v>
      </c>
      <c r="F95" s="25">
        <v>600</v>
      </c>
      <c r="G95" s="49"/>
    </row>
    <row r="96" spans="1:8" ht="31.2" customHeight="1" x14ac:dyDescent="0.3">
      <c r="A96" s="48"/>
      <c r="B96" s="50" t="s">
        <v>157</v>
      </c>
      <c r="C96" s="21" t="s">
        <v>123</v>
      </c>
      <c r="D96" s="22"/>
      <c r="E96" s="22"/>
      <c r="F96" s="22"/>
      <c r="G96" s="22"/>
    </row>
    <row r="97" spans="1:13" ht="32.4" customHeight="1" x14ac:dyDescent="0.3">
      <c r="A97" s="48"/>
      <c r="B97" s="66" t="s">
        <v>159</v>
      </c>
      <c r="C97" s="26" t="s">
        <v>158</v>
      </c>
      <c r="D97" s="52"/>
      <c r="E97" s="52"/>
      <c r="F97" s="52"/>
      <c r="G97" s="52" t="s">
        <v>165</v>
      </c>
      <c r="H97" s="28"/>
    </row>
    <row r="98" spans="1:13" ht="18" customHeight="1" x14ac:dyDescent="0.3">
      <c r="A98" s="48"/>
      <c r="B98" s="66" t="s">
        <v>125</v>
      </c>
      <c r="C98" s="10" t="s">
        <v>126</v>
      </c>
      <c r="D98" s="52"/>
      <c r="E98" s="52"/>
      <c r="F98" s="52"/>
      <c r="G98" s="52" t="s">
        <v>166</v>
      </c>
    </row>
    <row r="99" spans="1:13" ht="33" customHeight="1" x14ac:dyDescent="0.3">
      <c r="A99" s="48"/>
      <c r="B99" s="98" t="s">
        <v>127</v>
      </c>
      <c r="C99" s="26" t="s">
        <v>128</v>
      </c>
      <c r="D99" s="52"/>
      <c r="E99" s="52"/>
      <c r="F99" s="39"/>
      <c r="G99" s="25"/>
    </row>
    <row r="100" spans="1:13" ht="32.25" customHeight="1" x14ac:dyDescent="0.3">
      <c r="A100" s="48"/>
      <c r="B100" s="66" t="s">
        <v>129</v>
      </c>
      <c r="C100" s="10" t="s">
        <v>130</v>
      </c>
      <c r="D100" s="52"/>
      <c r="E100" s="52"/>
      <c r="F100" s="39"/>
      <c r="G100" s="52" t="s">
        <v>167</v>
      </c>
    </row>
    <row r="101" spans="1:13" ht="44.4" customHeight="1" x14ac:dyDescent="0.3">
      <c r="A101" s="48"/>
      <c r="B101" s="66" t="s">
        <v>172</v>
      </c>
      <c r="C101" s="102" t="s">
        <v>171</v>
      </c>
      <c r="D101" s="52"/>
      <c r="E101" s="52"/>
      <c r="F101" s="101"/>
      <c r="G101" s="52"/>
    </row>
    <row r="102" spans="1:13" ht="21.6" customHeight="1" x14ac:dyDescent="0.3">
      <c r="A102" s="48"/>
      <c r="B102" s="61"/>
      <c r="C102" s="8" t="s">
        <v>8</v>
      </c>
      <c r="D102" s="9">
        <f>SUM(D103:D105)</f>
        <v>549.1</v>
      </c>
      <c r="E102" s="9">
        <f>SUM(E103:E105)</f>
        <v>3327.7</v>
      </c>
      <c r="F102" s="9">
        <f>SUM(F103:F105)</f>
        <v>3695.4</v>
      </c>
      <c r="G102" s="9"/>
      <c r="H102" s="28"/>
      <c r="I102" s="28"/>
    </row>
    <row r="103" spans="1:13" ht="15.6" customHeight="1" x14ac:dyDescent="0.3">
      <c r="A103" s="48"/>
      <c r="B103" s="116"/>
      <c r="C103" s="10" t="s">
        <v>9</v>
      </c>
      <c r="D103" s="5"/>
      <c r="E103" s="5"/>
      <c r="F103" s="5"/>
      <c r="G103" s="5"/>
      <c r="H103" s="28"/>
      <c r="I103" s="28"/>
    </row>
    <row r="104" spans="1:13" ht="30.6" customHeight="1" x14ac:dyDescent="0.3">
      <c r="A104" s="48"/>
      <c r="B104" s="119"/>
      <c r="C104" s="10" t="s">
        <v>10</v>
      </c>
      <c r="D104" s="5">
        <v>456</v>
      </c>
      <c r="E104" s="5">
        <v>3327.7</v>
      </c>
      <c r="F104" s="5">
        <v>3695.4</v>
      </c>
      <c r="G104" s="5"/>
    </row>
    <row r="105" spans="1:13" ht="19.2" customHeight="1" x14ac:dyDescent="0.3">
      <c r="A105" s="48"/>
      <c r="B105" s="117"/>
      <c r="C105" s="10" t="s">
        <v>15</v>
      </c>
      <c r="D105" s="5">
        <v>93.1</v>
      </c>
      <c r="E105" s="5">
        <v>0</v>
      </c>
      <c r="F105" s="5">
        <v>0</v>
      </c>
      <c r="G105" s="5"/>
    </row>
    <row r="106" spans="1:13" ht="19.2" customHeight="1" x14ac:dyDescent="0.3">
      <c r="A106" s="48"/>
      <c r="B106" s="79"/>
      <c r="C106" s="8" t="s">
        <v>131</v>
      </c>
      <c r="D106" s="9">
        <f>D108</f>
        <v>0</v>
      </c>
      <c r="E106" s="9">
        <f>E108</f>
        <v>1750</v>
      </c>
      <c r="F106" s="9">
        <f>F108</f>
        <v>1750</v>
      </c>
      <c r="G106" s="9"/>
      <c r="I106" s="32" t="s">
        <v>107</v>
      </c>
      <c r="J106" s="33">
        <f>SUM(D97:D100)</f>
        <v>0</v>
      </c>
      <c r="K106" s="34">
        <f>SUM(E97:E100)</f>
        <v>0</v>
      </c>
      <c r="L106" s="34">
        <f>SUM(F97:F100)</f>
        <v>0</v>
      </c>
      <c r="M106" s="14"/>
    </row>
    <row r="107" spans="1:13" ht="19.2" customHeight="1" x14ac:dyDescent="0.3">
      <c r="A107" s="48"/>
      <c r="B107" s="116"/>
      <c r="C107" s="10" t="s">
        <v>108</v>
      </c>
      <c r="D107" s="5"/>
      <c r="E107" s="5"/>
      <c r="F107" s="5"/>
      <c r="G107" s="5"/>
      <c r="I107" s="32"/>
      <c r="J107" s="33">
        <f>D102+D106</f>
        <v>549.1</v>
      </c>
      <c r="K107" s="34">
        <f>E102+E106</f>
        <v>5077.7</v>
      </c>
      <c r="L107" s="34">
        <f>F102+F106</f>
        <v>5445.4</v>
      </c>
    </row>
    <row r="108" spans="1:13" ht="19.2" customHeight="1" x14ac:dyDescent="0.3">
      <c r="A108" s="48"/>
      <c r="B108" s="117"/>
      <c r="C108" s="24" t="s">
        <v>124</v>
      </c>
      <c r="D108" s="5">
        <v>0</v>
      </c>
      <c r="E108" s="5">
        <v>1750</v>
      </c>
      <c r="F108" s="5">
        <v>1750</v>
      </c>
      <c r="G108" s="5"/>
      <c r="I108" s="32"/>
      <c r="J108" s="33">
        <f>J106-J107</f>
        <v>-549.1</v>
      </c>
      <c r="K108" s="34">
        <f>K106-K107</f>
        <v>-5077.7</v>
      </c>
      <c r="L108" s="34">
        <f>L106-L107</f>
        <v>-5445.4</v>
      </c>
    </row>
    <row r="109" spans="1:13" ht="32.25" customHeight="1" x14ac:dyDescent="0.3">
      <c r="A109" s="48"/>
      <c r="B109" s="19" t="s">
        <v>132</v>
      </c>
      <c r="C109" s="20" t="s">
        <v>133</v>
      </c>
      <c r="D109" s="20"/>
      <c r="E109" s="20"/>
      <c r="F109" s="20"/>
      <c r="G109" s="20"/>
    </row>
    <row r="110" spans="1:13" ht="28.95" customHeight="1" x14ac:dyDescent="0.3">
      <c r="A110" s="48"/>
      <c r="B110" s="50" t="s">
        <v>134</v>
      </c>
      <c r="C110" s="21" t="s">
        <v>135</v>
      </c>
      <c r="D110" s="22"/>
      <c r="E110" s="22"/>
      <c r="F110" s="22"/>
      <c r="G110" s="22"/>
    </row>
    <row r="111" spans="1:13" ht="30.6" customHeight="1" x14ac:dyDescent="0.3">
      <c r="A111" s="48"/>
      <c r="B111" s="99" t="s">
        <v>136</v>
      </c>
      <c r="C111" s="10" t="s">
        <v>137</v>
      </c>
      <c r="D111" s="5"/>
      <c r="E111" s="5"/>
      <c r="F111" s="5"/>
      <c r="G111" s="39"/>
    </row>
    <row r="112" spans="1:13" ht="30" customHeight="1" x14ac:dyDescent="0.3">
      <c r="A112" s="48"/>
      <c r="B112" s="93" t="s">
        <v>161</v>
      </c>
      <c r="C112" s="10" t="s">
        <v>138</v>
      </c>
      <c r="D112" s="5"/>
      <c r="E112" s="5"/>
      <c r="F112" s="5"/>
      <c r="G112" s="39"/>
    </row>
    <row r="113" spans="1:7" ht="14.4" customHeight="1" x14ac:dyDescent="0.3">
      <c r="A113" s="48"/>
      <c r="B113" s="80"/>
      <c r="C113" s="8" t="s">
        <v>8</v>
      </c>
      <c r="D113" s="12">
        <f>D115</f>
        <v>107.6</v>
      </c>
      <c r="E113" s="12">
        <f>E115</f>
        <v>107.6</v>
      </c>
      <c r="F113" s="12">
        <f>F115</f>
        <v>107.6</v>
      </c>
      <c r="G113" s="78"/>
    </row>
    <row r="114" spans="1:7" ht="15" customHeight="1" x14ac:dyDescent="0.3">
      <c r="A114" s="48"/>
      <c r="B114" s="118"/>
      <c r="C114" s="10" t="s">
        <v>9</v>
      </c>
      <c r="D114" s="15"/>
      <c r="E114" s="11"/>
      <c r="F114" s="49"/>
      <c r="G114" s="49"/>
    </row>
    <row r="115" spans="1:7" ht="29.4" customHeight="1" x14ac:dyDescent="0.3">
      <c r="A115" s="48"/>
      <c r="B115" s="118"/>
      <c r="C115" s="10" t="s">
        <v>10</v>
      </c>
      <c r="D115" s="11">
        <v>107.6</v>
      </c>
      <c r="E115" s="11">
        <v>107.6</v>
      </c>
      <c r="F115" s="11">
        <v>107.6</v>
      </c>
      <c r="G115" s="49"/>
    </row>
    <row r="116" spans="1:7" ht="28.2" customHeight="1" x14ac:dyDescent="0.3">
      <c r="A116" s="48"/>
      <c r="B116" s="61"/>
      <c r="C116" s="8" t="s">
        <v>139</v>
      </c>
      <c r="D116" s="57">
        <f>D7+D18+D23+D27+D31+D75+D88+D93+D102+D113+D106</f>
        <v>15059.700000000003</v>
      </c>
      <c r="E116" s="57">
        <f>E7+E18+E23+E27+E31+E75+E88+E93+E102+E113+E106</f>
        <v>17880.300000000003</v>
      </c>
      <c r="F116" s="57">
        <f>F7+F18+F23+F27+F31+F75+F88+F93+F102+F113+F106</f>
        <v>18097.5</v>
      </c>
      <c r="G116" s="9"/>
    </row>
    <row r="117" spans="1:7" ht="17.399999999999999" customHeight="1" x14ac:dyDescent="0.3">
      <c r="A117" s="48"/>
      <c r="B117" s="81"/>
      <c r="C117" s="10" t="s">
        <v>140</v>
      </c>
      <c r="D117" s="43">
        <v>103.1</v>
      </c>
      <c r="E117" s="25">
        <v>5016.5</v>
      </c>
      <c r="F117" s="25">
        <v>5006.5</v>
      </c>
      <c r="G117" s="5"/>
    </row>
    <row r="118" spans="1:7" ht="40.799999999999997" customHeight="1" x14ac:dyDescent="0.3">
      <c r="A118" s="48"/>
      <c r="B118" s="81"/>
      <c r="C118" s="10" t="s">
        <v>141</v>
      </c>
      <c r="D118" s="5"/>
      <c r="E118" s="5">
        <f>+E116-D116</f>
        <v>2820.6000000000004</v>
      </c>
      <c r="F118" s="5">
        <f>+F116-E116</f>
        <v>217.19999999999709</v>
      </c>
      <c r="G118" s="5"/>
    </row>
    <row r="119" spans="1:7" ht="19.8" customHeight="1" x14ac:dyDescent="0.3">
      <c r="A119" s="48"/>
      <c r="B119" s="82"/>
      <c r="C119" s="40"/>
      <c r="D119" s="41"/>
      <c r="E119" s="41"/>
      <c r="F119" s="41"/>
      <c r="G119" s="41"/>
    </row>
    <row r="120" spans="1:7" ht="15.6" customHeight="1" x14ac:dyDescent="0.3">
      <c r="A120" s="48"/>
      <c r="B120" s="114" t="s">
        <v>142</v>
      </c>
      <c r="C120" s="114"/>
      <c r="D120" s="114"/>
      <c r="E120" s="114"/>
      <c r="F120" s="114"/>
      <c r="G120" s="114"/>
    </row>
    <row r="121" spans="1:7" x14ac:dyDescent="0.3">
      <c r="A121" s="48"/>
      <c r="B121" s="113" t="s">
        <v>143</v>
      </c>
      <c r="C121" s="113"/>
      <c r="D121" s="113"/>
      <c r="E121" s="113"/>
      <c r="F121" s="113"/>
      <c r="G121" s="113"/>
    </row>
    <row r="122" spans="1:7" ht="13.95" customHeight="1" x14ac:dyDescent="0.3">
      <c r="A122" s="48"/>
      <c r="B122" s="114" t="s">
        <v>144</v>
      </c>
      <c r="C122" s="114"/>
      <c r="D122" s="114"/>
      <c r="E122" s="114"/>
      <c r="F122" s="114"/>
      <c r="G122" s="114"/>
    </row>
    <row r="123" spans="1:7" x14ac:dyDescent="0.3">
      <c r="A123" s="48"/>
      <c r="B123" s="114" t="s">
        <v>145</v>
      </c>
      <c r="C123" s="114"/>
      <c r="D123" s="114"/>
      <c r="E123" s="114"/>
      <c r="F123" s="114"/>
      <c r="G123" s="114"/>
    </row>
    <row r="124" spans="1:7" x14ac:dyDescent="0.3">
      <c r="A124" s="48"/>
      <c r="B124" s="115" t="s">
        <v>160</v>
      </c>
      <c r="C124" s="115"/>
      <c r="D124" s="44"/>
      <c r="E124" s="44"/>
      <c r="F124" s="44"/>
      <c r="G124" s="44"/>
    </row>
    <row r="125" spans="1:7" x14ac:dyDescent="0.3">
      <c r="A125" s="48"/>
      <c r="B125" s="110"/>
      <c r="C125" s="110"/>
      <c r="D125" s="110"/>
      <c r="E125" s="83"/>
      <c r="F125" s="83"/>
      <c r="G125" s="83"/>
    </row>
    <row r="126" spans="1:7" x14ac:dyDescent="0.3">
      <c r="A126" s="48"/>
      <c r="B126" s="84"/>
      <c r="C126" s="84"/>
      <c r="D126" s="83"/>
      <c r="E126" s="83"/>
      <c r="F126" s="83"/>
      <c r="G126" s="83"/>
    </row>
  </sheetData>
  <mergeCells count="18">
    <mergeCell ref="B125:D125"/>
    <mergeCell ref="H82:H86"/>
    <mergeCell ref="B76:B80"/>
    <mergeCell ref="B121:G121"/>
    <mergeCell ref="B120:G120"/>
    <mergeCell ref="B124:C124"/>
    <mergeCell ref="B107:B108"/>
    <mergeCell ref="B123:G123"/>
    <mergeCell ref="B114:B115"/>
    <mergeCell ref="B122:G122"/>
    <mergeCell ref="B103:B105"/>
    <mergeCell ref="B2:G2"/>
    <mergeCell ref="B8:B9"/>
    <mergeCell ref="B24:B25"/>
    <mergeCell ref="B19:B21"/>
    <mergeCell ref="B89:B91"/>
    <mergeCell ref="B28:B29"/>
    <mergeCell ref="B32:B33"/>
  </mergeCells>
  <printOptions horizontalCentered="1"/>
  <pageMargins left="0.39370078740157483" right="0.39370078740157483" top="0.59055118110236227" bottom="0.59055118110236227" header="0" footer="0"/>
  <pageSetup paperSize="9" scale="77" orientation="portrait" r:id="rId1"/>
  <rowBreaks count="3" manualBreakCount="3">
    <brk id="40" max="6" man="1"/>
    <brk id="69" max="6" man="1"/>
    <brk id="105" max="6" man="1"/>
  </rowBreaks>
  <ignoredErrors>
    <ignoredError sqref="J75:J76 K75:K76 L75:L76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8 programa 3 lentelė</vt:lpstr>
      <vt:lpstr>'8 programa 3 lentelė'!Print_Area</vt:lpstr>
      <vt:lpstr>'8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2024-05-30T10:28:33Z</cp:lastPrinted>
  <dcterms:created xsi:type="dcterms:W3CDTF">2023-07-10T07:04:14Z</dcterms:created>
  <dcterms:modified xsi:type="dcterms:W3CDTF">2024-10-04T09:20:59Z</dcterms:modified>
  <cp:category/>
  <cp:contentStatus/>
</cp:coreProperties>
</file>