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4 MVP\14. Keitimas (spalis po tarybos)\"/>
    </mc:Choice>
  </mc:AlternateContent>
  <xr:revisionPtr revIDLastSave="0" documentId="13_ncr:1_{06F5E5CF-2D28-481E-8E10-89E6ED68EC5D}" xr6:coauthVersionLast="47" xr6:coauthVersionMax="47" xr10:uidLastSave="{00000000-0000-0000-0000-000000000000}"/>
  <bookViews>
    <workbookView xWindow="-108" yWindow="-108" windowWidth="23256" windowHeight="12456" xr2:uid="{EF082B20-5454-481E-8ECF-44F36E11C9BB}"/>
  </bookViews>
  <sheets>
    <sheet name="9 programa 3 lentelė" sheetId="1" r:id="rId1"/>
    <sheet name="Lėšų suvestinė 2 lentelė" sheetId="2" r:id="rId2"/>
  </sheets>
  <definedNames>
    <definedName name="_xlnm.Print_Area" localSheetId="0">'9 programa 3 lentelė'!$A$1:$F$90</definedName>
    <definedName name="_xlnm.Print_Titles" localSheetId="0">'9 programa 3 lentelė'!$5:$5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1" i="1" l="1"/>
  <c r="E25" i="1"/>
  <c r="E27" i="1"/>
  <c r="E34" i="1"/>
  <c r="E32" i="1"/>
  <c r="D19" i="2" a="1"/>
  <c r="D19" i="2" s="1"/>
  <c r="D9" i="2"/>
  <c r="E78" i="1"/>
  <c r="E37" i="1"/>
  <c r="D21" i="2" a="1"/>
  <c r="D21" i="2" s="1"/>
  <c r="D20" i="2" a="1"/>
  <c r="D20" i="2" s="1"/>
  <c r="D18" i="2" a="1"/>
  <c r="D18" i="2" s="1"/>
  <c r="D17" i="2" a="1"/>
  <c r="D17" i="2" s="1"/>
  <c r="D16" i="2"/>
  <c r="D13" i="2" a="1"/>
  <c r="D13" i="2" s="1"/>
  <c r="D12" i="2" a="1"/>
  <c r="D12" i="2" s="1"/>
  <c r="D11" i="2" a="1"/>
  <c r="D11" i="2" s="1"/>
  <c r="D10" i="2" a="1"/>
  <c r="D10" i="2" s="1"/>
  <c r="D14" i="2" l="1"/>
  <c r="E67" i="1" l="1"/>
  <c r="E57" i="1"/>
  <c r="E55" i="1" l="1"/>
  <c r="E20" i="1"/>
  <c r="E35" i="1"/>
  <c r="E74" i="1"/>
  <c r="E54" i="1"/>
  <c r="E52" i="1" s="1"/>
  <c r="D8" i="2" l="1"/>
  <c r="D6" i="2" s="1"/>
  <c r="D22" i="2" s="1"/>
  <c r="E65" i="1"/>
  <c r="E59" i="1" l="1"/>
  <c r="E69" i="1"/>
  <c r="E8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<sst xmlns="http://schemas.openxmlformats.org/spreadsheetml/2006/main" count="184" uniqueCount="128">
  <si>
    <t>Programos uždavinio, priemonės kodas ir požymis</t>
  </si>
  <si>
    <t>Uždavinio, priemonės pavadinimas, finansavimo šaltiniai</t>
  </si>
  <si>
    <t>2024 metų asignavimai ir kitos lėšos</t>
  </si>
  <si>
    <t>Savivaldybės strateginio plėtros plano priemonės kodas</t>
  </si>
  <si>
    <t>Uždavinys: Aktyvinti  jaunimo ir su jaunimu dirbančių organizacijų veiklą</t>
  </si>
  <si>
    <t>Priemonė: Jaunimo ir su jaunimu dirbančių organizacijų bei jų iniciatyvų skatinimаs</t>
  </si>
  <si>
    <t>009-01-01-01</t>
  </si>
  <si>
    <t>Jaunimo iniciatyvų ir programų dalinis finansavimas</t>
  </si>
  <si>
    <t>Savivaldybės biudžeto lėšos (nuosavos, be ankstesnių metų likučio)</t>
  </si>
  <si>
    <t>009-01-01-02</t>
  </si>
  <si>
    <t>Jaunimo organizacijų stiprinimo ir jaunimo politikos plėtojimo programos dalinis finansavimas</t>
  </si>
  <si>
    <t>009-01-01-03</t>
  </si>
  <si>
    <t>Jaunimo savanoriškos tarnybos įgyvendinimo Klaipėdos mieste programos dalinis finansavimas</t>
  </si>
  <si>
    <t>009-01-01-04</t>
  </si>
  <si>
    <t>Atviro darbo su jaunimu Klaipėdos mieste programos dalinis finansavimas</t>
  </si>
  <si>
    <t>009-01-01-05</t>
  </si>
  <si>
    <t>Darbo su jaunimu gatvėje Klaipėdos mieste programos dalinis finansavimas</t>
  </si>
  <si>
    <t>009-01-01-06</t>
  </si>
  <si>
    <t>Savivaldybės biudžetas (įskaitant skolintas lėšas)</t>
  </si>
  <si>
    <t>Iš jo:</t>
  </si>
  <si>
    <t>Savivaldybės biudžeto lėšos (nuosavos, be ankstesnių metų likučio)'</t>
  </si>
  <si>
    <t xml:space="preserve">Kiti šaltiniai </t>
  </si>
  <si>
    <t>Iš jų:</t>
  </si>
  <si>
    <t>Kiti šaltiniai (Europos Sąjungos paramos lėšos)</t>
  </si>
  <si>
    <t>009-01-03 (TP)</t>
  </si>
  <si>
    <t>Priemonė: Jaunimo pritraukimas į Klaipėdos miestą</t>
  </si>
  <si>
    <t>009-01-03-01</t>
  </si>
  <si>
    <t xml:space="preserve">Stipendijų skyrimas Klaipėdos aukštųjų mokyklų 1 kurso studentams </t>
  </si>
  <si>
    <t>009-01-03-02</t>
  </si>
  <si>
    <t>Dalyvavimas Vakarų Lietuvos regiono renginyje „Jaunimo vasaros akademija“</t>
  </si>
  <si>
    <t>009-01-03-03</t>
  </si>
  <si>
    <t>Klaipėdos miesto kasmetiniai renginiai jaunimui</t>
  </si>
  <si>
    <t>009-01-04 (TP)</t>
  </si>
  <si>
    <t>Priemonė: Tarptautinio ir nacionalinio bendradarbiavimo plėtojimas</t>
  </si>
  <si>
    <t>Atstovavimas Klaipėdos miestui  tarptautiniuose ir nacionaliniuose jaunimo renginiuose</t>
  </si>
  <si>
    <t>Tarptautinio Erasmus+ programos projekto „Jaunimo forumas Baltijos šalyse“ („Youth forum in Baltic states“) įgyvendinimas</t>
  </si>
  <si>
    <t>Tarptautinio Erasmus+ programos projekto „Jaunimo tarybų dalyvavimas Europoje“ (angl. „Youth council participation in Europe“) įgyvendinimas</t>
  </si>
  <si>
    <t>Tarptautinio Erasmus+ programos projekto „VR ateitis“ (angl. „VR the Futuree“) įgyvendinimas</t>
  </si>
  <si>
    <t>Tarptautinio URBACT programos projekto „Kita karta – jaunimo darbas“ (angl. „NextGen YouthWork“) įgyvendinimas</t>
  </si>
  <si>
    <t>Kiti šaltiniai (Europos Sąjungos paramos lėšos)'</t>
  </si>
  <si>
    <t>009-01-05 (TP)</t>
  </si>
  <si>
    <t>Priemonė: Premijų už miestui aktualius ir pritaikomuosius darbus skyrimas Klaipėdos aukštųjų mokyklų absolventams</t>
  </si>
  <si>
    <t>009-01-06 (TP)</t>
  </si>
  <si>
    <t>Priemonė: Tyrimų, analizių, susijusių su jaunimo politika, bendruomenėmis ar lygių galimybių užtikrinimu, parengimas</t>
  </si>
  <si>
    <t>Lygių galimybių viešojoje erdvėje įvertinimas</t>
  </si>
  <si>
    <t>Priemonė: Jaunimo vasaros užimtumo ir integracijos į darbo rinką programos vykdymas</t>
  </si>
  <si>
    <t>009-02 (T)</t>
  </si>
  <si>
    <t xml:space="preserve">Uždavinys: Aktyvinti bendruomenių veiklą </t>
  </si>
  <si>
    <t>009-02-01 (TP)</t>
  </si>
  <si>
    <t>Priemonė: Vietos bendruomenių savivaldos programos įgyvendinimas</t>
  </si>
  <si>
    <t>009-02-02 (TP)</t>
  </si>
  <si>
    <t>Priemonė: Dalyvaujamojo biudžeto iniciatyvos įgyvendinimas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</si>
  <si>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</si>
  <si>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</si>
  <si>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</si>
  <si>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</si>
  <si>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</si>
  <si>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</si>
  <si>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r>
      <t>009-01</t>
    </r>
    <r>
      <rPr>
        <b/>
        <sz val="10"/>
        <rFont val="Times New Roman"/>
        <family val="1"/>
        <charset val="186"/>
      </rPr>
      <t xml:space="preserve"> (T)</t>
    </r>
  </si>
  <si>
    <t>009-01-01 (TP)</t>
  </si>
  <si>
    <t>Nevyriausybinių organizacijų kompetencijų didinimas ir naujų įgūdžių suteikimas</t>
  </si>
  <si>
    <t>RP – regioninė pažangos priemonė.</t>
  </si>
  <si>
    <t>2.5.2.5.</t>
  </si>
  <si>
    <t xml:space="preserve">2.5.2.3. </t>
  </si>
  <si>
    <t>2.5.1.1.</t>
  </si>
  <si>
    <t>2.5.2.4.</t>
  </si>
  <si>
    <t>1.1.3.1.</t>
  </si>
  <si>
    <t>2.5.2.1.</t>
  </si>
  <si>
    <t>2.4.3.1.</t>
  </si>
  <si>
    <t>2.4.3.2.</t>
  </si>
  <si>
    <t>2.6.4.1.</t>
  </si>
  <si>
    <t>2.6.4.3.</t>
  </si>
  <si>
    <t>Tarptautinio CERV programos projekto „Mobilizuoti Europą = Įsitraukti kartu“ („MEET“) įgyvendinimas</t>
  </si>
  <si>
    <t>3 lentelė. Klaipėdos miesto savivaldybės 2024 metų 009 Jaunimo ir bendruomenių politikos programos uždaviniai, priemonės, asignavimai ir kitos lėšos (tūkst. eurų)</t>
  </si>
  <si>
    <t>009-01-02 (TP)</t>
  </si>
  <si>
    <t>009-01-02-01</t>
  </si>
  <si>
    <t>009-01-02-02</t>
  </si>
  <si>
    <t>009-01-02-03</t>
  </si>
  <si>
    <t>009-01-03-04</t>
  </si>
  <si>
    <t>009-01-03-05</t>
  </si>
  <si>
    <t>009-01-03-06</t>
  </si>
  <si>
    <t>Eil. Nr.</t>
  </si>
  <si>
    <t>Programos kodas ir pavadinimas</t>
  </si>
  <si>
    <t>2024 m. asignavimai ir kitos lėšos</t>
  </si>
  <si>
    <t>009 Jaunimo ir bendruomenių politikos plėtros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</si>
  <si>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</si>
  <si>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</si>
  <si>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</si>
  <si>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</si>
  <si>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>1.2.</t>
  </si>
  <si>
    <t>Lietuvos Respublikos valstybės biudžeto dotacijos</t>
  </si>
  <si>
    <t>1.3.</t>
  </si>
  <si>
    <t xml:space="preserve">pajamų įmokos ir kitos pajamos
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</si>
  <si>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</si>
  <si>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</si>
  <si>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</si>
  <si>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</si>
  <si>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</si>
  <si>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</si>
  <si>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</si>
  <si>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</si>
  <si>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</si>
  <si>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</si>
  <si>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</si>
  <si>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</si>
  <si>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</si>
  <si>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</si>
  <si>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</si>
  <si>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</si>
  <si>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</si>
  <si>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</si>
  <si>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</si>
  <si>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</si>
  <si>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</si>
  <si>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2 lentelė.  2024 metų asignavimų ir kitų lėšų pasiskirstymas (tūkst. Eur)</t>
  </si>
  <si>
    <t>009-01-05-01</t>
  </si>
  <si>
    <t xml:space="preserve">                                                            PATVIRTINTA
                                                            Klaipėdos miesto savivaldybės administracijos direktoriaus 
                                                            2024 m. vasario 22 d. įsakymu Nr. AD1-164</t>
  </si>
  <si>
    <t>Lietuvos Respublikos valstybės biudžeto dotacijos'</t>
  </si>
  <si>
    <t>Vykdytojas (padalinys / asmuo)</t>
  </si>
  <si>
    <t>KSTD – Kultūros, sporto ir turizmo departamentas.</t>
  </si>
  <si>
    <t>KSTD 
Sporto, jaunimo ir bendruomeninių reikalų skyrius</t>
  </si>
  <si>
    <t>Jaunimo reikalų koordinatorius (patarėjas)</t>
  </si>
  <si>
    <t>009-01-01-07</t>
  </si>
  <si>
    <t>Dalininko įnašo formavimas VšĮ Klaipėdos miesto savivaldybės atviro jaunimo centro įkūrimui ir veiklos organizavimui</t>
  </si>
  <si>
    <t>009-01-01-08</t>
  </si>
  <si>
    <t>VšĮ Klaipėdos miesto savivaldybės atviro jaunimo centro veiklos organizavimas (vykdytojas – VšĮ Klaipėdos miesto savivaldybės atviras jaunimo centras)</t>
  </si>
  <si>
    <t>Jaunimo reikalų koordinatorius (patarėjas),
VšĮ Klaipėdos miesto savivaldybės atviras jaunimo centras</t>
  </si>
  <si>
    <t xml:space="preserve">                                                            (Klaipėdos miesto savivaldybės administracijos direktoriaus
                                                            2024 m. lapkričio 5 d. įsakymo Nr. AD1-1002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</si>
</sst>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[$-409]General"/>
  </numFmts>
  <fonts count="20" x14ac:knownFonts="1">
    <font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2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i/>
      <sz val="10"/>
      <color theme="1"/>
      <name val="Calibri"/>
      <family val="2"/>
      <charset val="186"/>
      <scheme val="minor"/>
    </font>
    <font>
      <sz val="10"/>
      <color theme="0"/>
      <name val="Calibri"/>
      <family val="2"/>
      <charset val="186"/>
      <scheme val="minor"/>
    </font>
    <font>
      <sz val="10"/>
      <color theme="0"/>
      <name val="Times New Roman"/>
      <family val="1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5" fontId="3" fillId="0" borderId="0" applyBorder="0" applyProtection="0"/>
  </cellStyleXfs>
  <cellXfs count="130">
    <xf numFmtId="0" fontId="0" fillId="0" borderId="0" xfId="0"/>
    <xf numFmtId="164" fontId="1" fillId="0" borderId="0" xfId="0" applyNumberFormat="1" applyFont="1" applyAlignment="1">
      <alignment horizontal="center" vertical="top"/>
    </xf>
    <xf numFmtId="0" fontId="1" fillId="0" borderId="0" xfId="0" applyFont="1"/>
    <xf numFmtId="0" fontId="1" fillId="3" borderId="0" xfId="0" applyFont="1" applyFill="1"/>
    <xf numFmtId="164" fontId="4" fillId="0" borderId="1" xfId="0" applyNumberFormat="1" applyFont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2" fillId="0" borderId="1" xfId="0" applyFont="1" applyBorder="1" applyAlignment="1">
      <alignment vertical="top" wrapText="1"/>
    </xf>
    <xf numFmtId="164" fontId="5" fillId="0" borderId="1" xfId="0" applyNumberFormat="1" applyFont="1" applyBorder="1" applyAlignment="1">
      <alignment vertical="top" wrapText="1"/>
    </xf>
    <xf numFmtId="164" fontId="5" fillId="5" borderId="1" xfId="0" applyNumberFormat="1" applyFont="1" applyFill="1" applyBorder="1" applyAlignment="1">
      <alignment horizontal="center" vertical="top" wrapText="1"/>
    </xf>
    <xf numFmtId="164" fontId="2" fillId="5" borderId="1" xfId="0" applyNumberFormat="1" applyFont="1" applyFill="1" applyBorder="1" applyAlignment="1">
      <alignment horizontal="center" vertical="top" wrapText="1"/>
    </xf>
    <xf numFmtId="0" fontId="5" fillId="5" borderId="1" xfId="0" applyFont="1" applyFill="1" applyBorder="1" applyAlignment="1">
      <alignment vertical="top" wrapText="1"/>
    </xf>
    <xf numFmtId="0" fontId="2" fillId="5" borderId="1" xfId="0" applyFont="1" applyFill="1" applyBorder="1" applyAlignment="1">
      <alignment horizontal="center" vertical="top" wrapText="1"/>
    </xf>
    <xf numFmtId="0" fontId="5" fillId="5" borderId="1" xfId="0" applyFont="1" applyFill="1" applyBorder="1" applyAlignment="1">
      <alignment horizontal="justify" vertical="top" wrapText="1"/>
    </xf>
    <xf numFmtId="0" fontId="5" fillId="6" borderId="1" xfId="0" applyFont="1" applyFill="1" applyBorder="1" applyAlignment="1">
      <alignment vertical="top" wrapText="1"/>
    </xf>
    <xf numFmtId="0" fontId="4" fillId="6" borderId="1" xfId="0" applyFont="1" applyFill="1" applyBorder="1" applyAlignment="1">
      <alignment vertical="top" wrapText="1"/>
    </xf>
    <xf numFmtId="164" fontId="5" fillId="6" borderId="1" xfId="0" applyNumberFormat="1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vertical="top" wrapText="1"/>
    </xf>
    <xf numFmtId="0" fontId="2" fillId="6" borderId="1" xfId="0" applyFont="1" applyFill="1" applyBorder="1" applyAlignment="1">
      <alignment horizontal="justify" vertical="top" wrapText="1"/>
    </xf>
    <xf numFmtId="0" fontId="4" fillId="5" borderId="1" xfId="0" applyFont="1" applyFill="1" applyBorder="1" applyAlignment="1">
      <alignment horizontal="justify" vertical="top" wrapText="1"/>
    </xf>
    <xf numFmtId="164" fontId="5" fillId="6" borderId="1" xfId="0" applyNumberFormat="1" applyFont="1" applyFill="1" applyBorder="1" applyAlignment="1">
      <alignment vertical="top" wrapText="1"/>
    </xf>
    <xf numFmtId="164" fontId="4" fillId="6" borderId="1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5" fillId="4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164" fontId="4" fillId="3" borderId="1" xfId="0" applyNumberFormat="1" applyFont="1" applyFill="1" applyBorder="1" applyAlignment="1">
      <alignment horizontal="center" vertical="top"/>
    </xf>
    <xf numFmtId="0" fontId="2" fillId="0" borderId="0" xfId="0" applyFont="1"/>
    <xf numFmtId="0" fontId="4" fillId="3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vertical="top" wrapText="1"/>
    </xf>
    <xf numFmtId="0" fontId="4" fillId="6" borderId="1" xfId="0" applyFont="1" applyFill="1" applyBorder="1" applyAlignment="1">
      <alignment horizontal="center" vertical="top" wrapText="1"/>
    </xf>
    <xf numFmtId="0" fontId="5" fillId="6" borderId="1" xfId="0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5" fillId="4" borderId="1" xfId="0" applyFont="1" applyFill="1" applyBorder="1" applyAlignment="1">
      <alignment vertical="top"/>
    </xf>
    <xf numFmtId="164" fontId="2" fillId="3" borderId="1" xfId="0" applyNumberFormat="1" applyFont="1" applyFill="1" applyBorder="1" applyAlignment="1">
      <alignment horizontal="center" vertical="top" wrapText="1"/>
    </xf>
    <xf numFmtId="164" fontId="2" fillId="3" borderId="1" xfId="0" applyNumberFormat="1" applyFont="1" applyFill="1" applyBorder="1" applyAlignment="1">
      <alignment horizontal="center" vertical="top"/>
    </xf>
    <xf numFmtId="164" fontId="5" fillId="3" borderId="1" xfId="0" applyNumberFormat="1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top" wrapText="1"/>
    </xf>
    <xf numFmtId="0" fontId="5" fillId="3" borderId="2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164" fontId="11" fillId="3" borderId="1" xfId="0" applyNumberFormat="1" applyFont="1" applyFill="1" applyBorder="1" applyAlignment="1">
      <alignment horizontal="center" vertical="top" wrapText="1"/>
    </xf>
    <xf numFmtId="164" fontId="12" fillId="0" borderId="1" xfId="0" applyNumberFormat="1" applyFont="1" applyBorder="1" applyAlignment="1">
      <alignment horizontal="center" vertical="top" wrapText="1"/>
    </xf>
    <xf numFmtId="164" fontId="12" fillId="3" borderId="1" xfId="0" applyNumberFormat="1" applyFont="1" applyFill="1" applyBorder="1" applyAlignment="1">
      <alignment horizontal="center" vertical="top"/>
    </xf>
    <xf numFmtId="164" fontId="12" fillId="3" borderId="1" xfId="0" applyNumberFormat="1" applyFont="1" applyFill="1" applyBorder="1" applyAlignment="1">
      <alignment horizontal="center" vertical="top" wrapText="1"/>
    </xf>
    <xf numFmtId="0" fontId="13" fillId="3" borderId="0" xfId="0" applyFont="1" applyFill="1"/>
    <xf numFmtId="164" fontId="11" fillId="0" borderId="1" xfId="0" applyNumberFormat="1" applyFont="1" applyBorder="1" applyAlignment="1">
      <alignment horizontal="center" vertical="top" wrapText="1"/>
    </xf>
    <xf numFmtId="0" fontId="2" fillId="3" borderId="4" xfId="0" applyFont="1" applyFill="1" applyBorder="1" applyAlignment="1">
      <alignment vertical="top" wrapText="1"/>
    </xf>
    <xf numFmtId="0" fontId="2" fillId="3" borderId="3" xfId="0" applyFont="1" applyFill="1" applyBorder="1" applyAlignment="1">
      <alignment vertical="top" wrapText="1"/>
    </xf>
    <xf numFmtId="0" fontId="5" fillId="5" borderId="3" xfId="0" applyFont="1" applyFill="1" applyBorder="1" applyAlignment="1">
      <alignment horizontal="justify" vertical="top" wrapText="1"/>
    </xf>
    <xf numFmtId="0" fontId="5" fillId="5" borderId="3" xfId="0" applyFont="1" applyFill="1" applyBorder="1" applyAlignment="1">
      <alignment vertical="top" wrapText="1"/>
    </xf>
    <xf numFmtId="164" fontId="2" fillId="5" borderId="3" xfId="0" applyNumberFormat="1" applyFont="1" applyFill="1" applyBorder="1" applyAlignment="1">
      <alignment horizontal="center" vertical="top"/>
    </xf>
    <xf numFmtId="164" fontId="2" fillId="5" borderId="3" xfId="0" applyNumberFormat="1" applyFont="1" applyFill="1" applyBorder="1" applyAlignment="1">
      <alignment horizontal="center" vertical="top" wrapText="1"/>
    </xf>
    <xf numFmtId="0" fontId="14" fillId="0" borderId="0" xfId="0" applyFont="1"/>
    <xf numFmtId="164" fontId="14" fillId="0" borderId="0" xfId="0" applyNumberFormat="1" applyFont="1"/>
    <xf numFmtId="0" fontId="6" fillId="0" borderId="0" xfId="0" applyFont="1" applyAlignment="1">
      <alignment vertical="top" wrapText="1"/>
    </xf>
    <xf numFmtId="0" fontId="15" fillId="0" borderId="0" xfId="0" applyFont="1" applyAlignment="1">
      <alignment vertical="top" wrapText="1"/>
    </xf>
    <xf numFmtId="0" fontId="15" fillId="0" borderId="0" xfId="0" applyFont="1"/>
    <xf numFmtId="0" fontId="12" fillId="5" borderId="3" xfId="0" applyFont="1" applyFill="1" applyBorder="1" applyAlignment="1">
      <alignment horizontal="center" vertical="top" wrapText="1"/>
    </xf>
    <xf numFmtId="164" fontId="6" fillId="3" borderId="1" xfId="0" applyNumberFormat="1" applyFont="1" applyFill="1" applyBorder="1" applyAlignment="1">
      <alignment horizontal="center"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164" fontId="9" fillId="0" borderId="0" xfId="0" applyNumberFormat="1" applyFont="1" applyAlignment="1">
      <alignment horizontal="right" vertical="top"/>
    </xf>
    <xf numFmtId="164" fontId="9" fillId="0" borderId="0" xfId="0" applyNumberFormat="1" applyFont="1" applyAlignment="1">
      <alignment horizontal="left" vertical="top"/>
    </xf>
    <xf numFmtId="0" fontId="18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horizontal="left" vertical="top" wrapText="1"/>
    </xf>
    <xf numFmtId="0" fontId="11" fillId="0" borderId="8" xfId="0" applyFont="1" applyBorder="1" applyAlignment="1">
      <alignment horizontal="left" vertical="top" wrapText="1"/>
    </xf>
    <xf numFmtId="164" fontId="2" fillId="0" borderId="2" xfId="0" applyNumberFormat="1" applyFont="1" applyBorder="1" applyAlignment="1">
      <alignment horizontal="center" vertical="top" wrapText="1"/>
    </xf>
    <xf numFmtId="0" fontId="12" fillId="3" borderId="9" xfId="0" applyFont="1" applyFill="1" applyBorder="1" applyAlignment="1">
      <alignment horizontal="left" vertical="top" wrapText="1"/>
    </xf>
    <xf numFmtId="164" fontId="2" fillId="3" borderId="2" xfId="0" applyNumberFormat="1" applyFont="1" applyFill="1" applyBorder="1" applyAlignment="1">
      <alignment horizontal="center" vertical="top" wrapText="1"/>
    </xf>
    <xf numFmtId="0" fontId="2" fillId="0" borderId="8" xfId="0" applyFont="1" applyBorder="1" applyAlignment="1">
      <alignment horizontal="left" vertical="top" wrapText="1"/>
    </xf>
    <xf numFmtId="164" fontId="5" fillId="3" borderId="2" xfId="0" applyNumberFormat="1" applyFont="1" applyFill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top" wrapText="1"/>
    </xf>
    <xf numFmtId="0" fontId="12" fillId="0" borderId="8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vertical="top"/>
    </xf>
    <xf numFmtId="0" fontId="2" fillId="0" borderId="0" xfId="0" applyFont="1" applyBorder="1" applyAlignment="1">
      <alignment horizontal="left" vertical="top"/>
    </xf>
    <xf numFmtId="0" fontId="5" fillId="0" borderId="10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top"/>
    </xf>
    <xf numFmtId="0" fontId="2" fillId="0" borderId="13" xfId="0" applyFont="1" applyBorder="1" applyAlignment="1">
      <alignment horizontal="center" vertical="top"/>
    </xf>
    <xf numFmtId="0" fontId="4" fillId="0" borderId="8" xfId="0" applyFont="1" applyBorder="1" applyAlignment="1">
      <alignment horizontal="left" vertical="top" wrapText="1"/>
    </xf>
    <xf numFmtId="0" fontId="6" fillId="0" borderId="1" xfId="0" applyFont="1" applyBorder="1" applyAlignment="1">
      <alignment vertical="top" wrapText="1"/>
    </xf>
    <xf numFmtId="0" fontId="2" fillId="3" borderId="2" xfId="0" applyFont="1" applyFill="1" applyBorder="1" applyAlignment="1">
      <alignment horizontal="center" vertical="top" wrapText="1"/>
    </xf>
    <xf numFmtId="0" fontId="2" fillId="3" borderId="4" xfId="0" applyFont="1" applyFill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left" vertical="top" wrapText="1"/>
    </xf>
    <xf numFmtId="0" fontId="5" fillId="3" borderId="3" xfId="0" applyFont="1" applyFill="1" applyBorder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6" fillId="3" borderId="2" xfId="0" applyFont="1" applyFill="1" applyBorder="1" applyAlignment="1">
      <alignment horizontal="center" vertical="top" wrapText="1"/>
    </xf>
    <xf numFmtId="0" fontId="6" fillId="3" borderId="4" xfId="0" applyFont="1" applyFill="1" applyBorder="1" applyAlignment="1">
      <alignment horizontal="center" vertical="top" wrapText="1"/>
    </xf>
    <xf numFmtId="0" fontId="6" fillId="3" borderId="3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3" borderId="3" xfId="0" applyFont="1" applyFill="1" applyBorder="1" applyAlignment="1">
      <alignment horizontal="left" vertical="top" wrapText="1"/>
    </xf>
    <xf numFmtId="0" fontId="2" fillId="3" borderId="4" xfId="0" applyFont="1" applyFill="1" applyBorder="1" applyAlignment="1">
      <alignment horizontal="left" vertical="top" wrapText="1"/>
    </xf>
    <xf numFmtId="0" fontId="2" fillId="3" borderId="5" xfId="0" applyFont="1" applyFill="1" applyBorder="1" applyAlignment="1">
      <alignment horizontal="left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  <xf numFmtId="0" fontId="10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justify" vertical="top" wrapText="1"/>
    </xf>
    <xf numFmtId="0" fontId="6" fillId="0" borderId="0" xfId="0" applyFont="1" applyAlignment="1">
      <alignment vertical="top" wrapText="1"/>
    </xf>
    <xf numFmtId="0" fontId="16" fillId="0" borderId="0" xfId="0" applyFont="1" applyAlignment="1">
      <alignment horizontal="center" vertical="center" wrapText="1"/>
    </xf>
    <xf numFmtId="0" fontId="17" fillId="5" borderId="15" xfId="0" applyFont="1" applyFill="1" applyBorder="1" applyAlignment="1">
      <alignment horizontal="center" vertical="center" wrapText="1"/>
    </xf>
    <xf numFmtId="0" fontId="17" fillId="5" borderId="0" xfId="0" applyFont="1" applyFill="1" applyBorder="1" applyAlignment="1">
      <alignment horizontal="center" vertical="center" wrapText="1"/>
    </xf>
    <xf numFmtId="0" fontId="17" fillId="5" borderId="7" xfId="0" applyFont="1" applyFill="1" applyBorder="1" applyAlignment="1">
      <alignment horizontal="center" vertical="center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FFCC"/>
      <color rgb="FFFFCCFF"/>
      <color rgb="FFFFFFFF"/>
      <color rgb="FF99FFCC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dimension ref="B1:O90"/>
  <sheetViews>
    <sheetView tabSelected="1" zoomScaleNormal="100" zoomScaleSheetLayoutView="100" workbookViewId="0">
      <selection activeCell="B4" sqref="B4:F4"/>
    </sheetView>
  </sheetViews>
  <sheetFormatPr defaultColWidth="9.109375" defaultRowHeight="13.8" x14ac:dyDescent="0.3"/>
  <cols>
    <col min="1" max="1" width="2.5546875" style="2" customWidth="1"/>
    <col min="2" max="2" width="17.6640625" style="6" customWidth="1"/>
    <col min="3" max="3" width="44.6640625" style="6" customWidth="1"/>
    <col min="4" max="4" width="14.5546875" style="7" customWidth="1"/>
    <col min="5" max="6" width="14.6640625" style="1" customWidth="1"/>
    <col min="7" max="16384" width="9.109375" style="2"/>
  </cols>
  <sheetData>
    <row r="1" spans="2:13" ht="49.2" customHeight="1" x14ac:dyDescent="0.3">
      <c r="B1" s="42"/>
      <c r="C1" s="102" t="s">
        <v>116</v>
      </c>
      <c r="D1" s="103"/>
      <c r="E1" s="103"/>
      <c r="F1" s="103"/>
    </row>
    <row r="2" spans="2:13" ht="38.4" customHeight="1" x14ac:dyDescent="0.3">
      <c r="B2" s="42"/>
      <c r="C2" s="102" t="s">
        <v>127</v>
      </c>
      <c r="D2" s="102"/>
      <c r="E2" s="102"/>
      <c r="F2" s="102"/>
    </row>
    <row r="3" spans="2:13" ht="15.6" x14ac:dyDescent="0.3">
      <c r="B3" s="42"/>
      <c r="C3" s="42"/>
      <c r="D3" s="43"/>
      <c r="E3" s="74"/>
      <c r="F3" s="75"/>
    </row>
    <row r="4" spans="2:13" ht="34.200000000000003" customHeight="1" x14ac:dyDescent="0.3">
      <c r="B4" s="107" t="s">
        <v>73</v>
      </c>
      <c r="C4" s="107"/>
      <c r="D4" s="107"/>
      <c r="E4" s="107"/>
      <c r="F4" s="107"/>
    </row>
    <row r="5" spans="2:13" ht="60" customHeight="1" x14ac:dyDescent="0.3">
      <c r="B5" s="44" t="s">
        <v>0</v>
      </c>
      <c r="C5" s="44" t="s">
        <v>1</v>
      </c>
      <c r="D5" s="44" t="s">
        <v>118</v>
      </c>
      <c r="E5" s="45" t="s">
        <v>2</v>
      </c>
      <c r="F5" s="45" t="s">
        <v>3</v>
      </c>
    </row>
    <row r="6" spans="2:13" ht="12.6" customHeight="1" x14ac:dyDescent="0.3">
      <c r="B6" s="31">
        <v>1</v>
      </c>
      <c r="C6" s="31">
        <v>2</v>
      </c>
      <c r="D6" s="31">
        <v>3</v>
      </c>
      <c r="E6" s="31">
        <v>4</v>
      </c>
      <c r="F6" s="31">
        <v>5</v>
      </c>
    </row>
    <row r="7" spans="2:13" ht="29.4" customHeight="1" x14ac:dyDescent="0.3">
      <c r="B7" s="24" t="s">
        <v>58</v>
      </c>
      <c r="C7" s="32" t="s">
        <v>4</v>
      </c>
      <c r="D7" s="32"/>
      <c r="E7" s="32"/>
      <c r="F7" s="32"/>
    </row>
    <row r="8" spans="2:13" ht="32.4" customHeight="1" x14ac:dyDescent="0.3">
      <c r="B8" s="46" t="s">
        <v>59</v>
      </c>
      <c r="C8" s="12" t="s">
        <v>5</v>
      </c>
      <c r="D8" s="13"/>
      <c r="E8" s="10"/>
      <c r="F8" s="11"/>
    </row>
    <row r="9" spans="2:13" ht="18.75" customHeight="1" x14ac:dyDescent="0.3">
      <c r="B9" s="108" t="s">
        <v>6</v>
      </c>
      <c r="C9" s="30" t="s">
        <v>7</v>
      </c>
      <c r="D9" s="110" t="s">
        <v>121</v>
      </c>
      <c r="E9" s="5"/>
      <c r="F9" s="49" t="s">
        <v>62</v>
      </c>
    </row>
    <row r="10" spans="2:13" ht="27.75" customHeight="1" x14ac:dyDescent="0.3">
      <c r="B10" s="109"/>
      <c r="C10" s="8" t="s">
        <v>8</v>
      </c>
      <c r="D10" s="111"/>
      <c r="E10" s="38">
        <v>55</v>
      </c>
      <c r="F10" s="49"/>
      <c r="L10" s="3"/>
    </row>
    <row r="11" spans="2:13" ht="31.2" customHeight="1" x14ac:dyDescent="0.3">
      <c r="B11" s="108" t="s">
        <v>9</v>
      </c>
      <c r="C11" s="30" t="s">
        <v>10</v>
      </c>
      <c r="D11" s="111"/>
      <c r="E11" s="5"/>
      <c r="F11" s="49" t="s">
        <v>62</v>
      </c>
    </row>
    <row r="12" spans="2:13" ht="30" customHeight="1" x14ac:dyDescent="0.3">
      <c r="B12" s="109"/>
      <c r="C12" s="8" t="s">
        <v>8</v>
      </c>
      <c r="D12" s="111"/>
      <c r="E12" s="38">
        <v>10</v>
      </c>
      <c r="F12" s="49"/>
      <c r="K12" s="3"/>
    </row>
    <row r="13" spans="2:13" ht="31.2" customHeight="1" x14ac:dyDescent="0.3">
      <c r="B13" s="108" t="s">
        <v>11</v>
      </c>
      <c r="C13" s="30" t="s">
        <v>12</v>
      </c>
      <c r="D13" s="111"/>
      <c r="E13" s="5"/>
      <c r="F13" s="73" t="s">
        <v>63</v>
      </c>
      <c r="G13" s="3"/>
    </row>
    <row r="14" spans="2:13" ht="31.2" customHeight="1" x14ac:dyDescent="0.3">
      <c r="B14" s="109"/>
      <c r="C14" s="8" t="s">
        <v>8</v>
      </c>
      <c r="D14" s="111"/>
      <c r="E14" s="53">
        <v>7.1</v>
      </c>
      <c r="F14" s="48"/>
    </row>
    <row r="15" spans="2:13" ht="31.2" customHeight="1" x14ac:dyDescent="0.3">
      <c r="B15" s="108" t="s">
        <v>13</v>
      </c>
      <c r="C15" s="23" t="s">
        <v>14</v>
      </c>
      <c r="D15" s="111"/>
      <c r="E15" s="5"/>
      <c r="F15" s="50" t="s">
        <v>64</v>
      </c>
    </row>
    <row r="16" spans="2:13" ht="31.2" customHeight="1" x14ac:dyDescent="0.3">
      <c r="B16" s="109"/>
      <c r="C16" s="8" t="s">
        <v>8</v>
      </c>
      <c r="D16" s="111"/>
      <c r="E16" s="38">
        <v>35</v>
      </c>
      <c r="F16" s="50"/>
      <c r="G16" s="3"/>
      <c r="H16" s="3"/>
      <c r="I16" s="3"/>
      <c r="J16" s="3"/>
      <c r="K16" s="3"/>
      <c r="L16" s="3"/>
      <c r="M16" s="3"/>
    </row>
    <row r="17" spans="2:15" ht="31.2" customHeight="1" x14ac:dyDescent="0.3">
      <c r="B17" s="108" t="s">
        <v>15</v>
      </c>
      <c r="C17" s="23" t="s">
        <v>16</v>
      </c>
      <c r="D17" s="111"/>
      <c r="E17" s="5"/>
      <c r="F17" s="50" t="s">
        <v>65</v>
      </c>
    </row>
    <row r="18" spans="2:15" ht="31.2" customHeight="1" x14ac:dyDescent="0.3">
      <c r="B18" s="109"/>
      <c r="C18" s="8" t="s">
        <v>8</v>
      </c>
      <c r="D18" s="111"/>
      <c r="E18" s="38">
        <v>35</v>
      </c>
      <c r="F18" s="50"/>
      <c r="M18" s="3"/>
    </row>
    <row r="19" spans="2:15" ht="33" customHeight="1" x14ac:dyDescent="0.3">
      <c r="B19" s="108" t="s">
        <v>17</v>
      </c>
      <c r="C19" s="25" t="s">
        <v>60</v>
      </c>
      <c r="D19" s="111"/>
      <c r="E19" s="5"/>
      <c r="F19" s="50" t="s">
        <v>62</v>
      </c>
      <c r="G19" s="3"/>
      <c r="H19" s="3"/>
      <c r="I19" s="3"/>
      <c r="J19" s="3"/>
      <c r="K19" s="3"/>
      <c r="L19" s="3"/>
      <c r="M19" s="3"/>
      <c r="N19" s="3"/>
      <c r="O19" s="3"/>
    </row>
    <row r="20" spans="2:15" ht="31.2" customHeight="1" x14ac:dyDescent="0.3">
      <c r="B20" s="109"/>
      <c r="C20" s="8" t="s">
        <v>8</v>
      </c>
      <c r="D20" s="111"/>
      <c r="E20" s="55">
        <f>19.5-11</f>
        <v>8.5</v>
      </c>
      <c r="F20" s="50"/>
      <c r="G20" s="3"/>
      <c r="H20" s="3"/>
      <c r="I20" s="3"/>
      <c r="J20" s="3"/>
      <c r="K20" s="3"/>
      <c r="L20" s="3"/>
      <c r="M20" s="3"/>
      <c r="N20" s="3"/>
      <c r="O20" s="3"/>
    </row>
    <row r="21" spans="2:15" ht="46.2" customHeight="1" x14ac:dyDescent="0.3">
      <c r="B21" s="119" t="s">
        <v>122</v>
      </c>
      <c r="C21" s="30" t="s">
        <v>123</v>
      </c>
      <c r="D21" s="111"/>
      <c r="E21" s="55"/>
      <c r="F21" s="50"/>
      <c r="G21" s="3"/>
      <c r="H21" s="3"/>
      <c r="I21" s="3"/>
      <c r="J21" s="3"/>
      <c r="K21" s="3"/>
      <c r="L21" s="3"/>
      <c r="M21" s="3"/>
      <c r="N21" s="3"/>
      <c r="O21" s="3"/>
    </row>
    <row r="22" spans="2:15" ht="31.2" customHeight="1" x14ac:dyDescent="0.3">
      <c r="B22" s="120"/>
      <c r="C22" s="97" t="s">
        <v>8</v>
      </c>
      <c r="D22" s="112"/>
      <c r="E22" s="55">
        <v>20</v>
      </c>
      <c r="F22" s="50"/>
      <c r="G22" s="3"/>
      <c r="H22" s="3"/>
      <c r="I22" s="3"/>
      <c r="J22" s="3"/>
      <c r="K22" s="3"/>
      <c r="L22" s="3"/>
      <c r="M22" s="3"/>
      <c r="N22" s="3"/>
      <c r="O22" s="3"/>
    </row>
    <row r="23" spans="2:15" ht="48" customHeight="1" x14ac:dyDescent="0.3">
      <c r="B23" s="119" t="s">
        <v>124</v>
      </c>
      <c r="C23" s="30" t="s">
        <v>125</v>
      </c>
      <c r="D23" s="111" t="s">
        <v>126</v>
      </c>
      <c r="E23" s="55"/>
      <c r="F23" s="50"/>
      <c r="G23" s="3"/>
      <c r="H23" s="3"/>
      <c r="I23" s="3"/>
      <c r="J23" s="3"/>
      <c r="K23" s="3"/>
      <c r="L23" s="3"/>
      <c r="M23" s="3"/>
      <c r="N23" s="3"/>
      <c r="O23" s="3"/>
    </row>
    <row r="24" spans="2:15" ht="67.2" customHeight="1" x14ac:dyDescent="0.3">
      <c r="B24" s="120"/>
      <c r="C24" s="97" t="s">
        <v>8</v>
      </c>
      <c r="D24" s="112"/>
      <c r="E24" s="55"/>
      <c r="F24" s="50"/>
      <c r="G24" s="3"/>
      <c r="H24" s="3"/>
      <c r="I24" s="3"/>
      <c r="J24" s="3"/>
      <c r="K24" s="3"/>
      <c r="L24" s="3"/>
      <c r="M24" s="3"/>
      <c r="N24" s="3"/>
      <c r="O24" s="3"/>
    </row>
    <row r="25" spans="2:15" ht="17.399999999999999" customHeight="1" x14ac:dyDescent="0.3">
      <c r="B25" s="15"/>
      <c r="C25" s="16" t="s">
        <v>18</v>
      </c>
      <c r="D25" s="33"/>
      <c r="E25" s="17">
        <f>SUM(E9:E24)</f>
        <v>170.6</v>
      </c>
      <c r="F25" s="17"/>
    </row>
    <row r="26" spans="2:15" ht="16.8" customHeight="1" x14ac:dyDescent="0.3">
      <c r="B26" s="100"/>
      <c r="C26" s="23" t="s">
        <v>19</v>
      </c>
      <c r="D26" s="26"/>
      <c r="E26" s="9"/>
      <c r="F26" s="9"/>
    </row>
    <row r="27" spans="2:15" ht="28.2" customHeight="1" x14ac:dyDescent="0.3">
      <c r="B27" s="101"/>
      <c r="C27" s="23" t="s">
        <v>20</v>
      </c>
      <c r="D27" s="26"/>
      <c r="E27" s="5">
        <f>SUMIF(C9:C24,C10,E9:E24)</f>
        <v>170.6</v>
      </c>
      <c r="F27" s="9"/>
    </row>
    <row r="28" spans="2:15" ht="21.6" customHeight="1" x14ac:dyDescent="0.3">
      <c r="B28" s="60" t="s">
        <v>74</v>
      </c>
      <c r="C28" s="61" t="s">
        <v>25</v>
      </c>
      <c r="D28" s="69"/>
      <c r="E28" s="62"/>
      <c r="F28" s="63"/>
    </row>
    <row r="29" spans="2:15" ht="30.6" customHeight="1" x14ac:dyDescent="0.3">
      <c r="B29" s="105" t="s">
        <v>75</v>
      </c>
      <c r="C29" s="27" t="s">
        <v>27</v>
      </c>
      <c r="D29" s="98" t="s">
        <v>121</v>
      </c>
      <c r="E29" s="39"/>
      <c r="F29" s="38" t="s">
        <v>66</v>
      </c>
    </row>
    <row r="30" spans="2:15" ht="30" customHeight="1" x14ac:dyDescent="0.3">
      <c r="B30" s="114"/>
      <c r="C30" s="8" t="s">
        <v>8</v>
      </c>
      <c r="D30" s="99"/>
      <c r="E30" s="54">
        <v>27</v>
      </c>
      <c r="F30" s="38"/>
    </row>
    <row r="31" spans="2:15" ht="30" customHeight="1" x14ac:dyDescent="0.3">
      <c r="B31" s="105" t="s">
        <v>76</v>
      </c>
      <c r="C31" s="27" t="s">
        <v>29</v>
      </c>
      <c r="D31" s="99"/>
      <c r="E31" s="54"/>
      <c r="F31" s="38" t="s">
        <v>62</v>
      </c>
    </row>
    <row r="32" spans="2:15" ht="27" customHeight="1" x14ac:dyDescent="0.3">
      <c r="B32" s="114"/>
      <c r="C32" s="8" t="s">
        <v>8</v>
      </c>
      <c r="D32" s="99"/>
      <c r="E32" s="54">
        <f>1.1+0.2</f>
        <v>1.3</v>
      </c>
      <c r="F32" s="38"/>
      <c r="J32" s="3"/>
    </row>
    <row r="33" spans="2:7" ht="18.600000000000001" customHeight="1" x14ac:dyDescent="0.3">
      <c r="B33" s="105" t="s">
        <v>77</v>
      </c>
      <c r="C33" s="27" t="s">
        <v>31</v>
      </c>
      <c r="D33" s="99"/>
      <c r="E33" s="54"/>
      <c r="F33" s="38" t="s">
        <v>62</v>
      </c>
      <c r="G33" s="3"/>
    </row>
    <row r="34" spans="2:7" ht="30" customHeight="1" x14ac:dyDescent="0.3">
      <c r="B34" s="114"/>
      <c r="C34" s="8" t="s">
        <v>8</v>
      </c>
      <c r="D34" s="104"/>
      <c r="E34" s="54">
        <f>58.7-0.2</f>
        <v>58.5</v>
      </c>
      <c r="F34" s="38"/>
    </row>
    <row r="35" spans="2:7" ht="15.75" customHeight="1" x14ac:dyDescent="0.3">
      <c r="B35" s="18"/>
      <c r="C35" s="16" t="s">
        <v>18</v>
      </c>
      <c r="D35" s="34"/>
      <c r="E35" s="17">
        <f>SUM(E29:E34)</f>
        <v>86.8</v>
      </c>
      <c r="F35" s="17"/>
    </row>
    <row r="36" spans="2:7" ht="15.6" customHeight="1" x14ac:dyDescent="0.3">
      <c r="B36" s="117"/>
      <c r="C36" s="23" t="s">
        <v>19</v>
      </c>
      <c r="D36" s="26"/>
      <c r="E36" s="9"/>
      <c r="F36" s="9"/>
    </row>
    <row r="37" spans="2:7" ht="29.4" customHeight="1" x14ac:dyDescent="0.3">
      <c r="B37" s="118"/>
      <c r="C37" s="23" t="s">
        <v>20</v>
      </c>
      <c r="D37" s="26"/>
      <c r="E37" s="28">
        <f>SUMIF(C29:C34,C30,E29:E34)</f>
        <v>86.8</v>
      </c>
      <c r="F37" s="9"/>
    </row>
    <row r="38" spans="2:7" s="3" customFormat="1" ht="32.4" customHeight="1" x14ac:dyDescent="0.3">
      <c r="B38" s="14" t="s">
        <v>24</v>
      </c>
      <c r="C38" s="12" t="s">
        <v>33</v>
      </c>
      <c r="D38" s="13"/>
      <c r="E38" s="10"/>
      <c r="F38" s="11"/>
    </row>
    <row r="39" spans="2:7" s="3" customFormat="1" ht="31.95" customHeight="1" x14ac:dyDescent="0.3">
      <c r="B39" s="105" t="s">
        <v>26</v>
      </c>
      <c r="C39" s="27" t="s">
        <v>34</v>
      </c>
      <c r="D39" s="98" t="s">
        <v>121</v>
      </c>
      <c r="E39" s="40"/>
      <c r="F39" s="38" t="s">
        <v>67</v>
      </c>
    </row>
    <row r="40" spans="2:7" s="3" customFormat="1" ht="30.6" customHeight="1" x14ac:dyDescent="0.3">
      <c r="B40" s="114"/>
      <c r="C40" s="8" t="s">
        <v>8</v>
      </c>
      <c r="D40" s="99"/>
      <c r="E40" s="55">
        <v>4.0999999999999996</v>
      </c>
      <c r="F40" s="40"/>
    </row>
    <row r="41" spans="2:7" s="3" customFormat="1" ht="42.6" customHeight="1" x14ac:dyDescent="0.3">
      <c r="B41" s="105" t="s">
        <v>28</v>
      </c>
      <c r="C41" s="27" t="s">
        <v>35</v>
      </c>
      <c r="D41" s="99"/>
      <c r="E41" s="40"/>
      <c r="F41" s="38" t="s">
        <v>67</v>
      </c>
    </row>
    <row r="42" spans="2:7" s="3" customFormat="1" ht="19.2" customHeight="1" x14ac:dyDescent="0.3">
      <c r="B42" s="106"/>
      <c r="C42" s="41" t="s">
        <v>23</v>
      </c>
      <c r="D42" s="58"/>
      <c r="E42" s="70">
        <v>9.5</v>
      </c>
      <c r="F42" s="40"/>
      <c r="G42" s="56"/>
    </row>
    <row r="43" spans="2:7" s="3" customFormat="1" ht="42" customHeight="1" x14ac:dyDescent="0.3">
      <c r="B43" s="105" t="s">
        <v>30</v>
      </c>
      <c r="C43" s="27" t="s">
        <v>72</v>
      </c>
      <c r="D43" s="58"/>
      <c r="E43" s="38"/>
      <c r="F43" s="38" t="s">
        <v>67</v>
      </c>
    </row>
    <row r="44" spans="2:7" s="3" customFormat="1" ht="18" customHeight="1" x14ac:dyDescent="0.3">
      <c r="B44" s="114"/>
      <c r="C44" s="41" t="s">
        <v>23</v>
      </c>
      <c r="D44" s="58"/>
      <c r="E44" s="38">
        <v>6</v>
      </c>
      <c r="F44" s="40"/>
    </row>
    <row r="45" spans="2:7" s="3" customFormat="1" ht="57" customHeight="1" x14ac:dyDescent="0.3">
      <c r="B45" s="105" t="s">
        <v>78</v>
      </c>
      <c r="C45" s="27" t="s">
        <v>36</v>
      </c>
      <c r="D45" s="58"/>
      <c r="E45" s="40"/>
      <c r="F45" s="38" t="s">
        <v>67</v>
      </c>
    </row>
    <row r="46" spans="2:7" s="3" customFormat="1" ht="27" customHeight="1" x14ac:dyDescent="0.3">
      <c r="B46" s="115"/>
      <c r="C46" s="41" t="s">
        <v>8</v>
      </c>
      <c r="D46" s="58"/>
      <c r="E46" s="38">
        <v>2.9</v>
      </c>
      <c r="F46" s="40"/>
    </row>
    <row r="47" spans="2:7" s="3" customFormat="1" ht="18.600000000000001" customHeight="1" x14ac:dyDescent="0.3">
      <c r="B47" s="114"/>
      <c r="C47" s="41" t="s">
        <v>23</v>
      </c>
      <c r="D47" s="58"/>
      <c r="E47" s="38">
        <v>7.8</v>
      </c>
      <c r="F47" s="40"/>
    </row>
    <row r="48" spans="2:7" s="3" customFormat="1" ht="30.75" customHeight="1" x14ac:dyDescent="0.3">
      <c r="B48" s="105" t="s">
        <v>79</v>
      </c>
      <c r="C48" s="47" t="s">
        <v>37</v>
      </c>
      <c r="D48" s="58"/>
      <c r="E48" s="40"/>
      <c r="F48" s="38" t="s">
        <v>67</v>
      </c>
    </row>
    <row r="49" spans="2:13" s="3" customFormat="1" ht="17.399999999999999" customHeight="1" x14ac:dyDescent="0.3">
      <c r="B49" s="115"/>
      <c r="C49" s="41" t="s">
        <v>23</v>
      </c>
      <c r="D49" s="58"/>
      <c r="E49" s="38">
        <v>30.9</v>
      </c>
      <c r="F49" s="40"/>
    </row>
    <row r="50" spans="2:13" s="3" customFormat="1" ht="42" customHeight="1" x14ac:dyDescent="0.3">
      <c r="B50" s="116" t="s">
        <v>80</v>
      </c>
      <c r="C50" s="27" t="s">
        <v>38</v>
      </c>
      <c r="D50" s="58"/>
      <c r="E50" s="40"/>
      <c r="F50" s="38" t="s">
        <v>67</v>
      </c>
    </row>
    <row r="51" spans="2:13" s="3" customFormat="1" ht="27.75" customHeight="1" x14ac:dyDescent="0.3">
      <c r="B51" s="114"/>
      <c r="C51" s="8" t="s">
        <v>8</v>
      </c>
      <c r="D51" s="59"/>
      <c r="E51" s="38">
        <v>29.6</v>
      </c>
      <c r="F51" s="40"/>
    </row>
    <row r="52" spans="2:13" ht="16.95" customHeight="1" x14ac:dyDescent="0.3">
      <c r="B52" s="18"/>
      <c r="C52" s="16" t="s">
        <v>18</v>
      </c>
      <c r="D52" s="35"/>
      <c r="E52" s="17">
        <f>SUM(E54:E54)</f>
        <v>36.6</v>
      </c>
      <c r="F52" s="17"/>
    </row>
    <row r="53" spans="2:13" ht="14.4" customHeight="1" x14ac:dyDescent="0.3">
      <c r="B53" s="113"/>
      <c r="C53" s="23" t="s">
        <v>19</v>
      </c>
      <c r="D53" s="26"/>
      <c r="E53" s="9"/>
      <c r="F53" s="9"/>
    </row>
    <row r="54" spans="2:13" ht="28.2" customHeight="1" x14ac:dyDescent="0.3">
      <c r="B54" s="113"/>
      <c r="C54" s="23" t="s">
        <v>20</v>
      </c>
      <c r="D54" s="26"/>
      <c r="E54" s="5">
        <f>SUMIF(C39:C51,C40,E39:E51)</f>
        <v>36.6</v>
      </c>
      <c r="F54" s="9"/>
    </row>
    <row r="55" spans="2:13" ht="21" customHeight="1" x14ac:dyDescent="0.3">
      <c r="B55" s="35"/>
      <c r="C55" s="16" t="s">
        <v>21</v>
      </c>
      <c r="D55" s="34"/>
      <c r="E55" s="17">
        <f>E57</f>
        <v>54.2</v>
      </c>
      <c r="F55" s="21"/>
      <c r="H55" s="64"/>
      <c r="I55" s="65"/>
      <c r="J55" s="65"/>
      <c r="K55" s="65"/>
    </row>
    <row r="56" spans="2:13" ht="19.2" customHeight="1" x14ac:dyDescent="0.3">
      <c r="B56" s="108"/>
      <c r="C56" s="25" t="s">
        <v>22</v>
      </c>
      <c r="D56" s="26"/>
      <c r="E56" s="9"/>
      <c r="F56" s="9"/>
      <c r="H56" s="64"/>
      <c r="I56" s="65"/>
      <c r="J56" s="65"/>
      <c r="K56" s="65"/>
    </row>
    <row r="57" spans="2:13" ht="20.399999999999999" customHeight="1" x14ac:dyDescent="0.3">
      <c r="B57" s="109"/>
      <c r="C57" s="27" t="s">
        <v>39</v>
      </c>
      <c r="D57" s="26"/>
      <c r="E57" s="5">
        <f>SUMIF(C39:C51,C47,E39:E51)</f>
        <v>54.2</v>
      </c>
      <c r="F57" s="9"/>
      <c r="H57" s="64"/>
      <c r="I57" s="65"/>
      <c r="J57" s="65"/>
      <c r="K57" s="65"/>
    </row>
    <row r="58" spans="2:13" ht="58.2" customHeight="1" x14ac:dyDescent="0.3">
      <c r="B58" s="14" t="s">
        <v>32</v>
      </c>
      <c r="C58" s="12" t="s">
        <v>41</v>
      </c>
      <c r="D58" s="13" t="s">
        <v>121</v>
      </c>
      <c r="E58" s="10"/>
      <c r="F58" s="11" t="s">
        <v>66</v>
      </c>
    </row>
    <row r="59" spans="2:13" ht="14.4" customHeight="1" x14ac:dyDescent="0.3">
      <c r="B59" s="19"/>
      <c r="C59" s="16" t="s">
        <v>18</v>
      </c>
      <c r="D59" s="35"/>
      <c r="E59" s="17">
        <f>+E61</f>
        <v>7.9</v>
      </c>
      <c r="F59" s="17"/>
    </row>
    <row r="60" spans="2:13" ht="14.4" customHeight="1" x14ac:dyDescent="0.3">
      <c r="B60" s="124"/>
      <c r="C60" s="23" t="s">
        <v>19</v>
      </c>
      <c r="D60" s="26"/>
      <c r="E60" s="9"/>
      <c r="F60" s="9"/>
    </row>
    <row r="61" spans="2:13" ht="29.4" customHeight="1" x14ac:dyDescent="0.3">
      <c r="B61" s="124"/>
      <c r="C61" s="23" t="s">
        <v>20</v>
      </c>
      <c r="D61" s="26"/>
      <c r="E61" s="57">
        <v>7.9</v>
      </c>
      <c r="F61" s="9"/>
      <c r="L61" s="3"/>
      <c r="M61" s="3"/>
    </row>
    <row r="62" spans="2:13" ht="44.4" customHeight="1" x14ac:dyDescent="0.3">
      <c r="B62" s="14" t="s">
        <v>40</v>
      </c>
      <c r="C62" s="12" t="s">
        <v>43</v>
      </c>
      <c r="D62" s="13" t="s">
        <v>121</v>
      </c>
      <c r="E62" s="10"/>
      <c r="F62" s="10"/>
    </row>
    <row r="63" spans="2:13" ht="20.399999999999999" customHeight="1" x14ac:dyDescent="0.3">
      <c r="B63" s="105" t="s">
        <v>115</v>
      </c>
      <c r="C63" s="27" t="s">
        <v>44</v>
      </c>
      <c r="D63" s="99"/>
      <c r="E63" s="40"/>
      <c r="F63" s="38" t="s">
        <v>68</v>
      </c>
    </row>
    <row r="64" spans="2:13" ht="38.4" customHeight="1" x14ac:dyDescent="0.3">
      <c r="B64" s="114"/>
      <c r="C64" s="8" t="s">
        <v>8</v>
      </c>
      <c r="D64" s="104"/>
      <c r="E64" s="38">
        <v>10</v>
      </c>
      <c r="F64" s="38"/>
      <c r="I64" s="3"/>
    </row>
    <row r="65" spans="2:13" ht="16.95" customHeight="1" x14ac:dyDescent="0.3">
      <c r="B65" s="18"/>
      <c r="C65" s="16" t="s">
        <v>18</v>
      </c>
      <c r="D65" s="35"/>
      <c r="E65" s="17">
        <f>SUM(E63:E64)</f>
        <v>10</v>
      </c>
      <c r="F65" s="17"/>
    </row>
    <row r="66" spans="2:13" ht="15.75" customHeight="1" x14ac:dyDescent="0.3">
      <c r="B66" s="113"/>
      <c r="C66" s="23" t="s">
        <v>19</v>
      </c>
      <c r="D66" s="26"/>
      <c r="E66" s="9"/>
      <c r="F66" s="9"/>
    </row>
    <row r="67" spans="2:13" ht="31.2" customHeight="1" x14ac:dyDescent="0.3">
      <c r="B67" s="113"/>
      <c r="C67" s="23" t="s">
        <v>20</v>
      </c>
      <c r="D67" s="26"/>
      <c r="E67" s="5">
        <f>SUMIF(C63:C64,C64,E63:E64)</f>
        <v>10</v>
      </c>
      <c r="F67" s="9"/>
    </row>
    <row r="68" spans="2:13" ht="43.2" customHeight="1" x14ac:dyDescent="0.3">
      <c r="B68" s="20" t="s">
        <v>42</v>
      </c>
      <c r="C68" s="12" t="s">
        <v>45</v>
      </c>
      <c r="D68" s="13" t="s">
        <v>121</v>
      </c>
      <c r="E68" s="10"/>
      <c r="F68" s="11" t="s">
        <v>69</v>
      </c>
    </row>
    <row r="69" spans="2:13" ht="17.25" customHeight="1" x14ac:dyDescent="0.3">
      <c r="B69" s="18"/>
      <c r="C69" s="16" t="s">
        <v>18</v>
      </c>
      <c r="D69" s="33"/>
      <c r="E69" s="22">
        <f>+E71</f>
        <v>79.7</v>
      </c>
      <c r="F69" s="22"/>
    </row>
    <row r="70" spans="2:13" ht="15.6" customHeight="1" x14ac:dyDescent="0.3">
      <c r="B70" s="113"/>
      <c r="C70" s="25" t="s">
        <v>19</v>
      </c>
      <c r="D70" s="36"/>
      <c r="E70" s="4"/>
      <c r="F70" s="4"/>
    </row>
    <row r="71" spans="2:13" ht="28.5" customHeight="1" x14ac:dyDescent="0.3">
      <c r="B71" s="113"/>
      <c r="C71" s="23" t="s">
        <v>20</v>
      </c>
      <c r="D71" s="36"/>
      <c r="E71" s="52">
        <f>89.7-10</f>
        <v>79.7</v>
      </c>
      <c r="F71" s="4"/>
    </row>
    <row r="72" spans="2:13" ht="18.75" customHeight="1" x14ac:dyDescent="0.3">
      <c r="B72" s="24" t="s">
        <v>46</v>
      </c>
      <c r="C72" s="32" t="s">
        <v>47</v>
      </c>
      <c r="D72" s="37"/>
      <c r="E72" s="37"/>
      <c r="F72" s="37"/>
    </row>
    <row r="73" spans="2:13" ht="56.4" customHeight="1" x14ac:dyDescent="0.3">
      <c r="B73" s="14" t="s">
        <v>48</v>
      </c>
      <c r="C73" s="12" t="s">
        <v>49</v>
      </c>
      <c r="D73" s="13" t="s">
        <v>120</v>
      </c>
      <c r="E73" s="10"/>
      <c r="F73" s="11" t="s">
        <v>70</v>
      </c>
    </row>
    <row r="74" spans="2:13" ht="17.399999999999999" customHeight="1" x14ac:dyDescent="0.3">
      <c r="B74" s="35"/>
      <c r="C74" s="16" t="s">
        <v>18</v>
      </c>
      <c r="D74" s="34"/>
      <c r="E74" s="17">
        <f>E76</f>
        <v>112</v>
      </c>
      <c r="F74" s="21"/>
    </row>
    <row r="75" spans="2:13" ht="17.399999999999999" customHeight="1" x14ac:dyDescent="0.3">
      <c r="B75" s="117"/>
      <c r="C75" s="25" t="s">
        <v>19</v>
      </c>
      <c r="D75" s="26"/>
      <c r="E75" s="40"/>
      <c r="F75" s="9"/>
    </row>
    <row r="76" spans="2:13" ht="17.399999999999999" customHeight="1" x14ac:dyDescent="0.3">
      <c r="B76" s="118"/>
      <c r="C76" s="96" t="s">
        <v>117</v>
      </c>
      <c r="D76" s="51"/>
      <c r="E76" s="40">
        <v>112</v>
      </c>
      <c r="F76" s="9"/>
      <c r="G76" s="3"/>
      <c r="H76" s="3"/>
    </row>
    <row r="77" spans="2:13" ht="58.8" customHeight="1" x14ac:dyDescent="0.3">
      <c r="B77" s="14" t="s">
        <v>50</v>
      </c>
      <c r="C77" s="12" t="s">
        <v>51</v>
      </c>
      <c r="D77" s="13" t="s">
        <v>120</v>
      </c>
      <c r="E77" s="10"/>
      <c r="F77" s="11" t="s">
        <v>71</v>
      </c>
      <c r="G77" s="3"/>
      <c r="H77" s="3"/>
      <c r="I77" s="3"/>
      <c r="J77" s="3"/>
      <c r="K77" s="3"/>
      <c r="L77" s="3"/>
      <c r="M77" s="3"/>
    </row>
    <row r="78" spans="2:13" ht="16.2" customHeight="1" x14ac:dyDescent="0.3">
      <c r="B78" s="18"/>
      <c r="C78" s="16" t="s">
        <v>18</v>
      </c>
      <c r="D78" s="35"/>
      <c r="E78" s="17">
        <f>E80</f>
        <v>0</v>
      </c>
      <c r="F78" s="21"/>
    </row>
    <row r="79" spans="2:13" ht="13.95" customHeight="1" x14ac:dyDescent="0.3">
      <c r="B79" s="113"/>
      <c r="C79" s="25" t="s">
        <v>19</v>
      </c>
      <c r="D79" s="26"/>
      <c r="E79" s="5"/>
      <c r="F79" s="9"/>
    </row>
    <row r="80" spans="2:13" ht="28.2" customHeight="1" x14ac:dyDescent="0.3">
      <c r="B80" s="113"/>
      <c r="C80" s="23" t="s">
        <v>20</v>
      </c>
      <c r="D80" s="26"/>
      <c r="E80" s="5">
        <v>0</v>
      </c>
      <c r="F80" s="9"/>
    </row>
    <row r="81" spans="2:12" ht="27.75" customHeight="1" x14ac:dyDescent="0.3">
      <c r="B81" s="19"/>
      <c r="C81" s="15" t="s">
        <v>52</v>
      </c>
      <c r="D81" s="35"/>
      <c r="E81" s="17">
        <f>E25+E35+E52+E55+E59+E65+E69+E78+E74</f>
        <v>557.79999999999995</v>
      </c>
      <c r="F81" s="17"/>
    </row>
    <row r="82" spans="2:12" ht="17.399999999999999" customHeight="1" x14ac:dyDescent="0.3">
      <c r="B82" s="8"/>
      <c r="C82" s="25" t="s">
        <v>53</v>
      </c>
      <c r="D82" s="36"/>
      <c r="E82" s="4">
        <v>0</v>
      </c>
      <c r="F82" s="4"/>
    </row>
    <row r="83" spans="2:12" ht="15" customHeight="1" x14ac:dyDescent="0.3">
      <c r="B83" s="123"/>
      <c r="C83" s="123"/>
      <c r="D83" s="123"/>
      <c r="E83" s="123"/>
      <c r="F83" s="123"/>
    </row>
    <row r="84" spans="2:12" s="29" customFormat="1" ht="15" customHeight="1" x14ac:dyDescent="0.25">
      <c r="B84" s="121" t="s">
        <v>54</v>
      </c>
      <c r="C84" s="121"/>
      <c r="D84" s="121"/>
      <c r="E84" s="121"/>
      <c r="F84" s="121"/>
      <c r="G84" s="66"/>
      <c r="H84" s="67"/>
      <c r="I84" s="68"/>
      <c r="J84" s="68"/>
      <c r="K84" s="68"/>
      <c r="L84" s="68"/>
    </row>
    <row r="85" spans="2:12" s="29" customFormat="1" ht="15" customHeight="1" x14ac:dyDescent="0.25">
      <c r="B85" s="125" t="s">
        <v>55</v>
      </c>
      <c r="C85" s="125"/>
      <c r="D85" s="125"/>
      <c r="E85" s="125"/>
      <c r="F85" s="125"/>
      <c r="G85" s="66"/>
      <c r="H85" s="67"/>
      <c r="I85" s="68"/>
      <c r="J85" s="68"/>
      <c r="K85" s="68"/>
      <c r="L85" s="68"/>
    </row>
    <row r="86" spans="2:12" s="29" customFormat="1" ht="15" customHeight="1" x14ac:dyDescent="0.25">
      <c r="B86" s="121" t="s">
        <v>56</v>
      </c>
      <c r="C86" s="121"/>
      <c r="D86" s="121"/>
      <c r="E86" s="121"/>
      <c r="F86" s="121"/>
      <c r="G86" s="66"/>
      <c r="H86" s="67"/>
      <c r="I86" s="68"/>
      <c r="J86" s="68"/>
      <c r="K86" s="68"/>
      <c r="L86" s="68"/>
    </row>
    <row r="87" spans="2:12" s="29" customFormat="1" ht="15" customHeight="1" x14ac:dyDescent="0.25">
      <c r="B87" s="121" t="s">
        <v>57</v>
      </c>
      <c r="C87" s="121"/>
      <c r="D87" s="121"/>
      <c r="E87" s="121"/>
      <c r="F87" s="121"/>
      <c r="G87" s="66"/>
      <c r="H87" s="67"/>
      <c r="I87" s="68"/>
      <c r="J87" s="68"/>
      <c r="K87" s="68"/>
      <c r="L87" s="68"/>
    </row>
    <row r="88" spans="2:12" s="29" customFormat="1" ht="15" customHeight="1" x14ac:dyDescent="0.25">
      <c r="B88" s="122" t="s">
        <v>61</v>
      </c>
      <c r="C88" s="122"/>
      <c r="D88" s="71"/>
      <c r="E88" s="71"/>
      <c r="F88" s="71"/>
      <c r="G88" s="72"/>
      <c r="H88" s="67"/>
      <c r="I88" s="68"/>
      <c r="J88" s="68"/>
      <c r="K88" s="68"/>
      <c r="L88" s="68"/>
    </row>
    <row r="90" spans="2:12" x14ac:dyDescent="0.3">
      <c r="B90" s="87" t="s">
        <v>119</v>
      </c>
    </row>
  </sheetData>
  <mergeCells count="41">
    <mergeCell ref="B87:F87"/>
    <mergeCell ref="B88:C88"/>
    <mergeCell ref="B66:B67"/>
    <mergeCell ref="B83:F83"/>
    <mergeCell ref="B60:B61"/>
    <mergeCell ref="D63:D64"/>
    <mergeCell ref="B79:B80"/>
    <mergeCell ref="B84:F84"/>
    <mergeCell ref="B85:F85"/>
    <mergeCell ref="B86:F86"/>
    <mergeCell ref="B75:B76"/>
    <mergeCell ref="B63:B64"/>
    <mergeCell ref="B70:B71"/>
    <mergeCell ref="B53:B54"/>
    <mergeCell ref="B43:B44"/>
    <mergeCell ref="B45:B47"/>
    <mergeCell ref="B56:B57"/>
    <mergeCell ref="B19:B20"/>
    <mergeCell ref="B29:B30"/>
    <mergeCell ref="B31:B32"/>
    <mergeCell ref="B33:B34"/>
    <mergeCell ref="B50:B51"/>
    <mergeCell ref="B39:B40"/>
    <mergeCell ref="B36:B37"/>
    <mergeCell ref="B48:B49"/>
    <mergeCell ref="B21:B22"/>
    <mergeCell ref="B23:B24"/>
    <mergeCell ref="D39:D41"/>
    <mergeCell ref="B26:B27"/>
    <mergeCell ref="C2:F2"/>
    <mergeCell ref="C1:F1"/>
    <mergeCell ref="D29:D34"/>
    <mergeCell ref="B41:B42"/>
    <mergeCell ref="B4:F4"/>
    <mergeCell ref="B9:B10"/>
    <mergeCell ref="B11:B12"/>
    <mergeCell ref="B13:B14"/>
    <mergeCell ref="B15:B16"/>
    <mergeCell ref="B17:B18"/>
    <mergeCell ref="D9:D22"/>
    <mergeCell ref="D23:D24"/>
  </mergeCells>
  <printOptions horizontalCentered="1"/>
  <pageMargins left="0.39370078740157483" right="0.39370078740157483" top="0.59055118110236227" bottom="0.59055118110236227" header="0" footer="0"/>
  <pageSetup paperSize="9" scale="87" orientation="portrait" r:id="rId1"/>
  <rowBreaks count="3" manualBreakCount="3">
    <brk id="25" max="5" man="1"/>
    <brk id="54" max="5" man="1"/>
    <brk id="83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27652-59D6-4F5C-9A15-24F84727D720}">
  <dimension ref="B1:D24"/>
  <sheetViews>
    <sheetView zoomScaleNormal="100" workbookViewId="0">
      <selection activeCell="B1" sqref="B1:D1"/>
    </sheetView>
  </sheetViews>
  <sheetFormatPr defaultColWidth="9.109375" defaultRowHeight="13.2" x14ac:dyDescent="0.25"/>
  <cols>
    <col min="1" max="1" width="2.5546875" style="29" customWidth="1"/>
    <col min="2" max="2" width="4.6640625" style="29" customWidth="1"/>
    <col min="3" max="3" width="44.6640625" style="87" customWidth="1"/>
    <col min="4" max="4" width="14.6640625" style="29" customWidth="1"/>
    <col min="5" max="16384" width="9.109375" style="29"/>
  </cols>
  <sheetData>
    <row r="1" spans="2:4" ht="28.2" customHeight="1" x14ac:dyDescent="0.25">
      <c r="B1" s="126" t="s">
        <v>114</v>
      </c>
      <c r="C1" s="126"/>
      <c r="D1" s="126"/>
    </row>
    <row r="2" spans="2:4" x14ac:dyDescent="0.25">
      <c r="C2" s="29"/>
    </row>
    <row r="3" spans="2:4" ht="46.8" x14ac:dyDescent="0.25">
      <c r="B3" s="89" t="s">
        <v>81</v>
      </c>
      <c r="C3" s="90" t="s">
        <v>82</v>
      </c>
      <c r="D3" s="91" t="s">
        <v>83</v>
      </c>
    </row>
    <row r="4" spans="2:4" x14ac:dyDescent="0.25">
      <c r="B4" s="92">
        <v>1</v>
      </c>
      <c r="C4" s="76">
        <v>2</v>
      </c>
      <c r="D4" s="93">
        <v>3</v>
      </c>
    </row>
    <row r="5" spans="2:4" ht="15.6" x14ac:dyDescent="0.25">
      <c r="B5" s="127" t="s">
        <v>84</v>
      </c>
      <c r="C5" s="128"/>
      <c r="D5" s="129"/>
    </row>
    <row r="6" spans="2:4" x14ac:dyDescent="0.25">
      <c r="B6" s="94" t="s">
        <v>85</v>
      </c>
      <c r="C6" s="77" t="s">
        <v>18</v>
      </c>
      <c r="D6" s="5">
        <f>SUM(D8:D13)</f>
        <v>503.59999999999997</v>
      </c>
    </row>
    <row r="7" spans="2:4" ht="15" customHeight="1" x14ac:dyDescent="0.25">
      <c r="B7" s="95"/>
      <c r="C7" s="78" t="s">
        <v>86</v>
      </c>
      <c r="D7" s="79"/>
    </row>
    <row r="8" spans="2:4" ht="29.4" customHeight="1" x14ac:dyDescent="0.25">
      <c r="B8" s="95" t="s">
        <v>87</v>
      </c>
      <c r="C8" s="80" t="s">
        <v>88</v>
      </c>
      <c r="D8" s="81">
        <f>SUMIF('9 programa 3 lentelė'!C7:C82,'9 programa 3 lentelė'!C27,'9 programa 3 lentelė'!E7:E82)</f>
        <v>391.59999999999997</v>
      </c>
    </row>
    <row r="9" spans="2:4" x14ac:dyDescent="0.25">
      <c r="B9" s="95" t="s">
        <v>89</v>
      </c>
      <c r="C9" s="82" t="s">
        <v>90</v>
      </c>
      <c r="D9" s="81">
        <f>SUMIF('9 programa 3 lentelė'!C7:C82,'9 programa 3 lentelė'!C76,'9 programa 3 lentelė'!E7:E82)</f>
        <v>112</v>
      </c>
    </row>
    <row r="10" spans="2:4" ht="17.399999999999999" customHeight="1" x14ac:dyDescent="0.25">
      <c r="B10" s="95" t="s">
        <v>91</v>
      </c>
      <c r="C10" s="82" t="s">
        <v>92</v>
      </c>
      <c r="D10" s="81" cm="1">
        <f t="array" ref="D10">SUMIF('9 programa 3 lentelė'!C7:C82,C00,'9 programa 3 lentelė'!E7:E82)</f>
        <v>0</v>
      </c>
    </row>
    <row r="11" spans="2:4" ht="26.4" x14ac:dyDescent="0.25">
      <c r="B11" s="95" t="s">
        <v>93</v>
      </c>
      <c r="C11" s="82" t="s">
        <v>94</v>
      </c>
      <c r="D11" s="81" cm="1">
        <f t="array" ref="D11">SUMIF('9 programa 3 lentelė'!C7:C82,C00,'9 programa 3 lentelė'!E7:E82)</f>
        <v>0</v>
      </c>
    </row>
    <row r="12" spans="2:4" x14ac:dyDescent="0.25">
      <c r="B12" s="95" t="s">
        <v>95</v>
      </c>
      <c r="C12" s="82" t="s">
        <v>96</v>
      </c>
      <c r="D12" s="81" cm="1">
        <f t="array" ref="D12">SUMIF('9 programa 3 lentelė'!C7:C82,C00,'9 programa 3 lentelė'!E7:E82)</f>
        <v>0</v>
      </c>
    </row>
    <row r="13" spans="2:4" x14ac:dyDescent="0.25">
      <c r="B13" s="95" t="s">
        <v>97</v>
      </c>
      <c r="C13" s="82" t="s">
        <v>98</v>
      </c>
      <c r="D13" s="81" cm="1">
        <f t="array" ref="D13">SUMIF('9 programa 3 lentelė'!C7:C82,C00,'9 programa 3 lentelė'!E7:E82)</f>
        <v>0</v>
      </c>
    </row>
    <row r="14" spans="2:4" ht="41.4" customHeight="1" x14ac:dyDescent="0.25">
      <c r="B14" s="94" t="s">
        <v>99</v>
      </c>
      <c r="C14" s="78" t="s">
        <v>100</v>
      </c>
      <c r="D14" s="83">
        <f>SUM(D15:D21)</f>
        <v>54.2</v>
      </c>
    </row>
    <row r="15" spans="2:4" ht="15.6" customHeight="1" x14ac:dyDescent="0.25">
      <c r="B15" s="95"/>
      <c r="C15" s="78" t="s">
        <v>86</v>
      </c>
      <c r="D15" s="84"/>
    </row>
    <row r="16" spans="2:4" x14ac:dyDescent="0.25">
      <c r="B16" s="95" t="s">
        <v>101</v>
      </c>
      <c r="C16" s="85" t="s">
        <v>102</v>
      </c>
      <c r="D16" s="81">
        <f>SUMIF('9 programa 3 lentelė'!C7:C82,'9 programa 3 lentelė'!C42,'9 programa 3 lentelė'!E7:E82)</f>
        <v>54.2</v>
      </c>
    </row>
    <row r="17" spans="2:4" x14ac:dyDescent="0.25">
      <c r="B17" s="95" t="s">
        <v>103</v>
      </c>
      <c r="C17" s="85" t="s">
        <v>104</v>
      </c>
      <c r="D17" s="81" cm="1">
        <f t="array" ref="D17">SUMIF('9 programa 3 lentelė'!C7:C82,'9 programa 3 lentelė'!C00,'9 programa 3 lentelė'!E7:E82)</f>
        <v>0</v>
      </c>
    </row>
    <row r="18" spans="2:4" ht="26.4" x14ac:dyDescent="0.25">
      <c r="B18" s="95" t="s">
        <v>105</v>
      </c>
      <c r="C18" s="85" t="s">
        <v>106</v>
      </c>
      <c r="D18" s="81" cm="1">
        <f t="array" ref="D18">SUMIF('9 programa 3 lentelė'!C7:C82,'9 programa 3 lentelė'!C00,'9 programa 3 lentelė'!E7:E82)</f>
        <v>0</v>
      </c>
    </row>
    <row r="19" spans="2:4" x14ac:dyDescent="0.25">
      <c r="B19" s="95" t="s">
        <v>107</v>
      </c>
      <c r="C19" s="85" t="s">
        <v>108</v>
      </c>
      <c r="D19" s="81" cm="1">
        <f t="array" ref="D19">SUMIF('9 programa 3 lentelė'!C7:C82,'9 programa 3 lentelė'!C00,'9 programa 3 lentelė'!E7:E82)</f>
        <v>0</v>
      </c>
    </row>
    <row r="20" spans="2:4" x14ac:dyDescent="0.25">
      <c r="B20" s="95" t="s">
        <v>109</v>
      </c>
      <c r="C20" s="85" t="s">
        <v>110</v>
      </c>
      <c r="D20" s="81" cm="1">
        <f t="array" ref="D20">SUMIF('9 programa 3 lentelė'!C7:C82,'9 programa 3 lentelė'!C00,'9 programa 3 lentelė'!E7:E82)</f>
        <v>0</v>
      </c>
    </row>
    <row r="21" spans="2:4" x14ac:dyDescent="0.25">
      <c r="B21" s="95" t="s">
        <v>111</v>
      </c>
      <c r="C21" s="85" t="s">
        <v>112</v>
      </c>
      <c r="D21" s="81" cm="1">
        <f t="array" ref="D21">SUMIF('9 programa 3 lentelė'!C7:C82,'9 programa 3 lentelė'!C00,'9 programa 3 lentelė'!E7:E82)</f>
        <v>0</v>
      </c>
    </row>
    <row r="22" spans="2:4" ht="26.4" x14ac:dyDescent="0.25">
      <c r="B22" s="95"/>
      <c r="C22" s="82" t="s">
        <v>113</v>
      </c>
      <c r="D22" s="5">
        <f>D6+D14</f>
        <v>557.79999999999995</v>
      </c>
    </row>
    <row r="23" spans="2:4" x14ac:dyDescent="0.25">
      <c r="B23" s="95"/>
      <c r="C23" s="82" t="s">
        <v>53</v>
      </c>
      <c r="D23" s="84">
        <v>0</v>
      </c>
    </row>
    <row r="24" spans="2:4" x14ac:dyDescent="0.25">
      <c r="B24" s="86"/>
      <c r="C24" s="88"/>
      <c r="D24" s="88"/>
    </row>
  </sheetData>
  <mergeCells count="2">
    <mergeCell ref="B1:D1"/>
    <mergeCell ref="B5:D5"/>
  </mergeCells>
  <pageMargins left="0.7" right="0.7" top="0.75" bottom="0.75" header="0.3" footer="0.3"/>
  <pageSetup paperSize="9" scale="13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9 programa 3 lentelė</vt:lpstr>
      <vt:lpstr>Lėšų suvestinė 2 lentelė</vt:lpstr>
      <vt:lpstr>'9 programa 3 lentelė'!Print_Area</vt:lpstr>
      <vt:lpstr>'9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Asta Česnauskienė</cp:lastModifiedBy>
  <cp:revision/>
  <cp:lastPrinted>2024-09-03T13:27:09Z</cp:lastPrinted>
  <dcterms:created xsi:type="dcterms:W3CDTF">2023-07-10T07:04:14Z</dcterms:created>
  <dcterms:modified xsi:type="dcterms:W3CDTF">2024-11-05T09:01:32Z</dcterms:modified>
  <cp:category/>
  <cp:contentStatus/>
</cp:coreProperties>
</file>