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AS\"/>
    </mc:Choice>
  </mc:AlternateContent>
  <xr:revisionPtr revIDLastSave="0" documentId="13_ncr:1_{8169A56A-EB32-4C34-8713-7DA96D4536BE}" xr6:coauthVersionLast="47" xr6:coauthVersionMax="47" xr10:uidLastSave="{00000000-0000-0000-0000-000000000000}"/>
  <bookViews>
    <workbookView xWindow="-108" yWindow="-108" windowWidth="23256" windowHeight="12456" xr2:uid="{8781E09A-AF8A-41B1-BEE6-FEA710A04E37}"/>
  </bookViews>
  <sheets>
    <sheet name="007 programa 4 lentelė" sheetId="1" r:id="rId1"/>
  </sheets>
  <definedNames>
    <definedName name="_xlnm.Print_Area" localSheetId="0">'007 programa 4 lentelė'!$A$1:$G$206</definedName>
    <definedName name="_xlnm.Print_Titles" localSheetId="0">'007 programa 4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F40" i="1"/>
  <c r="E40" i="1"/>
  <c r="D44" i="1"/>
  <c r="F49" i="1"/>
  <c r="E48" i="1"/>
  <c r="D46" i="1"/>
  <c r="D150" i="1"/>
  <c r="F44" i="1"/>
  <c r="E44" i="1"/>
  <c r="E63" i="1"/>
  <c r="D63" i="1"/>
  <c r="D49" i="1"/>
  <c r="E33" i="1"/>
  <c r="D33" i="1"/>
  <c r="D61" i="1"/>
  <c r="D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Saulina Paulauskienė</author>
    <author>Snieguolė Kačerauskaitė</author>
    <author>Vaiva Lukošienė</author>
  </authors>
  <commentList>
    <comment ref="D7" authorId="0" shapeId="0" xr:uid="{E2A41E88-123A-46C0-9293-96FDE5D3D022}">
      <text>
        <r>
          <rPr>
            <sz val="11"/>
            <color theme="1"/>
            <rFont val="Calibri"/>
            <family val="2"/>
            <charset val="186"/>
            <scheme val="minor"/>
          </rPr>
          <t>1. Teritorija prie Santuokų rūmų.
2. Girulių – Melnragės ir Smiltynės paplūdimių prieigų ir infrastuktūros sutvarkymas.</t>
        </r>
      </text>
    </comment>
    <comment ref="E7" authorId="0" shapeId="0" xr:uid="{4FC7768F-49B2-46E6-82C4-27A506ACE963}">
      <text>
        <r>
          <rPr>
            <sz val="11"/>
            <color theme="1"/>
            <rFont val="Calibri"/>
            <family val="2"/>
            <charset val="186"/>
            <scheme val="minor"/>
          </rPr>
          <t>1. Danės upės ir Smiltynės krantinių remontas.
2. Draugystės parko laisvalaikio erdvė.
3. AB "Klaipėdos baldai" Pakrantės parko projekto įgyvendinimas.</t>
        </r>
      </text>
    </comment>
    <comment ref="F7" authorId="1" shapeId="0" xr:uid="{7F786CE6-FC6D-48F5-91D7-95803457D3EE}">
      <text>
        <r>
          <rPr>
            <sz val="11"/>
            <color theme="1"/>
            <rFont val="Calibri"/>
            <family val="2"/>
            <charset val="186"/>
            <scheme val="minor"/>
          </rPr>
          <t>1. Atgimimo aikštė.
2. Turgaus aikštė.
3. Danės teritorijos prieigos Šiauriniame rage.
4. Neringos skveras.</t>
        </r>
      </text>
    </comment>
    <comment ref="D46" authorId="0" shapeId="0" xr:uid="{564C3DAD-EE90-492F-8FDB-971EFD093F57}">
      <text>
        <r>
          <rPr>
            <sz val="11"/>
            <color theme="1"/>
            <rFont val="Calibri"/>
            <family val="2"/>
            <charset val="186"/>
            <scheme val="minor"/>
          </rPr>
          <t>1. Žardininkų parko vaikų žaidimo aikštelė.
2. Judėjimo laisvė Pajūryje: visiems prieinama pakrantė.
3. "Saulėlydžio ir laivų palydos" - suoliukai prie Klaipėdos molo.
4. Supynių alėja.
Atsikelia iš 2024 m.:
1. Žaidimų ir lauko muzikos instrumentų aikštelė Draugystės parke.
2. Sniegalaukis.</t>
        </r>
      </text>
    </comment>
    <comment ref="D48" authorId="2" shapeId="0" xr:uid="{21683209-0263-45E3-954C-1C0862427379}">
      <text>
        <r>
          <rPr>
            <sz val="11"/>
            <color theme="1"/>
            <rFont val="Calibri"/>
            <family val="2"/>
            <charset val="186"/>
            <scheme val="minor"/>
          </rPr>
          <t>1. Draugystės parko kompleksinės laisvalaikio erdvės projektas
2. AB "Klaipėdos baldai" Pakrantės parko projektas
3. Naujos 2025 m. parinktos kompleksinės laisvalaikio erdvės projektas
4. Danės upės pritaikymas</t>
        </r>
      </text>
    </comment>
    <comment ref="E48" authorId="2" shapeId="0" xr:uid="{A6B7E563-94E6-43D8-9ABB-A28EE18B5C1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Naujos 2026 m. parinktos kompleksinės laisvalaikio erdvės projektas
</t>
        </r>
      </text>
    </comment>
    <comment ref="F48" authorId="2" shapeId="0" xr:uid="{DAE2636B-DDF2-4FCD-8CAE-1896978759E6}">
      <text>
        <r>
          <rPr>
            <sz val="11"/>
            <color theme="1"/>
            <rFont val="Calibri"/>
            <family val="2"/>
            <charset val="186"/>
            <scheme val="minor"/>
          </rPr>
          <t>Naujos 2027 m. parinktos kompleksinės laisvalaikio erdvės projektas.</t>
        </r>
      </text>
    </comment>
    <comment ref="E49" authorId="2" shapeId="0" xr:uid="{8F83D4AB-6332-466C-899E-E548BCE1DD7B}">
      <text>
        <r>
          <rPr>
            <sz val="11"/>
            <color theme="1"/>
            <rFont val="Calibri"/>
            <family val="2"/>
            <charset val="186"/>
            <scheme val="minor"/>
          </rPr>
          <t>1. Draugystės parko laisvalaikio erdvė
2. Naujos 2025 m. parinktos kompleksinės laisvalaikio erdvės projekto įgyvendinimas
3. AB "Klaipėdos baldai" Pakrantės parko projekto įgyvendinimas
4. Danės upės pritaikymas</t>
        </r>
      </text>
    </comment>
    <comment ref="F49" authorId="2" shapeId="0" xr:uid="{FCA7FBDB-CE72-4D84-984A-3A7055643B1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Naujos 2026 m. parinktos kompleksinės laisvalaikio erdvės projekto įgyvendinimas.
</t>
        </r>
      </text>
    </comment>
    <comment ref="D53" authorId="0" shapeId="0" xr:uid="{B5781620-E380-4FB6-A3D3-AF74CC033F98}">
      <text>
        <r>
          <rPr>
            <sz val="11"/>
            <color theme="1"/>
            <rFont val="Calibri"/>
            <family val="2"/>
            <charset val="186"/>
            <scheme val="minor"/>
          </rPr>
          <t>1.Stovyklos g. 4 –21,79 m2; 2.Kopų g. 1A (I Melnragė) – 92,62 m2; 
3-6. Melnragė-Giruliai ( 4 vnt.)
6-11. Smiltynė(5 vnt.)</t>
        </r>
      </text>
    </comment>
    <comment ref="D54" authorId="0" shapeId="0" xr:uid="{238F652B-F738-41D7-8EF6-D428E853B45B}">
      <text>
        <r>
          <rPr>
            <sz val="11"/>
            <color theme="1"/>
            <rFont val="Calibri"/>
            <family val="2"/>
            <charset val="186"/>
            <scheme val="minor"/>
          </rPr>
          <t>5 Gelbėjimo postai - už 92928,00 EUR. 
31 Persirengimo kabinos (Smiltynė/Melnragė-Giruliai) - už 17182 EUR; 
33 vnt. Smiltynės paplūdimių prieigų mažoji architektūros elementų -  už 75400 EUR.</t>
        </r>
      </text>
    </comment>
    <comment ref="D55" authorId="0" shapeId="0" xr:uid="{1EB4E656-49B2-49C0-842F-1F58F108DB6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Administracinio pastato, Garažų g. 6, Klaipėda, kapitalinio remonto ir tvarkybos darbų projekto parengimas ir tyrimų atlikimas, projekto ekspertizė - 32732,84 EUR+12100 EUR. 
2-3 Konteinerinių wc projektų pabaigimas - 2 vnt. </t>
        </r>
      </text>
    </comment>
    <comment ref="E56" authorId="0" shapeId="0" xr:uid="{848BCBE8-82B7-45D0-A4F1-5FE983976ADA}">
      <text>
        <r>
          <rPr>
            <sz val="11"/>
            <color theme="1"/>
            <rFont val="Calibri"/>
            <family val="2"/>
            <charset val="186"/>
            <scheme val="minor"/>
          </rPr>
          <t>1. Pastato Melnragės g. 12 remontas - 80000 EUR; 
2. Pastato Garažų g. 6 kapitalinis remontas - 180000 EUR.</t>
        </r>
      </text>
    </comment>
    <comment ref="D57" authorId="0" shapeId="0" xr:uid="{B8D3A667-AF9E-4DBD-A224-BAC69D5F6980}">
      <text>
        <r>
          <rPr>
            <sz val="11"/>
            <color theme="1"/>
            <rFont val="Calibri"/>
            <family val="2"/>
            <charset val="186"/>
            <scheme val="minor"/>
          </rPr>
          <t>1. Spec. paskirties laivas upės darbams - 152318,95 EUR; 
2. Keturratis - 14202 EUR.</t>
        </r>
      </text>
    </comment>
    <comment ref="E57" authorId="0" shapeId="0" xr:uid="{9BCBF0CC-7115-4D59-BB03-A1EA0828BA80}">
      <text>
        <r>
          <rPr>
            <sz val="11"/>
            <color theme="1"/>
            <rFont val="Calibri"/>
            <family val="2"/>
            <charset val="186"/>
            <scheme val="minor"/>
          </rPr>
          <t>1. Lengvasis automobilis - 30000 EUR; 
2. Smėlio valymo mašina - 100000 EUR; 
3. Specialios paskirties pontonas Danės upės valymo darbams - 60000 EUR.</t>
        </r>
      </text>
    </comment>
    <comment ref="F57" authorId="0" shapeId="0" xr:uid="{3E084EE1-9EBD-496B-A4AC-457CAAAF777B}">
      <text>
        <r>
          <rPr>
            <sz val="11"/>
            <color theme="1"/>
            <rFont val="Calibri"/>
            <family val="2"/>
            <charset val="186"/>
            <scheme val="minor"/>
          </rPr>
          <t>Specialios paskirties laivas budėjimams - 150000 EUR.</t>
        </r>
      </text>
    </comment>
    <comment ref="E58" authorId="0" shapeId="0" xr:uid="{CB80F03B-E995-4F41-B691-FC7AFBA73CB1}">
      <text>
        <r>
          <rPr>
            <sz val="11"/>
            <color theme="1"/>
            <rFont val="Calibri"/>
            <family val="2"/>
            <charset val="186"/>
            <scheme val="minor"/>
          </rPr>
          <t>Danės upės laivų stovėjimo, švartavimosi vietų rezervacijos informacinės sistema - 20000 EUR.</t>
        </r>
      </text>
    </comment>
    <comment ref="D59" authorId="0" shapeId="0" xr:uid="{0B712D6F-ED80-4EFF-969E-A6DF437BE583}">
      <text>
        <r>
          <rPr>
            <sz val="11"/>
            <color theme="1"/>
            <rFont val="Calibri"/>
            <family val="2"/>
            <charset val="186"/>
            <scheme val="minor"/>
          </rPr>
          <t>Nuotekų valyklos, buitinių nuotekų tinklų Smiltynės g. 15 C, Klaipėda, statyba - 91615,86 EUR.</t>
        </r>
      </text>
    </comment>
    <comment ref="D64" authorId="0" shapeId="0" xr:uid="{1A1A2C0C-BDC2-4153-B34C-814D5EAE93A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 Laivų švartavimo prieplaukos (~248 m.) prie Garažų g. 6, Klaipėda, projektavimo II etapas - 19800 +12100 EUR; 
2. Naujos Danės upės krantinės (~ 250 m.) nuo Klaipėdos irklavimo centro iki Mokyklos g. tilto projektavimo darbai - 118580,00 EUR. </t>
        </r>
      </text>
    </comment>
    <comment ref="D65" authorId="0" shapeId="0" xr:uid="{B3F14976-EC41-42E3-B006-31D8E49E0A57}">
      <text>
        <r>
          <rPr>
            <sz val="11"/>
            <color theme="1"/>
            <rFont val="Calibri"/>
            <family val="2"/>
            <charset val="186"/>
            <scheme val="minor"/>
          </rPr>
          <t>1. Laivų švartavimo prieplaukos (~190 m.) prie Garažų g. 6, Klaipėda, įrengimas - 464640,00 EUR; 2. Laivų švartavimo prieplaukos (~180 m.) rytinėje Meridiano krantinės dalyje, įrengimas - 150572,40 EUR.</t>
        </r>
      </text>
    </comment>
    <comment ref="D73" authorId="2" shapeId="0" xr:uid="{84A97DC5-4CF3-41EE-96F4-B9926659502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Danės krantinėje
2. Kruizinių laivų terminale (Priešpilio g.)
</t>
        </r>
      </text>
    </comment>
    <comment ref="E73" authorId="2" shapeId="0" xr:uid="{7417ACBD-0744-4638-842D-B0CAFF159071}">
      <text>
        <r>
          <rPr>
            <sz val="11"/>
            <color theme="1"/>
            <rFont val="Calibri"/>
            <family val="2"/>
            <charset val="186"/>
            <scheme val="minor"/>
          </rPr>
          <t>Sąjūdžio parke,
Smiltynės g. 14 A ir 14 B</t>
        </r>
      </text>
    </comment>
    <comment ref="F73" authorId="2" shapeId="0" xr:uid="{6F8A778F-1B56-43ED-8FC0-05BBAF7ABFD9}">
      <text>
        <r>
          <rPr>
            <sz val="11"/>
            <color theme="1"/>
            <rFont val="Calibri"/>
            <family val="2"/>
            <charset val="186"/>
            <scheme val="minor"/>
          </rPr>
          <t>2026 m. suprojektuoto Automatinio viešojo tualeto įrengimas</t>
        </r>
      </text>
    </comment>
    <comment ref="D74" authorId="2" shapeId="0" xr:uid="{99D3010B-75B3-492B-ACF4-65359ECEF1E3}">
      <text>
        <r>
          <rPr>
            <sz val="11"/>
            <color theme="1"/>
            <rFont val="Calibri"/>
            <family val="2"/>
            <charset val="186"/>
            <scheme val="minor"/>
          </rPr>
          <t>Sąjūdžio parke</t>
        </r>
      </text>
    </comment>
    <comment ref="E74" authorId="2" shapeId="0" xr:uid="{C2F8D32C-A0CF-465A-8DCF-FAC770B94C59}">
      <text>
        <r>
          <rPr>
            <sz val="11"/>
            <color theme="1"/>
            <rFont val="Calibri"/>
            <family val="2"/>
            <charset val="186"/>
            <scheme val="minor"/>
          </rPr>
          <t>Automatinio viešojo tualeto projektavimas Klaipėdos mieste</t>
        </r>
      </text>
    </comment>
    <comment ref="F74" authorId="2" shapeId="0" xr:uid="{2FF5CBDC-4186-402E-B15B-A317D53F999F}">
      <text>
        <r>
          <rPr>
            <sz val="11"/>
            <color theme="1"/>
            <rFont val="Calibri"/>
            <family val="2"/>
            <charset val="186"/>
            <scheme val="minor"/>
          </rPr>
          <t>Automatinio viešojo tualeto projektavimas Klaipėdos mieste</t>
        </r>
      </text>
    </comment>
    <comment ref="D81" authorId="2" shapeId="0" xr:uid="{9796A230-7A21-4088-BA52-0D36E846CFA6}">
      <text>
        <r>
          <rPr>
            <sz val="11"/>
            <color theme="1"/>
            <rFont val="Calibri"/>
            <family val="2"/>
            <charset val="186"/>
            <scheme val="minor"/>
          </rPr>
          <t>1. Bangų g. 11
2.Mūrinio statinio, esančio Molo g. 25T griovimo darbai
3. Statinių, esančių šalia Jūrininkų pr. 1D, Klaipėdoje griovimo darbai 
4.Statinio, nutolusio 230 metrų į pietų pusę nuo Smiltynės g. 32A, Klaipėdoje griovimo darbai
5. Manto g. 83 gyvenamojo namo griovimo darbai</t>
        </r>
      </text>
    </comment>
    <comment ref="C119" authorId="1" shapeId="0" xr:uid="{91645D16-C4BF-483A-B8DD-CD8E9AE9724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Rodiklis rodo galutinai įrengtas vietas daugiabučių kiemuose. 
Naujos stovėjimo vietos įrengiant įvažiavimo kelius - 6 programoje.
</t>
        </r>
      </text>
    </comment>
    <comment ref="C128" authorId="0" shapeId="0" xr:uid="{90F6BBFE-4C36-40F6-B4F5-C8C9FA9A02FB}">
      <text>
        <r>
          <rPr>
            <sz val="11"/>
            <color theme="1"/>
            <rFont val="Calibri"/>
            <family val="2"/>
            <charset val="186"/>
            <scheme val="minor"/>
          </rPr>
          <t>261 stovėjimo vieta (iš jų 11 su negalia)</t>
        </r>
      </text>
    </comment>
    <comment ref="C129" authorId="0" shapeId="0" xr:uid="{140AC98F-F2DF-4372-A7F8-9A4720408BEE}">
      <text>
        <r>
          <rPr>
            <sz val="11"/>
            <color theme="1"/>
            <rFont val="Calibri"/>
            <family val="2"/>
            <charset val="186"/>
            <scheme val="minor"/>
          </rPr>
          <t>227 stovėjimo vietų (iš jų 7 su negalia)</t>
        </r>
      </text>
    </comment>
    <comment ref="C130" authorId="0" shapeId="0" xr:uid="{7F25CFA2-D945-4717-A252-4545BF559450}">
      <text>
        <r>
          <rPr>
            <sz val="11"/>
            <color theme="1"/>
            <rFont val="Calibri"/>
            <family val="2"/>
            <charset val="186"/>
            <scheme val="minor"/>
          </rPr>
          <t>288 stovėjimo vietų (iš jų 9 su negalia)</t>
        </r>
      </text>
    </comment>
    <comment ref="C131" authorId="0" shapeId="0" xr:uid="{8CC764BC-FAFB-4A5A-839E-B31A475E3F47}">
      <text>
        <r>
          <rPr>
            <sz val="11"/>
            <color theme="1"/>
            <rFont val="Calibri"/>
            <family val="2"/>
            <charset val="186"/>
            <scheme val="minor"/>
          </rPr>
          <t>192 stovėjimo vietų (iš jų 6 su negalia)</t>
        </r>
      </text>
    </comment>
    <comment ref="C132" authorId="2" shapeId="0" xr:uid="{D2A194F6-32A6-4F4D-AEE1-20899E081474}">
      <text>
        <r>
          <rPr>
            <sz val="11"/>
            <color theme="1"/>
            <rFont val="Calibri"/>
            <family val="2"/>
            <charset val="186"/>
            <scheme val="minor"/>
          </rPr>
          <t>159 stovėjimo vietų</t>
        </r>
      </text>
    </comment>
    <comment ref="C133" authorId="2" shapeId="0" xr:uid="{D9FF86C1-37B2-4A8E-B80A-A31418A7BCE0}">
      <text>
        <r>
          <rPr>
            <sz val="11"/>
            <color theme="1"/>
            <rFont val="Calibri"/>
            <family val="2"/>
            <charset val="186"/>
            <scheme val="minor"/>
          </rPr>
          <t>90 stovėjimo vietų</t>
        </r>
      </text>
    </comment>
    <comment ref="C134" authorId="2" shapeId="0" xr:uid="{BA1509A8-5537-48F1-BEF5-AE14672F57FB}">
      <text>
        <r>
          <rPr>
            <sz val="11"/>
            <color theme="1"/>
            <rFont val="Calibri"/>
            <family val="2"/>
            <charset val="186"/>
            <scheme val="minor"/>
          </rPr>
          <t>98 stovėjimo vietų</t>
        </r>
      </text>
    </comment>
    <comment ref="C135" authorId="2" shapeId="0" xr:uid="{CFA35166-5809-41C0-9CC4-2D75AE6E3C92}">
      <text>
        <r>
          <rPr>
            <sz val="11"/>
            <color theme="1"/>
            <rFont val="Calibri"/>
            <family val="2"/>
            <charset val="186"/>
            <scheme val="minor"/>
          </rPr>
          <t>82 stovėjimo vietų</t>
        </r>
      </text>
    </comment>
    <comment ref="C136" authorId="2" shapeId="0" xr:uid="{797E1E8A-0B6F-4DA4-9A81-24B5C92C5E18}">
      <text>
        <r>
          <rPr>
            <sz val="11"/>
            <color theme="1"/>
            <rFont val="Calibri"/>
            <family val="2"/>
            <charset val="186"/>
            <scheme val="minor"/>
          </rPr>
          <t>65 stovėjimo vietų</t>
        </r>
      </text>
    </comment>
    <comment ref="C137" authorId="2" shapeId="0" xr:uid="{BBFBC501-FAC7-4354-B189-16D3B48CED11}">
      <text>
        <r>
          <rPr>
            <sz val="11"/>
            <color theme="1"/>
            <rFont val="Calibri"/>
            <family val="2"/>
            <charset val="186"/>
            <scheme val="minor"/>
          </rPr>
          <t>356 stovėjimo vietų</t>
        </r>
      </text>
    </comment>
    <comment ref="C138" authorId="2" shapeId="0" xr:uid="{B286938C-0CAA-4F8E-A06C-D82E7627F573}">
      <text>
        <r>
          <rPr>
            <sz val="11"/>
            <color theme="1"/>
            <rFont val="Calibri"/>
            <family val="2"/>
            <charset val="186"/>
            <scheme val="minor"/>
          </rPr>
          <t>103 stovėjimo vietų</t>
        </r>
      </text>
    </comment>
    <comment ref="C139" authorId="2" shapeId="0" xr:uid="{E5C48A95-51BF-41D8-B323-6DD5362E905D}">
      <text>
        <r>
          <rPr>
            <sz val="11"/>
            <color theme="1"/>
            <rFont val="Calibri"/>
            <family val="2"/>
            <charset val="186"/>
            <scheme val="minor"/>
          </rPr>
          <t>103 stovėjimo vietų</t>
        </r>
      </text>
    </comment>
    <comment ref="C140" authorId="2" shapeId="0" xr:uid="{1150495E-ABC4-4B74-B817-032D70411CB0}">
      <text>
        <r>
          <rPr>
            <sz val="11"/>
            <color theme="1"/>
            <rFont val="Calibri"/>
            <family val="2"/>
            <charset val="186"/>
            <scheme val="minor"/>
          </rPr>
          <t>40 stovėjimo vietų</t>
        </r>
      </text>
    </comment>
    <comment ref="C141" authorId="2" shapeId="0" xr:uid="{E5A10949-76EC-4608-A58F-A4B5ECCF309B}">
      <text>
        <r>
          <rPr>
            <sz val="11"/>
            <color theme="1"/>
            <rFont val="Calibri"/>
            <family val="2"/>
            <charset val="186"/>
            <scheme val="minor"/>
          </rPr>
          <t>41 stovėjimo vietų</t>
        </r>
      </text>
    </comment>
    <comment ref="C142" authorId="2" shapeId="0" xr:uid="{2A169136-8C2C-4048-A7D4-99F15BEC5F8D}">
      <text>
        <r>
          <rPr>
            <sz val="11"/>
            <color theme="1"/>
            <rFont val="Calibri"/>
            <family val="2"/>
            <charset val="186"/>
            <scheme val="minor"/>
          </rPr>
          <t>98 stovėjimo vietų</t>
        </r>
      </text>
    </comment>
    <comment ref="E157" authorId="1" shapeId="0" xr:uid="{FB1F2208-BE7B-4175-8BA0-8B41A4CB0EE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Teritorija tarp Tilžės g. ir Vilniaus pl. (A1 magistralinio kelio)
</t>
        </r>
      </text>
    </comment>
    <comment ref="D162" authorId="0" shapeId="0" xr:uid="{82ACF0E7-F91E-444B-80E9-7B3C3B9E127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Taikos pr. 4A-5 </t>
        </r>
      </text>
    </comment>
  </commentList>
</comments>
</file>

<file path=xl/sharedStrings.xml><?xml version="1.0" encoding="utf-8"?>
<sst xmlns="http://schemas.openxmlformats.org/spreadsheetml/2006/main" count="409" uniqueCount="377">
  <si>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</si>
  <si>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</si>
  <si>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</si>
  <si>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</si>
  <si>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2025 m.</t>
  </si>
  <si>
    <t>2026 m.</t>
  </si>
  <si>
    <t>2027 m.</t>
  </si>
  <si>
    <t>007-01</t>
  </si>
  <si>
    <t>Uždavinys: Siekti, kad miesto viešosios erdvės būtų tvarkingos, jaukios ir saugios</t>
  </si>
  <si>
    <t>E-007-01-01</t>
  </si>
  <si>
    <t>Viešųjų erdvių, kurių būklė iš esmės pagerinta, skaičius</t>
  </si>
  <si>
    <t>E-007-01-02</t>
  </si>
  <si>
    <t>Suvartota elektros energijos miesto gatvių apšvietimui vidutiniškai per metus, KWh vienam šviestuvui</t>
  </si>
  <si>
    <t>E-007-01-03</t>
  </si>
  <si>
    <t>Apleistų ir nenaudojamų pastatų skaičius mieste, vnt.</t>
  </si>
  <si>
    <t>E-007-01-04</t>
  </si>
  <si>
    <t>Vidutinis švaros mieste vertinimas balais (iš 10 galimų)</t>
  </si>
  <si>
    <t>&gt;7,38</t>
  </si>
  <si>
    <t>007-01-01</t>
  </si>
  <si>
    <t>Priemonė: Miesto aikščių, skverų ir kitų bendro naudojimo teritorijų atnaujinimas ir priežiūra</t>
  </si>
  <si>
    <t xml:space="preserve">Atgimimo aikštės sutvarkymas, didinant patrauklumą investicijoms, skatinant lankytojų srautus </t>
  </si>
  <si>
    <t>P-007-01-01-01</t>
  </si>
  <si>
    <t xml:space="preserve">Atlikta rangos darbų (požeminio garažo statyba). Užbaigtumas, proc.  </t>
  </si>
  <si>
    <t>P-3.1.1.4-3</t>
  </si>
  <si>
    <t>Turgaus aikštės su prieigomis atgaivinimas</t>
  </si>
  <si>
    <t>P-007-01-01-02</t>
  </si>
  <si>
    <t>Parengtas techninis projektas, vnt.</t>
  </si>
  <si>
    <t>P-3.2.2.3-1</t>
  </si>
  <si>
    <t> </t>
  </si>
  <si>
    <t>Atlikta rangos darbų. Užbaigtumas, proc.</t>
  </si>
  <si>
    <t xml:space="preserve">AB „Klaipėdos energija“ teritorijos Danės g. 8, Klaipėdoje, konversija   </t>
  </si>
  <si>
    <t>P-007-01-01-03</t>
  </si>
  <si>
    <t>Parengta galimybių studija, vnt.</t>
  </si>
  <si>
    <t>P-007-01-01-04</t>
  </si>
  <si>
    <t>Įvykdytas architektūrinis konkursas, vnt.</t>
  </si>
  <si>
    <t>P-3.2.1.2-1</t>
  </si>
  <si>
    <t xml:space="preserve">Danės teritorijos prieigų atgaivinimas Šiauriniame rage </t>
  </si>
  <si>
    <t>P-3.2.1.1-1</t>
  </si>
  <si>
    <t>P-007-01-01-05</t>
  </si>
  <si>
    <t>Teritorijos prie Santuokų rūmų atnaujinimas</t>
  </si>
  <si>
    <t>P-007-01-01-06</t>
  </si>
  <si>
    <t> P-3.2.2.5-4</t>
  </si>
  <si>
    <t>Neringos skvero atnaujinimas</t>
  </si>
  <si>
    <t>P-007-01-01-07</t>
  </si>
  <si>
    <t>P-007-01-01-08</t>
  </si>
  <si>
    <t xml:space="preserve">Gėlynų atnaujinimas ir įrengimas </t>
  </si>
  <si>
    <t>P-007-01-01-09</t>
  </si>
  <si>
    <t>Tvarkoma gėlynų ploto, tūkst. m²</t>
  </si>
  <si>
    <t>P-007-01-01-10</t>
  </si>
  <si>
    <t xml:space="preserve">Prižiūrima tūrinių ir kitų gėlinių, vnt. </t>
  </si>
  <si>
    <t>Fontanų priežiūra, remontas ir atnaujinimas</t>
  </si>
  <si>
    <t>P-007-01-01-11</t>
  </si>
  <si>
    <t>Prižiūrima fontanų, vnt.</t>
  </si>
  <si>
    <t>P-007-01-01-12</t>
  </si>
  <si>
    <t>Prižiūrima gertuvių, vnt.</t>
  </si>
  <si>
    <t>Miesto viešųjų teritorijų inventoriaus priežiūra, įrengimas ir įsigijimas</t>
  </si>
  <si>
    <t>P-007-01-01-13</t>
  </si>
  <si>
    <t>Įsigyta inventoriaus, vnt.</t>
  </si>
  <si>
    <t>Šventinis miesto papuošimas (kalėdinio laikotarpio)</t>
  </si>
  <si>
    <t>P-007-01-01-14</t>
  </si>
  <si>
    <t>Įsigyta šviečiančių kalėdinių elementų apšvietimo atramoms, vnt.</t>
  </si>
  <si>
    <t>P-007-01-01-15</t>
  </si>
  <si>
    <t xml:space="preserve">Įsigyta šviečiančių tūrinių kalėdinių papuošimų apšvietimo atramoms, vnt. </t>
  </si>
  <si>
    <t>P-007-01-01-16</t>
  </si>
  <si>
    <t>Pakabinta ir eksploatuojama papuošimo elementų, vnt.</t>
  </si>
  <si>
    <t>P-007-01-01-17</t>
  </si>
  <si>
    <t>Pakabinta ir eksploatuojama šviesos elementų (LED girliandų) fasadams ir medžiams puošti, tūkst. m</t>
  </si>
  <si>
    <t>Retransliuojamo vaizdo stebėjimo kamerų viešosiose vietose įsigijimas ir eksploatacija</t>
  </si>
  <si>
    <t>P-007-01-01-18</t>
  </si>
  <si>
    <t>Eksploatuojama kamerų, vnt.</t>
  </si>
  <si>
    <t>P-007-01-01-19</t>
  </si>
  <si>
    <t>Eksploatuojama belaidžio (Wi-Fi) ryšio stotelių, įrengtų šalia kamerų, vnt.</t>
  </si>
  <si>
    <t>P-007-01-01-20</t>
  </si>
  <si>
    <t>Eksploatuojama viešųjų erdvių daugiafunkcių belaidžio  (Wi-Fi) ryšio stotelių, vnt.</t>
  </si>
  <si>
    <t>P-007-01-01-21</t>
  </si>
  <si>
    <t>Duomenų saugyklos įsigijimas, vnt.</t>
  </si>
  <si>
    <t>P-007-01-01-22</t>
  </si>
  <si>
    <t>Įsigyta kamerų, vnt.</t>
  </si>
  <si>
    <t>P-2.4.3.5-2</t>
  </si>
  <si>
    <t xml:space="preserve">Dalyvaujamojo biudžeto iniciatyvų įgyvendinimas </t>
  </si>
  <si>
    <t xml:space="preserve">
</t>
  </si>
  <si>
    <t>P-007-01-01-23</t>
  </si>
  <si>
    <t>Įgyvendinta iniciatyvų, vnt.</t>
  </si>
  <si>
    <t>P-2.6.4.3-1</t>
  </si>
  <si>
    <t>Kompleksinis sporto ir laisvalaikio zonų sutvarkymas seniūnaitijose</t>
  </si>
  <si>
    <t>P-007-01-01-24</t>
  </si>
  <si>
    <t>P-007-01-01-25</t>
  </si>
  <si>
    <t>Kompleksiškai sutvarkyta sporto ir laisvalaikio zonų seniūnaitijose, vnt.</t>
  </si>
  <si>
    <t>P-3.2.2.5-2</t>
  </si>
  <si>
    <t>BĮ „Klaipėdos paplūdimiai“ veiklos organizavimas</t>
  </si>
  <si>
    <t>P-007-01-01-26</t>
  </si>
  <si>
    <t>Nuolatinių darbuotojų etatų, skaičius</t>
  </si>
  <si>
    <t>P-007-01-01-27</t>
  </si>
  <si>
    <t>Sezoninių darbuotojų etatų, skaičius</t>
  </si>
  <si>
    <t>P-007-01-01-28</t>
  </si>
  <si>
    <t>Prižiūrima tualetų, vnt.</t>
  </si>
  <si>
    <t>P-007-01-01-29</t>
  </si>
  <si>
    <t>Įsigyta ir įrengta inventoriaus, vnt.</t>
  </si>
  <si>
    <t>P-007-01-01-30</t>
  </si>
  <si>
    <t>Parengta projektų, dokumentų, vnt.</t>
  </si>
  <si>
    <t>P-007-01-01-31</t>
  </si>
  <si>
    <t>Pastatų ir infrastruktūros statinių, kuriuose atliktas remontas, skaičius, vnt.</t>
  </si>
  <si>
    <t>P-007-01-01-32</t>
  </si>
  <si>
    <t xml:space="preserve">Įsigyta transporto priemonių ir technikos, vnt. </t>
  </si>
  <si>
    <t>P-007-01-01-33</t>
  </si>
  <si>
    <t>Įsigyta programinės įrangos (sistemų), vnt.</t>
  </si>
  <si>
    <t>P-007-01-01-34</t>
  </si>
  <si>
    <t>Įrengta inžinerinių statinių, vnt.</t>
  </si>
  <si>
    <t>Smiltynės gelbėjimo stoties rekonstrukcija ir prieigų sutvarkymas</t>
  </si>
  <si>
    <t>P-007-01-01-35</t>
  </si>
  <si>
    <t>Parengtas projektas, vnt.</t>
  </si>
  <si>
    <t>Danės upės ir Smiltynės krantinių remontas</t>
  </si>
  <si>
    <t>P-007-01-01-36</t>
  </si>
  <si>
    <t>Techninės dokumentacijos atkūrimas, parengimas. Užbaigtumas, proc.</t>
  </si>
  <si>
    <t>P-007-01-01-37</t>
  </si>
  <si>
    <t>P-007-01-01-38</t>
  </si>
  <si>
    <t>Įrengta laivų švartavimo prieplaukų, vnt.</t>
  </si>
  <si>
    <t>Savivaldybei priskirtų teritorijų sanitarinis valymas, parkų, skverų, žaliųjų plotų želdinimas ir aplinkotvarka</t>
  </si>
  <si>
    <t>P-007-01-01-39</t>
  </si>
  <si>
    <t>Savivaldybei priskirtų valyti ir prižiūrėti teritorijų plotas, kv. km</t>
  </si>
  <si>
    <t>P-007-01-01-40</t>
  </si>
  <si>
    <t>Prižiūrėta parkų, skverų, vnt.</t>
  </si>
  <si>
    <t>P-007-01-01-41</t>
  </si>
  <si>
    <t>Prižiūrėta bendro naudojimo atliekų surinkimo konteinerių aikštelių, vnt.</t>
  </si>
  <si>
    <t>Miesto viešųjų tualetų įrengimas, remontas, priežiūra ir nuoma</t>
  </si>
  <si>
    <t>P-007-01-01-42</t>
  </si>
  <si>
    <t>Prižiūrima automatinių, konteinerinių viešųjų tualetų, vnt.</t>
  </si>
  <si>
    <t>P-007-01-01-43</t>
  </si>
  <si>
    <t>Nuomojama kilnojamųjų tualetų švenčių metu, vnt.</t>
  </si>
  <si>
    <t>P-007-01-01-44</t>
  </si>
  <si>
    <t>Įrengta konteinerinių tualetų, vnt.</t>
  </si>
  <si>
    <t>P-1.2.1.5-3</t>
  </si>
  <si>
    <t>P-007-01-01-45</t>
  </si>
  <si>
    <t>Parengta projektų, vnt.</t>
  </si>
  <si>
    <t>Gyvūnų gerovės ir apsaugos priemonių įgyvendinimas (beglobių gyvūnų gaudymas, sterilizacija ir kt.)</t>
  </si>
  <si>
    <t>P-007-01-01-46</t>
  </si>
  <si>
    <t xml:space="preserve">Paimta, sugauta gyvūnų, vnt. </t>
  </si>
  <si>
    <t>P-007-01-01-47</t>
  </si>
  <si>
    <t>Atlikta beglobių kačių sterilizacijų, vnt.</t>
  </si>
  <si>
    <t>P-007-01-01-48</t>
  </si>
  <si>
    <t>Atnaujinta šunų vedžiojimo aikštelių, vnt.</t>
  </si>
  <si>
    <t>P-007-01-01-49</t>
  </si>
  <si>
    <t>Pastatyta kačių namelių, vnt.</t>
  </si>
  <si>
    <t xml:space="preserve">Statinių, keliančių pavojų gyvybei ir sveikatai, griovimas </t>
  </si>
  <si>
    <t>P-007-01-01-50</t>
  </si>
  <si>
    <t>Nugriauta statinių, vnt.</t>
  </si>
  <si>
    <t>Automobilių nuvežimas ir saugojimas</t>
  </si>
  <si>
    <t>P-007-01-01-51</t>
  </si>
  <si>
    <t>Nuvežta nenaudojamų automobilių, skaičius</t>
  </si>
  <si>
    <t>P-007-01-01-52</t>
  </si>
  <si>
    <t>Saugoma nenaudojamų automobilių, skaičius</t>
  </si>
  <si>
    <t>P-007-01-01-53</t>
  </si>
  <si>
    <t>Nuvežta už KET pažeidimus ir saugoma automobilių, skaičius</t>
  </si>
  <si>
    <t>K. Donelaičio aikštės sutvarkymas</t>
  </si>
  <si>
    <t>P-3.2.2.5.-4</t>
  </si>
  <si>
    <t>P-007-01-01-54</t>
  </si>
  <si>
    <t>Slipų įrengimas miesto vandens telkiniuose</t>
  </si>
  <si>
    <t>P-007-01-01-55</t>
  </si>
  <si>
    <t xml:space="preserve">Parengti projektiniai pasiūlymai, proc. </t>
  </si>
  <si>
    <t>P-007-01-01-56</t>
  </si>
  <si>
    <t xml:space="preserve">Parengta techninė dokumentacija, proc. </t>
  </si>
  <si>
    <t>Girulių – Melnragės ir Smiltynės paplūdimių prieigų ir infrastuktūros sutvarkymas</t>
  </si>
  <si>
    <t>P-007-01-01-57</t>
  </si>
  <si>
    <t xml:space="preserve">Atlikta rangos darbų (Antrojoje Melnragėje). Užbaigtumas, proc. </t>
  </si>
  <si>
    <t>P-007-01-01-58</t>
  </si>
  <si>
    <t xml:space="preserve">Atlikta rangos darbų (Giruliuose). Užbaigtumas, proc. </t>
  </si>
  <si>
    <t xml:space="preserve">007-01-02 </t>
  </si>
  <si>
    <t>Priemonė:  Miesto viešųjų erdvių ir gatvių apšvietimo užtikrinimas</t>
  </si>
  <si>
    <t>Gatvių ir viešųjų erdvių apšvietimo organizavimo funkcijos įgyvendinimas</t>
  </si>
  <si>
    <t>P-007-01-02-01</t>
  </si>
  <si>
    <t>Eksploatuojama šviestuvų, tūkst. vnt.</t>
  </si>
  <si>
    <t>P-3.3.2.4-3</t>
  </si>
  <si>
    <t>P-007-01-02-02</t>
  </si>
  <si>
    <t>Suvartota elektros energijos, tūkst. MWh</t>
  </si>
  <si>
    <t>P-3.3.2.4-2</t>
  </si>
  <si>
    <t>Viešųjų erdvių (šviesoforų, fontanų, tualetų ir kt.) apšvietimo tinklų ir įrangos eksploatacija</t>
  </si>
  <si>
    <t>P-007-01-02-03</t>
  </si>
  <si>
    <t>Viešųjų erdvių, daugiabučių namų kiemų  ir gatvių apšvietimo įrengimas</t>
  </si>
  <si>
    <t>P-007-01-02-04</t>
  </si>
  <si>
    <t>Viešųjų erdvių, daugiabučių namų kiemų ir gatvių, kuriose įrengiamas apšvietimas, skaičius</t>
  </si>
  <si>
    <t>007-02</t>
  </si>
  <si>
    <t>Uždavinys: Laidojimo paslaugų teikimas ir kapinių priežiūros organizavimas</t>
  </si>
  <si>
    <t>E-007-02-01</t>
  </si>
  <si>
    <t>Kremuotų palaikų, laidojamų urnose, santykis su bendru laidojamų palaikų skaičiumi, proc.</t>
  </si>
  <si>
    <t xml:space="preserve">007-02-01 </t>
  </si>
  <si>
    <t>Priemonė: Laidojimo paslaugų teikimas ir kapinių priežiūros organizavimas</t>
  </si>
  <si>
    <t xml:space="preserve">Mirusių (žuvusių) žmonių palaikų pervežimas iš įvykio vietos, laikymas (saugojimas) bei nenustatytos asmenybės palaikų laidojimas </t>
  </si>
  <si>
    <t>P-007-02-01-01</t>
  </si>
  <si>
    <t xml:space="preserve">Išvežta mirusiųjų iš įvykio vietos,  skaičius </t>
  </si>
  <si>
    <t>P-007-02-01-02</t>
  </si>
  <si>
    <t>Mirusiųjų palaikų laikinas laikymas (saugojimas), tūkst. val.</t>
  </si>
  <si>
    <t>P-007-02-01-03</t>
  </si>
  <si>
    <t xml:space="preserve">Palaidota mirusiųjų, skaičius </t>
  </si>
  <si>
    <t>Miesto kapinių priežiūra ir  infrastruktūros atnaujinimas</t>
  </si>
  <si>
    <t>P-007-02-01-04</t>
  </si>
  <si>
    <t xml:space="preserve">Prižiūrima kapinių  (įskaitant senąsias kapinaites), vnt. </t>
  </si>
  <si>
    <t>P-3.2.2.6-3</t>
  </si>
  <si>
    <t>P-007-02-01-05</t>
  </si>
  <si>
    <r>
      <t>Suremontuota takų Joniškės ir Lėbartų kapinėse, tūkst. m</t>
    </r>
    <r>
      <rPr>
        <vertAlign val="superscript"/>
        <sz val="10"/>
        <rFont val="Times New Roman"/>
        <family val="1"/>
      </rPr>
      <t>2</t>
    </r>
  </si>
  <si>
    <t>P-007-02-01-06</t>
  </si>
  <si>
    <t xml:space="preserve">Atlikta viešojo tualeto remonto Lėbartų kapinių administraciniame pastate rangos darbų. Užbaigtumas, proc.  </t>
  </si>
  <si>
    <t>P-007-02-01-07</t>
  </si>
  <si>
    <t>Įrengta kolumbariumų nišų, vnt.</t>
  </si>
  <si>
    <t>Smeltės istorinių kapinių teritorijos sutvarkymas</t>
  </si>
  <si>
    <t>P-007-02-01-08</t>
  </si>
  <si>
    <t>Antrojo pasaulinio karo Sovietų Sąjungos karių palaidojimo vietos, esančios S. Daukanto gatvėje, pertvarkymas</t>
  </si>
  <si>
    <t>P-007-02-01-09</t>
  </si>
  <si>
    <t>007-03</t>
  </si>
  <si>
    <t>Uždavinys: Užtikrinti švarą ir tvarką daugiabučių gyvenamųjų namų kvartaluose, skatinti gyventojus renovuoti, prižiūrėti ir saugoti savo turtą</t>
  </si>
  <si>
    <t>E-007-03-01</t>
  </si>
  <si>
    <t>Įrengta automobilių stovėjimo vietų daugiabučių kiemuose, vnt.</t>
  </si>
  <si>
    <t>E-007-03-02</t>
  </si>
  <si>
    <t>Modernizuotų, renovuotų daugiabučių namų dalis nuo visų daugiabučių namų, proc.</t>
  </si>
  <si>
    <t>14,3 </t>
  </si>
  <si>
    <t> 14,6</t>
  </si>
  <si>
    <t>15 </t>
  </si>
  <si>
    <t>R-3.3.2-3</t>
  </si>
  <si>
    <t>E-007-03-03</t>
  </si>
  <si>
    <t>Kompleksiškai renovuotų daugiabučių namų grupių skaičius</t>
  </si>
  <si>
    <t>10 </t>
  </si>
  <si>
    <t>11 </t>
  </si>
  <si>
    <t>R-3.3.2-4</t>
  </si>
  <si>
    <t>E-007-03-04</t>
  </si>
  <si>
    <t>Vidutinis apšvietimo gyvenamuosiuose kvartaluose vertinimas balais (iš 10 galimų)</t>
  </si>
  <si>
    <t>&gt;7,65</t>
  </si>
  <si>
    <t>&gt;7,66</t>
  </si>
  <si>
    <t>E-007-03-05</t>
  </si>
  <si>
    <t xml:space="preserve">Vidutinis vaikų žaidimų aikštelių vertinimas balais (iš 10 galimų) </t>
  </si>
  <si>
    <t>&gt;6,41</t>
  </si>
  <si>
    <t>E-007-03-06</t>
  </si>
  <si>
    <t>Vidutinis būsto ir pastatų ūkio administravimo vertinimas balais (iš 10 galimų)</t>
  </si>
  <si>
    <t>&gt;6,54</t>
  </si>
  <si>
    <t>E-007-03-07</t>
  </si>
  <si>
    <t>Vidutinis gyvūnų vedžiojimo aikštelių vertinimas balais (iš 10 galimų)</t>
  </si>
  <si>
    <t>&gt;5,53</t>
  </si>
  <si>
    <t>&gt;5,54</t>
  </si>
  <si>
    <t xml:space="preserve">007-03-01 </t>
  </si>
  <si>
    <t>Priemonė: Daugiabučių gyvenamųjų namų kvartalų atnaujinimo ir priežiūros vykdymas</t>
  </si>
  <si>
    <t>Daugiabučių namų kiemų automobilių stovėjimo aikštelių ir kitų kietųjų dangų projektavimas, įrengimas ir atnaujinimas</t>
  </si>
  <si>
    <t>P-3.2.2.1-3</t>
  </si>
  <si>
    <t>P-007-03-01-01</t>
  </si>
  <si>
    <t>Atlikta rangos darbų (Kauno g. 29, 31, 33, 35, 39, 39A). Užbaigtumas, proc.</t>
  </si>
  <si>
    <t>P-007-03-01-02</t>
  </si>
  <si>
    <t>Atlikta rangos darbų (Kauno g. 45, 47, Šilutės pl. 18, 20, 22, 24). Užbaigtumas, proc.</t>
  </si>
  <si>
    <t>P-007-03-01-03</t>
  </si>
  <si>
    <t>Atlikta rangos darbų (Kauno g. 13, 15, 17, 19, 23, 23A, 25). Užbaigtumas, proc.</t>
  </si>
  <si>
    <t>P-007-03-01-04</t>
  </si>
  <si>
    <t>Atlikta rangos darbų (Taikos pr. 59, Kauno g. 3, 7, 9). Užbaigtumas, proc.</t>
  </si>
  <si>
    <t>P-007-03-01-05</t>
  </si>
  <si>
    <t>P-007-03-01-06</t>
  </si>
  <si>
    <t>P-007-03-01-07</t>
  </si>
  <si>
    <t>P-007-03-01-08</t>
  </si>
  <si>
    <t>P-007-03-01-09</t>
  </si>
  <si>
    <t>Atlikta rangos darbų (Baltijos pr. 59, 61, 65, 67, 69). Užbaigtumas, proc.</t>
  </si>
  <si>
    <t>P-007-03-01-10</t>
  </si>
  <si>
    <t xml:space="preserve">Atlikta rangos darbų (Taikos pr. 41, 43, 45, 49, 51, Paryžiaus Komunos g. 6, 10). Užbaigtumas, proc. </t>
  </si>
  <si>
    <t>P-007-03-01-11</t>
  </si>
  <si>
    <t>Atlikta rangos darbų (Smiltelės g. 5, 7, 9, 13). Užbaigtumas, proc.</t>
  </si>
  <si>
    <t>P-007-03-01-12</t>
  </si>
  <si>
    <t>P-007-03-01-13</t>
  </si>
  <si>
    <t>Atlikta rangos darbų (Debreceno g. 26, 34, 36 ). Užbaigtumas, proc.</t>
  </si>
  <si>
    <t>P-007-03-01-14</t>
  </si>
  <si>
    <t>P-007-03-01-15</t>
  </si>
  <si>
    <t>P-007-03-01-16</t>
  </si>
  <si>
    <t>Atlikta rangos darbų (Debreceno g. 41, BĮ Klaipėdos pedagoginės psichologinės tarnybos teritorija). Užbaigtumas, proc.</t>
  </si>
  <si>
    <t>P-007-03-01-17</t>
  </si>
  <si>
    <t>Įrengta automobilių stovėjimo vietų daugiabučių kiemuose iš ekogaminių (ažūrinių trinkelių), vnt.</t>
  </si>
  <si>
    <t xml:space="preserve">Daugiabučių namų savininkų bendrijų (DNSB) pirmininkų mokymų organizavimas </t>
  </si>
  <si>
    <t>P-007-03-01-18</t>
  </si>
  <si>
    <t>Organizuota mokymų, vnt.</t>
  </si>
  <si>
    <t xml:space="preserve">Vaikų žaidimo aikštelių įrengimas, atnaujinimas ir priežiūra </t>
  </si>
  <si>
    <t>P-007-03-01-19</t>
  </si>
  <si>
    <t>Prižiūrimos vaikų žaidimų aikštelės viešosiose erdvėse, vnt.</t>
  </si>
  <si>
    <t>P-007-03-01-20</t>
  </si>
  <si>
    <t>Pašalinta netinkamų naudoti įrenginių, vnt.</t>
  </si>
  <si>
    <t>P-007-03-01-21</t>
  </si>
  <si>
    <t>Įrengta vaikų žaidimų aikštelių viešosiose erdvėse, vnt.</t>
  </si>
  <si>
    <t>P-007-03-01-22</t>
  </si>
  <si>
    <t>Atnaujinta (pagerinta), įrengta sporto aikštelių daugiabučių namų kiemuose ar viešosiose miesto erdvėse, vnt.</t>
  </si>
  <si>
    <t>Klaipėdos miesto kvartalų energinio efektyvumo didinimo galimybių studija</t>
  </si>
  <si>
    <t>P-007-03-01-23</t>
  </si>
  <si>
    <t xml:space="preserve">007-03-02 </t>
  </si>
  <si>
    <t>Priemonė: Saugios kaimynystės bendruomenėje projektų įgyvendinimas</t>
  </si>
  <si>
    <t>P-007-03-02-01</t>
  </si>
  <si>
    <t>Vykdoma projektų, vnt.</t>
  </si>
  <si>
    <t>P-2.4.3.5-3</t>
  </si>
  <si>
    <t>007-04</t>
  </si>
  <si>
    <t>Uždavinys: Eksploatuoti, remontuoti ir plėtoti inžinerinio aprūpinimo sistemas</t>
  </si>
  <si>
    <t>E-007-04-01</t>
  </si>
  <si>
    <t>Teritorijų, kuriose naujai išvystyta inžinerinė infrastruktūra, skaičius</t>
  </si>
  <si>
    <t>E-007-04-02</t>
  </si>
  <si>
    <t>Vidutinis vandens tiekimo paslaugų vertinimas balais (iš 10 galimų)</t>
  </si>
  <si>
    <t>&gt;8,25</t>
  </si>
  <si>
    <t>R-3.3.3-1</t>
  </si>
  <si>
    <t>E-007-04-03</t>
  </si>
  <si>
    <t>Vidutinis nuotekų valymo paslaugų vertinimas balais (iš 10 galimų)</t>
  </si>
  <si>
    <t>&gt;7,41</t>
  </si>
  <si>
    <t>R-3.3.3-2</t>
  </si>
  <si>
    <t xml:space="preserve">007-04-01 </t>
  </si>
  <si>
    <t>Priemonė: Inžinerinio aprūpinimo sistemų tobulinimas</t>
  </si>
  <si>
    <t>Klaipėdos miesto paviršinių nuotekų tinklų įrengimas, remontas ir rekonstrukcija</t>
  </si>
  <si>
    <t>P-007-04-01-01</t>
  </si>
  <si>
    <t>P-007-04-01-02</t>
  </si>
  <si>
    <t>Dalinio finansavimo skyrimas namų ūkiams prisijungti prie centralizuotų geriamojo vandens tiekimo ir nuotekų tvarkymo infrastruktūros</t>
  </si>
  <si>
    <t>P-007-04-01-03</t>
  </si>
  <si>
    <t xml:space="preserve">Namų ūkių, kuriems skirtas dalinis finansavimas, skaičius </t>
  </si>
  <si>
    <t>P-3.2.2.7-2</t>
  </si>
  <si>
    <t>47,4 ha Medelyno gyvenamojo rajono infrastruktūros išvystymas. I etapas</t>
  </si>
  <si>
    <t>P-007-04-01-04</t>
  </si>
  <si>
    <t>P-3.2.1.4-5</t>
  </si>
  <si>
    <t>P-007-04-01-05</t>
  </si>
  <si>
    <t>Kompensacijų mokėjimas infrastruktūros plėtros iniciatoriams už patirtas infrastruktūros plėtros sutartyje nustatytas savivaldybės infrastruktūros plėtros išlaidas</t>
  </si>
  <si>
    <t>P-007-04-01-06</t>
  </si>
  <si>
    <t>Išmokėta kompensacijų pagal sudarytas infrastruktūros plėtros sutartis, proc.</t>
  </si>
  <si>
    <t>Klaipėdos miesto gatvių kietųjų dangų paviršinių nuotekų priežiūra</t>
  </si>
  <si>
    <t>P-007-04-01-07</t>
  </si>
  <si>
    <t>Tvarkoma miesto gatvių kietųjų dangų paviršinių nuotekų, ha</t>
  </si>
  <si>
    <t>P-007-04-01-08</t>
  </si>
  <si>
    <t xml:space="preserve">Padidintas įstatinis kapitalas, proc.
</t>
  </si>
  <si>
    <t>P-3.3.3.4-6</t>
  </si>
  <si>
    <t>P-007-04-01-09</t>
  </si>
  <si>
    <t>Vandentiekio ir nuotekų tinklų Klaipėdos miesto savivaldybės Kairių g. rekonstravimas ir tiesimas</t>
  </si>
  <si>
    <t xml:space="preserve">007-05 </t>
  </si>
  <si>
    <t>Uždavinys: Efektyviai valdyti savivaldybei priklausantį turtą</t>
  </si>
  <si>
    <t>E-007-05-01</t>
  </si>
  <si>
    <t>Teisiškai neįregistruoto turto skaičius nuo viso turto skaičiaus, proc.</t>
  </si>
  <si>
    <t>E-007-05-02</t>
  </si>
  <si>
    <t>Nenaudojamo veikloje nekilnojamojo turto dalis, palyginti su visu savivaldybės nekilnojamuoju turtu, proc. (skaičiuojama pagal nekilnojamojo turto objektus)</t>
  </si>
  <si>
    <t>E-007-05-03</t>
  </si>
  <si>
    <t>Savivaldybės valdomų įmonių ir įstaigų, kurios pasiekė visus akcininko ar dalininko suformuotus veiklos, gerosios valdysenos, finansų valdymo ir kt. tikslus dalis, proc.</t>
  </si>
  <si>
    <t>R-2.6.2-3</t>
  </si>
  <si>
    <t>007-05-01</t>
  </si>
  <si>
    <t>Priemonė: Savivaldybei nuosavybės teise priklausančio ir patikėjimo teise valdomo turto valdymas, naudojimas ir disponavimas</t>
  </si>
  <si>
    <t>Nekilnojamojo turto matavimai ir teisinė registracija</t>
  </si>
  <si>
    <t>P-007-05-01-01</t>
  </si>
  <si>
    <t>Inžinerinių tinklų, kurių atlikti matavimai, ilgis, km</t>
  </si>
  <si>
    <t>Savivaldybei priklausančių patalpų eksploatacinių ir kitų išlaidų padengimas</t>
  </si>
  <si>
    <t>P-007-05-01-02</t>
  </si>
  <si>
    <t xml:space="preserve">Prižiūrėta objektų, vnt. </t>
  </si>
  <si>
    <t>Pastatų, kuriuose yra savivaldybei priklausančios negyvenamosios patalpos, bendro naudojimo objektų remonto išlaidų padengimas</t>
  </si>
  <si>
    <t>P-007-05-01-03</t>
  </si>
  <si>
    <t xml:space="preserve">Remontuota objektų, vnt. </t>
  </si>
  <si>
    <t>Savivaldybės kontroliuojamų įmonių įstatinio kapitalo didinimas, perduodant inžinerinius tinklus funkcijoms vykdyti, neveikiančių įmonių likvidavimas</t>
  </si>
  <si>
    <t>P-007-05-01-04</t>
  </si>
  <si>
    <t>Perduota inžinerinių tinklų, km</t>
  </si>
  <si>
    <t>Automobilių statymo aikštelės prie „Švyturio“ arenos apšvietimo išlaidų dengimas ir energinių išteklių išlaidų kompensavimas UAB „Klaipėdos arena“</t>
  </si>
  <si>
    <t>P-007-05-01-05</t>
  </si>
  <si>
    <t>Eksploatuojama šviestuvų, vnt.</t>
  </si>
  <si>
    <t>P-007-05-01-06</t>
  </si>
  <si>
    <t>Objektų rengimas privatizavimui, privatizavimo programų rengimas, objektų privatizavimo organizavimas</t>
  </si>
  <si>
    <t>P-007-05-01-07</t>
  </si>
  <si>
    <t>Privatizuota objektų, vnt.</t>
  </si>
  <si>
    <t>Gyvenamųjų patalpų ir jų priklausinių, taip pat pagalbinės paskirties pastatų, jų dalių privatizavimo dokumentų rengimas</t>
  </si>
  <si>
    <t>P-007-05-01-08</t>
  </si>
  <si>
    <t>Privatizuota gyvenamųjų patalpų ir jų priklausinių, vnt.</t>
  </si>
  <si>
    <t>Turto valdymo dokumentų rengimas (galimybių studijos, ekspertizės ir kt.)</t>
  </si>
  <si>
    <t>P-007-05-01-09</t>
  </si>
  <si>
    <t>Pastatų pripažinimo tinkamais naudoti dokumentų rengimas, vnt.</t>
  </si>
  <si>
    <t>Savivaldybės turto valdymo strategijos priemonių plano įgyvendinimas</t>
  </si>
  <si>
    <t>P-007-05-01-10</t>
  </si>
  <si>
    <t>Vykdoma priemonių, vnt.</t>
  </si>
  <si>
    <t>Priedangų infrastruktūros plėtra</t>
  </si>
  <si>
    <t>Investicinio projekto skaičiuoklės ir projekto įgyvendinimo plano parengimas, vnt.</t>
  </si>
  <si>
    <t>007-05-02</t>
  </si>
  <si>
    <t xml:space="preserve">Priemonė: Savivaldybei priklausančių statinių esamos techninės būklės įvertinimo paslaugų įsigijimas </t>
  </si>
  <si>
    <t>P-007-05-02-01</t>
  </si>
  <si>
    <t>Įvertinta statinių, skaičius</t>
  </si>
  <si>
    <t>Atlikta rangos darbų (Minijos g. 126, 128, 130C ir II Minijos g. 130, 130A, 130B). Užbaigtumas, proc.</t>
  </si>
  <si>
    <r>
      <t>4 lentelė. Klaipėdos miesto savivaldybės 2025–2027 metų 007 Miesto infrastruktūros objektų priežiūros ir modernizavimo programos uždaviniai, priemonės ir jų stebėsenos rodikliai</t>
    </r>
    <r>
      <rPr>
        <sz val="12"/>
        <rFont val="Times New Roman"/>
        <family val="1"/>
      </rPr>
      <t xml:space="preserve"> </t>
    </r>
  </si>
  <si>
    <t>Atlikta rangos darbų (Kretingos g. 27–Liepojos g. 2). Užbaigtumas, proc.</t>
  </si>
  <si>
    <t>Atlikta rangos darbų (Vilhelmo Berbomo g. 2, Kretingos g. 11–21). Užbaigtumas, proc.</t>
  </si>
  <si>
    <t>Atlikta rangos darbų (Laukininkų g. 33–37). Užbaigtumas, proc.</t>
  </si>
  <si>
    <t>Atlikta rangos darbų (Debreceno g. 35–39). Užbaigtumas, proc.</t>
  </si>
  <si>
    <t>Atlikta rangos darbų (Tilžės g. 21–37). Užbaigtumas, proc.</t>
  </si>
  <si>
    <t>Atlikta rangos darbų (I. Simonaitytės g. 5–9). Užbaigtumas, proc.</t>
  </si>
  <si>
    <t xml:space="preserve">AB „Klaipėdos vanduo“ įstatinio kapitalo didinimas lietaus nuotekų tinklams įrengti teritorijoje tarp Tilžės g. ir Vilniaus pl. (A1 magistralinio kelio)
</t>
  </si>
  <si>
    <t>AB „Klaipėdos vanduo“ įstatinio kapitalo didinimas 
slėginei buitinių nuotekų linijai nuo NS6 iki nuotekų valyklos Dumpiuose rekonstruoti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</si>
</sst>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0.0"/>
    <numFmt numFmtId="166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trike/>
      <sz val="10"/>
      <name val="Times New Roman"/>
      <family val="1"/>
    </font>
    <font>
      <vertAlign val="superscript"/>
      <sz val="10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164" fontId="2" fillId="0" borderId="0" applyBorder="0" applyProtection="0"/>
    <xf numFmtId="0" fontId="3" fillId="0" borderId="0"/>
    <xf numFmtId="0" fontId="10" fillId="0" borderId="0" applyNumberFormat="0" applyFill="0" applyBorder="0" applyAlignment="0" applyProtection="0"/>
  </cellStyleXfs>
  <cellXfs count="135">
    <xf numFmtId="0" fontId="0" fillId="0" borderId="0" xfId="0"/>
    <xf numFmtId="1" fontId="4" fillId="10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/>
    </xf>
    <xf numFmtId="1" fontId="5" fillId="0" borderId="0" xfId="0" applyNumberFormat="1" applyFont="1" applyAlignment="1">
      <alignment vertical="top"/>
    </xf>
    <xf numFmtId="1" fontId="6" fillId="0" borderId="0" xfId="0" applyNumberFormat="1" applyFont="1" applyAlignment="1">
      <alignment vertical="top"/>
    </xf>
    <xf numFmtId="1" fontId="6" fillId="0" borderId="0" xfId="0" applyNumberFormat="1" applyFont="1"/>
    <xf numFmtId="1" fontId="4" fillId="4" borderId="1" xfId="0" applyNumberFormat="1" applyFont="1" applyFill="1" applyBorder="1" applyAlignment="1">
      <alignment horizontal="right" vertical="top" wrapText="1"/>
    </xf>
    <xf numFmtId="1" fontId="4" fillId="4" borderId="1" xfId="0" applyNumberFormat="1" applyFont="1" applyFill="1" applyBorder="1" applyAlignment="1">
      <alignment vertical="top" wrapText="1"/>
    </xf>
    <xf numFmtId="1" fontId="4" fillId="10" borderId="1" xfId="0" applyNumberFormat="1" applyFont="1" applyFill="1" applyBorder="1" applyAlignment="1">
      <alignment vertical="top" wrapText="1"/>
    </xf>
    <xf numFmtId="1" fontId="4" fillId="5" borderId="1" xfId="0" applyNumberFormat="1" applyFont="1" applyFill="1" applyBorder="1" applyAlignment="1">
      <alignment horizontal="right" vertical="top" wrapText="1"/>
    </xf>
    <xf numFmtId="1" fontId="4" fillId="5" borderId="1" xfId="0" applyNumberFormat="1" applyFont="1" applyFill="1" applyBorder="1" applyAlignment="1">
      <alignment vertical="top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vertical="top" wrapText="1"/>
    </xf>
    <xf numFmtId="1" fontId="6" fillId="3" borderId="1" xfId="0" applyNumberFormat="1" applyFont="1" applyFill="1" applyBorder="1" applyAlignment="1">
      <alignment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1" fontId="4" fillId="3" borderId="1" xfId="0" applyNumberFormat="1" applyFont="1" applyFill="1" applyBorder="1" applyAlignment="1">
      <alignment horizontal="right" vertical="top" wrapText="1"/>
    </xf>
    <xf numFmtId="1" fontId="4" fillId="3" borderId="1" xfId="0" applyNumberFormat="1" applyFont="1" applyFill="1" applyBorder="1" applyAlignment="1">
      <alignment vertical="top" wrapText="1"/>
    </xf>
    <xf numFmtId="1" fontId="6" fillId="3" borderId="1" xfId="2" applyNumberFormat="1" applyFont="1" applyFill="1" applyBorder="1" applyAlignment="1">
      <alignment vertical="top" wrapText="1"/>
    </xf>
    <xf numFmtId="1" fontId="6" fillId="0" borderId="1" xfId="0" applyNumberFormat="1" applyFont="1" applyBorder="1" applyAlignment="1">
      <alignment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vertical="top"/>
    </xf>
    <xf numFmtId="1" fontId="6" fillId="3" borderId="6" xfId="0" applyNumberFormat="1" applyFont="1" applyFill="1" applyBorder="1" applyAlignment="1">
      <alignment horizontal="left" vertical="top" wrapText="1"/>
    </xf>
    <xf numFmtId="1" fontId="6" fillId="3" borderId="1" xfId="0" applyNumberFormat="1" applyFont="1" applyFill="1" applyBorder="1" applyAlignment="1">
      <alignment vertical="top"/>
    </xf>
    <xf numFmtId="1" fontId="6" fillId="3" borderId="3" xfId="0" applyNumberFormat="1" applyFont="1" applyFill="1" applyBorder="1" applyAlignment="1">
      <alignment vertical="top" wrapText="1"/>
    </xf>
    <xf numFmtId="1" fontId="6" fillId="0" borderId="3" xfId="0" applyNumberFormat="1" applyFont="1" applyBorder="1" applyAlignment="1">
      <alignment vertical="top" wrapText="1"/>
    </xf>
    <xf numFmtId="1" fontId="6" fillId="3" borderId="8" xfId="0" applyNumberFormat="1" applyFont="1" applyFill="1" applyBorder="1" applyAlignment="1">
      <alignment horizontal="center" vertical="top" wrapText="1"/>
    </xf>
    <xf numFmtId="1" fontId="6" fillId="0" borderId="3" xfId="0" applyNumberFormat="1" applyFont="1" applyBorder="1"/>
    <xf numFmtId="1" fontId="6" fillId="3" borderId="1" xfId="0" applyNumberFormat="1" applyFont="1" applyFill="1" applyBorder="1" applyAlignment="1">
      <alignment horizontal="left" vertical="top" wrapText="1"/>
    </xf>
    <xf numFmtId="1" fontId="6" fillId="3" borderId="3" xfId="0" applyNumberFormat="1" applyFont="1" applyFill="1" applyBorder="1" applyAlignment="1">
      <alignment horizontal="left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Border="1"/>
    <xf numFmtId="1" fontId="8" fillId="0" borderId="1" xfId="0" applyNumberFormat="1" applyFont="1" applyBorder="1" applyAlignment="1">
      <alignment vertical="top" wrapText="1"/>
    </xf>
    <xf numFmtId="1" fontId="6" fillId="6" borderId="3" xfId="0" applyNumberFormat="1" applyFont="1" applyFill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top"/>
    </xf>
    <xf numFmtId="1" fontId="6" fillId="3" borderId="1" xfId="2" applyNumberFormat="1" applyFont="1" applyFill="1" applyBorder="1" applyAlignment="1">
      <alignment horizontal="left" vertical="top" wrapText="1"/>
    </xf>
    <xf numFmtId="1" fontId="6" fillId="0" borderId="2" xfId="0" applyNumberFormat="1" applyFont="1" applyBorder="1" applyAlignment="1">
      <alignment vertical="top" wrapText="1"/>
    </xf>
    <xf numFmtId="1" fontId="6" fillId="0" borderId="9" xfId="0" applyNumberFormat="1" applyFont="1" applyBorder="1"/>
    <xf numFmtId="1" fontId="6" fillId="9" borderId="1" xfId="0" applyNumberFormat="1" applyFont="1" applyFill="1" applyBorder="1" applyAlignment="1">
      <alignment vertical="top" wrapText="1"/>
    </xf>
    <xf numFmtId="1" fontId="6" fillId="9" borderId="1" xfId="0" applyNumberFormat="1" applyFont="1" applyFill="1" applyBorder="1" applyAlignment="1">
      <alignment horizontal="center" vertical="top" wrapText="1"/>
    </xf>
    <xf numFmtId="1" fontId="4" fillId="3" borderId="1" xfId="0" applyNumberFormat="1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>
      <alignment horizontal="center" vertical="top" wrapText="1"/>
    </xf>
    <xf numFmtId="1" fontId="4" fillId="3" borderId="3" xfId="0" applyNumberFormat="1" applyFont="1" applyFill="1" applyBorder="1" applyAlignment="1">
      <alignment vertical="top" wrapText="1"/>
    </xf>
    <xf numFmtId="1" fontId="6" fillId="4" borderId="3" xfId="0" applyNumberFormat="1" applyFont="1" applyFill="1" applyBorder="1" applyAlignment="1">
      <alignment horizontal="center" vertical="top" wrapText="1"/>
    </xf>
    <xf numFmtId="1" fontId="6" fillId="10" borderId="3" xfId="0" applyNumberFormat="1" applyFont="1" applyFill="1" applyBorder="1" applyAlignment="1">
      <alignment horizontal="center" vertical="top" wrapText="1"/>
    </xf>
    <xf numFmtId="1" fontId="4" fillId="10" borderId="3" xfId="0" applyNumberFormat="1" applyFont="1" applyFill="1" applyBorder="1" applyAlignment="1">
      <alignment horizontal="center" vertical="top" wrapText="1"/>
    </xf>
    <xf numFmtId="1" fontId="4" fillId="3" borderId="6" xfId="0" applyNumberFormat="1" applyFont="1" applyFill="1" applyBorder="1" applyAlignment="1">
      <alignment horizontal="left" vertical="top" wrapText="1"/>
    </xf>
    <xf numFmtId="1" fontId="6" fillId="6" borderId="1" xfId="0" applyNumberFormat="1" applyFont="1" applyFill="1" applyBorder="1" applyAlignment="1">
      <alignment vertical="top" wrapText="1"/>
    </xf>
    <xf numFmtId="1" fontId="4" fillId="5" borderId="6" xfId="0" applyNumberFormat="1" applyFont="1" applyFill="1" applyBorder="1" applyAlignment="1">
      <alignment horizontal="right" vertical="top" wrapText="1"/>
    </xf>
    <xf numFmtId="1" fontId="6" fillId="5" borderId="1" xfId="0" applyNumberFormat="1" applyFont="1" applyFill="1" applyBorder="1" applyAlignment="1">
      <alignment horizontal="center" vertical="top"/>
    </xf>
    <xf numFmtId="1" fontId="4" fillId="4" borderId="6" xfId="0" applyNumberFormat="1" applyFont="1" applyFill="1" applyBorder="1" applyAlignment="1">
      <alignment horizontal="right" vertical="top" wrapText="1"/>
    </xf>
    <xf numFmtId="1" fontId="4" fillId="3" borderId="3" xfId="0" applyNumberFormat="1" applyFont="1" applyFill="1" applyBorder="1" applyAlignment="1">
      <alignment horizontal="left" vertical="top" wrapText="1"/>
    </xf>
    <xf numFmtId="1" fontId="4" fillId="3" borderId="0" xfId="0" applyNumberFormat="1" applyFont="1" applyFill="1" applyAlignment="1">
      <alignment vertical="top" wrapText="1"/>
    </xf>
    <xf numFmtId="1" fontId="4" fillId="3" borderId="9" xfId="0" applyNumberFormat="1" applyFont="1" applyFill="1" applyBorder="1" applyAlignment="1">
      <alignment vertical="top" wrapText="1"/>
    </xf>
    <xf numFmtId="1" fontId="4" fillId="7" borderId="9" xfId="0" applyNumberFormat="1" applyFont="1" applyFill="1" applyBorder="1" applyAlignment="1">
      <alignment vertical="top" wrapText="1"/>
    </xf>
    <xf numFmtId="1" fontId="6" fillId="7" borderId="1" xfId="0" applyNumberFormat="1" applyFont="1" applyFill="1" applyBorder="1" applyAlignment="1">
      <alignment horizontal="center" vertical="top" wrapText="1"/>
    </xf>
    <xf numFmtId="1" fontId="4" fillId="8" borderId="1" xfId="0" applyNumberFormat="1" applyFont="1" applyFill="1" applyBorder="1" applyAlignment="1">
      <alignment horizontal="right" vertical="top" wrapText="1"/>
    </xf>
    <xf numFmtId="1" fontId="4" fillId="8" borderId="3" xfId="0" applyNumberFormat="1" applyFont="1" applyFill="1" applyBorder="1" applyAlignment="1">
      <alignment vertical="top" wrapText="1"/>
    </xf>
    <xf numFmtId="1" fontId="6" fillId="8" borderId="1" xfId="0" applyNumberFormat="1" applyFont="1" applyFill="1" applyBorder="1" applyAlignment="1">
      <alignment horizontal="center" vertical="top" wrapText="1"/>
    </xf>
    <xf numFmtId="1" fontId="4" fillId="6" borderId="1" xfId="0" applyNumberFormat="1" applyFont="1" applyFill="1" applyBorder="1" applyAlignment="1">
      <alignment vertical="top" wrapText="1"/>
    </xf>
    <xf numFmtId="1" fontId="6" fillId="6" borderId="1" xfId="0" applyNumberFormat="1" applyFont="1" applyFill="1" applyBorder="1" applyAlignment="1">
      <alignment horizontal="center" vertical="top" wrapText="1"/>
    </xf>
    <xf numFmtId="1" fontId="6" fillId="6" borderId="2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6" borderId="10" xfId="0" applyNumberFormat="1" applyFont="1" applyFill="1" applyBorder="1" applyAlignment="1">
      <alignment vertical="top" wrapText="1"/>
    </xf>
    <xf numFmtId="1" fontId="4" fillId="6" borderId="0" xfId="0" applyNumberFormat="1" applyFont="1" applyFill="1" applyAlignment="1">
      <alignment vertical="top" wrapText="1"/>
    </xf>
    <xf numFmtId="1" fontId="6" fillId="6" borderId="1" xfId="0" applyNumberFormat="1" applyFont="1" applyFill="1" applyBorder="1" applyAlignment="1">
      <alignment vertical="top"/>
    </xf>
    <xf numFmtId="1" fontId="4" fillId="8" borderId="1" xfId="0" applyNumberFormat="1" applyFont="1" applyFill="1" applyBorder="1" applyAlignment="1">
      <alignment vertical="top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/>
    <xf numFmtId="0" fontId="6" fillId="3" borderId="1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2" fontId="4" fillId="10" borderId="1" xfId="0" applyNumberFormat="1" applyFont="1" applyFill="1" applyBorder="1" applyAlignment="1">
      <alignment horizontal="center" vertical="top" wrapText="1"/>
    </xf>
    <xf numFmtId="2" fontId="4" fillId="11" borderId="3" xfId="0" applyNumberFormat="1" applyFont="1" applyFill="1" applyBorder="1" applyAlignment="1">
      <alignment horizontal="center" vertical="top" wrapText="1"/>
    </xf>
    <xf numFmtId="2" fontId="4" fillId="10" borderId="3" xfId="0" applyNumberFormat="1" applyFont="1" applyFill="1" applyBorder="1" applyAlignment="1">
      <alignment horizontal="center" vertical="top"/>
    </xf>
    <xf numFmtId="1" fontId="4" fillId="10" borderId="8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vertical="top" wrapText="1"/>
    </xf>
    <xf numFmtId="1" fontId="4" fillId="7" borderId="15" xfId="0" applyNumberFormat="1" applyFont="1" applyFill="1" applyBorder="1" applyAlignment="1">
      <alignment horizontal="right" vertical="top" wrapText="1"/>
    </xf>
    <xf numFmtId="1" fontId="4" fillId="5" borderId="17" xfId="0" applyNumberFormat="1" applyFont="1" applyFill="1" applyBorder="1" applyAlignment="1">
      <alignment horizontal="right" vertical="top" wrapText="1"/>
    </xf>
    <xf numFmtId="1" fontId="4" fillId="5" borderId="17" xfId="0" applyNumberFormat="1" applyFont="1" applyFill="1" applyBorder="1" applyAlignment="1">
      <alignment vertical="top" wrapText="1"/>
    </xf>
    <xf numFmtId="1" fontId="6" fillId="5" borderId="17" xfId="0" applyNumberFormat="1" applyFont="1" applyFill="1" applyBorder="1" applyAlignment="1">
      <alignment horizontal="center" vertical="top" wrapText="1"/>
    </xf>
    <xf numFmtId="1" fontId="6" fillId="3" borderId="2" xfId="0" applyNumberFormat="1" applyFont="1" applyFill="1" applyBorder="1" applyAlignment="1">
      <alignment horizontal="center" vertical="top" wrapText="1"/>
    </xf>
    <xf numFmtId="1" fontId="6" fillId="3" borderId="2" xfId="0" applyNumberFormat="1" applyFont="1" applyFill="1" applyBorder="1" applyAlignment="1">
      <alignment vertical="top" wrapText="1"/>
    </xf>
    <xf numFmtId="0" fontId="6" fillId="3" borderId="7" xfId="0" applyFont="1" applyFill="1" applyBorder="1"/>
    <xf numFmtId="0" fontId="6" fillId="3" borderId="7" xfId="0" applyFont="1" applyFill="1" applyBorder="1" applyAlignment="1">
      <alignment horizontal="center" vertical="top"/>
    </xf>
    <xf numFmtId="1" fontId="6" fillId="3" borderId="0" xfId="0" applyNumberFormat="1" applyFont="1" applyFill="1" applyAlignment="1">
      <alignment horizontal="left" vertical="top" wrapText="1"/>
    </xf>
    <xf numFmtId="1" fontId="6" fillId="3" borderId="19" xfId="0" applyNumberFormat="1" applyFont="1" applyFill="1" applyBorder="1" applyAlignment="1">
      <alignment vertical="top" wrapText="1"/>
    </xf>
    <xf numFmtId="1" fontId="6" fillId="3" borderId="7" xfId="0" applyNumberFormat="1" applyFont="1" applyFill="1" applyBorder="1" applyAlignment="1">
      <alignment horizontal="center" vertical="top" wrapText="1"/>
    </xf>
    <xf numFmtId="1" fontId="6" fillId="0" borderId="15" xfId="0" applyNumberFormat="1" applyFont="1" applyBorder="1" applyAlignment="1">
      <alignment vertical="top" wrapText="1"/>
    </xf>
    <xf numFmtId="1" fontId="6" fillId="11" borderId="7" xfId="0" applyNumberFormat="1" applyFont="1" applyFill="1" applyBorder="1" applyAlignment="1">
      <alignment horizontal="center" vertical="top" wrapText="1"/>
    </xf>
    <xf numFmtId="1" fontId="4" fillId="10" borderId="7" xfId="0" applyNumberFormat="1" applyFont="1" applyFill="1" applyBorder="1" applyAlignment="1">
      <alignment horizontal="center" vertical="top" wrapText="1"/>
    </xf>
    <xf numFmtId="1" fontId="6" fillId="7" borderId="2" xfId="0" applyNumberFormat="1" applyFont="1" applyFill="1" applyBorder="1" applyAlignment="1">
      <alignment horizontal="center" vertical="top"/>
    </xf>
    <xf numFmtId="1" fontId="6" fillId="8" borderId="3" xfId="0" applyNumberFormat="1" applyFont="1" applyFill="1" applyBorder="1" applyAlignment="1">
      <alignment horizontal="center" vertical="top" wrapText="1"/>
    </xf>
    <xf numFmtId="1" fontId="6" fillId="10" borderId="7" xfId="0" applyNumberFormat="1" applyFont="1" applyFill="1" applyBorder="1" applyAlignment="1">
      <alignment horizontal="center" vertical="top" wrapText="1"/>
    </xf>
    <xf numFmtId="1" fontId="6" fillId="4" borderId="2" xfId="0" applyNumberFormat="1" applyFont="1" applyFill="1" applyBorder="1" applyAlignment="1">
      <alignment horizontal="center" vertical="top" wrapText="1"/>
    </xf>
    <xf numFmtId="1" fontId="6" fillId="5" borderId="3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vertical="top" wrapText="1"/>
    </xf>
    <xf numFmtId="0" fontId="6" fillId="0" borderId="1" xfId="0" applyFont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1" fontId="6" fillId="3" borderId="7" xfId="0" applyNumberFormat="1" applyFont="1" applyFill="1" applyBorder="1" applyAlignment="1">
      <alignment wrapText="1"/>
    </xf>
    <xf numFmtId="0" fontId="4" fillId="3" borderId="9" xfId="0" applyFont="1" applyFill="1" applyBorder="1" applyAlignment="1">
      <alignment vertical="top"/>
    </xf>
    <xf numFmtId="166" fontId="6" fillId="3" borderId="8" xfId="0" applyNumberFormat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vertical="top" wrapText="1"/>
    </xf>
    <xf numFmtId="1" fontId="4" fillId="3" borderId="7" xfId="0" applyNumberFormat="1" applyFont="1" applyFill="1" applyBorder="1" applyAlignment="1">
      <alignment vertical="top" wrapText="1"/>
    </xf>
    <xf numFmtId="1" fontId="6" fillId="3" borderId="7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" fontId="4" fillId="9" borderId="12" xfId="0" applyNumberFormat="1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165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top" wrapText="1"/>
    </xf>
    <xf numFmtId="165" fontId="6" fillId="3" borderId="3" xfId="0" applyNumberFormat="1" applyFont="1" applyFill="1" applyBorder="1" applyAlignment="1">
      <alignment horizontal="center" vertical="top" wrapText="1"/>
    </xf>
    <xf numFmtId="0" fontId="4" fillId="10" borderId="9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 wrapText="1"/>
    </xf>
    <xf numFmtId="1" fontId="4" fillId="10" borderId="5" xfId="0" applyNumberFormat="1" applyFont="1" applyFill="1" applyBorder="1" applyAlignment="1">
      <alignment horizontal="center" vertical="top" wrapText="1"/>
    </xf>
    <xf numFmtId="1" fontId="6" fillId="3" borderId="13" xfId="0" applyNumberFormat="1" applyFont="1" applyFill="1" applyBorder="1" applyAlignment="1">
      <alignment vertical="top" wrapText="1"/>
    </xf>
    <xf numFmtId="0" fontId="6" fillId="6" borderId="6" xfId="0" applyFont="1" applyFill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1" fontId="11" fillId="2" borderId="1" xfId="0" applyNumberFormat="1" applyFont="1" applyFill="1" applyBorder="1" applyAlignment="1">
      <alignment horizontal="center" vertical="top" wrapText="1"/>
    </xf>
    <xf numFmtId="1" fontId="6" fillId="0" borderId="14" xfId="0" applyNumberFormat="1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</cellXfs>
  <cellStyles count="4">
    <cellStyle name="Excel Built-in Normal" xfId="1" xr:uid="{AD2631E7-7BC3-479E-AC00-494E6DA86334}"/>
    <cellStyle name="Hyperlink" xfId="3" xr:uid="{00000000-000B-0000-0000-000008000000}"/>
    <cellStyle name="Įprastas" xfId="0" builtinId="0"/>
    <cellStyle name="Įprastas 2" xfId="2" xr:uid="{872865D9-6914-41C4-81C8-3933C4A4223D}"/>
  </cellStyles>
  <dxfs count="0"/>
  <tableStyles count="0" defaultTableStyle="TableStyleMedium2" defaultPivotStyle="PivotStyleLight16"/>
  <colors>
    <mruColors>
      <color rgb="FFFFCCFF"/>
      <color rgb="FFCC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sheetPr>
    <pageSetUpPr fitToPage="1"/>
  </sheetPr>
  <dimension ref="A1:G205"/>
  <sheetViews>
    <sheetView tabSelected="1" zoomScaleNormal="100" zoomScaleSheetLayoutView="90" workbookViewId="0">
      <selection activeCell="B2" sqref="B2:G2"/>
    </sheetView>
  </sheetViews>
  <sheetFormatPr defaultColWidth="8.6640625" defaultRowHeight="13.2" x14ac:dyDescent="0.25"/>
  <cols>
    <col min="1" max="1" width="3.109375" style="5" customWidth="1"/>
    <col min="2" max="2" width="13.88671875" style="4" customWidth="1"/>
    <col min="3" max="3" width="44.6640625" style="4" customWidth="1"/>
    <col min="4" max="6" width="12.33203125" style="4" customWidth="1"/>
    <col min="7" max="7" width="17.109375" style="69" customWidth="1"/>
    <col min="8" max="16384" width="8.6640625" style="5"/>
  </cols>
  <sheetData>
    <row r="1" spans="1:7" ht="15.45" customHeight="1" x14ac:dyDescent="0.25">
      <c r="B1" s="3"/>
      <c r="C1" s="3"/>
      <c r="D1" s="3"/>
      <c r="E1" s="3"/>
      <c r="F1" s="128"/>
      <c r="G1" s="128"/>
    </row>
    <row r="2" spans="1:7" ht="41.4" customHeight="1" x14ac:dyDescent="0.25">
      <c r="B2" s="133" t="s">
        <v>368</v>
      </c>
      <c r="C2" s="133"/>
      <c r="D2" s="133"/>
      <c r="E2" s="133"/>
      <c r="F2" s="133"/>
      <c r="G2" s="133"/>
    </row>
    <row r="3" spans="1:7" ht="24.75" customHeight="1" x14ac:dyDescent="0.25">
      <c r="B3" s="134" t="s">
        <v>0</v>
      </c>
      <c r="C3" s="131" t="s">
        <v>1</v>
      </c>
      <c r="D3" s="129" t="s">
        <v>2</v>
      </c>
      <c r="E3" s="129"/>
      <c r="F3" s="130"/>
      <c r="G3" s="134" t="s">
        <v>3</v>
      </c>
    </row>
    <row r="4" spans="1:7" ht="19.5" customHeight="1" x14ac:dyDescent="0.25">
      <c r="B4" s="134"/>
      <c r="C4" s="132"/>
      <c r="D4" s="102" t="s">
        <v>4</v>
      </c>
      <c r="E4" s="102" t="s">
        <v>5</v>
      </c>
      <c r="F4" s="102" t="s">
        <v>6</v>
      </c>
      <c r="G4" s="134"/>
    </row>
    <row r="5" spans="1:7" ht="12" customHeight="1" x14ac:dyDescent="0.25">
      <c r="B5" s="126">
        <v>1</v>
      </c>
      <c r="C5" s="126">
        <v>2</v>
      </c>
      <c r="D5" s="126">
        <v>3</v>
      </c>
      <c r="E5" s="126">
        <v>4</v>
      </c>
      <c r="F5" s="126">
        <v>5</v>
      </c>
      <c r="G5" s="126">
        <v>6</v>
      </c>
    </row>
    <row r="6" spans="1:7" ht="31.5" customHeight="1" x14ac:dyDescent="0.25">
      <c r="B6" s="6" t="s">
        <v>7</v>
      </c>
      <c r="C6" s="7" t="s">
        <v>8</v>
      </c>
      <c r="D6" s="7"/>
      <c r="E6" s="7"/>
      <c r="F6" s="7"/>
      <c r="G6" s="7"/>
    </row>
    <row r="7" spans="1:7" ht="29.25" customHeight="1" x14ac:dyDescent="0.25">
      <c r="B7" s="1" t="s">
        <v>9</v>
      </c>
      <c r="C7" s="8" t="s">
        <v>10</v>
      </c>
      <c r="D7" s="1">
        <v>2</v>
      </c>
      <c r="E7" s="1">
        <v>3</v>
      </c>
      <c r="F7" s="1">
        <v>4</v>
      </c>
      <c r="G7" s="1"/>
    </row>
    <row r="8" spans="1:7" ht="42.6" customHeight="1" x14ac:dyDescent="0.25">
      <c r="B8" s="1" t="s">
        <v>11</v>
      </c>
      <c r="C8" s="8" t="s">
        <v>12</v>
      </c>
      <c r="D8" s="1">
        <v>420</v>
      </c>
      <c r="E8" s="1">
        <v>415</v>
      </c>
      <c r="F8" s="1">
        <v>410</v>
      </c>
      <c r="G8" s="8"/>
    </row>
    <row r="9" spans="1:7" ht="19.5" customHeight="1" x14ac:dyDescent="0.25">
      <c r="B9" s="1" t="s">
        <v>13</v>
      </c>
      <c r="C9" s="8" t="s">
        <v>14</v>
      </c>
      <c r="D9" s="1">
        <v>100</v>
      </c>
      <c r="E9" s="1">
        <v>90</v>
      </c>
      <c r="F9" s="1">
        <v>80</v>
      </c>
      <c r="G9" s="8"/>
    </row>
    <row r="10" spans="1:7" ht="31.2" customHeight="1" x14ac:dyDescent="0.25">
      <c r="B10" s="1" t="s">
        <v>15</v>
      </c>
      <c r="C10" s="8" t="s">
        <v>16</v>
      </c>
      <c r="D10" s="76">
        <v>7.38</v>
      </c>
      <c r="E10" s="76" t="s">
        <v>17</v>
      </c>
      <c r="F10" s="76" t="s">
        <v>17</v>
      </c>
      <c r="G10" s="8"/>
    </row>
    <row r="11" spans="1:7" ht="30" customHeight="1" x14ac:dyDescent="0.25">
      <c r="B11" s="9" t="s">
        <v>18</v>
      </c>
      <c r="C11" s="10" t="s">
        <v>19</v>
      </c>
      <c r="D11" s="11"/>
      <c r="E11" s="11"/>
      <c r="F11" s="11"/>
      <c r="G11" s="11"/>
    </row>
    <row r="12" spans="1:7" ht="27.75" customHeight="1" x14ac:dyDescent="0.25">
      <c r="B12" s="12"/>
      <c r="C12" s="13" t="s">
        <v>20</v>
      </c>
      <c r="D12" s="14"/>
      <c r="E12" s="14"/>
      <c r="F12" s="14"/>
      <c r="G12" s="14"/>
    </row>
    <row r="13" spans="1:7" ht="28.5" customHeight="1" x14ac:dyDescent="0.25">
      <c r="B13" s="15" t="s">
        <v>21</v>
      </c>
      <c r="C13" s="16" t="s">
        <v>22</v>
      </c>
      <c r="D13" s="17">
        <v>25</v>
      </c>
      <c r="E13" s="17">
        <v>90</v>
      </c>
      <c r="F13" s="17">
        <v>100</v>
      </c>
      <c r="G13" s="17" t="s">
        <v>23</v>
      </c>
    </row>
    <row r="14" spans="1:7" ht="18.600000000000001" customHeight="1" x14ac:dyDescent="0.25">
      <c r="B14" s="18"/>
      <c r="C14" s="19" t="s">
        <v>24</v>
      </c>
      <c r="D14" s="17"/>
      <c r="E14" s="17"/>
      <c r="F14" s="17"/>
      <c r="G14" s="17"/>
    </row>
    <row r="15" spans="1:7" ht="18" customHeight="1" x14ac:dyDescent="0.25">
      <c r="A15" s="70"/>
      <c r="B15" s="16" t="s">
        <v>25</v>
      </c>
      <c r="C15" s="103" t="s">
        <v>29</v>
      </c>
      <c r="D15" s="72">
        <v>10</v>
      </c>
      <c r="E15" s="72">
        <v>50</v>
      </c>
      <c r="F15" s="72">
        <v>100</v>
      </c>
      <c r="G15" s="17" t="s">
        <v>27</v>
      </c>
    </row>
    <row r="16" spans="1:7" ht="27.6" customHeight="1" x14ac:dyDescent="0.25">
      <c r="B16" s="23"/>
      <c r="C16" s="19" t="s">
        <v>30</v>
      </c>
      <c r="D16" s="17"/>
      <c r="E16" s="17"/>
      <c r="F16" s="17"/>
      <c r="G16" s="17"/>
    </row>
    <row r="17" spans="1:7" ht="19.5" customHeight="1" x14ac:dyDescent="0.25">
      <c r="B17" s="24" t="s">
        <v>31</v>
      </c>
      <c r="C17" s="16" t="s">
        <v>32</v>
      </c>
      <c r="D17" s="17">
        <v>1</v>
      </c>
      <c r="E17" s="17"/>
      <c r="F17" s="17"/>
      <c r="G17" s="17"/>
    </row>
    <row r="18" spans="1:7" ht="18" customHeight="1" x14ac:dyDescent="0.25">
      <c r="B18" s="24" t="s">
        <v>33</v>
      </c>
      <c r="C18" s="25" t="s">
        <v>34</v>
      </c>
      <c r="D18" s="17">
        <v>1</v>
      </c>
      <c r="E18" s="17"/>
      <c r="F18" s="17"/>
      <c r="G18" s="17" t="s">
        <v>35</v>
      </c>
    </row>
    <row r="19" spans="1:7" ht="28.2" customHeight="1" x14ac:dyDescent="0.25">
      <c r="B19" s="25"/>
      <c r="C19" s="19" t="s">
        <v>36</v>
      </c>
      <c r="D19" s="17"/>
      <c r="E19" s="17"/>
      <c r="F19" s="17"/>
      <c r="G19" s="17"/>
    </row>
    <row r="20" spans="1:7" ht="16.5" customHeight="1" x14ac:dyDescent="0.25">
      <c r="A20" s="70"/>
      <c r="B20" s="16" t="s">
        <v>38</v>
      </c>
      <c r="C20" s="103" t="s">
        <v>29</v>
      </c>
      <c r="D20" s="72">
        <v>10</v>
      </c>
      <c r="E20" s="72">
        <v>50</v>
      </c>
      <c r="F20" s="72">
        <v>100</v>
      </c>
      <c r="G20" s="17" t="s">
        <v>37</v>
      </c>
    </row>
    <row r="21" spans="1:7" ht="17.25" customHeight="1" x14ac:dyDescent="0.25">
      <c r="B21" s="27"/>
      <c r="C21" s="19" t="s">
        <v>39</v>
      </c>
      <c r="D21" s="104"/>
      <c r="E21" s="104"/>
      <c r="F21" s="104"/>
      <c r="G21" s="17"/>
    </row>
    <row r="22" spans="1:7" ht="17.25" customHeight="1" x14ac:dyDescent="0.25">
      <c r="B22" s="21" t="s">
        <v>40</v>
      </c>
      <c r="C22" s="74" t="s">
        <v>29</v>
      </c>
      <c r="D22" s="28">
        <v>100</v>
      </c>
      <c r="E22" s="28"/>
      <c r="F22" s="28"/>
      <c r="G22" s="28" t="s">
        <v>41</v>
      </c>
    </row>
    <row r="23" spans="1:7" ht="17.25" customHeight="1" x14ac:dyDescent="0.25">
      <c r="B23" s="92"/>
      <c r="C23" s="105" t="s">
        <v>42</v>
      </c>
      <c r="D23" s="28"/>
      <c r="E23" s="28"/>
      <c r="F23" s="28"/>
      <c r="G23" s="28"/>
    </row>
    <row r="24" spans="1:7" ht="17.25" customHeight="1" x14ac:dyDescent="0.25">
      <c r="B24" s="21" t="s">
        <v>43</v>
      </c>
      <c r="C24" s="26" t="s">
        <v>26</v>
      </c>
      <c r="D24" s="28"/>
      <c r="E24" s="28">
        <v>1</v>
      </c>
      <c r="F24" s="28"/>
      <c r="G24" s="28"/>
    </row>
    <row r="25" spans="1:7" ht="17.25" customHeight="1" x14ac:dyDescent="0.25">
      <c r="B25" s="21" t="s">
        <v>44</v>
      </c>
      <c r="C25" s="103" t="s">
        <v>29</v>
      </c>
      <c r="D25" s="28"/>
      <c r="E25" s="28"/>
      <c r="F25" s="28">
        <v>100</v>
      </c>
      <c r="G25" s="28"/>
    </row>
    <row r="26" spans="1:7" ht="18.75" customHeight="1" x14ac:dyDescent="0.25">
      <c r="B26" s="29"/>
      <c r="C26" s="19" t="s">
        <v>45</v>
      </c>
      <c r="D26" s="17"/>
      <c r="E26" s="17"/>
      <c r="F26" s="17"/>
      <c r="G26" s="14"/>
    </row>
    <row r="27" spans="1:7" ht="18" customHeight="1" x14ac:dyDescent="0.25">
      <c r="B27" s="15" t="s">
        <v>46</v>
      </c>
      <c r="C27" s="30" t="s">
        <v>47</v>
      </c>
      <c r="D27" s="17">
        <v>15.273</v>
      </c>
      <c r="E27" s="17">
        <v>15.273</v>
      </c>
      <c r="F27" s="17">
        <v>15.273</v>
      </c>
      <c r="G27" s="14"/>
    </row>
    <row r="28" spans="1:7" ht="18" customHeight="1" x14ac:dyDescent="0.25">
      <c r="B28" s="15" t="s">
        <v>48</v>
      </c>
      <c r="C28" s="31" t="s">
        <v>49</v>
      </c>
      <c r="D28" s="32">
        <v>408</v>
      </c>
      <c r="E28" s="32">
        <v>408</v>
      </c>
      <c r="F28" s="32">
        <v>408</v>
      </c>
      <c r="G28" s="14"/>
    </row>
    <row r="29" spans="1:7" ht="20.25" customHeight="1" x14ac:dyDescent="0.25">
      <c r="B29" s="33"/>
      <c r="C29" s="13" t="s">
        <v>50</v>
      </c>
      <c r="D29" s="32"/>
      <c r="E29" s="32"/>
      <c r="F29" s="32"/>
      <c r="G29" s="14"/>
    </row>
    <row r="30" spans="1:7" ht="18" customHeight="1" x14ac:dyDescent="0.25">
      <c r="B30" s="21" t="s">
        <v>51</v>
      </c>
      <c r="C30" s="30" t="s">
        <v>52</v>
      </c>
      <c r="D30" s="32">
        <v>9</v>
      </c>
      <c r="E30" s="32">
        <v>9</v>
      </c>
      <c r="F30" s="32">
        <v>9</v>
      </c>
      <c r="G30" s="17"/>
    </row>
    <row r="31" spans="1:7" ht="18" customHeight="1" x14ac:dyDescent="0.25">
      <c r="B31" s="21" t="s">
        <v>53</v>
      </c>
      <c r="C31" s="30" t="s">
        <v>54</v>
      </c>
      <c r="D31" s="32">
        <v>27</v>
      </c>
      <c r="E31" s="32">
        <v>27</v>
      </c>
      <c r="F31" s="32">
        <v>27</v>
      </c>
      <c r="G31" s="17"/>
    </row>
    <row r="32" spans="1:7" ht="28.5" customHeight="1" x14ac:dyDescent="0.25">
      <c r="B32" s="33"/>
      <c r="C32" s="13" t="s">
        <v>55</v>
      </c>
      <c r="D32" s="32"/>
      <c r="E32" s="32"/>
      <c r="F32" s="32"/>
      <c r="G32" s="17"/>
    </row>
    <row r="33" spans="2:7" ht="18" customHeight="1" x14ac:dyDescent="0.25">
      <c r="B33" s="21" t="s">
        <v>56</v>
      </c>
      <c r="C33" s="16" t="s">
        <v>57</v>
      </c>
      <c r="D33" s="32">
        <f>239+2</f>
        <v>241</v>
      </c>
      <c r="E33" s="32">
        <f>252+1</f>
        <v>253</v>
      </c>
      <c r="F33" s="32">
        <v>257</v>
      </c>
      <c r="G33" s="17"/>
    </row>
    <row r="34" spans="2:7" ht="16.5" customHeight="1" x14ac:dyDescent="0.25">
      <c r="B34" s="34"/>
      <c r="C34" s="19" t="s">
        <v>58</v>
      </c>
      <c r="D34" s="104"/>
      <c r="E34" s="104"/>
      <c r="F34" s="104"/>
      <c r="G34" s="17"/>
    </row>
    <row r="35" spans="2:7" ht="28.2" customHeight="1" x14ac:dyDescent="0.25">
      <c r="B35" s="16" t="s">
        <v>59</v>
      </c>
      <c r="C35" s="27" t="s">
        <v>60</v>
      </c>
      <c r="D35" s="28">
        <v>70</v>
      </c>
      <c r="E35" s="28">
        <v>50</v>
      </c>
      <c r="F35" s="28">
        <v>50</v>
      </c>
      <c r="G35" s="17"/>
    </row>
    <row r="36" spans="2:7" ht="27.6" customHeight="1" x14ac:dyDescent="0.25">
      <c r="B36" s="16" t="s">
        <v>61</v>
      </c>
      <c r="C36" s="27" t="s">
        <v>62</v>
      </c>
      <c r="D36" s="28">
        <v>80</v>
      </c>
      <c r="E36" s="28">
        <v>100</v>
      </c>
      <c r="F36" s="28">
        <v>100</v>
      </c>
      <c r="G36" s="17"/>
    </row>
    <row r="37" spans="2:7" ht="16.5" customHeight="1" x14ac:dyDescent="0.25">
      <c r="B37" s="16" t="s">
        <v>63</v>
      </c>
      <c r="C37" s="35" t="s">
        <v>64</v>
      </c>
      <c r="D37" s="28">
        <v>1100</v>
      </c>
      <c r="E37" s="28">
        <v>1100</v>
      </c>
      <c r="F37" s="28">
        <v>1100</v>
      </c>
      <c r="G37" s="17"/>
    </row>
    <row r="38" spans="2:7" ht="28.5" customHeight="1" x14ac:dyDescent="0.25">
      <c r="B38" s="16" t="s">
        <v>65</v>
      </c>
      <c r="C38" s="35" t="s">
        <v>66</v>
      </c>
      <c r="D38" s="106">
        <v>21.244</v>
      </c>
      <c r="E38" s="106">
        <v>21.443999999999999</v>
      </c>
      <c r="F38" s="106">
        <v>21.643999999999998</v>
      </c>
      <c r="G38" s="17"/>
    </row>
    <row r="39" spans="2:7" ht="29.4" customHeight="1" x14ac:dyDescent="0.25">
      <c r="B39" s="21"/>
      <c r="C39" s="19" t="s">
        <v>67</v>
      </c>
      <c r="D39" s="17"/>
      <c r="E39" s="17"/>
      <c r="F39" s="17"/>
      <c r="G39" s="17"/>
    </row>
    <row r="40" spans="2:7" ht="17.25" customHeight="1" x14ac:dyDescent="0.25">
      <c r="B40" s="21" t="s">
        <v>68</v>
      </c>
      <c r="C40" s="30" t="s">
        <v>69</v>
      </c>
      <c r="D40" s="71">
        <f>338+11-57</f>
        <v>292</v>
      </c>
      <c r="E40" s="71">
        <f>338+11-57</f>
        <v>292</v>
      </c>
      <c r="F40" s="71">
        <f>338+11-57</f>
        <v>292</v>
      </c>
      <c r="G40" s="17"/>
    </row>
    <row r="41" spans="2:7" ht="27.75" customHeight="1" x14ac:dyDescent="0.25">
      <c r="B41" s="21" t="s">
        <v>70</v>
      </c>
      <c r="C41" s="30" t="s">
        <v>71</v>
      </c>
      <c r="D41" s="107">
        <v>20</v>
      </c>
      <c r="E41" s="73">
        <v>20</v>
      </c>
      <c r="F41" s="73">
        <v>20</v>
      </c>
      <c r="G41" s="17"/>
    </row>
    <row r="42" spans="2:7" ht="29.25" customHeight="1" x14ac:dyDescent="0.25">
      <c r="B42" s="21" t="s">
        <v>72</v>
      </c>
      <c r="C42" s="16" t="s">
        <v>73</v>
      </c>
      <c r="D42" s="107">
        <v>5</v>
      </c>
      <c r="E42" s="73">
        <v>5</v>
      </c>
      <c r="F42" s="73">
        <v>5</v>
      </c>
      <c r="G42" s="17"/>
    </row>
    <row r="43" spans="2:7" ht="17.25" customHeight="1" x14ac:dyDescent="0.25">
      <c r="B43" s="21" t="s">
        <v>74</v>
      </c>
      <c r="C43" s="30" t="s">
        <v>75</v>
      </c>
      <c r="D43" s="107">
        <v>1</v>
      </c>
      <c r="E43" s="73">
        <v>1</v>
      </c>
      <c r="F43" s="73">
        <v>1</v>
      </c>
      <c r="G43" s="17"/>
    </row>
    <row r="44" spans="2:7" ht="17.25" customHeight="1" x14ac:dyDescent="0.25">
      <c r="B44" s="21" t="s">
        <v>76</v>
      </c>
      <c r="C44" s="16" t="s">
        <v>77</v>
      </c>
      <c r="D44" s="107">
        <f>165-35-57</f>
        <v>73</v>
      </c>
      <c r="E44" s="73">
        <f>0+15</f>
        <v>15</v>
      </c>
      <c r="F44" s="73">
        <f>0+20</f>
        <v>20</v>
      </c>
      <c r="G44" s="17" t="s">
        <v>78</v>
      </c>
    </row>
    <row r="45" spans="2:7" ht="19.5" customHeight="1" x14ac:dyDescent="0.25">
      <c r="B45" s="21"/>
      <c r="C45" s="19" t="s">
        <v>79</v>
      </c>
      <c r="D45" s="17"/>
      <c r="E45" s="17"/>
      <c r="F45" s="17"/>
      <c r="G45" s="17" t="s">
        <v>80</v>
      </c>
    </row>
    <row r="46" spans="2:7" ht="16.5" customHeight="1" x14ac:dyDescent="0.25">
      <c r="B46" s="21" t="s">
        <v>81</v>
      </c>
      <c r="C46" s="16" t="s">
        <v>82</v>
      </c>
      <c r="D46" s="32">
        <f>4+2</f>
        <v>6</v>
      </c>
      <c r="E46" s="32"/>
      <c r="F46" s="32"/>
      <c r="G46" s="32" t="s">
        <v>83</v>
      </c>
    </row>
    <row r="47" spans="2:7" ht="27.75" customHeight="1" x14ac:dyDescent="0.25">
      <c r="B47" s="33"/>
      <c r="C47" s="19" t="s">
        <v>84</v>
      </c>
      <c r="D47" s="17"/>
      <c r="E47" s="17"/>
      <c r="F47" s="17"/>
      <c r="G47" s="17"/>
    </row>
    <row r="48" spans="2:7" ht="16.5" customHeight="1" x14ac:dyDescent="0.25">
      <c r="B48" s="21" t="s">
        <v>85</v>
      </c>
      <c r="C48" s="16" t="s">
        <v>26</v>
      </c>
      <c r="D48" s="17">
        <v>4</v>
      </c>
      <c r="E48" s="17">
        <f>2-1</f>
        <v>1</v>
      </c>
      <c r="F48" s="17">
        <v>1</v>
      </c>
      <c r="G48" s="2"/>
    </row>
    <row r="49" spans="2:7" ht="28.5" customHeight="1" x14ac:dyDescent="0.25">
      <c r="B49" s="21" t="s">
        <v>86</v>
      </c>
      <c r="C49" s="16" t="s">
        <v>87</v>
      </c>
      <c r="D49" s="32">
        <f>2-2</f>
        <v>0</v>
      </c>
      <c r="E49" s="32">
        <v>4</v>
      </c>
      <c r="F49" s="32">
        <f>2-1</f>
        <v>1</v>
      </c>
      <c r="G49" s="17" t="s">
        <v>88</v>
      </c>
    </row>
    <row r="50" spans="2:7" ht="17.25" customHeight="1" x14ac:dyDescent="0.25">
      <c r="B50" s="15"/>
      <c r="C50" s="19" t="s">
        <v>89</v>
      </c>
      <c r="D50" s="17"/>
      <c r="E50" s="17"/>
      <c r="F50" s="17"/>
      <c r="G50" s="16"/>
    </row>
    <row r="51" spans="2:7" ht="17.25" customHeight="1" x14ac:dyDescent="0.25">
      <c r="B51" s="21" t="s">
        <v>90</v>
      </c>
      <c r="C51" s="37" t="s">
        <v>91</v>
      </c>
      <c r="D51" s="17">
        <v>25</v>
      </c>
      <c r="E51" s="17">
        <v>25</v>
      </c>
      <c r="F51" s="17">
        <v>25</v>
      </c>
      <c r="G51" s="16"/>
    </row>
    <row r="52" spans="2:7" ht="18" customHeight="1" x14ac:dyDescent="0.25">
      <c r="B52" s="21" t="s">
        <v>92</v>
      </c>
      <c r="C52" s="37" t="s">
        <v>93</v>
      </c>
      <c r="D52" s="17">
        <v>103</v>
      </c>
      <c r="E52" s="17">
        <v>103</v>
      </c>
      <c r="F52" s="17">
        <v>103</v>
      </c>
      <c r="G52" s="14"/>
    </row>
    <row r="53" spans="2:7" ht="17.25" customHeight="1" x14ac:dyDescent="0.25">
      <c r="B53" s="21" t="s">
        <v>94</v>
      </c>
      <c r="C53" s="20" t="s">
        <v>95</v>
      </c>
      <c r="D53" s="17">
        <v>11</v>
      </c>
      <c r="E53" s="17">
        <v>11</v>
      </c>
      <c r="F53" s="17">
        <v>11</v>
      </c>
      <c r="G53" s="14"/>
    </row>
    <row r="54" spans="2:7" ht="18" customHeight="1" x14ac:dyDescent="0.25">
      <c r="B54" s="21" t="s">
        <v>96</v>
      </c>
      <c r="C54" s="30" t="s">
        <v>97</v>
      </c>
      <c r="D54" s="17">
        <v>69</v>
      </c>
      <c r="E54" s="17"/>
      <c r="F54" s="17"/>
      <c r="G54" s="14"/>
    </row>
    <row r="55" spans="2:7" ht="18" customHeight="1" x14ac:dyDescent="0.25">
      <c r="B55" s="21" t="s">
        <v>98</v>
      </c>
      <c r="C55" s="16" t="s">
        <v>99</v>
      </c>
      <c r="D55" s="71">
        <f>1+2</f>
        <v>3</v>
      </c>
      <c r="E55" s="72"/>
      <c r="F55" s="72"/>
      <c r="G55" s="14"/>
    </row>
    <row r="56" spans="2:7" ht="27.6" customHeight="1" x14ac:dyDescent="0.25">
      <c r="B56" s="21" t="s">
        <v>100</v>
      </c>
      <c r="C56" s="30" t="s">
        <v>101</v>
      </c>
      <c r="D56" s="17"/>
      <c r="E56" s="71">
        <v>2</v>
      </c>
      <c r="F56" s="72"/>
      <c r="G56" s="14"/>
    </row>
    <row r="57" spans="2:7" ht="19.5" customHeight="1" x14ac:dyDescent="0.25">
      <c r="B57" s="21" t="s">
        <v>102</v>
      </c>
      <c r="C57" s="30" t="s">
        <v>103</v>
      </c>
      <c r="D57" s="17">
        <v>2</v>
      </c>
      <c r="E57" s="17">
        <v>3</v>
      </c>
      <c r="F57" s="17">
        <v>1</v>
      </c>
      <c r="G57" s="14"/>
    </row>
    <row r="58" spans="2:7" ht="19.5" customHeight="1" x14ac:dyDescent="0.25">
      <c r="B58" s="21" t="s">
        <v>104</v>
      </c>
      <c r="C58" s="30" t="s">
        <v>105</v>
      </c>
      <c r="D58" s="17"/>
      <c r="E58" s="17">
        <v>1</v>
      </c>
      <c r="F58" s="17"/>
      <c r="G58" s="14"/>
    </row>
    <row r="59" spans="2:7" ht="18" customHeight="1" x14ac:dyDescent="0.25">
      <c r="B59" s="21" t="s">
        <v>106</v>
      </c>
      <c r="C59" s="108" t="s">
        <v>107</v>
      </c>
      <c r="D59" s="107">
        <v>1</v>
      </c>
      <c r="E59" s="73"/>
      <c r="F59" s="72"/>
      <c r="G59" s="14"/>
    </row>
    <row r="60" spans="2:7" ht="29.25" customHeight="1" x14ac:dyDescent="0.25">
      <c r="B60" s="21"/>
      <c r="C60" s="19" t="s">
        <v>108</v>
      </c>
      <c r="D60" s="17"/>
      <c r="E60" s="17"/>
      <c r="F60" s="14"/>
      <c r="G60" s="14"/>
    </row>
    <row r="61" spans="2:7" ht="18" customHeight="1" x14ac:dyDescent="0.25">
      <c r="B61" s="21" t="s">
        <v>109</v>
      </c>
      <c r="C61" s="16" t="s">
        <v>110</v>
      </c>
      <c r="D61" s="17">
        <f>0+1</f>
        <v>1</v>
      </c>
      <c r="E61" s="17"/>
      <c r="F61" s="17"/>
      <c r="G61" s="14"/>
    </row>
    <row r="62" spans="2:7" ht="18" customHeight="1" x14ac:dyDescent="0.25">
      <c r="B62" s="39"/>
      <c r="C62" s="109" t="s">
        <v>111</v>
      </c>
      <c r="D62" s="17"/>
      <c r="E62" s="14"/>
      <c r="F62" s="14"/>
      <c r="G62" s="14"/>
    </row>
    <row r="63" spans="2:7" ht="27.75" customHeight="1" x14ac:dyDescent="0.25">
      <c r="B63" s="21" t="s">
        <v>112</v>
      </c>
      <c r="C63" s="110" t="s">
        <v>113</v>
      </c>
      <c r="D63" s="17">
        <f>100-50</f>
        <v>50</v>
      </c>
      <c r="E63" s="17">
        <f>0+100</f>
        <v>100</v>
      </c>
      <c r="F63" s="17"/>
      <c r="G63" s="17"/>
    </row>
    <row r="64" spans="2:7" ht="19.5" customHeight="1" x14ac:dyDescent="0.25">
      <c r="B64" s="21" t="s">
        <v>114</v>
      </c>
      <c r="C64" s="110" t="s">
        <v>99</v>
      </c>
      <c r="D64" s="17">
        <v>2</v>
      </c>
      <c r="E64" s="91"/>
      <c r="F64" s="91"/>
      <c r="G64" s="17"/>
    </row>
    <row r="65" spans="2:7" ht="18.75" customHeight="1" x14ac:dyDescent="0.25">
      <c r="B65" s="21" t="s">
        <v>115</v>
      </c>
      <c r="C65" s="111" t="s">
        <v>116</v>
      </c>
      <c r="D65" s="71">
        <v>2</v>
      </c>
      <c r="E65" s="72"/>
      <c r="F65" s="72"/>
      <c r="G65" s="17"/>
    </row>
    <row r="66" spans="2:7" ht="45" customHeight="1" x14ac:dyDescent="0.25">
      <c r="B66" s="21"/>
      <c r="C66" s="19" t="s">
        <v>117</v>
      </c>
      <c r="D66" s="17"/>
      <c r="E66" s="17"/>
      <c r="F66" s="17"/>
      <c r="G66" s="17"/>
    </row>
    <row r="67" spans="2:7" ht="27.6" customHeight="1" x14ac:dyDescent="0.25">
      <c r="B67" s="21" t="s">
        <v>118</v>
      </c>
      <c r="C67" s="16" t="s">
        <v>119</v>
      </c>
      <c r="D67" s="75">
        <v>8.9</v>
      </c>
      <c r="E67" s="75">
        <v>8.9</v>
      </c>
      <c r="F67" s="75">
        <v>8.9</v>
      </c>
      <c r="G67" s="14"/>
    </row>
    <row r="68" spans="2:7" ht="18" customHeight="1" x14ac:dyDescent="0.25">
      <c r="B68" s="21" t="s">
        <v>120</v>
      </c>
      <c r="C68" s="16" t="s">
        <v>121</v>
      </c>
      <c r="D68" s="17">
        <v>8</v>
      </c>
      <c r="E68" s="17">
        <v>8</v>
      </c>
      <c r="F68" s="17">
        <v>8</v>
      </c>
      <c r="G68" s="14"/>
    </row>
    <row r="69" spans="2:7" ht="27" customHeight="1" x14ac:dyDescent="0.25">
      <c r="B69" s="21" t="s">
        <v>122</v>
      </c>
      <c r="C69" s="16" t="s">
        <v>123</v>
      </c>
      <c r="D69" s="17">
        <v>730</v>
      </c>
      <c r="E69" s="17">
        <v>730</v>
      </c>
      <c r="F69" s="17">
        <v>730</v>
      </c>
      <c r="G69" s="14"/>
    </row>
    <row r="70" spans="2:7" ht="27.75" customHeight="1" x14ac:dyDescent="0.25">
      <c r="B70" s="21"/>
      <c r="C70" s="13" t="s">
        <v>124</v>
      </c>
      <c r="D70" s="17"/>
      <c r="E70" s="17"/>
      <c r="F70" s="17"/>
      <c r="G70" s="14"/>
    </row>
    <row r="71" spans="2:7" ht="17.399999999999999" customHeight="1" x14ac:dyDescent="0.25">
      <c r="B71" s="21" t="s">
        <v>125</v>
      </c>
      <c r="C71" s="30" t="s">
        <v>126</v>
      </c>
      <c r="D71" s="17">
        <v>10</v>
      </c>
      <c r="E71" s="17">
        <v>13</v>
      </c>
      <c r="F71" s="17">
        <v>14</v>
      </c>
      <c r="G71" s="14"/>
    </row>
    <row r="72" spans="2:7" ht="18" customHeight="1" x14ac:dyDescent="0.25">
      <c r="B72" s="21" t="s">
        <v>127</v>
      </c>
      <c r="C72" s="30" t="s">
        <v>128</v>
      </c>
      <c r="D72" s="32">
        <v>790</v>
      </c>
      <c r="E72" s="32">
        <v>790</v>
      </c>
      <c r="F72" s="32">
        <v>790</v>
      </c>
      <c r="G72" s="14"/>
    </row>
    <row r="73" spans="2:7" ht="17.25" customHeight="1" x14ac:dyDescent="0.25">
      <c r="B73" s="21" t="s">
        <v>129</v>
      </c>
      <c r="C73" s="30" t="s">
        <v>130</v>
      </c>
      <c r="D73" s="17">
        <v>2</v>
      </c>
      <c r="E73" s="17">
        <v>3</v>
      </c>
      <c r="F73" s="17">
        <v>1</v>
      </c>
      <c r="G73" s="14" t="s">
        <v>131</v>
      </c>
    </row>
    <row r="74" spans="2:7" ht="18" customHeight="1" x14ac:dyDescent="0.25">
      <c r="B74" s="21" t="s">
        <v>132</v>
      </c>
      <c r="C74" s="30" t="s">
        <v>133</v>
      </c>
      <c r="D74" s="17">
        <v>1</v>
      </c>
      <c r="E74" s="17">
        <v>1</v>
      </c>
      <c r="F74" s="17">
        <v>1</v>
      </c>
      <c r="G74" s="14"/>
    </row>
    <row r="75" spans="2:7" ht="45" customHeight="1" x14ac:dyDescent="0.25">
      <c r="B75" s="21"/>
      <c r="C75" s="13" t="s">
        <v>134</v>
      </c>
      <c r="D75" s="17"/>
      <c r="E75" s="17"/>
      <c r="F75" s="17"/>
      <c r="G75" s="14"/>
    </row>
    <row r="76" spans="2:7" ht="18" customHeight="1" x14ac:dyDescent="0.25">
      <c r="B76" s="21" t="s">
        <v>135</v>
      </c>
      <c r="C76" s="16" t="s">
        <v>136</v>
      </c>
      <c r="D76" s="17">
        <v>970</v>
      </c>
      <c r="E76" s="17">
        <v>970</v>
      </c>
      <c r="F76" s="17">
        <v>970</v>
      </c>
      <c r="G76" s="14"/>
    </row>
    <row r="77" spans="2:7" ht="18" customHeight="1" x14ac:dyDescent="0.25">
      <c r="B77" s="21" t="s">
        <v>137</v>
      </c>
      <c r="C77" s="16" t="s">
        <v>138</v>
      </c>
      <c r="D77" s="32">
        <v>550</v>
      </c>
      <c r="E77" s="32">
        <v>550</v>
      </c>
      <c r="F77" s="32">
        <v>550</v>
      </c>
      <c r="G77" s="14"/>
    </row>
    <row r="78" spans="2:7" ht="18" customHeight="1" x14ac:dyDescent="0.25">
      <c r="B78" s="21" t="s">
        <v>139</v>
      </c>
      <c r="C78" s="16" t="s">
        <v>140</v>
      </c>
      <c r="D78" s="32">
        <v>2</v>
      </c>
      <c r="E78" s="32"/>
      <c r="F78" s="32"/>
      <c r="G78" s="14"/>
    </row>
    <row r="79" spans="2:7" ht="18" customHeight="1" x14ac:dyDescent="0.25">
      <c r="B79" s="21" t="s">
        <v>141</v>
      </c>
      <c r="C79" s="26" t="s">
        <v>142</v>
      </c>
      <c r="D79" s="32">
        <v>16</v>
      </c>
      <c r="E79" s="32">
        <v>16</v>
      </c>
      <c r="F79" s="32">
        <v>16</v>
      </c>
      <c r="G79" s="14"/>
    </row>
    <row r="80" spans="2:7" ht="33.6" customHeight="1" x14ac:dyDescent="0.25">
      <c r="B80" s="23"/>
      <c r="C80" s="19" t="s">
        <v>143</v>
      </c>
      <c r="D80" s="32"/>
      <c r="E80" s="32"/>
      <c r="F80" s="32"/>
      <c r="G80" s="14"/>
    </row>
    <row r="81" spans="2:7" ht="17.25" customHeight="1" x14ac:dyDescent="0.25">
      <c r="B81" s="21" t="s">
        <v>144</v>
      </c>
      <c r="C81" s="16" t="s">
        <v>145</v>
      </c>
      <c r="D81" s="32">
        <v>5</v>
      </c>
      <c r="E81" s="32">
        <v>6</v>
      </c>
      <c r="F81" s="32">
        <v>6</v>
      </c>
      <c r="G81" s="14"/>
    </row>
    <row r="82" spans="2:7" ht="15.75" customHeight="1" x14ac:dyDescent="0.25">
      <c r="B82" s="23"/>
      <c r="C82" s="19" t="s">
        <v>146</v>
      </c>
      <c r="D82" s="22"/>
      <c r="E82" s="22"/>
      <c r="F82" s="22"/>
      <c r="G82" s="14"/>
    </row>
    <row r="83" spans="2:7" ht="17.25" customHeight="1" x14ac:dyDescent="0.25">
      <c r="B83" s="21" t="s">
        <v>147</v>
      </c>
      <c r="C83" s="16" t="s">
        <v>148</v>
      </c>
      <c r="D83" s="107">
        <v>10</v>
      </c>
      <c r="E83" s="73">
        <v>10</v>
      </c>
      <c r="F83" s="73">
        <v>10</v>
      </c>
      <c r="G83" s="14"/>
    </row>
    <row r="84" spans="2:7" ht="17.25" customHeight="1" x14ac:dyDescent="0.25">
      <c r="B84" s="21" t="s">
        <v>149</v>
      </c>
      <c r="C84" s="16" t="s">
        <v>150</v>
      </c>
      <c r="D84" s="107">
        <v>50</v>
      </c>
      <c r="E84" s="73">
        <v>50</v>
      </c>
      <c r="F84" s="73">
        <v>50</v>
      </c>
      <c r="G84" s="14"/>
    </row>
    <row r="85" spans="2:7" ht="29.25" customHeight="1" x14ac:dyDescent="0.25">
      <c r="B85" s="21" t="s">
        <v>151</v>
      </c>
      <c r="C85" s="16" t="s">
        <v>152</v>
      </c>
      <c r="D85" s="107">
        <v>10</v>
      </c>
      <c r="E85" s="73">
        <v>10</v>
      </c>
      <c r="F85" s="73">
        <v>10</v>
      </c>
      <c r="G85" s="14"/>
    </row>
    <row r="86" spans="2:7" ht="19.95" customHeight="1" x14ac:dyDescent="0.25">
      <c r="B86" s="40"/>
      <c r="C86" s="112" t="s">
        <v>153</v>
      </c>
      <c r="D86" s="41"/>
      <c r="E86" s="41"/>
      <c r="F86" s="41"/>
      <c r="G86" s="41"/>
    </row>
    <row r="87" spans="2:7" ht="19.95" customHeight="1" x14ac:dyDescent="0.25">
      <c r="B87" s="40" t="s">
        <v>155</v>
      </c>
      <c r="C87" s="30" t="s">
        <v>26</v>
      </c>
      <c r="D87" s="17">
        <v>1</v>
      </c>
      <c r="E87" s="14"/>
      <c r="F87" s="14"/>
      <c r="G87" s="17" t="s">
        <v>154</v>
      </c>
    </row>
    <row r="88" spans="2:7" ht="20.25" customHeight="1" x14ac:dyDescent="0.25">
      <c r="B88" s="40"/>
      <c r="C88" s="113" t="s">
        <v>156</v>
      </c>
      <c r="D88" s="17"/>
      <c r="E88" s="17"/>
      <c r="F88" s="14"/>
      <c r="G88" s="17"/>
    </row>
    <row r="89" spans="2:7" ht="21" customHeight="1" x14ac:dyDescent="0.25">
      <c r="B89" s="40" t="s">
        <v>157</v>
      </c>
      <c r="C89" s="114" t="s">
        <v>158</v>
      </c>
      <c r="D89" s="17">
        <v>100</v>
      </c>
      <c r="E89" s="17"/>
      <c r="F89" s="14"/>
      <c r="G89" s="17"/>
    </row>
    <row r="90" spans="2:7" ht="21" customHeight="1" x14ac:dyDescent="0.25">
      <c r="B90" s="40" t="s">
        <v>159</v>
      </c>
      <c r="C90" s="114" t="s">
        <v>160</v>
      </c>
      <c r="D90" s="17"/>
      <c r="E90" s="17">
        <v>100</v>
      </c>
      <c r="F90" s="14"/>
      <c r="G90" s="17"/>
    </row>
    <row r="91" spans="2:7" ht="30" customHeight="1" x14ac:dyDescent="0.25">
      <c r="B91" s="16"/>
      <c r="C91" s="113" t="s">
        <v>161</v>
      </c>
      <c r="D91" s="17"/>
      <c r="E91" s="17"/>
      <c r="F91" s="14"/>
      <c r="G91" s="17"/>
    </row>
    <row r="92" spans="2:7" ht="31.5" customHeight="1" x14ac:dyDescent="0.25">
      <c r="B92" s="16" t="s">
        <v>162</v>
      </c>
      <c r="C92" s="115" t="s">
        <v>163</v>
      </c>
      <c r="D92" s="17">
        <v>100</v>
      </c>
      <c r="E92" s="17"/>
      <c r="F92" s="14"/>
      <c r="G92" s="17"/>
    </row>
    <row r="93" spans="2:7" ht="18.75" customHeight="1" x14ac:dyDescent="0.25">
      <c r="B93" s="16" t="s">
        <v>164</v>
      </c>
      <c r="C93" s="115" t="s">
        <v>165</v>
      </c>
      <c r="D93" s="85">
        <v>100</v>
      </c>
      <c r="E93" s="85"/>
      <c r="F93" s="64"/>
      <c r="G93" s="85"/>
    </row>
    <row r="94" spans="2:7" ht="27.6" customHeight="1" x14ac:dyDescent="0.25">
      <c r="B94" s="82" t="s">
        <v>166</v>
      </c>
      <c r="C94" s="83" t="s">
        <v>167</v>
      </c>
      <c r="D94" s="84"/>
      <c r="E94" s="84"/>
      <c r="F94" s="84"/>
      <c r="G94" s="84"/>
    </row>
    <row r="95" spans="2:7" ht="28.5" customHeight="1" x14ac:dyDescent="0.25">
      <c r="B95" s="19"/>
      <c r="C95" s="13" t="s">
        <v>168</v>
      </c>
      <c r="D95" s="32"/>
      <c r="E95" s="32"/>
      <c r="F95" s="32"/>
      <c r="G95" s="14"/>
    </row>
    <row r="96" spans="2:7" ht="18" customHeight="1" x14ac:dyDescent="0.25">
      <c r="B96" s="21" t="s">
        <v>169</v>
      </c>
      <c r="C96" s="30" t="s">
        <v>170</v>
      </c>
      <c r="D96" s="116">
        <v>22.4</v>
      </c>
      <c r="E96" s="116">
        <v>23.5</v>
      </c>
      <c r="F96" s="116">
        <v>24.6</v>
      </c>
      <c r="G96" s="14" t="s">
        <v>171</v>
      </c>
    </row>
    <row r="97" spans="2:7" ht="15.75" customHeight="1" x14ac:dyDescent="0.25">
      <c r="B97" s="21" t="s">
        <v>172</v>
      </c>
      <c r="C97" s="16" t="s">
        <v>173</v>
      </c>
      <c r="D97" s="116">
        <v>7.4</v>
      </c>
      <c r="E97" s="116">
        <v>7.5</v>
      </c>
      <c r="F97" s="116">
        <v>7.6</v>
      </c>
      <c r="G97" s="22" t="s">
        <v>174</v>
      </c>
    </row>
    <row r="98" spans="2:7" ht="27.75" customHeight="1" x14ac:dyDescent="0.25">
      <c r="B98" s="21"/>
      <c r="C98" s="42" t="s">
        <v>175</v>
      </c>
      <c r="D98" s="32"/>
      <c r="E98" s="32"/>
      <c r="F98" s="32"/>
      <c r="G98" s="14"/>
    </row>
    <row r="99" spans="2:7" ht="16.5" customHeight="1" x14ac:dyDescent="0.25">
      <c r="B99" s="21" t="s">
        <v>176</v>
      </c>
      <c r="C99" s="30" t="s">
        <v>173</v>
      </c>
      <c r="D99" s="117">
        <v>0.51</v>
      </c>
      <c r="E99" s="118">
        <v>0.5</v>
      </c>
      <c r="F99" s="118">
        <v>0.5</v>
      </c>
      <c r="G99" s="22" t="s">
        <v>174</v>
      </c>
    </row>
    <row r="100" spans="2:7" ht="27.75" customHeight="1" x14ac:dyDescent="0.25">
      <c r="B100" s="19"/>
      <c r="C100" s="42" t="s">
        <v>177</v>
      </c>
      <c r="D100" s="32"/>
      <c r="E100" s="32"/>
      <c r="F100" s="32"/>
      <c r="G100" s="14"/>
    </row>
    <row r="101" spans="2:7" ht="27.75" customHeight="1" x14ac:dyDescent="0.25">
      <c r="B101" s="21" t="s">
        <v>178</v>
      </c>
      <c r="C101" s="16" t="s">
        <v>179</v>
      </c>
      <c r="D101" s="32">
        <v>21</v>
      </c>
      <c r="E101" s="32">
        <v>21</v>
      </c>
      <c r="F101" s="32">
        <v>16</v>
      </c>
      <c r="G101" s="32" t="s">
        <v>171</v>
      </c>
    </row>
    <row r="102" spans="2:7" ht="28.5" customHeight="1" x14ac:dyDescent="0.25">
      <c r="B102" s="6" t="s">
        <v>180</v>
      </c>
      <c r="C102" s="7" t="s">
        <v>181</v>
      </c>
      <c r="D102" s="98"/>
      <c r="E102" s="98"/>
      <c r="F102" s="98"/>
      <c r="G102" s="43"/>
    </row>
    <row r="103" spans="2:7" ht="28.5" customHeight="1" x14ac:dyDescent="0.25">
      <c r="B103" s="1" t="s">
        <v>182</v>
      </c>
      <c r="C103" s="8" t="s">
        <v>183</v>
      </c>
      <c r="D103" s="119">
        <v>53</v>
      </c>
      <c r="E103" s="119">
        <v>54</v>
      </c>
      <c r="F103" s="119">
        <v>55</v>
      </c>
      <c r="G103" s="97"/>
    </row>
    <row r="104" spans="2:7" ht="32.4" customHeight="1" x14ac:dyDescent="0.25">
      <c r="B104" s="9" t="s">
        <v>184</v>
      </c>
      <c r="C104" s="10" t="s">
        <v>185</v>
      </c>
      <c r="D104" s="99"/>
      <c r="E104" s="99"/>
      <c r="F104" s="99"/>
      <c r="G104" s="11"/>
    </row>
    <row r="105" spans="2:7" ht="42" customHeight="1" x14ac:dyDescent="0.25">
      <c r="B105" s="18"/>
      <c r="C105" s="44" t="s">
        <v>186</v>
      </c>
      <c r="D105" s="32"/>
      <c r="E105" s="32"/>
      <c r="F105" s="32"/>
      <c r="G105" s="32"/>
    </row>
    <row r="106" spans="2:7" ht="15.75" customHeight="1" x14ac:dyDescent="0.25">
      <c r="B106" s="21" t="s">
        <v>187</v>
      </c>
      <c r="C106" s="16" t="s">
        <v>188</v>
      </c>
      <c r="D106" s="32">
        <v>368</v>
      </c>
      <c r="E106" s="32">
        <v>368</v>
      </c>
      <c r="F106" s="32">
        <v>368</v>
      </c>
      <c r="G106" s="32"/>
    </row>
    <row r="107" spans="2:7" ht="27.75" customHeight="1" x14ac:dyDescent="0.25">
      <c r="B107" s="21" t="s">
        <v>189</v>
      </c>
      <c r="C107" s="16" t="s">
        <v>190</v>
      </c>
      <c r="D107" s="32">
        <v>17</v>
      </c>
      <c r="E107" s="32">
        <v>17</v>
      </c>
      <c r="F107" s="32">
        <v>17</v>
      </c>
      <c r="G107" s="32"/>
    </row>
    <row r="108" spans="2:7" ht="15.75" customHeight="1" x14ac:dyDescent="0.25">
      <c r="B108" s="21" t="s">
        <v>191</v>
      </c>
      <c r="C108" s="16" t="s">
        <v>192</v>
      </c>
      <c r="D108" s="32">
        <v>2</v>
      </c>
      <c r="E108" s="32">
        <v>2</v>
      </c>
      <c r="F108" s="32">
        <v>2</v>
      </c>
      <c r="G108" s="32"/>
    </row>
    <row r="109" spans="2:7" ht="31.5" customHeight="1" x14ac:dyDescent="0.25">
      <c r="B109" s="44"/>
      <c r="C109" s="19" t="s">
        <v>193</v>
      </c>
      <c r="D109" s="32"/>
      <c r="E109" s="32"/>
      <c r="F109" s="32"/>
      <c r="G109" s="14" t="s">
        <v>80</v>
      </c>
    </row>
    <row r="110" spans="2:7" ht="17.25" customHeight="1" x14ac:dyDescent="0.25">
      <c r="B110" s="21" t="s">
        <v>194</v>
      </c>
      <c r="C110" s="30" t="s">
        <v>195</v>
      </c>
      <c r="D110" s="32">
        <v>18</v>
      </c>
      <c r="E110" s="32">
        <v>18</v>
      </c>
      <c r="F110" s="32">
        <v>18</v>
      </c>
      <c r="G110" s="32" t="s">
        <v>196</v>
      </c>
    </row>
    <row r="111" spans="2:7" ht="18" customHeight="1" x14ac:dyDescent="0.25">
      <c r="B111" s="21" t="s">
        <v>197</v>
      </c>
      <c r="C111" s="26" t="s">
        <v>198</v>
      </c>
      <c r="D111" s="32">
        <v>3</v>
      </c>
      <c r="E111" s="32">
        <v>3</v>
      </c>
      <c r="F111" s="32">
        <v>3</v>
      </c>
      <c r="G111" s="32" t="s">
        <v>196</v>
      </c>
    </row>
    <row r="112" spans="2:7" ht="41.25" customHeight="1" x14ac:dyDescent="0.25">
      <c r="B112" s="21" t="s">
        <v>199</v>
      </c>
      <c r="C112" s="16" t="s">
        <v>200</v>
      </c>
      <c r="D112" s="32">
        <v>100</v>
      </c>
      <c r="E112" s="32"/>
      <c r="F112" s="32"/>
      <c r="G112" s="22" t="s">
        <v>196</v>
      </c>
    </row>
    <row r="113" spans="2:7" ht="20.25" customHeight="1" x14ac:dyDescent="0.25">
      <c r="B113" s="21" t="s">
        <v>201</v>
      </c>
      <c r="C113" s="16" t="s">
        <v>202</v>
      </c>
      <c r="D113" s="32"/>
      <c r="E113" s="32">
        <v>324</v>
      </c>
      <c r="F113" s="32"/>
      <c r="G113" s="32" t="s">
        <v>196</v>
      </c>
    </row>
    <row r="114" spans="2:7" ht="19.95" customHeight="1" x14ac:dyDescent="0.25">
      <c r="B114" s="16"/>
      <c r="C114" s="120" t="s">
        <v>203</v>
      </c>
      <c r="D114" s="17"/>
      <c r="E114" s="17"/>
      <c r="F114" s="17"/>
      <c r="G114" s="17"/>
    </row>
    <row r="115" spans="2:7" ht="19.95" customHeight="1" x14ac:dyDescent="0.25">
      <c r="B115" s="16" t="s">
        <v>204</v>
      </c>
      <c r="C115" s="16" t="s">
        <v>29</v>
      </c>
      <c r="D115" s="17">
        <v>100</v>
      </c>
      <c r="E115" s="17"/>
      <c r="F115" s="17"/>
      <c r="G115" s="17"/>
    </row>
    <row r="116" spans="2:7" ht="39.75" customHeight="1" x14ac:dyDescent="0.25">
      <c r="B116" s="16"/>
      <c r="C116" s="120" t="s">
        <v>205</v>
      </c>
      <c r="D116" s="17"/>
      <c r="E116" s="17"/>
      <c r="F116" s="17"/>
      <c r="G116" s="17"/>
    </row>
    <row r="117" spans="2:7" ht="19.95" customHeight="1" x14ac:dyDescent="0.25">
      <c r="B117" s="16" t="s">
        <v>206</v>
      </c>
      <c r="C117" s="16" t="s">
        <v>29</v>
      </c>
      <c r="D117" s="17"/>
      <c r="E117" s="17">
        <v>100</v>
      </c>
      <c r="F117" s="17"/>
      <c r="G117" s="17"/>
    </row>
    <row r="118" spans="2:7" ht="42.6" customHeight="1" x14ac:dyDescent="0.25">
      <c r="B118" s="6" t="s">
        <v>207</v>
      </c>
      <c r="C118" s="7" t="s">
        <v>208</v>
      </c>
      <c r="D118" s="45"/>
      <c r="E118" s="45"/>
      <c r="F118" s="45"/>
      <c r="G118" s="45"/>
    </row>
    <row r="119" spans="2:7" ht="30.75" customHeight="1" x14ac:dyDescent="0.25">
      <c r="B119" s="1" t="s">
        <v>209</v>
      </c>
      <c r="C119" s="8" t="s">
        <v>210</v>
      </c>
      <c r="D119" s="121">
        <v>1141</v>
      </c>
      <c r="E119" s="121">
        <v>747</v>
      </c>
      <c r="F119" s="121">
        <v>1535</v>
      </c>
      <c r="G119" s="46"/>
    </row>
    <row r="120" spans="2:7" ht="30.75" customHeight="1" x14ac:dyDescent="0.25">
      <c r="B120" s="1" t="s">
        <v>211</v>
      </c>
      <c r="C120" s="8" t="s">
        <v>212</v>
      </c>
      <c r="D120" s="119" t="s">
        <v>213</v>
      </c>
      <c r="E120" s="119" t="s">
        <v>214</v>
      </c>
      <c r="F120" s="119" t="s">
        <v>215</v>
      </c>
      <c r="G120" s="79" t="s">
        <v>216</v>
      </c>
    </row>
    <row r="121" spans="2:7" ht="30.75" customHeight="1" x14ac:dyDescent="0.25">
      <c r="B121" s="1" t="s">
        <v>217</v>
      </c>
      <c r="C121" s="8" t="s">
        <v>218</v>
      </c>
      <c r="D121" s="119" t="s">
        <v>219</v>
      </c>
      <c r="E121" s="119">
        <v>10</v>
      </c>
      <c r="F121" s="119" t="s">
        <v>220</v>
      </c>
      <c r="G121" s="79" t="s">
        <v>221</v>
      </c>
    </row>
    <row r="122" spans="2:7" ht="30.75" customHeight="1" x14ac:dyDescent="0.25">
      <c r="B122" s="1" t="s">
        <v>222</v>
      </c>
      <c r="C122" s="8" t="s">
        <v>223</v>
      </c>
      <c r="D122" s="77">
        <v>7.64</v>
      </c>
      <c r="E122" s="77" t="s">
        <v>224</v>
      </c>
      <c r="F122" s="77" t="s">
        <v>225</v>
      </c>
      <c r="G122" s="46"/>
    </row>
    <row r="123" spans="2:7" ht="30.75" customHeight="1" x14ac:dyDescent="0.25">
      <c r="B123" s="1" t="s">
        <v>226</v>
      </c>
      <c r="C123" s="8" t="s">
        <v>227</v>
      </c>
      <c r="D123" s="77">
        <v>6.41</v>
      </c>
      <c r="E123" s="77" t="s">
        <v>228</v>
      </c>
      <c r="F123" s="77" t="s">
        <v>228</v>
      </c>
      <c r="G123" s="46"/>
    </row>
    <row r="124" spans="2:7" ht="30.75" customHeight="1" x14ac:dyDescent="0.25">
      <c r="B124" s="1" t="s">
        <v>229</v>
      </c>
      <c r="C124" s="8" t="s">
        <v>230</v>
      </c>
      <c r="D124" s="77">
        <v>6.54</v>
      </c>
      <c r="E124" s="77" t="s">
        <v>231</v>
      </c>
      <c r="F124" s="77" t="s">
        <v>231</v>
      </c>
      <c r="G124" s="46"/>
    </row>
    <row r="125" spans="2:7" ht="30.75" customHeight="1" x14ac:dyDescent="0.25">
      <c r="B125" s="1" t="s">
        <v>232</v>
      </c>
      <c r="C125" s="8" t="s">
        <v>233</v>
      </c>
      <c r="D125" s="77">
        <v>5.52</v>
      </c>
      <c r="E125" s="77" t="s">
        <v>234</v>
      </c>
      <c r="F125" s="77" t="s">
        <v>235</v>
      </c>
      <c r="G125" s="46"/>
    </row>
    <row r="126" spans="2:7" ht="31.2" customHeight="1" x14ac:dyDescent="0.25">
      <c r="B126" s="9" t="s">
        <v>236</v>
      </c>
      <c r="C126" s="10" t="s">
        <v>237</v>
      </c>
      <c r="D126" s="11"/>
      <c r="E126" s="11"/>
      <c r="F126" s="11"/>
      <c r="G126" s="11"/>
    </row>
    <row r="127" spans="2:7" ht="42" customHeight="1" x14ac:dyDescent="0.25">
      <c r="B127" s="21"/>
      <c r="C127" s="19" t="s">
        <v>238</v>
      </c>
      <c r="D127" s="14"/>
      <c r="E127" s="14"/>
      <c r="F127" s="14"/>
      <c r="G127" s="14"/>
    </row>
    <row r="128" spans="2:7" ht="28.5" customHeight="1" x14ac:dyDescent="0.25">
      <c r="B128" s="16" t="s">
        <v>240</v>
      </c>
      <c r="C128" s="30" t="s">
        <v>241</v>
      </c>
      <c r="D128" s="32">
        <v>100</v>
      </c>
      <c r="E128" s="32"/>
      <c r="F128" s="32"/>
      <c r="G128" s="14" t="s">
        <v>239</v>
      </c>
    </row>
    <row r="129" spans="2:7" ht="28.2" customHeight="1" x14ac:dyDescent="0.25">
      <c r="B129" s="16" t="s">
        <v>242</v>
      </c>
      <c r="C129" s="30" t="s">
        <v>243</v>
      </c>
      <c r="D129" s="32"/>
      <c r="E129" s="32"/>
      <c r="F129" s="32"/>
      <c r="G129" s="14" t="s">
        <v>239</v>
      </c>
    </row>
    <row r="130" spans="2:7" ht="29.4" customHeight="1" x14ac:dyDescent="0.25">
      <c r="B130" s="16" t="s">
        <v>244</v>
      </c>
      <c r="C130" s="16" t="s">
        <v>245</v>
      </c>
      <c r="D130" s="32">
        <v>100</v>
      </c>
      <c r="E130" s="32"/>
      <c r="F130" s="32"/>
      <c r="G130" s="14" t="s">
        <v>239</v>
      </c>
    </row>
    <row r="131" spans="2:7" ht="32.25" customHeight="1" x14ac:dyDescent="0.25">
      <c r="B131" s="16" t="s">
        <v>246</v>
      </c>
      <c r="C131" s="74" t="s">
        <v>247</v>
      </c>
      <c r="D131" s="32">
        <v>100</v>
      </c>
      <c r="E131" s="32"/>
      <c r="F131" s="32"/>
      <c r="G131" s="14" t="s">
        <v>239</v>
      </c>
    </row>
    <row r="132" spans="2:7" ht="32.25" customHeight="1" x14ac:dyDescent="0.25">
      <c r="B132" s="16" t="s">
        <v>248</v>
      </c>
      <c r="C132" s="114" t="s">
        <v>369</v>
      </c>
      <c r="D132" s="32">
        <v>60</v>
      </c>
      <c r="E132" s="32">
        <v>100</v>
      </c>
      <c r="F132" s="32"/>
      <c r="G132" s="14"/>
    </row>
    <row r="133" spans="2:7" ht="32.25" customHeight="1" x14ac:dyDescent="0.25">
      <c r="B133" s="16" t="s">
        <v>249</v>
      </c>
      <c r="C133" s="114" t="s">
        <v>370</v>
      </c>
      <c r="D133" s="32">
        <v>10</v>
      </c>
      <c r="E133" s="32">
        <v>100</v>
      </c>
      <c r="F133" s="32"/>
      <c r="G133" s="14"/>
    </row>
    <row r="134" spans="2:7" ht="32.25" customHeight="1" x14ac:dyDescent="0.25">
      <c r="B134" s="16" t="s">
        <v>250</v>
      </c>
      <c r="C134" s="114" t="s">
        <v>367</v>
      </c>
      <c r="D134" s="32">
        <v>30</v>
      </c>
      <c r="E134" s="32">
        <v>100</v>
      </c>
      <c r="F134" s="32"/>
      <c r="G134" s="14"/>
    </row>
    <row r="135" spans="2:7" ht="32.25" customHeight="1" x14ac:dyDescent="0.25">
      <c r="B135" s="16" t="s">
        <v>251</v>
      </c>
      <c r="C135" s="114" t="s">
        <v>371</v>
      </c>
      <c r="D135" s="32"/>
      <c r="E135" s="32">
        <v>25</v>
      </c>
      <c r="F135" s="32">
        <v>100</v>
      </c>
      <c r="G135" s="14"/>
    </row>
    <row r="136" spans="2:7" ht="32.25" customHeight="1" x14ac:dyDescent="0.25">
      <c r="B136" s="16" t="s">
        <v>252</v>
      </c>
      <c r="C136" s="114" t="s">
        <v>253</v>
      </c>
      <c r="D136" s="32"/>
      <c r="E136" s="32">
        <v>25</v>
      </c>
      <c r="F136" s="32">
        <v>100</v>
      </c>
      <c r="G136" s="14"/>
    </row>
    <row r="137" spans="2:7" ht="32.25" customHeight="1" x14ac:dyDescent="0.25">
      <c r="B137" s="16" t="s">
        <v>254</v>
      </c>
      <c r="C137" s="114" t="s">
        <v>255</v>
      </c>
      <c r="D137" s="32"/>
      <c r="E137" s="32">
        <v>40</v>
      </c>
      <c r="F137" s="32">
        <v>100</v>
      </c>
      <c r="G137" s="14"/>
    </row>
    <row r="138" spans="2:7" ht="32.25" customHeight="1" x14ac:dyDescent="0.25">
      <c r="B138" s="16" t="s">
        <v>256</v>
      </c>
      <c r="C138" s="114" t="s">
        <v>257</v>
      </c>
      <c r="D138" s="32"/>
      <c r="E138" s="32"/>
      <c r="F138" s="32">
        <v>50</v>
      </c>
      <c r="G138" s="14"/>
    </row>
    <row r="139" spans="2:7" ht="32.25" customHeight="1" x14ac:dyDescent="0.25">
      <c r="B139" s="16" t="s">
        <v>258</v>
      </c>
      <c r="C139" s="114" t="s">
        <v>372</v>
      </c>
      <c r="D139" s="32"/>
      <c r="E139" s="32"/>
      <c r="F139" s="32">
        <v>50</v>
      </c>
      <c r="G139" s="14"/>
    </row>
    <row r="140" spans="2:7" ht="32.25" customHeight="1" x14ac:dyDescent="0.25">
      <c r="B140" s="16" t="s">
        <v>259</v>
      </c>
      <c r="C140" s="114" t="s">
        <v>260</v>
      </c>
      <c r="D140" s="32"/>
      <c r="E140" s="32"/>
      <c r="F140" s="32">
        <v>50</v>
      </c>
      <c r="G140" s="14"/>
    </row>
    <row r="141" spans="2:7" ht="30.6" customHeight="1" x14ac:dyDescent="0.25">
      <c r="B141" s="16" t="s">
        <v>261</v>
      </c>
      <c r="C141" s="114" t="s">
        <v>373</v>
      </c>
      <c r="D141" s="32"/>
      <c r="E141" s="32"/>
      <c r="F141" s="32">
        <v>50</v>
      </c>
      <c r="G141" s="14"/>
    </row>
    <row r="142" spans="2:7" ht="32.25" customHeight="1" x14ac:dyDescent="0.25">
      <c r="B142" s="16" t="s">
        <v>262</v>
      </c>
      <c r="C142" s="115" t="s">
        <v>374</v>
      </c>
      <c r="D142" s="32"/>
      <c r="E142" s="32"/>
      <c r="F142" s="32">
        <v>50</v>
      </c>
      <c r="G142" s="14"/>
    </row>
    <row r="143" spans="2:7" ht="39.75" customHeight="1" x14ac:dyDescent="0.25">
      <c r="B143" s="16" t="s">
        <v>263</v>
      </c>
      <c r="C143" s="114" t="s">
        <v>264</v>
      </c>
      <c r="D143" s="32"/>
      <c r="E143" s="32"/>
      <c r="F143" s="32">
        <v>20</v>
      </c>
      <c r="G143" s="14"/>
    </row>
    <row r="144" spans="2:7" ht="32.25" customHeight="1" x14ac:dyDescent="0.25">
      <c r="B144" s="16" t="s">
        <v>265</v>
      </c>
      <c r="C144" s="122" t="s">
        <v>266</v>
      </c>
      <c r="D144" s="32">
        <v>400</v>
      </c>
      <c r="E144" s="32">
        <v>400</v>
      </c>
      <c r="F144" s="32">
        <v>400</v>
      </c>
      <c r="G144" s="14"/>
    </row>
    <row r="145" spans="2:7" ht="27.75" customHeight="1" x14ac:dyDescent="0.25">
      <c r="B145" s="21"/>
      <c r="C145" s="42" t="s">
        <v>267</v>
      </c>
      <c r="D145" s="17"/>
      <c r="E145" s="17"/>
      <c r="F145" s="17"/>
      <c r="G145" s="14"/>
    </row>
    <row r="146" spans="2:7" ht="15" customHeight="1" x14ac:dyDescent="0.25">
      <c r="B146" s="21" t="s">
        <v>268</v>
      </c>
      <c r="C146" s="30" t="s">
        <v>269</v>
      </c>
      <c r="D146" s="17">
        <v>1</v>
      </c>
      <c r="E146" s="17">
        <v>1</v>
      </c>
      <c r="F146" s="17">
        <v>1</v>
      </c>
      <c r="G146" s="14"/>
    </row>
    <row r="147" spans="2:7" ht="27" customHeight="1" x14ac:dyDescent="0.25">
      <c r="B147" s="21"/>
      <c r="C147" s="42" t="s">
        <v>270</v>
      </c>
      <c r="D147" s="2"/>
      <c r="E147" s="2"/>
      <c r="F147" s="2"/>
      <c r="G147" s="14"/>
    </row>
    <row r="148" spans="2:7" ht="27" customHeight="1" x14ac:dyDescent="0.25">
      <c r="B148" s="21" t="s">
        <v>271</v>
      </c>
      <c r="C148" s="21" t="s">
        <v>272</v>
      </c>
      <c r="D148" s="2">
        <v>63</v>
      </c>
      <c r="E148" s="2">
        <v>68</v>
      </c>
      <c r="F148" s="2">
        <v>73</v>
      </c>
      <c r="G148" s="14"/>
    </row>
    <row r="149" spans="2:7" ht="15.75" customHeight="1" x14ac:dyDescent="0.25">
      <c r="B149" s="21" t="s">
        <v>273</v>
      </c>
      <c r="C149" s="30" t="s">
        <v>274</v>
      </c>
      <c r="D149" s="2">
        <v>100</v>
      </c>
      <c r="E149" s="2">
        <v>100</v>
      </c>
      <c r="F149" s="2">
        <v>100</v>
      </c>
      <c r="G149" s="14"/>
    </row>
    <row r="150" spans="2:7" ht="17.25" customHeight="1" x14ac:dyDescent="0.25">
      <c r="B150" s="21" t="s">
        <v>275</v>
      </c>
      <c r="C150" s="16" t="s">
        <v>276</v>
      </c>
      <c r="D150" s="2">
        <f>2+2</f>
        <v>4</v>
      </c>
      <c r="E150" s="2">
        <v>2</v>
      </c>
      <c r="F150" s="2">
        <v>2</v>
      </c>
      <c r="G150" s="14" t="s">
        <v>88</v>
      </c>
    </row>
    <row r="151" spans="2:7" ht="40.5" customHeight="1" x14ac:dyDescent="0.25">
      <c r="B151" s="21" t="s">
        <v>277</v>
      </c>
      <c r="C151" s="16" t="s">
        <v>278</v>
      </c>
      <c r="D151" s="2">
        <v>2</v>
      </c>
      <c r="E151" s="2">
        <v>2</v>
      </c>
      <c r="F151" s="2">
        <v>2</v>
      </c>
      <c r="G151" s="14"/>
    </row>
    <row r="152" spans="2:7" ht="27.75" customHeight="1" x14ac:dyDescent="0.25">
      <c r="B152" s="21"/>
      <c r="C152" s="48" t="s">
        <v>279</v>
      </c>
      <c r="D152" s="36"/>
      <c r="E152" s="36"/>
      <c r="F152" s="36"/>
      <c r="G152" s="14"/>
    </row>
    <row r="153" spans="2:7" ht="16.5" customHeight="1" x14ac:dyDescent="0.25">
      <c r="B153" s="21" t="s">
        <v>280</v>
      </c>
      <c r="C153" s="49" t="s">
        <v>32</v>
      </c>
      <c r="D153" s="2">
        <v>1</v>
      </c>
      <c r="E153" s="2"/>
      <c r="F153" s="2"/>
      <c r="G153" s="14"/>
    </row>
    <row r="154" spans="2:7" ht="28.5" customHeight="1" x14ac:dyDescent="0.25">
      <c r="B154" s="50" t="s">
        <v>281</v>
      </c>
      <c r="C154" s="10" t="s">
        <v>282</v>
      </c>
      <c r="D154" s="51"/>
      <c r="E154" s="51"/>
      <c r="F154" s="51"/>
      <c r="G154" s="11"/>
    </row>
    <row r="155" spans="2:7" ht="18" customHeight="1" x14ac:dyDescent="0.25">
      <c r="B155" s="15" t="s">
        <v>283</v>
      </c>
      <c r="C155" s="30" t="s">
        <v>284</v>
      </c>
      <c r="D155" s="2">
        <v>9</v>
      </c>
      <c r="E155" s="2">
        <v>8</v>
      </c>
      <c r="F155" s="2">
        <v>8</v>
      </c>
      <c r="G155" s="14" t="s">
        <v>285</v>
      </c>
    </row>
    <row r="156" spans="2:7" ht="30.75" customHeight="1" x14ac:dyDescent="0.25">
      <c r="B156" s="52" t="s">
        <v>286</v>
      </c>
      <c r="C156" s="7" t="s">
        <v>287</v>
      </c>
      <c r="D156" s="45"/>
      <c r="E156" s="45"/>
      <c r="F156" s="45"/>
      <c r="G156" s="45"/>
    </row>
    <row r="157" spans="2:7" ht="30.75" customHeight="1" x14ac:dyDescent="0.25">
      <c r="B157" s="1" t="s">
        <v>288</v>
      </c>
      <c r="C157" s="8" t="s">
        <v>289</v>
      </c>
      <c r="D157" s="47"/>
      <c r="E157" s="47">
        <v>1</v>
      </c>
      <c r="F157" s="47"/>
      <c r="G157" s="46"/>
    </row>
    <row r="158" spans="2:7" ht="30.75" customHeight="1" x14ac:dyDescent="0.25">
      <c r="B158" s="1" t="s">
        <v>290</v>
      </c>
      <c r="C158" s="8" t="s">
        <v>291</v>
      </c>
      <c r="D158" s="78">
        <v>8.25</v>
      </c>
      <c r="E158" s="78" t="s">
        <v>292</v>
      </c>
      <c r="F158" s="78" t="s">
        <v>292</v>
      </c>
      <c r="G158" s="47" t="s">
        <v>293</v>
      </c>
    </row>
    <row r="159" spans="2:7" ht="30.75" customHeight="1" x14ac:dyDescent="0.25">
      <c r="B159" s="1" t="s">
        <v>294</v>
      </c>
      <c r="C159" s="8" t="s">
        <v>295</v>
      </c>
      <c r="D159" s="76">
        <v>7.41</v>
      </c>
      <c r="E159" s="76" t="s">
        <v>296</v>
      </c>
      <c r="F159" s="76" t="s">
        <v>296</v>
      </c>
      <c r="G159" s="47" t="s">
        <v>297</v>
      </c>
    </row>
    <row r="160" spans="2:7" ht="27.6" customHeight="1" x14ac:dyDescent="0.25">
      <c r="B160" s="9" t="s">
        <v>298</v>
      </c>
      <c r="C160" s="10" t="s">
        <v>299</v>
      </c>
      <c r="D160" s="51"/>
      <c r="E160" s="51"/>
      <c r="F160" s="51"/>
      <c r="G160" s="11"/>
    </row>
    <row r="161" spans="2:7" ht="30" customHeight="1" x14ac:dyDescent="0.25">
      <c r="B161" s="21"/>
      <c r="C161" s="53" t="s">
        <v>300</v>
      </c>
      <c r="D161" s="36"/>
      <c r="E161" s="36"/>
      <c r="F161" s="36"/>
      <c r="G161" s="14"/>
    </row>
    <row r="162" spans="2:7" ht="20.399999999999999" customHeight="1" x14ac:dyDescent="0.25">
      <c r="B162" s="21" t="s">
        <v>301</v>
      </c>
      <c r="C162" s="100" t="s">
        <v>133</v>
      </c>
      <c r="D162" s="2">
        <v>1</v>
      </c>
      <c r="E162" s="2"/>
      <c r="F162" s="2"/>
      <c r="G162" s="14"/>
    </row>
    <row r="163" spans="2:7" ht="42.6" customHeight="1" x14ac:dyDescent="0.25">
      <c r="B163" s="21"/>
      <c r="C163" s="48" t="s">
        <v>303</v>
      </c>
      <c r="D163" s="2"/>
      <c r="E163" s="2"/>
      <c r="F163" s="36"/>
      <c r="G163" s="14"/>
    </row>
    <row r="164" spans="2:7" ht="25.5" customHeight="1" x14ac:dyDescent="0.25">
      <c r="B164" s="21" t="s">
        <v>302</v>
      </c>
      <c r="C164" s="30" t="s">
        <v>305</v>
      </c>
      <c r="D164" s="2">
        <v>3</v>
      </c>
      <c r="E164" s="2">
        <v>3</v>
      </c>
      <c r="F164" s="2">
        <v>3</v>
      </c>
      <c r="G164" s="14" t="s">
        <v>306</v>
      </c>
    </row>
    <row r="165" spans="2:7" ht="29.25" customHeight="1" x14ac:dyDescent="0.25">
      <c r="B165" s="21"/>
      <c r="C165" s="54" t="s">
        <v>307</v>
      </c>
      <c r="D165" s="36"/>
      <c r="E165" s="36"/>
      <c r="F165" s="36"/>
      <c r="G165" s="14"/>
    </row>
    <row r="166" spans="2:7" ht="18.75" customHeight="1" x14ac:dyDescent="0.25">
      <c r="B166" s="21" t="s">
        <v>304</v>
      </c>
      <c r="C166" s="16" t="s">
        <v>26</v>
      </c>
      <c r="D166" s="36"/>
      <c r="E166" s="2">
        <v>1</v>
      </c>
      <c r="F166" s="2"/>
      <c r="G166" s="14" t="s">
        <v>309</v>
      </c>
    </row>
    <row r="167" spans="2:7" ht="18.75" customHeight="1" x14ac:dyDescent="0.25">
      <c r="B167" s="21" t="s">
        <v>308</v>
      </c>
      <c r="C167" s="123" t="s">
        <v>29</v>
      </c>
      <c r="D167" s="101" t="s">
        <v>28</v>
      </c>
      <c r="E167" s="87" t="s">
        <v>28</v>
      </c>
      <c r="F167" s="88">
        <v>35</v>
      </c>
      <c r="G167" s="14"/>
    </row>
    <row r="168" spans="2:7" ht="54.75" customHeight="1" x14ac:dyDescent="0.25">
      <c r="B168" s="21"/>
      <c r="C168" s="19" t="s">
        <v>311</v>
      </c>
      <c r="D168" s="36"/>
      <c r="E168" s="36"/>
      <c r="F168" s="36"/>
      <c r="G168" s="14"/>
    </row>
    <row r="169" spans="2:7" ht="27.75" customHeight="1" x14ac:dyDescent="0.25">
      <c r="B169" s="21" t="s">
        <v>310</v>
      </c>
      <c r="C169" s="16" t="s">
        <v>313</v>
      </c>
      <c r="D169" s="36">
        <v>100</v>
      </c>
      <c r="E169" s="36">
        <v>100</v>
      </c>
      <c r="F169" s="36">
        <v>100</v>
      </c>
      <c r="G169" s="14"/>
    </row>
    <row r="170" spans="2:7" ht="30.75" customHeight="1" x14ac:dyDescent="0.25">
      <c r="B170" s="21"/>
      <c r="C170" s="19" t="s">
        <v>314</v>
      </c>
      <c r="D170" s="36"/>
      <c r="E170" s="36"/>
      <c r="F170" s="36"/>
      <c r="G170" s="14"/>
    </row>
    <row r="171" spans="2:7" ht="28.2" customHeight="1" x14ac:dyDescent="0.25">
      <c r="B171" s="21" t="s">
        <v>312</v>
      </c>
      <c r="C171" s="16" t="s">
        <v>316</v>
      </c>
      <c r="D171" s="2">
        <v>950</v>
      </c>
      <c r="E171" s="2">
        <v>950</v>
      </c>
      <c r="F171" s="2">
        <v>950</v>
      </c>
      <c r="G171" s="14"/>
    </row>
    <row r="172" spans="2:7" ht="46.5" customHeight="1" x14ac:dyDescent="0.25">
      <c r="B172" s="16"/>
      <c r="C172" s="55" t="s">
        <v>375</v>
      </c>
      <c r="D172" s="2"/>
      <c r="E172" s="2"/>
      <c r="F172" s="2"/>
      <c r="G172" s="17"/>
    </row>
    <row r="173" spans="2:7" ht="22.5" customHeight="1" x14ac:dyDescent="0.25">
      <c r="B173" s="16" t="s">
        <v>315</v>
      </c>
      <c r="C173" s="90" t="s">
        <v>318</v>
      </c>
      <c r="D173" s="2"/>
      <c r="E173" s="2">
        <v>100</v>
      </c>
      <c r="F173" s="2">
        <v>100</v>
      </c>
      <c r="G173" s="17" t="s">
        <v>319</v>
      </c>
    </row>
    <row r="174" spans="2:7" ht="44.4" customHeight="1" x14ac:dyDescent="0.25">
      <c r="B174" s="16"/>
      <c r="C174" s="124" t="s">
        <v>376</v>
      </c>
      <c r="D174" s="2"/>
      <c r="E174" s="2"/>
      <c r="F174" s="2"/>
      <c r="G174" s="17"/>
    </row>
    <row r="175" spans="2:7" ht="20.25" customHeight="1" x14ac:dyDescent="0.25">
      <c r="B175" s="16" t="s">
        <v>317</v>
      </c>
      <c r="C175" s="86" t="s">
        <v>318</v>
      </c>
      <c r="D175" s="2"/>
      <c r="E175" s="2">
        <v>100</v>
      </c>
      <c r="F175" s="2">
        <v>100</v>
      </c>
      <c r="G175" s="17" t="s">
        <v>319</v>
      </c>
    </row>
    <row r="176" spans="2:7" ht="32.25" customHeight="1" x14ac:dyDescent="0.25">
      <c r="B176" s="15"/>
      <c r="C176" s="55" t="s">
        <v>321</v>
      </c>
      <c r="D176" s="2"/>
      <c r="E176" s="2"/>
      <c r="F176" s="2"/>
      <c r="G176" s="17"/>
    </row>
    <row r="177" spans="2:7" ht="19.5" customHeight="1" x14ac:dyDescent="0.25">
      <c r="B177" s="21" t="s">
        <v>320</v>
      </c>
      <c r="C177" s="30" t="s">
        <v>29</v>
      </c>
      <c r="D177" s="2">
        <v>100</v>
      </c>
      <c r="E177" s="2"/>
      <c r="F177" s="2"/>
      <c r="G177" s="17"/>
    </row>
    <row r="178" spans="2:7" ht="29.4" customHeight="1" x14ac:dyDescent="0.25">
      <c r="B178" s="81" t="s">
        <v>322</v>
      </c>
      <c r="C178" s="56" t="s">
        <v>323</v>
      </c>
      <c r="D178" s="95"/>
      <c r="E178" s="95"/>
      <c r="F178" s="95"/>
      <c r="G178" s="57"/>
    </row>
    <row r="179" spans="2:7" ht="29.4" customHeight="1" x14ac:dyDescent="0.25">
      <c r="B179" s="1" t="s">
        <v>324</v>
      </c>
      <c r="C179" s="8" t="s">
        <v>325</v>
      </c>
      <c r="D179" s="119">
        <v>11</v>
      </c>
      <c r="E179" s="119">
        <v>10</v>
      </c>
      <c r="F179" s="119">
        <v>9</v>
      </c>
      <c r="G179" s="93"/>
    </row>
    <row r="180" spans="2:7" ht="57" customHeight="1" x14ac:dyDescent="0.25">
      <c r="B180" s="1" t="s">
        <v>326</v>
      </c>
      <c r="C180" s="8" t="s">
        <v>327</v>
      </c>
      <c r="D180" s="119">
        <v>0</v>
      </c>
      <c r="E180" s="119">
        <v>0</v>
      </c>
      <c r="F180" s="119">
        <v>0</v>
      </c>
      <c r="G180" s="93"/>
    </row>
    <row r="181" spans="2:7" ht="54.75" customHeight="1" x14ac:dyDescent="0.25">
      <c r="B181" s="1" t="s">
        <v>328</v>
      </c>
      <c r="C181" s="8" t="s">
        <v>329</v>
      </c>
      <c r="D181" s="119">
        <v>100</v>
      </c>
      <c r="E181" s="119">
        <v>100</v>
      </c>
      <c r="F181" s="119">
        <v>100</v>
      </c>
      <c r="G181" s="94" t="s">
        <v>330</v>
      </c>
    </row>
    <row r="182" spans="2:7" ht="45.45" customHeight="1" x14ac:dyDescent="0.25">
      <c r="B182" s="58" t="s">
        <v>331</v>
      </c>
      <c r="C182" s="59" t="s">
        <v>332</v>
      </c>
      <c r="D182" s="96"/>
      <c r="E182" s="96"/>
      <c r="F182" s="96"/>
      <c r="G182" s="60"/>
    </row>
    <row r="183" spans="2:7" ht="17.7" customHeight="1" x14ac:dyDescent="0.25">
      <c r="B183" s="27"/>
      <c r="C183" s="61" t="s">
        <v>333</v>
      </c>
      <c r="D183" s="14"/>
      <c r="E183" s="14"/>
      <c r="F183" s="14"/>
      <c r="G183" s="14"/>
    </row>
    <row r="184" spans="2:7" ht="18" customHeight="1" x14ac:dyDescent="0.25">
      <c r="B184" s="21" t="s">
        <v>334</v>
      </c>
      <c r="C184" s="49" t="s">
        <v>335</v>
      </c>
      <c r="D184" s="62">
        <v>100</v>
      </c>
      <c r="E184" s="62">
        <v>50</v>
      </c>
      <c r="F184" s="62">
        <v>20</v>
      </c>
      <c r="G184" s="14"/>
    </row>
    <row r="185" spans="2:7" ht="28.2" customHeight="1" x14ac:dyDescent="0.25">
      <c r="B185" s="38"/>
      <c r="C185" s="61" t="s">
        <v>336</v>
      </c>
      <c r="D185" s="63"/>
      <c r="E185" s="63"/>
      <c r="F185" s="63"/>
      <c r="G185" s="64"/>
    </row>
    <row r="186" spans="2:7" ht="16.5" customHeight="1" x14ac:dyDescent="0.25">
      <c r="B186" s="21" t="s">
        <v>337</v>
      </c>
      <c r="C186" s="65" t="s">
        <v>338</v>
      </c>
      <c r="D186" s="63">
        <v>32</v>
      </c>
      <c r="E186" s="63">
        <v>20</v>
      </c>
      <c r="F186" s="63">
        <v>15</v>
      </c>
      <c r="G186" s="64"/>
    </row>
    <row r="187" spans="2:7" ht="41.7" customHeight="1" x14ac:dyDescent="0.25">
      <c r="B187" s="38"/>
      <c r="C187" s="61" t="s">
        <v>339</v>
      </c>
      <c r="D187" s="63"/>
      <c r="E187" s="63"/>
      <c r="F187" s="63"/>
      <c r="G187" s="64"/>
    </row>
    <row r="188" spans="2:7" ht="18" customHeight="1" x14ac:dyDescent="0.25">
      <c r="B188" s="21" t="s">
        <v>340</v>
      </c>
      <c r="C188" s="65" t="s">
        <v>341</v>
      </c>
      <c r="D188" s="63">
        <v>2</v>
      </c>
      <c r="E188" s="63">
        <v>0</v>
      </c>
      <c r="F188" s="63">
        <v>0</v>
      </c>
      <c r="G188" s="64"/>
    </row>
    <row r="189" spans="2:7" ht="42.75" customHeight="1" x14ac:dyDescent="0.25">
      <c r="B189" s="38"/>
      <c r="C189" s="61" t="s">
        <v>342</v>
      </c>
      <c r="D189" s="63"/>
      <c r="E189" s="63"/>
      <c r="F189" s="63"/>
      <c r="G189" s="64"/>
    </row>
    <row r="190" spans="2:7" ht="18" customHeight="1" x14ac:dyDescent="0.25">
      <c r="B190" s="21" t="s">
        <v>343</v>
      </c>
      <c r="C190" s="65" t="s">
        <v>344</v>
      </c>
      <c r="D190" s="63">
        <v>20</v>
      </c>
      <c r="E190" s="63">
        <v>20</v>
      </c>
      <c r="F190" s="63">
        <v>20</v>
      </c>
      <c r="G190" s="64"/>
    </row>
    <row r="191" spans="2:7" ht="56.4" customHeight="1" x14ac:dyDescent="0.25">
      <c r="B191" s="38"/>
      <c r="C191" s="61" t="s">
        <v>345</v>
      </c>
      <c r="D191" s="63"/>
      <c r="E191" s="63"/>
      <c r="F191" s="63"/>
      <c r="G191" s="64"/>
    </row>
    <row r="192" spans="2:7" ht="20.25" customHeight="1" x14ac:dyDescent="0.25">
      <c r="B192" s="21" t="s">
        <v>346</v>
      </c>
      <c r="C192" s="49" t="s">
        <v>347</v>
      </c>
      <c r="D192" s="63">
        <v>116</v>
      </c>
      <c r="E192" s="63">
        <v>116</v>
      </c>
      <c r="F192" s="63">
        <v>116</v>
      </c>
      <c r="G192" s="64"/>
    </row>
    <row r="193" spans="2:7" ht="42.6" customHeight="1" x14ac:dyDescent="0.25">
      <c r="B193" s="38"/>
      <c r="C193" s="61" t="s">
        <v>349</v>
      </c>
      <c r="D193" s="63"/>
      <c r="E193" s="63"/>
      <c r="F193" s="63"/>
      <c r="G193" s="64"/>
    </row>
    <row r="194" spans="2:7" ht="20.25" customHeight="1" x14ac:dyDescent="0.25">
      <c r="B194" s="21" t="s">
        <v>348</v>
      </c>
      <c r="C194" s="49" t="s">
        <v>351</v>
      </c>
      <c r="D194" s="63">
        <v>24</v>
      </c>
      <c r="E194" s="63">
        <v>20</v>
      </c>
      <c r="F194" s="63">
        <v>16</v>
      </c>
      <c r="G194" s="64"/>
    </row>
    <row r="195" spans="2:7" ht="42" customHeight="1" x14ac:dyDescent="0.25">
      <c r="B195" s="38"/>
      <c r="C195" s="66" t="s">
        <v>352</v>
      </c>
      <c r="D195" s="63"/>
      <c r="E195" s="63"/>
      <c r="F195" s="63"/>
      <c r="G195" s="64"/>
    </row>
    <row r="196" spans="2:7" ht="18.45" customHeight="1" x14ac:dyDescent="0.25">
      <c r="B196" s="21" t="s">
        <v>350</v>
      </c>
      <c r="C196" s="49" t="s">
        <v>354</v>
      </c>
      <c r="D196" s="63">
        <v>15</v>
      </c>
      <c r="E196" s="63">
        <v>15</v>
      </c>
      <c r="F196" s="63">
        <v>15</v>
      </c>
      <c r="G196" s="64"/>
    </row>
    <row r="197" spans="2:7" ht="28.2" customHeight="1" x14ac:dyDescent="0.25">
      <c r="B197" s="38"/>
      <c r="C197" s="66" t="s">
        <v>355</v>
      </c>
      <c r="D197" s="63"/>
      <c r="E197" s="63"/>
      <c r="F197" s="63"/>
      <c r="G197" s="64"/>
    </row>
    <row r="198" spans="2:7" ht="28.95" customHeight="1" x14ac:dyDescent="0.25">
      <c r="B198" s="21" t="s">
        <v>353</v>
      </c>
      <c r="C198" s="65" t="s">
        <v>357</v>
      </c>
      <c r="D198" s="63">
        <v>1</v>
      </c>
      <c r="E198" s="63">
        <v>1</v>
      </c>
      <c r="F198" s="63">
        <v>1</v>
      </c>
      <c r="G198" s="64"/>
    </row>
    <row r="199" spans="2:7" ht="30" customHeight="1" x14ac:dyDescent="0.25">
      <c r="B199" s="38"/>
      <c r="C199" s="61" t="s">
        <v>358</v>
      </c>
      <c r="D199" s="63"/>
      <c r="E199" s="63"/>
      <c r="F199" s="63"/>
      <c r="G199" s="64"/>
    </row>
    <row r="200" spans="2:7" ht="17.7" customHeight="1" x14ac:dyDescent="0.25">
      <c r="B200" s="21" t="s">
        <v>356</v>
      </c>
      <c r="C200" s="67" t="s">
        <v>360</v>
      </c>
      <c r="D200" s="63">
        <v>10</v>
      </c>
      <c r="E200" s="63">
        <v>10</v>
      </c>
      <c r="F200" s="63">
        <v>10</v>
      </c>
      <c r="G200" s="64"/>
    </row>
    <row r="201" spans="2:7" ht="17.7" customHeight="1" x14ac:dyDescent="0.25">
      <c r="B201" s="80"/>
      <c r="C201" s="125" t="s">
        <v>361</v>
      </c>
      <c r="D201" s="2"/>
      <c r="E201" s="63"/>
      <c r="F201" s="63"/>
      <c r="G201" s="64"/>
    </row>
    <row r="202" spans="2:7" ht="30" customHeight="1" x14ac:dyDescent="0.25">
      <c r="B202" s="21" t="s">
        <v>359</v>
      </c>
      <c r="C202" s="89" t="s">
        <v>362</v>
      </c>
      <c r="D202" s="2">
        <v>1</v>
      </c>
      <c r="E202" s="63"/>
      <c r="F202" s="63"/>
      <c r="G202" s="64"/>
    </row>
    <row r="203" spans="2:7" ht="40.200000000000003" customHeight="1" x14ac:dyDescent="0.25">
      <c r="B203" s="58" t="s">
        <v>363</v>
      </c>
      <c r="C203" s="68" t="s">
        <v>364</v>
      </c>
      <c r="D203" s="60"/>
      <c r="E203" s="60"/>
      <c r="F203" s="60"/>
      <c r="G203" s="60"/>
    </row>
    <row r="204" spans="2:7" ht="16.2" customHeight="1" x14ac:dyDescent="0.25">
      <c r="B204" s="21" t="s">
        <v>365</v>
      </c>
      <c r="C204" s="49" t="s">
        <v>366</v>
      </c>
      <c r="D204" s="17">
        <v>5</v>
      </c>
      <c r="E204" s="17">
        <v>5</v>
      </c>
      <c r="F204" s="17">
        <v>5</v>
      </c>
      <c r="G204" s="14"/>
    </row>
    <row r="205" spans="2:7" x14ac:dyDescent="0.25">
      <c r="C205" s="127"/>
      <c r="D205" s="127"/>
    </row>
  </sheetData>
  <mergeCells count="6">
    <mergeCell ref="F1:G1"/>
    <mergeCell ref="D3:F3"/>
    <mergeCell ref="C3:C4"/>
    <mergeCell ref="B2:G2"/>
    <mergeCell ref="B3:B4"/>
    <mergeCell ref="G3:G4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82" fitToHeight="0" orientation="portrait" r:id="rId1"/>
  <rowBreaks count="6" manualBreakCount="6">
    <brk id="38" max="6" man="1"/>
    <brk id="74" max="6" man="1"/>
    <brk id="108" max="6" man="1"/>
    <brk id="135" max="6" man="1"/>
    <brk id="164" max="6" man="1"/>
    <brk id="188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007 programa 4 lentelė</vt:lpstr>
      <vt:lpstr>'007 programa 4 lentelė'!Print_Area</vt:lpstr>
      <vt:lpstr>'007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2025-02-19T07:01:23Z</cp:lastPrinted>
  <dcterms:created xsi:type="dcterms:W3CDTF">2023-07-18T10:20:00Z</dcterms:created>
  <dcterms:modified xsi:type="dcterms:W3CDTF">2025-02-19T07:01:31Z</dcterms:modified>
  <cp:category/>
  <cp:contentStatus/>
</cp:coreProperties>
</file>