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KSP monitoringai\2024 KSP monitoringas\Tarybos sprendimas\"/>
    </mc:Choice>
  </mc:AlternateContent>
  <xr:revisionPtr revIDLastSave="0" documentId="13_ncr:1_{ADE4AEC2-CCB8-44C4-83CF-C80611D90C9D}" xr6:coauthVersionLast="47" xr6:coauthVersionMax="47" xr10:uidLastSave="{00000000-0000-0000-0000-000000000000}"/>
  <bookViews>
    <workbookView xWindow="28680" yWindow="-120" windowWidth="38640" windowHeight="21120" tabRatio="668" xr2:uid="{00000000-000D-0000-FFFF-FFFF00000000}"/>
  </bookViews>
  <sheets>
    <sheet name="Sutartiniai žymėjimai" sheetId="41" r:id="rId1"/>
    <sheet name="1. Vizijos rodikliai" sheetId="42" r:id="rId2"/>
    <sheet name="2. Tikslų-uždavinių rodikliai" sheetId="40" r:id="rId3"/>
    <sheet name="3. Priemonių įgyvendinimas" sheetId="45" r:id="rId4"/>
    <sheet name="Prioritetų įgyvendinimas" sheetId="44" r:id="rId5"/>
    <sheet name="Lapas2" sheetId="38" state="hidden" r:id="rId6"/>
    <sheet name="Lapas1" sheetId="37" state="hidden" r:id="rId7"/>
  </sheets>
  <definedNames>
    <definedName name="_xlnm._FilterDatabase" localSheetId="2" hidden="1">'2. Tikslų-uždavinių rodikliai'!$B$7:$J$7</definedName>
    <definedName name="_xlnm.Print_Area" localSheetId="2">'2. Tikslų-uždavinių rodikliai'!$A$1:$J$309</definedName>
    <definedName name="_xlnm.Print_Area" localSheetId="3">'3. Priemonių įgyvendinimas'!$A$1:$I$1356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5" i="45" l="1"/>
  <c r="F1315" i="45"/>
  <c r="E1315" i="45"/>
  <c r="D1315" i="45"/>
  <c r="G1290" i="45"/>
  <c r="F1290" i="45"/>
  <c r="E1290" i="45"/>
  <c r="D1290" i="45"/>
  <c r="G1286" i="45"/>
  <c r="G1251" i="45"/>
  <c r="F1251" i="45"/>
  <c r="E1251" i="45"/>
  <c r="D1251" i="45"/>
  <c r="H1240" i="45"/>
  <c r="G1240" i="45"/>
  <c r="G1219" i="45"/>
  <c r="F1219" i="45"/>
  <c r="E1219" i="45"/>
  <c r="D1219" i="45"/>
  <c r="G1183" i="45"/>
  <c r="F1183" i="45"/>
  <c r="E1183" i="45"/>
  <c r="D1183" i="45"/>
  <c r="G1180" i="45"/>
  <c r="F1180" i="45"/>
  <c r="E1180" i="45"/>
  <c r="D1180" i="45"/>
  <c r="G1179" i="45"/>
  <c r="F1179" i="45"/>
  <c r="E1179" i="45"/>
  <c r="D1179" i="45"/>
  <c r="G1178" i="45"/>
  <c r="F1178" i="45"/>
  <c r="E1178" i="45"/>
  <c r="D1178" i="45"/>
  <c r="G1143" i="45"/>
  <c r="F1143" i="45"/>
  <c r="E1143" i="45"/>
  <c r="D1143" i="45"/>
  <c r="H1105" i="45"/>
  <c r="G1105" i="45"/>
  <c r="F1105" i="45"/>
  <c r="G1088" i="45"/>
  <c r="F1088" i="45"/>
  <c r="G1079" i="45"/>
  <c r="F1079" i="45"/>
  <c r="E1079" i="45"/>
  <c r="D1079" i="45"/>
  <c r="G1053" i="45"/>
  <c r="F1053" i="45"/>
  <c r="E1053" i="45"/>
  <c r="D1053" i="45"/>
  <c r="G1050" i="45"/>
  <c r="F1050" i="45"/>
  <c r="E1050" i="45"/>
  <c r="D1050" i="45"/>
  <c r="G1049" i="45"/>
  <c r="F1049" i="45"/>
  <c r="E1049" i="45"/>
  <c r="D1049" i="45"/>
  <c r="G1048" i="45"/>
  <c r="F1048" i="45"/>
  <c r="E1048" i="45"/>
  <c r="D1048" i="45"/>
  <c r="G983" i="45"/>
  <c r="F983" i="45"/>
  <c r="E983" i="45"/>
  <c r="D983" i="45"/>
  <c r="G957" i="45"/>
  <c r="F957" i="45"/>
  <c r="E957" i="45"/>
  <c r="D957" i="45"/>
  <c r="G900" i="45"/>
  <c r="F900" i="45"/>
  <c r="E900" i="45"/>
  <c r="D900" i="45"/>
  <c r="G897" i="45"/>
  <c r="F897" i="45"/>
  <c r="E897" i="45"/>
  <c r="D897" i="45"/>
  <c r="G896" i="45"/>
  <c r="F896" i="45"/>
  <c r="E896" i="45"/>
  <c r="D896" i="45"/>
  <c r="G895" i="45"/>
  <c r="F895" i="45"/>
  <c r="E895" i="45"/>
  <c r="D895" i="45"/>
  <c r="F864" i="45"/>
  <c r="E864" i="45"/>
  <c r="D864" i="45"/>
  <c r="G844" i="45"/>
  <c r="F844" i="45"/>
  <c r="E844" i="45"/>
  <c r="D844" i="45"/>
  <c r="G818" i="45"/>
  <c r="F818" i="45"/>
  <c r="E818" i="45"/>
  <c r="D818" i="45"/>
  <c r="G786" i="45"/>
  <c r="F786" i="45"/>
  <c r="E786" i="45"/>
  <c r="D786" i="45"/>
  <c r="G783" i="45"/>
  <c r="F783" i="45"/>
  <c r="E783" i="45"/>
  <c r="D783" i="45"/>
  <c r="G782" i="45"/>
  <c r="F782" i="45"/>
  <c r="E782" i="45"/>
  <c r="D782" i="45"/>
  <c r="G781" i="45"/>
  <c r="F781" i="45"/>
  <c r="E781" i="45"/>
  <c r="D781" i="45"/>
  <c r="G749" i="45"/>
  <c r="G724" i="45" s="1"/>
  <c r="F749" i="45"/>
  <c r="E749" i="45"/>
  <c r="D749" i="45"/>
  <c r="F730" i="45"/>
  <c r="E730" i="45"/>
  <c r="D730" i="45"/>
  <c r="G727" i="45"/>
  <c r="F727" i="45"/>
  <c r="E727" i="45"/>
  <c r="D727" i="45"/>
  <c r="G726" i="45"/>
  <c r="F726" i="45"/>
  <c r="E726" i="45"/>
  <c r="D726" i="45"/>
  <c r="G725" i="45"/>
  <c r="F725" i="45"/>
  <c r="E725" i="45"/>
  <c r="D725" i="45"/>
  <c r="F679" i="45"/>
  <c r="E679" i="45"/>
  <c r="D679" i="45"/>
  <c r="G661" i="45"/>
  <c r="G598" i="45" s="1"/>
  <c r="F661" i="45"/>
  <c r="E661" i="45"/>
  <c r="D661" i="45"/>
  <c r="F604" i="45"/>
  <c r="E604" i="45"/>
  <c r="D604" i="45"/>
  <c r="G601" i="45"/>
  <c r="F601" i="45"/>
  <c r="E601" i="45"/>
  <c r="D601" i="45"/>
  <c r="G600" i="45"/>
  <c r="F600" i="45"/>
  <c r="E600" i="45"/>
  <c r="D600" i="45"/>
  <c r="G599" i="45"/>
  <c r="F599" i="45"/>
  <c r="E599" i="45"/>
  <c r="D599" i="45"/>
  <c r="F578" i="45"/>
  <c r="E578" i="45"/>
  <c r="D578" i="45"/>
  <c r="G546" i="45"/>
  <c r="G540" i="45" s="1"/>
  <c r="F546" i="45"/>
  <c r="E546" i="45"/>
  <c r="D546" i="45"/>
  <c r="G543" i="45"/>
  <c r="F543" i="45"/>
  <c r="E543" i="45"/>
  <c r="D543" i="45"/>
  <c r="G542" i="45"/>
  <c r="F542" i="45"/>
  <c r="E542" i="45"/>
  <c r="D542" i="45"/>
  <c r="G541" i="45"/>
  <c r="F541" i="45"/>
  <c r="E541" i="45"/>
  <c r="D541" i="45"/>
  <c r="F498" i="45"/>
  <c r="E498" i="45"/>
  <c r="D498" i="45"/>
  <c r="F462" i="45"/>
  <c r="E462" i="45"/>
  <c r="D462" i="45"/>
  <c r="F430" i="45"/>
  <c r="E430" i="45"/>
  <c r="D430" i="45"/>
  <c r="G427" i="45"/>
  <c r="F427" i="45"/>
  <c r="E427" i="45"/>
  <c r="D427" i="45"/>
  <c r="G426" i="45"/>
  <c r="F426" i="45"/>
  <c r="E426" i="45"/>
  <c r="D426" i="45"/>
  <c r="G425" i="45"/>
  <c r="F425" i="45"/>
  <c r="E425" i="45"/>
  <c r="D425" i="45"/>
  <c r="G424" i="45"/>
  <c r="F400" i="45"/>
  <c r="E400" i="45"/>
  <c r="D400" i="45"/>
  <c r="F371" i="45"/>
  <c r="E371" i="45"/>
  <c r="D371" i="45"/>
  <c r="F344" i="45"/>
  <c r="E344" i="45"/>
  <c r="D344" i="45"/>
  <c r="G341" i="45"/>
  <c r="F341" i="45"/>
  <c r="E341" i="45"/>
  <c r="D341" i="45"/>
  <c r="G340" i="45"/>
  <c r="F340" i="45"/>
  <c r="E340" i="45"/>
  <c r="D340" i="45"/>
  <c r="G339" i="45"/>
  <c r="F339" i="45"/>
  <c r="E339" i="45"/>
  <c r="D339" i="45"/>
  <c r="G338" i="45"/>
  <c r="G319" i="45"/>
  <c r="F319" i="45"/>
  <c r="E319" i="45"/>
  <c r="D319" i="45"/>
  <c r="G262" i="45"/>
  <c r="F262" i="45"/>
  <c r="E262" i="45"/>
  <c r="D262" i="45"/>
  <c r="G219" i="45"/>
  <c r="F219" i="45"/>
  <c r="E219" i="45"/>
  <c r="D219" i="45"/>
  <c r="F216" i="45"/>
  <c r="E216" i="45"/>
  <c r="D216" i="45"/>
  <c r="G215" i="45"/>
  <c r="F215" i="45"/>
  <c r="E215" i="45"/>
  <c r="D215" i="45"/>
  <c r="F214" i="45"/>
  <c r="E214" i="45"/>
  <c r="D214" i="45"/>
  <c r="G195" i="45"/>
  <c r="F195" i="45"/>
  <c r="E195" i="45"/>
  <c r="D195" i="45"/>
  <c r="G164" i="45"/>
  <c r="F164" i="45"/>
  <c r="E164" i="45"/>
  <c r="D164" i="45"/>
  <c r="G120" i="45"/>
  <c r="F120" i="45"/>
  <c r="E120" i="45"/>
  <c r="D120" i="45"/>
  <c r="G117" i="45"/>
  <c r="F117" i="45"/>
  <c r="E117" i="45"/>
  <c r="D117" i="45"/>
  <c r="G116" i="45"/>
  <c r="F116" i="45"/>
  <c r="E116" i="45"/>
  <c r="D116" i="45"/>
  <c r="G115" i="45"/>
  <c r="F115" i="45"/>
  <c r="E115" i="45"/>
  <c r="D115" i="45"/>
  <c r="G94" i="45"/>
  <c r="G5" i="45" s="1"/>
  <c r="F94" i="45"/>
  <c r="E94" i="45"/>
  <c r="D94" i="45"/>
  <c r="F63" i="45"/>
  <c r="E63" i="45"/>
  <c r="D63" i="45"/>
  <c r="F11" i="45"/>
  <c r="E11" i="45"/>
  <c r="D11" i="45"/>
  <c r="G8" i="45"/>
  <c r="F8" i="45"/>
  <c r="E8" i="45"/>
  <c r="D8" i="45"/>
  <c r="G7" i="45"/>
  <c r="F7" i="45"/>
  <c r="E7" i="45"/>
  <c r="D7" i="45"/>
  <c r="G6" i="45"/>
  <c r="F6" i="45"/>
  <c r="E6" i="45"/>
  <c r="D6" i="45"/>
  <c r="F213" i="45" l="1"/>
  <c r="G1177" i="45"/>
  <c r="E724" i="45"/>
  <c r="D780" i="45"/>
  <c r="G1047" i="45"/>
  <c r="F1177" i="45"/>
  <c r="D213" i="45"/>
  <c r="E1177" i="45"/>
  <c r="F5" i="45"/>
  <c r="D424" i="45"/>
  <c r="D598" i="45"/>
  <c r="D540" i="45"/>
  <c r="E540" i="45"/>
  <c r="F540" i="45"/>
  <c r="F598" i="45"/>
  <c r="E338" i="45"/>
  <c r="D894" i="45"/>
  <c r="D114" i="45"/>
  <c r="E114" i="45"/>
  <c r="D1177" i="45"/>
  <c r="E424" i="45"/>
  <c r="F338" i="45"/>
  <c r="D5" i="45"/>
  <c r="F114" i="45"/>
  <c r="G213" i="45"/>
  <c r="D1047" i="45"/>
  <c r="E1047" i="45"/>
  <c r="F780" i="45"/>
  <c r="F724" i="45"/>
  <c r="G780" i="45"/>
  <c r="F424" i="45"/>
  <c r="E213" i="45"/>
  <c r="E780" i="45"/>
  <c r="E894" i="45"/>
  <c r="F1047" i="45"/>
  <c r="D338" i="45"/>
  <c r="F894" i="45"/>
  <c r="E5" i="45"/>
  <c r="G114" i="45"/>
  <c r="E598" i="45"/>
  <c r="D724" i="45"/>
  <c r="G894" i="45"/>
  <c r="I9" i="44"/>
  <c r="I8" i="44"/>
  <c r="I7" i="44"/>
  <c r="G7" i="44"/>
  <c r="H8" i="44"/>
  <c r="J30" i="44"/>
  <c r="J29" i="44"/>
  <c r="J28" i="44"/>
  <c r="J23" i="44"/>
  <c r="J22" i="44"/>
  <c r="H21" i="44"/>
  <c r="J21" i="44"/>
  <c r="I20" i="44"/>
  <c r="H14" i="44"/>
  <c r="I13" i="44"/>
  <c r="J16" i="44" s="1"/>
  <c r="E20" i="44"/>
  <c r="F23" i="44" s="1"/>
  <c r="D7" i="44"/>
  <c r="G8" i="44"/>
  <c r="C7" i="44"/>
  <c r="C6" i="44"/>
  <c r="C13" i="44"/>
  <c r="C8" i="44"/>
  <c r="G20" i="44"/>
  <c r="F14" i="44"/>
  <c r="G27" i="44"/>
  <c r="E27" i="44"/>
  <c r="E13" i="44"/>
  <c r="G28" i="44"/>
  <c r="G9" i="44"/>
  <c r="F30" i="44"/>
  <c r="C27" i="44"/>
  <c r="D30" i="44" s="1"/>
  <c r="F22" i="44"/>
  <c r="F21" i="44"/>
  <c r="C20" i="44"/>
  <c r="D23" i="44" s="1"/>
  <c r="F16" i="44"/>
  <c r="D16" i="44"/>
  <c r="E9" i="44"/>
  <c r="C9" i="44"/>
  <c r="E8" i="44"/>
  <c r="E7" i="44"/>
  <c r="J15" i="44" l="1"/>
  <c r="I6" i="44"/>
  <c r="J14" i="44"/>
  <c r="G13" i="44"/>
  <c r="G6" i="44" s="1"/>
  <c r="H7" i="44" s="1"/>
  <c r="H15" i="44"/>
  <c r="H16" i="44"/>
  <c r="H30" i="44"/>
  <c r="H28" i="44"/>
  <c r="H29" i="44"/>
  <c r="H23" i="44"/>
  <c r="H22" i="44"/>
  <c r="D28" i="44"/>
  <c r="D21" i="44"/>
  <c r="D14" i="44"/>
  <c r="F28" i="44"/>
  <c r="D9" i="44"/>
  <c r="D22" i="44"/>
  <c r="D29" i="44"/>
  <c r="D15" i="44"/>
  <c r="F29" i="44"/>
  <c r="F15" i="44"/>
  <c r="E6" i="44"/>
  <c r="J7" i="44" l="1"/>
  <c r="J8" i="44"/>
  <c r="J9" i="44"/>
  <c r="H9" i="44"/>
  <c r="F7" i="44"/>
  <c r="F9" i="44"/>
  <c r="F8" i="44"/>
  <c r="D8"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Snieguolė Kačerauskaitė</author>
    <author>Asta Česnauskienė</author>
    <author>Regina Grabauskė</author>
    <author>Inga Mikalauskienė</author>
  </authors>
  <commentList>
    <comment ref="I73" authorId="0" shapeId="0" xr:uid="{690FB8DF-550B-4558-80E0-F0BADAF74017}">
      <text>
        <r>
          <rPr>
            <sz val="10"/>
            <rFont val="Arial"/>
            <charset val="186"/>
          </rPr>
          <t xml:space="preserve">ŠVIS duomenys.
Nebėra tokio rodiklio
</t>
        </r>
      </text>
    </comment>
    <comment ref="G79" authorId="1" shapeId="0" xr:uid="{D4ECD2D2-10F7-4FA0-BBA5-0BD221530AD0}">
      <text>
        <r>
          <rPr>
            <sz val="9"/>
            <color indexed="81"/>
            <rFont val="Tahoma"/>
            <family val="2"/>
            <charset val="186"/>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H79" authorId="1" shapeId="0" xr:uid="{8A005581-BBF5-48CA-B7E5-DCC9B069364E}">
      <text>
        <r>
          <rPr>
            <sz val="9"/>
            <color indexed="81"/>
            <rFont val="Tahoma"/>
            <family val="2"/>
            <charset val="186"/>
          </rPr>
          <t xml:space="preserve">1. Informacija pateikta be LCC tarptautinio universiteto ir Socialinių mokslų kolegijos duomenų (LCC tarptautinis universitetas nurodė, kad paskutinį kartą ši apklausa buvo atlikta 2019 m.; Socialinių mokslų kolegija nurodė, kad duomenys renkami per Karjeros valdymo informacinę sistemą (KVIS), tačiau neišskaidomi pagal aukštosios mokyklos filialus (Klaipėda, Kaunas, Vilnius), todėl duomenų apie Klaipėdos filialą atskirai nėra).
2. Iš viso Klaipėdos universitete studijas baigė 755 absolventų, tačiau 288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text>
    </comment>
    <comment ref="I79" authorId="0" shapeId="0" xr:uid="{E1FE3C7C-DEEC-4C35-A5C6-3BD09CC50AE4}">
      <text>
        <r>
          <rPr>
            <sz val="9"/>
            <color indexed="81"/>
            <rFont val="Tahoma"/>
            <family val="2"/>
            <charset val="186"/>
          </rPr>
          <t xml:space="preserve">1. Informacija pateikta be LCC tarptautinio universiteto (LCC renka duomenis 7 mėn. po baigimo, ne po 12, todėl tikslių duomenų dėl įsidarbinimo po 12 mėnesių pateikti negali).
2. Iš viso Klaipėdos universitete studijas baigė 728 absolventai, tačiau 493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r>
          <rPr>
            <sz val="9"/>
            <color indexed="81"/>
            <rFont val="Tahoma"/>
            <family val="2"/>
            <charset val="186"/>
          </rPr>
          <t xml:space="preserve">
</t>
        </r>
      </text>
    </comment>
    <comment ref="I97" authorId="1" shapeId="0" xr:uid="{BE9A1E94-389D-43C8-9644-27526272F4C5}">
      <text>
        <r>
          <rPr>
            <sz val="10"/>
            <rFont val="Arial"/>
            <charset val="186"/>
          </rPr>
          <t xml:space="preserve">Atliktas bendruomenės centro-bibliotekos (Molo g. 60) pastato kapitalinis remontas.
</t>
        </r>
      </text>
    </comment>
    <comment ref="J97" authorId="1" shapeId="0" xr:uid="{0E54D7F5-179E-4EC7-9C78-A1F80CB95ACC}">
      <text>
        <r>
          <rPr>
            <sz val="10"/>
            <rFont val="Arial"/>
            <charset val="186"/>
          </rPr>
          <t xml:space="preserve">Rodiklio reikšmė skaičiuojama kaupiamuoju būdu.
2023 m. atliktas bendruomenės centro-bibliotekos (Molo g. 60) pastato kapitalinis remontas.
</t>
        </r>
      </text>
    </comment>
    <comment ref="I156" authorId="0" shapeId="0" xr:uid="{2EBD4A5D-65D1-4314-AE47-94B8EE4C13D5}">
      <text>
        <r>
          <rPr>
            <sz val="10"/>
            <color indexed="81"/>
            <rFont val="Arial"/>
            <family val="2"/>
            <charset val="186"/>
          </rPr>
          <t>Klaipėdos vaikų globos namų „Smiltelė“ patalpų ir infrastruktūros pritaikymas vaikų dienos centro veiklai</t>
        </r>
        <r>
          <rPr>
            <sz val="10"/>
            <rFont val="Arial"/>
            <family val="2"/>
            <charset val="186"/>
          </rPr>
          <t xml:space="preserve"> </t>
        </r>
      </text>
    </comment>
    <comment ref="I161" authorId="2" shapeId="0" xr:uid="{67E9D5A8-1575-49CC-B649-B22A32F84D39}">
      <text>
        <r>
          <rPr>
            <sz val="10"/>
            <rFont val="Arial"/>
            <charset val="186"/>
          </rPr>
          <t>Regina Grabauskė:
2804 gavėjai
159 396 gyventojai</t>
        </r>
      </text>
    </comment>
    <comment ref="J161" authorId="2" shapeId="0" xr:uid="{0C4CF15A-3B1C-4980-A34C-FE8C4234DE19}">
      <text>
        <r>
          <rPr>
            <sz val="10"/>
            <rFont val="Arial"/>
            <charset val="186"/>
          </rPr>
          <t>Regina Grabauskė:
2703 gavėjai
160 885 gyventojai</t>
        </r>
      </text>
    </comment>
    <comment ref="I171" authorId="1" shapeId="0" xr:uid="{68A1DBC9-B240-4215-80E0-84362495C1EB}">
      <text>
        <r>
          <rPr>
            <sz val="10"/>
            <rFont val="Arial"/>
            <charset val="186"/>
          </rPr>
          <t xml:space="preserve">Klaipėdos karalienės Luizės jaunimo centro Atviras jaunimo centro padalinys I. Simonaitytės ir Paryžiaus Komunos g. 
VšĮ Asmenybės ugdymo kultūros centro uždaras riedučių parkas „AJE.Skatepark“ Gluosnių skg.
Klaipėdos miesto savivaldybės Imanuelio Kanto bibliotekos Jaunimo skyriuje veikianti erdvė Tilžės g. 
Klaipėdos Marijos Taikos Karalienės parapijos caritas Taikos pr. 29A
</t>
        </r>
      </text>
    </comment>
    <comment ref="J171" authorId="1" shapeId="0" xr:uid="{DE5F25F7-5418-4E0F-9FFC-F1F5456E57E4}">
      <text>
        <r>
          <rPr>
            <sz val="10"/>
            <rFont val="Arial"/>
            <charset val="186"/>
          </rPr>
          <t xml:space="preserve">Klaipėdos karalienės Luizės jaunimo centro Atviras jaunimo centro padalinys I. Simonaitytės ir Paryžiaus Komunos g. 
VšĮ Asmenybės ugdymo kultūros centro uždaras riedučių parkas „AJE.Skatepark“ Gluosnių skg.
Klaipėdos miesto savivaldybės Imanuelio Kanto bibliotekos Jaunimo skyriuje veikianti erdvė Tilžės g. 
Klaipėdos Marijos Taikos Karalienės parapijos caritas Taikos pr. 29A
</t>
        </r>
      </text>
    </comment>
    <comment ref="I192" authorId="3" shapeId="0" xr:uid="{92A9EED3-AAB2-496B-8971-F25F255E978E}">
      <text>
        <r>
          <rPr>
            <sz val="10"/>
            <rFont val="Arial"/>
            <family val="2"/>
            <charset val="186"/>
          </rPr>
          <t xml:space="preserve">131 (įmonės, įstaigos kartu su administracija) apklausas atliko 105,procentine išraiška – 80,1 proc. </t>
        </r>
      </text>
    </comment>
    <comment ref="G193" authorId="3" shapeId="0" xr:uid="{879B4C19-AF9E-4462-A150-6FA880372D01}">
      <text>
        <r>
          <rPr>
            <sz val="10"/>
            <rFont val="Arial"/>
            <charset val="186"/>
          </rPr>
          <t>1.Personalo valdymo informacinė sistema
(KMSA ir biudžetinės įstaigos).
2.NEVDA.</t>
        </r>
      </text>
    </comment>
    <comment ref="I193" authorId="3" shapeId="0" xr:uid="{56820408-B61B-42F1-9685-02BFBFC36D90}">
      <text>
        <r>
          <rPr>
            <sz val="10"/>
            <rFont val="Arial"/>
            <charset val="186"/>
          </rPr>
          <t>1. Personalo valdymo informacinė sistema
(KMSA ir biudžetinės įstaigos).
2. Turto valdymo informacinė sistema.
3. Viešųjų pirkimų sistema.
4. NEVDA</t>
        </r>
      </text>
    </comment>
    <comment ref="J193" authorId="3" shapeId="0" xr:uid="{D601DF87-3E9F-4766-A7C5-C068FE475167}">
      <text>
        <r>
          <rPr>
            <sz val="10"/>
            <rFont val="Arial"/>
            <charset val="186"/>
          </rPr>
          <t>1. Personalo valdymo informacinė sistema
(KMSA ir biudžetinės įstaigos).
2. Turto valdymo informacinė sistema.
3. Viešųjų pirkimų sistema.
4. NEVDA</t>
        </r>
      </text>
    </comment>
    <comment ref="I194" authorId="0" shapeId="0" xr:uid="{5CCC2C18-DF87-451B-AE43-11A278719627}">
      <text>
        <r>
          <rPr>
            <sz val="9"/>
            <color indexed="81"/>
            <rFont val="Tahoma"/>
            <family val="2"/>
            <charset val="186"/>
          </rPr>
          <t xml:space="preserve">Eil. Nr. SVĮ pavadinimas LR tikslų pasiekimas, proc. 
1. AB "Klaipėdos vanduo" 100
2. AB "Klaipėdos energija" 100
3. UAB Klaipėdos regiono atliekų tvarkymo centras 100
4. UAB "Klaipėdos paslaugos" 94,82
5. UAB "Naujasis turgus" 100
6. UAB "Debreceno vaistinė" 100
7. UAB "Vildmina 60
  Iš viso: 93,545714
Eil. Nr. VšĮ pavadinimas LR tikslų pasiekimas, proc. 
1. VšĮ „Klaipėdos keleivinis transportas“ 96,28
2. VšĮ „Klaipėdos šventės“ 98,63
3. VšĮ Klaipėdos turizmo informacijos centras  94
4. VšĮ „Klaipėdos butai“ 100
5. VšĮ „Klaipėdos futbolo mokykla“ 100
6. VšĮ „Klaipėdos irklavimo centras“ 100
7. VšĮ „Klaipėda ID“ 77
8.  VšĮ Klaipėdos krašto buriavimo sporto mokykla „Žiemys“ 79
  Iš viso: 93,11375
  Iš viso SVĮ+VšĮ 93,329732
</t>
        </r>
        <r>
          <rPr>
            <sz val="9"/>
            <color indexed="81"/>
            <rFont val="Tahoma"/>
            <family val="2"/>
            <charset val="186"/>
          </rPr>
          <t xml:space="preserve">
</t>
        </r>
      </text>
    </comment>
    <comment ref="G246" authorId="3" shapeId="0" xr:uid="{10AF7FDC-9E20-4655-822A-E2859CE14A68}">
      <text>
        <r>
          <rPr>
            <sz val="9"/>
            <color indexed="81"/>
            <rFont val="Tahoma"/>
            <family val="2"/>
            <charset val="186"/>
          </rPr>
          <t xml:space="preserve">1. „Šilutės plento ruožo nuo Tilžės g. iki geležinkelio pervažos (iki Kauno g.) rekonstrukcija“ . Užbaigimas – 2021 m.      
2. Tilžės g. nuo Šilutės pl. iki geležinkelio pervažos rekonstrukcija, pertvarkant žiedinę Mokyklos g. ir Šilutės pl. sankryžą“. Užbaigimas – 2021 m.
3. Liepų, Jaunystės ir Arimų gatvių sankryžos  kapitalinio remonto  rangos darbai. Užbaigimas – 2021 m.
4. Pajūrio g. rekonstravimas. Užbaigimas –2021 m.
5. Joniškės g. II etapas. (Liepų ir joniškės g. sankryža). Užbaigimas – 2021 m. 
</t>
        </r>
      </text>
    </comment>
    <comment ref="I246" authorId="3" shapeId="0" xr:uid="{35AC53A4-F912-4870-A56A-CC48584F83FE}">
      <text>
        <r>
          <rPr>
            <sz val="9"/>
            <color indexed="81"/>
            <rFont val="Tahoma"/>
            <family val="2"/>
            <charset val="186"/>
          </rPr>
          <t>Klemiškės g. Užbaigimas  planuojamas 2024 m.</t>
        </r>
      </text>
    </comment>
    <comment ref="I263" authorId="0" shapeId="0" xr:uid="{B6E7FE64-DB5B-4B34-B87A-07D47280703C}">
      <text>
        <r>
          <rPr>
            <sz val="10"/>
            <rFont val="Arial"/>
            <family val="2"/>
            <charset val="186"/>
          </rPr>
          <t xml:space="preserve">1. Sakurų parkas,
2. Vingio pasažas,
3. Malūno parkas.
</t>
        </r>
      </text>
    </comment>
    <comment ref="I274" authorId="3" shapeId="0" xr:uid="{85B6F4E9-883B-42EE-8FD3-884A3C29B94D}">
      <text>
        <r>
          <rPr>
            <sz val="10"/>
            <rFont val="Arial"/>
            <family val="2"/>
            <charset val="186"/>
          </rPr>
          <t xml:space="preserve">VDA nėra pateiktos informacijos už 2023 m. (teršalų išmestų į aplinkos orą iš stacionarių taršos šaltinių)
</t>
        </r>
      </text>
    </comment>
    <comment ref="I276" authorId="3" shapeId="0" xr:uid="{4B9F6C6C-60FF-4CC1-BC8B-4A5EA26D5E71}">
      <text>
        <r>
          <rPr>
            <sz val="9"/>
            <color indexed="81"/>
            <rFont val="Tahoma"/>
            <family val="2"/>
            <charset val="186"/>
          </rPr>
          <t xml:space="preserve">1. Draugystės parko tvenkinys Nr.2 (labai bloga);
2. Mumlaukio ežeras (bloga);
3. Didysis Žardės vandens telkinys (bloga);
4. Danės - Akmenos upė aukščiau Klaipėdos (bloga); 
5. Smeltalės upės žiotys (bloga);
6. Klaipėdos (Karaliaus Vilhelmo) kanalas (bloga).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Mikalauskienė</author>
    <author>Asta Česnauskienė</author>
    <author>Snieguolė Kačerauskaitė</author>
  </authors>
  <commentList>
    <comment ref="I138" authorId="0" shapeId="0" xr:uid="{17320C50-2217-4C5B-AE1F-448B89CF4F58}">
      <text>
        <r>
          <rPr>
            <sz val="10"/>
            <rFont val="Arial"/>
            <family val="2"/>
            <charset val="186"/>
          </rPr>
          <t>Smiltynės kurhauzas</t>
        </r>
      </text>
    </comment>
    <comment ref="G365" authorId="1" shapeId="0" xr:uid="{D57B198F-1769-44C0-8405-ECD41FE42317}">
      <text>
        <r>
          <rPr>
            <sz val="10"/>
            <rFont val="Arial"/>
            <family val="2"/>
            <charset val="186"/>
          </rPr>
          <t xml:space="preserve">Sutvarkytas ir atnaujintas Danės skveras, kuriame įrengtas muzikinis fontanas
</t>
        </r>
      </text>
    </comment>
    <comment ref="H365" authorId="1" shapeId="0" xr:uid="{17702487-E6FF-45C2-8FAB-59D0EBF8931B}">
      <text>
        <r>
          <rPr>
            <sz val="10"/>
            <rFont val="Arial"/>
            <family val="2"/>
            <charset val="186"/>
          </rPr>
          <t xml:space="preserve">Rodiklio reikšmė skaičiuojama kaupiamuoju būdu.
2022 m. sutvarkytas ir atnaujintas Danės skveras, kuriame įrengtas muzikinis fontanas
2023 m. įrengtas Sakurų parkas
</t>
        </r>
      </text>
    </comment>
    <comment ref="I365" authorId="1" shapeId="0" xr:uid="{0317B5D3-2DAA-48B4-9B7C-080F570459DD}">
      <text>
        <r>
          <rPr>
            <sz val="10"/>
            <rFont val="Arial"/>
            <family val="2"/>
            <charset val="186"/>
          </rPr>
          <t>Rodiklio reikšmė skaičiuojama kaupiamuoju būdu.
2022 m. sutvarkytas ir atnaujintas Danės skveras, kuriame įrengtas muzikinis fontanas
2023 m. įrengtas Sakurų parkas</t>
        </r>
      </text>
    </comment>
    <comment ref="I438" authorId="0" shapeId="0" xr:uid="{8C85FB4F-E908-4F6C-A072-72F5788A5133}">
      <text>
        <r>
          <rPr>
            <sz val="10"/>
            <rFont val="Arial"/>
            <family val="2"/>
            <charset val="186"/>
          </rPr>
          <t xml:space="preserve">Klaipėdos miestas yra suskirstytas į 60 mikrorajonų
</t>
        </r>
      </text>
    </comment>
    <comment ref="G557" authorId="1" shapeId="0" xr:uid="{1D595DC3-DC44-4759-BF88-4D305D278D71}">
      <text>
        <r>
          <rPr>
            <sz val="10"/>
            <rFont val="Arial"/>
            <family val="2"/>
            <charset val="186"/>
          </rPr>
          <t xml:space="preserve">Rodiklio reikšmė skaičiuojama kaupiamuoju būdu.
</t>
        </r>
      </text>
    </comment>
    <comment ref="H557" authorId="1" shapeId="0" xr:uid="{B3ABCEA2-1E20-4398-8AE6-21BC6CC32543}">
      <text>
        <r>
          <rPr>
            <sz val="10"/>
            <rFont val="Arial"/>
            <family val="2"/>
            <charset val="186"/>
          </rPr>
          <t xml:space="preserve">Rodiklio reikšmė skaičiuojama kaupiamuoju būdu.
</t>
        </r>
      </text>
    </comment>
    <comment ref="I557" authorId="1" shapeId="0" xr:uid="{AAD68B83-0711-4417-B3FB-9451A954FA58}">
      <text>
        <r>
          <rPr>
            <sz val="10"/>
            <rFont val="Arial"/>
            <family val="2"/>
            <charset val="186"/>
          </rPr>
          <t xml:space="preserve">Rodiklio reikšmė skaičiuojama kaupiamuoju būdu.
</t>
        </r>
      </text>
    </comment>
    <comment ref="D588" authorId="1" shapeId="0" xr:uid="{40DC62D3-5546-41A1-BBC7-3A57822D2740}">
      <text>
        <r>
          <rPr>
            <sz val="9"/>
            <color indexed="81"/>
            <rFont val="Tahoma"/>
            <family val="2"/>
            <charset val="186"/>
          </rPr>
          <t xml:space="preserve">Paskaitos "Panikos ataka" ir "Depresija ir patyčios"
</t>
        </r>
      </text>
    </comment>
    <comment ref="I880" authorId="0" shapeId="0" xr:uid="{E9A80808-D823-40D5-8D61-42056CAF05FD}">
      <text>
        <r>
          <rPr>
            <sz val="10"/>
            <rFont val="Arial"/>
            <family val="2"/>
            <charset val="186"/>
          </rPr>
          <t xml:space="preserve">Dalyvaujamo biudžeto iniciatyvoms skirta – 156,2 tūkst. Eur 
Biudžeto savarankiškos lėšos – 24250,3 tūkst. Eur
</t>
        </r>
      </text>
    </comment>
    <comment ref="H1228" authorId="2" shapeId="0" xr:uid="{835B3FB9-65D2-4BF4-8F85-F61E04D9D42D}">
      <text>
        <r>
          <rPr>
            <sz val="9"/>
            <color indexed="81"/>
            <rFont val="Tahoma"/>
            <family val="2"/>
            <charset val="186"/>
          </rPr>
          <t>2023 m. bendras pastatų skaičius - 104, modernizuoti - 36.</t>
        </r>
        <r>
          <rPr>
            <sz val="9"/>
            <color indexed="81"/>
            <rFont val="Tahoma"/>
            <family val="2"/>
            <charset val="186"/>
          </rPr>
          <t xml:space="preserve">
</t>
        </r>
      </text>
    </comment>
  </commentList>
</comments>
</file>

<file path=xl/sharedStrings.xml><?xml version="1.0" encoding="utf-8"?>
<sst xmlns="http://schemas.openxmlformats.org/spreadsheetml/2006/main" count="4796" uniqueCount="2837">
  <si>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</si>
  <si>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</si>
  <si>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</si>
  <si>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</si>
  <si>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</si>
  <si>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</si>
  <si>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</si>
  <si>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</si>
  <si>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Veiksmo įgyvendinimo lygis nurodytais metais                                        (1 – įgyvendinama, 2 – įgyvendinta, 0 –  neįgyvendinta)</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</si>
  <si>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</si>
  <si>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</si>
  <si>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</si>
  <si>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</si>
  <si>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</si>
  <si>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</si>
  <si>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</si>
  <si>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</si>
  <si>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</si>
  <si>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</si>
  <si>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</si>
  <si>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</si>
  <si>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</si>
  <si>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</si>
  <si>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Įgalinti zonas be automobilio, skatinant judėjimą mažiau taršiomis transporto priemonėmis ir (ar) pėsčiomis</t>
  </si>
  <si>
    <t>P-3.1.1.4-1.</t>
  </si>
  <si>
    <t>Miesto erdvių, paskelbtų zonomis be transporto, skaičius (kv. m)</t>
  </si>
  <si>
    <t>Veiksmo įgyvendinimo rodiklis</t>
  </si>
  <si>
    <t>Pasiekta veiksmo įgyvendimo rodiklio  reikšmė nurodytais metais</t>
  </si>
  <si>
    <t>Pradinė veiksmo reikšmė ir metai, kai tokia reikšmė fiksuota (reikšmė nurodyta KSP)</t>
  </si>
  <si>
    <t>Siektina veiksmo reikšmė ir metai, kai tokia reikšmė planuojama pasiekti (reikšmė nurodyta KSP)</t>
  </si>
  <si>
    <t>Dokumente vartojami sutrumpinimai:</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</si>
  <si>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</si>
  <si>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</si>
  <si>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</si>
  <si>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</si>
  <si>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</si>
  <si>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</si>
  <si>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</si>
  <si>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</si>
  <si>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</si>
  <si>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</si>
  <si>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</si>
  <si>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</si>
  <si>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</si>
  <si>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</si>
  <si>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LAKD</t>
  </si>
  <si>
    <t>Lietuvos automobilių kelių direkcija prie Susisiekimo ministerijos</t>
  </si>
  <si>
    <t>LEZ</t>
  </si>
  <si>
    <t>Laisvoji ekonominė zona; Klaipėdos LEZ</t>
  </si>
  <si>
    <t>VDA</t>
  </si>
  <si>
    <t>Valstybės duomenų agentūra</t>
  </si>
  <si>
    <t>KID</t>
  </si>
  <si>
    <t>VšĮ „Klaipėda 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</si>
  <si>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</si>
  <si>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</si>
  <si>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</si>
  <si>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</si>
  <si>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</si>
  <si>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</si>
  <si>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</si>
  <si>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</si>
  <si>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</si>
  <si>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</si>
  <si>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</si>
  <si>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</si>
  <si>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</si>
  <si>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</si>
  <si>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</si>
  <si>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</si>
  <si>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LVPA</t>
  </si>
  <si>
    <t>VšĮ Lietuvos verslo paramos agentūra</t>
  </si>
  <si>
    <t>MITA</t>
  </si>
  <si>
    <t>Mokslo, inovacijų ir technologijų agentūra</t>
  </si>
  <si>
    <t>MLIM</t>
  </si>
  <si>
    <t>Klaipėdos miesto savivaldybės Mažosios Lietuvos istorijos muziejus</t>
  </si>
  <si>
    <t>NVO</t>
  </si>
  <si>
    <t>Nevyriausybinė (-ės) organizacija (-os)</t>
  </si>
  <si>
    <t>NVSC</t>
  </si>
  <si>
    <t>Nacionalinis visuomenės sveikatos centras</t>
  </si>
  <si>
    <t>NVŠ</t>
  </si>
  <si>
    <t>Neformalusis vaikų švietimas</t>
  </si>
  <si>
    <t>SM</t>
  </si>
  <si>
    <t>Lietuvos Respublikos susisiekimo ministerija</t>
  </si>
  <si>
    <t>ŠMSM</t>
  </si>
  <si>
    <t>Lietuvos Respublikos švietimo, mokslo ir sporto ministerija</t>
  </si>
  <si>
    <t>ŠVIS</t>
  </si>
  <si>
    <t xml:space="preserve">Švietimo valdymo informacinė sistema </t>
  </si>
  <si>
    <t>VBE</t>
  </si>
  <si>
    <t>Valstybiniai brandos egzaminai</t>
  </si>
  <si>
    <t>VSB</t>
  </si>
  <si>
    <t>Klaipėdos miesto visuomenės sveikatos biuras</t>
  </si>
  <si>
    <t>1. VIZIJOS RODIKLIAI</t>
  </si>
  <si>
    <t>Rodiklio pavadinimas</t>
  </si>
  <si>
    <t>1.</t>
  </si>
  <si>
    <t>Darnios plėtros indeksas (CDP and ICLEI – Local Governments for Sustainability’s)</t>
  </si>
  <si>
    <t>- Prisitaikymas prie klimato kaitos</t>
  </si>
  <si>
    <t>C (2019)</t>
  </si>
  <si>
    <t>A (2030)</t>
  </si>
  <si>
    <t xml:space="preserve">C </t>
  </si>
  <si>
    <t>C</t>
  </si>
  <si>
    <t xml:space="preserve">B </t>
  </si>
  <si>
    <t>- Taršos švelninimas</t>
  </si>
  <si>
    <t>D (2019)</t>
  </si>
  <si>
    <t xml:space="preserve">D </t>
  </si>
  <si>
    <t>D</t>
  </si>
  <si>
    <t>2.</t>
  </si>
  <si>
    <t>Kultūros ir kūrybingų miestų indeksas (Cultural and Creative Cities Index)</t>
  </si>
  <si>
    <t>23,2* (2019)</t>
  </si>
  <si>
    <t>25 (2030)</t>
  </si>
  <si>
    <t>ES  neatnaujino duomenų</t>
  </si>
  <si>
    <t>3.</t>
  </si>
  <si>
    <t>Lietuvos savivaldybių gyvenimo kokybės indeksas (Lietuvos Respublikos finansų ministerija)</t>
  </si>
  <si>
    <t>0,69 (2018);
0,78 (2019)</t>
  </si>
  <si>
    <t>1 (2030)</t>
  </si>
  <si>
    <t>0,75 (2020)**</t>
  </si>
  <si>
    <t>0,77 (2021)**</t>
  </si>
  <si>
    <t>0,78 (2022)**</t>
  </si>
  <si>
    <t>4.</t>
  </si>
  <si>
    <t>Savivaldybių darnios energetikos  plėtros indeksas</t>
  </si>
  <si>
    <t>33 balai (iš 100 galimų) (2019);
33,5 balo (iš 100 galimų) (2020)</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</si>
  <si>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</si>
  <si>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</si>
  <si>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</si>
  <si>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</si>
  <si>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</si>
  <si>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</si>
  <si>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</si>
  <si>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</si>
  <si>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</si>
  <si>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</si>
  <si>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</si>
  <si>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E-1.1-1</t>
  </si>
  <si>
    <t>Regiono ekonomikos dydis</t>
  </si>
  <si>
    <t>BVP, mlrd. Eur per metus</t>
  </si>
  <si>
    <t>4,9 (2018)</t>
  </si>
  <si>
    <t>6,4 (2030)</t>
  </si>
  <si>
    <t>5,3 (2020)</t>
  </si>
  <si>
    <t>5,9 (2021)</t>
  </si>
  <si>
    <t>7,0 (2022)</t>
  </si>
  <si>
    <t>E-1.1-2</t>
  </si>
  <si>
    <t>Lietuviškos kilmės prekių eksporto iš Klaipėdos apskrities vertė</t>
  </si>
  <si>
    <t>mlrd. Eur per metus</t>
  </si>
  <si>
    <t>2,9 (2019)</t>
  </si>
  <si>
    <t>4,0 (2030)</t>
  </si>
  <si>
    <t>E-1.1-3</t>
  </si>
  <si>
    <t>Dirbančių asmenų skaičius</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</si>
  <si>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</si>
  <si>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</si>
  <si>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</si>
  <si>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</si>
  <si>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</si>
  <si>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</si>
  <si>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</si>
  <si>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</si>
  <si>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</si>
  <si>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</si>
  <si>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</si>
  <si>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</si>
  <si>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</si>
  <si>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</si>
  <si>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</si>
  <si>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</si>
  <si>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</si>
  <si>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</si>
  <si>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</si>
  <si>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</si>
  <si>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Materialinės investicijos, tenkančios     1-am gyventojui, ir rodiklio santykis su šalies vidurkiu</t>
  </si>
  <si>
    <t>Eur/proc.</t>
  </si>
  <si>
    <t xml:space="preserve">7834 (2019)/ 139,1 (2019)       </t>
  </si>
  <si>
    <t>10683 (2030)/ne mažiau kaip 140 (2030)</t>
  </si>
  <si>
    <t>4496 (2020)/
138,8 (2020)</t>
  </si>
  <si>
    <t>4609 (2021)/
120,0 (2021)</t>
  </si>
  <si>
    <t>5377 (2022)/
122,4 (2022)</t>
  </si>
  <si>
    <t>R-1.1.1-2</t>
  </si>
  <si>
    <t>mlrd. Eur</t>
  </si>
  <si>
    <t>1,1 (2019)</t>
  </si>
  <si>
    <t>1,5 (2030)</t>
  </si>
  <si>
    <t>1,3 (2020)</t>
  </si>
  <si>
    <t>1,4 (2021)</t>
  </si>
  <si>
    <t>1,6 (2022)</t>
  </si>
  <si>
    <t>1.1.2. Uždavinys. Paskatinti gyventojų verslumą ir ekonominį mobilumą</t>
  </si>
  <si>
    <t>R-1.1.2-1</t>
  </si>
  <si>
    <t>Verslumo lygis (veikiančių smulkiojo ir vidutinio verslo (SVV) įmonių skaičius, tenkantis 1000 gyv.)</t>
  </si>
  <si>
    <t>37 (2020)</t>
  </si>
  <si>
    <t>ne mažiau kaip 40 (2030)</t>
  </si>
  <si>
    <t>R-1.1.2-2</t>
  </si>
  <si>
    <t>Veikiančių ūkio subjektų skaičiaus metinis pokytis</t>
  </si>
  <si>
    <t>0,5* (2021)</t>
  </si>
  <si>
    <t>ne mažiau kaip 1 (2030)</t>
  </si>
  <si>
    <t>R-1.1.2-3</t>
  </si>
  <si>
    <t>Gyventojų aktyvumas, vykdant individualią veiklą (gyventojų, besiverčiančių veikla pagal individualios veiklos pažymą ir verslo liudijimus, skaičius, tenkantis 1000-iui gyv.)</t>
  </si>
  <si>
    <t>58,6**  (2020)</t>
  </si>
  <si>
    <t>ne mažiau kaip 60 (2030)</t>
  </si>
  <si>
    <t>*Vertintas 5 metų (2016–2021 m.) vidurkis</t>
  </si>
  <si>
    <t>**Vertintas 3 metų (2018–2020 m.) vidurkis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</si>
  <si>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</si>
  <si>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</si>
  <si>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</si>
  <si>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</si>
  <si>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</si>
  <si>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</si>
  <si>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</si>
  <si>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 xml:space="preserve"> 6/60</t>
  </si>
  <si>
    <t>7/60</t>
  </si>
  <si>
    <t>R-1.1.3-2</t>
  </si>
  <si>
    <t>Viešojo ir privataus sektoriaus partnerystės (VPSP) pagrindu veikiančių objektų skaičius (kai viešoji partnerė yra savivaldybė)</t>
  </si>
  <si>
    <t>vnt.</t>
  </si>
  <si>
    <t>5 (2020)</t>
  </si>
  <si>
    <t>6 (2030)</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</si>
  <si>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</si>
  <si>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</si>
  <si>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</si>
  <si>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</si>
  <si>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</si>
  <si>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</si>
  <si>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</si>
  <si>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</si>
  <si>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</si>
  <si>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</si>
  <si>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</si>
  <si>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</si>
  <si>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</si>
  <si>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</si>
  <si>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</si>
  <si>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</si>
  <si>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</si>
  <si>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</si>
  <si>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</si>
  <si>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</si>
  <si>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</si>
  <si>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</si>
  <si>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</si>
  <si>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</si>
  <si>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1.2.2. Uždavinys. Išplėtoti turizmo ir rekreacijos paslaugas</t>
  </si>
  <si>
    <t>R-1.2.2-1</t>
  </si>
  <si>
    <t xml:space="preserve">Interesantų Klaipėdos turizmo informacijos centre dalis sezono metu (gegužės–rugpjūčio mėn.), palyginti su bendruoju metiniu interesantų skaičiumi </t>
  </si>
  <si>
    <t>81,5 (2018)</t>
  </si>
  <si>
    <t>70 (2030)</t>
  </si>
  <si>
    <t xml:space="preserve">1.2.3. Uždavinys. Užtikrinti miesto pasiekiamumą </t>
  </si>
  <si>
    <t>R-1.2.3-1</t>
  </si>
  <si>
    <t>Užsienio šalių, iš kurių sausumos, oro ir vandens transporto maršrutais (tiesiogiai) galima pasiekti Klaipėdos miestą, skaičius:</t>
  </si>
  <si>
    <t>vandens keleiviniu transportu (prioritetas – pritraukti papildomų tikslinių kelto linijų (prioritetinės kryptys – Gdanskas (Lenkija) ir Stokholmas (Švedija)</t>
  </si>
  <si>
    <t>~ tiesioginių jūrų keltų linijų keleiviams skaičius (vnt.)</t>
  </si>
  <si>
    <t>3 (2019)</t>
  </si>
  <si>
    <t>5 (2030)</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</si>
  <si>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</si>
  <si>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</si>
  <si>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</si>
  <si>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</si>
  <si>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</si>
  <si>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</si>
  <si>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</si>
  <si>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</si>
  <si>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</si>
  <si>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</si>
  <si>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DFDS ir TT line informacijos neteikia, pasiremdama savo įmonės politika ir asmens duomenų apsauga</t>
  </si>
  <si>
    <t>oro transportu (keleivių, skrendančių į Palangos oro uostą ir iš jo, skaičius, tūkst. asm. per metus)</t>
  </si>
  <si>
    <t>124 (2020)</t>
  </si>
  <si>
    <t>200 (2030)</t>
  </si>
  <si>
    <t>sausumos keliais vasaros metu (reguliaraus susisiekimo viešuoju kelių transportu) (vnt.)</t>
  </si>
  <si>
    <t>5 (2019)</t>
  </si>
  <si>
    <t>1.3. Tikslas. Ugdyti nuolat tobulėjančius rinkos poreikius atitinkančius specialistus</t>
  </si>
  <si>
    <t>E-1.3-1</t>
  </si>
  <si>
    <t xml:space="preserve">Vidutinio metinio laisvų darbo vietų ir bedarbių skaičiaus santykis </t>
  </si>
  <si>
    <t>11,9 (2019)</t>
  </si>
  <si>
    <t>mažesnis kaip 10 (2030)</t>
  </si>
  <si>
    <t>1.3.1. Uždavinys. Pagerinti ugdymo(si) aplinką, įdiegti inovacijas</t>
  </si>
  <si>
    <t>R-1.3.1-1</t>
  </si>
  <si>
    <t>vnt./proc.</t>
  </si>
  <si>
    <t xml:space="preserve"> 15/42 (2020)</t>
  </si>
  <si>
    <t xml:space="preserve"> 22/61 (2030)</t>
  </si>
  <si>
    <t>15/42</t>
  </si>
  <si>
    <t>15/43</t>
  </si>
  <si>
    <t>R-1.3.1-2</t>
  </si>
  <si>
    <t>Aprūpinimo informacinių ir komunikacinių technologijų įranga vertinimas:</t>
  </si>
  <si>
    <t>- Mokinių mokymui skirtų kompiuterių skaičius, tenkantis     100-ui mokinių</t>
  </si>
  <si>
    <t>17,04 (2019–2020)</t>
  </si>
  <si>
    <t>- Skaitmeninių mokymo(si) priemonių, tenkančių 100-ui mokinių, skaičius</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</si>
  <si>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</si>
  <si>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</si>
  <si>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</si>
  <si>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</si>
  <si>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</si>
  <si>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</si>
  <si>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</si>
  <si>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</si>
  <si>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R-1.3.2-2</t>
  </si>
  <si>
    <t>Mokinių, nepasiekusių patenkinamo lygio pagrindinio ugdymo pasiekimų patikrinime, dalis (proc.)</t>
  </si>
  <si>
    <t>2,7 (2020)</t>
  </si>
  <si>
    <t>ne daugiau kaip 0,5 (2030)</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</si>
  <si>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</si>
  <si>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</si>
  <si>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</si>
  <si>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</si>
  <si>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</si>
  <si>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</si>
  <si>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</si>
  <si>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</si>
  <si>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</si>
  <si>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201/4</t>
  </si>
  <si>
    <t>189/2</t>
  </si>
  <si>
    <t>198/3</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</si>
  <si>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</si>
  <si>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</si>
  <si>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</si>
  <si>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</si>
  <si>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</si>
  <si>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75 (2020)</t>
  </si>
  <si>
    <t>62,49 (2021)</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</si>
  <si>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</si>
  <si>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</si>
  <si>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</si>
  <si>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</si>
  <si>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</si>
  <si>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</si>
  <si>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</si>
  <si>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</si>
  <si>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</si>
  <si>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</si>
  <si>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</si>
  <si>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</si>
  <si>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t>2.1.2. Uždavinys. Padidinti kultūros paslaugų kokybę, įvairovę ir prieinamumą</t>
  </si>
  <si>
    <t>R-2.1.2-1</t>
  </si>
  <si>
    <t>Kultūros įstaigų lankytojų skaičius</t>
  </si>
  <si>
    <t>879 (2020)</t>
  </si>
  <si>
    <t>2000 (2030)</t>
  </si>
  <si>
    <t>2.1.3. Uždavinys. Sustiprinti jūrinę kultūrą, skatinant kūrybiškumą ir plėtojant kultūrinę partnerystę</t>
  </si>
  <si>
    <t>R-2.1.3-1</t>
  </si>
  <si>
    <t>R-2.1.3-2</t>
  </si>
  <si>
    <t>62 (2020)</t>
  </si>
  <si>
    <t>90 (2030)</t>
  </si>
  <si>
    <t>R-2.1.3-3</t>
  </si>
  <si>
    <t>9 (2019)</t>
  </si>
  <si>
    <t>12 (2030)</t>
  </si>
  <si>
    <t xml:space="preserve"> </t>
  </si>
  <si>
    <t>2.2. Tikslas. Ugdyti fiziškai aktyvią ir sportuojančią bendruomenę</t>
  </si>
  <si>
    <t>E-2.2-1</t>
  </si>
  <si>
    <t>8,2 (2020)</t>
  </si>
  <si>
    <t>ne mažiau kaip 10 (2030)</t>
  </si>
  <si>
    <t>2.2.1. Uždavinys. Išvystyti gyventojų poreikius atitinkančią sporto ir fizinio aktyvumo infrastruktūrą</t>
  </si>
  <si>
    <t>R-2.2.1-1</t>
  </si>
  <si>
    <t>Sporto infrastruktūros objektų (bazių), tenkančių 10 000 gyventojų, skaičius</t>
  </si>
  <si>
    <t>202 (2019)</t>
  </si>
  <si>
    <t>210 (2030)</t>
  </si>
  <si>
    <t>R-2.2.2-1</t>
  </si>
  <si>
    <t>Įgyvendintų projektų ir (ar) programų, skatinančių atskirų socialinių grupių fizinį aktyvumą, skaičius (per laikotarpį)</t>
  </si>
  <si>
    <t>200 (2019–2020)</t>
  </si>
  <si>
    <t>230 (2028)</t>
  </si>
  <si>
    <t>R-2.2.3-1</t>
  </si>
  <si>
    <t>Paruoštų olimpinių rinktinių narių skaičius ir jų dalis, palyginti su šalies rinktinių skaičiumi</t>
  </si>
  <si>
    <t>asm./proc.</t>
  </si>
  <si>
    <t>0/0 (2019)</t>
  </si>
  <si>
    <t>3/4 (2030)</t>
  </si>
  <si>
    <t>2/3,8</t>
  </si>
  <si>
    <t>R-2.2.3-2</t>
  </si>
  <si>
    <t>Paruoštų nacionalinių rinktinių narių skaičius ir jų dalis, palyginti su šalies nacionalinių rinktinių skaičiumi</t>
  </si>
  <si>
    <t>86/7,4 (2019)</t>
  </si>
  <si>
    <t>100/10,0 (2030)</t>
  </si>
  <si>
    <t>76/8,7</t>
  </si>
  <si>
    <t>110/11</t>
  </si>
  <si>
    <t>103/11</t>
  </si>
  <si>
    <t>2.3. Tikslas. Stiprinti ir puoselėti gyventojų sveikatą</t>
  </si>
  <si>
    <t>E-2.3-1</t>
  </si>
  <si>
    <t>Vidutinė tikėtina gyvenimo trukmė (metais) ir santykis su šalies rodikliu*</t>
  </si>
  <si>
    <t>76,6 (2019);       0,2 proc. (2019)</t>
  </si>
  <si>
    <t>Didėjanti</t>
  </si>
  <si>
    <t>n. d.</t>
  </si>
  <si>
    <t>*Savivaldybės lygiu pradėjus skaičiuoti rodiklį „Sveiko gyvenimo prognozuojama trukmė (metais)“, rekomenduojama pakeisti nurodytąjį rodiklį.</t>
  </si>
  <si>
    <t>2.3.1. Uždavinys. Užtikrinti prieinamas aukštos kokybės sveikatos priežiūros paslaugas</t>
  </si>
  <si>
    <t>R-2.3.1-1</t>
  </si>
  <si>
    <t>Išvengiamas mirtingumas ir santykis su šalies rodikliu</t>
  </si>
  <si>
    <t>proc./koef.</t>
  </si>
  <si>
    <t xml:space="preserve"> 28,2 (2019)/0,89 (2019)</t>
  </si>
  <si>
    <t>Mažėjantis</t>
  </si>
  <si>
    <t>57,8 (2021)/
0,87 (2021)</t>
  </si>
  <si>
    <t>67,3 (2022)/
0,9 (2022)</t>
  </si>
  <si>
    <t>R-2.3.1-2</t>
  </si>
  <si>
    <t>Bendrasis gyventojų sergamumas, tenkantis 1000 gyventojų, ir santykis su šalies vidurkiu</t>
  </si>
  <si>
    <t>asm./koef.</t>
  </si>
  <si>
    <t xml:space="preserve"> 953,1 (2019)/1,09 (2019)</t>
  </si>
  <si>
    <t>Mažėjantis/ Mažesnis už 1</t>
  </si>
  <si>
    <t>938,73 (2021)/1,09 (2021)</t>
  </si>
  <si>
    <t>968,85 (2022)/
1,07 (2022)</t>
  </si>
  <si>
    <t>*Išankstiniai duomenys</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</si>
  <si>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</si>
  <si>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</si>
  <si>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</si>
  <si>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</si>
  <si>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</si>
  <si>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</si>
  <si>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</si>
  <si>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</si>
  <si>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</si>
  <si>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</si>
  <si>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</si>
  <si>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</si>
  <si>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</si>
  <si>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</si>
  <si>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Užregistruotų nusikalstamų veikų, tenkančių 100000-ių gyventojų, skaičius (vnt.)</t>
  </si>
  <si>
    <t>2137,3 (2019)</t>
  </si>
  <si>
    <t>ne daugiau kaip 1500 (2030)</t>
  </si>
  <si>
    <t>E-2.4-2</t>
  </si>
  <si>
    <t>Socialinių paslaugų poreikio patenkinimas (proc.)</t>
  </si>
  <si>
    <t>96 (2020)</t>
  </si>
  <si>
    <t>ne mažiau kaip 96 (2030)</t>
  </si>
  <si>
    <t>2.4.1. Uždavinys. Pagerinti socialinių paslaugų kokybę ir prieinamumą, didinti jų aprėptį</t>
  </si>
  <si>
    <t>R-2.4.1-1</t>
  </si>
  <si>
    <t>18 (2019)</t>
  </si>
  <si>
    <t>18 (2030)</t>
  </si>
  <si>
    <t>R-2.4.1-2</t>
  </si>
  <si>
    <t>5,1 (2020)</t>
  </si>
  <si>
    <t>6,0 (2030)</t>
  </si>
  <si>
    <t>R-2.4.1-3</t>
  </si>
  <si>
    <t>Vidutinis laukimo socialinio būsto nuomos sąrašuose laikas (nuo įtraukimo į sąrašą iki nuomos sutarties pasirašymo)</t>
  </si>
  <si>
    <t>m.</t>
  </si>
  <si>
    <t>4,5 (2030)</t>
  </si>
  <si>
    <t>2.4.2. Uždavinys. Tobulinti socialinių paslaugų infrastruktūrą ir pritaikyti miestą specialiųjų poreikių turintiems gyventojams</t>
  </si>
  <si>
    <t>R-2.4.2-1</t>
  </si>
  <si>
    <t>Pagal universalaus dizaino principus įrengtų ar atnaujintų infrastruktūros objektų (pastatų, vaikų žaidimų aikštelių, sporto aikštelių ir kt.) skaičius</t>
  </si>
  <si>
    <t>3 (2020)</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</si>
  <si>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</si>
  <si>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</si>
  <si>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</si>
  <si>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</si>
  <si>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</si>
  <si>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</si>
  <si>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17 (16,9)</t>
  </si>
  <si>
    <t>17 (16,8)</t>
  </si>
  <si>
    <t>R-2.4.3-2</t>
  </si>
  <si>
    <t>Nepilnamečių padarytų nusikalstamų veikų skaičius</t>
  </si>
  <si>
    <t xml:space="preserve"> vnt. per metus</t>
  </si>
  <si>
    <t>99 (2020)</t>
  </si>
  <si>
    <t>2.5. Tikslas. Didinti galimybes jaunimui atvykti, dirbti ir gyventi Klaipėdos mieste</t>
  </si>
  <si>
    <t>E-2.5-1</t>
  </si>
  <si>
    <t>Jaunimo (14–29 metų amžiaus) dalis nuo bendro gyventojų skaičiaus ir santykis su šalies vidurkiu</t>
  </si>
  <si>
    <t>16,2 (2020);   –1,6 proc. p. (2020)</t>
  </si>
  <si>
    <t>didėjantis/ didesnis už Lietuvos vidurkį (2030)</t>
  </si>
  <si>
    <t xml:space="preserve">14,7 (2021); –2 proc. p. </t>
  </si>
  <si>
    <t xml:space="preserve">14,5 (2022);
–1,9 proc. p. </t>
  </si>
  <si>
    <t xml:space="preserve">14,6 (2023);
–1,7 proc. p. </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</si>
  <si>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</si>
  <si>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</si>
  <si>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</si>
  <si>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</si>
  <si>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</si>
  <si>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</si>
  <si>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</si>
  <si>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</si>
  <si>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</si>
  <si>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</si>
  <si>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</si>
  <si>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</si>
  <si>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</si>
  <si>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</si>
  <si>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</si>
  <si>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</si>
  <si>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</si>
  <si>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</si>
  <si>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</si>
  <si>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</si>
  <si>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</si>
  <si>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</si>
  <si>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</si>
  <si>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R-2.6.1-2</t>
  </si>
  <si>
    <t>Savivaldybės darbuotojų, per metus tobulinusių kvalifikaciją, dalis</t>
  </si>
  <si>
    <t>50,0 (2019)</t>
  </si>
  <si>
    <t>ne mažiau kaip 50,0 (2030)</t>
  </si>
  <si>
    <t>R-2.6.1-3</t>
  </si>
  <si>
    <t>Gyventojų pasitenkinimas viešosiomis paslaugomis (iš 10 galimų)</t>
  </si>
  <si>
    <t>7,6 (2018)</t>
  </si>
  <si>
    <t>ne mažiau kaip 8 (2030)</t>
  </si>
  <si>
    <t>2.6.2. Uždavinys. Pagerinti savivaldybės veiklos valdymą, tobulinant savivaldybės ir savivaldybės įstaigų valdymo procesus</t>
  </si>
  <si>
    <t>R-2.6.2-1</t>
  </si>
  <si>
    <t>Savivaldybės ir savivaldybės pavaldumo įstaigų, įmonių, kasmet organizuojančių anoniminę darbuotojų apklausą korupcijos indeksui nustatyti, dalis (nuo visų tokių organizacijų)</t>
  </si>
  <si>
    <t>9,7 (2020)</t>
  </si>
  <si>
    <t>R-2.6.2-2</t>
  </si>
  <si>
    <t>Centralizuotų viešojo valdymo funkcijų skaičius KMSA ir jos pavaldumo organizacijose (viešieji pirkimai; personalo valdymas; planavimas; turto valdymas)</t>
  </si>
  <si>
    <t>4 (2025)</t>
  </si>
  <si>
    <t>R-2.6.2-3</t>
  </si>
  <si>
    <t>Savivaldybės valdomų įmonių ir įstaigų, kurios pasiekė visus akcininko ar dalininko suformuotus veiklos, gerosios valdysenos, finansų valdymo ir kt. tikslus, dalis</t>
  </si>
  <si>
    <t>100 (pradedant 2023)</t>
  </si>
  <si>
    <t>2.6.3. Uždavinys. Sustiprinti teigiamą Klaipėdos miesto įvaizdį ir komunikaciją</t>
  </si>
  <si>
    <t>R-2.6.3-1</t>
  </si>
  <si>
    <t>Savivaldybės išorinės komunikacijos lygis, auditorijos dydis (medijų paskyrų sekėjai, interneto svetainės naudotojai, naujienlaiškių prenumeratoriai ir kt.):</t>
  </si>
  <si>
    <t>- „Facebook“</t>
  </si>
  <si>
    <t>tūkst.</t>
  </si>
  <si>
    <t>13 tūkst. (2020)</t>
  </si>
  <si>
    <t>35 tūkst. (2030)</t>
  </si>
  <si>
    <t>16 tūkst.</t>
  </si>
  <si>
    <t xml:space="preserve"> 17 ,6 tūkst. (patiktukų), 
49,7 tūkst. (stebėtojų)</t>
  </si>
  <si>
    <t>- „Youtube“</t>
  </si>
  <si>
    <t>vartotojai</t>
  </si>
  <si>
    <t>469 (2020)</t>
  </si>
  <si>
    <t>1,2 tūkst. (2030)</t>
  </si>
  <si>
    <t>- Savivaldybės oficialios interneto svetainės vartotojai</t>
  </si>
  <si>
    <t>253,7 tūkst./metus (2020)</t>
  </si>
  <si>
    <t>500 tūkst./metus (2030)</t>
  </si>
  <si>
    <t>313,8 tūkst./metus</t>
  </si>
  <si>
    <t>219 tūkst./metus 
(dėl techninių nesklandumų duomenys tik nuo 2022-06-14)</t>
  </si>
  <si>
    <t>416 tūkst. (ne unikalūs), 389 tūkst. nauji vartotojai</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</si>
  <si>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</si>
  <si>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</si>
  <si>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</si>
  <si>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</si>
  <si>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</si>
  <si>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</si>
  <si>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</si>
  <si>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</si>
  <si>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</si>
  <si>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</si>
  <si>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</si>
  <si>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</si>
  <si>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</si>
  <si>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</si>
  <si>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</si>
  <si>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</si>
  <si>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</si>
  <si>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</si>
  <si>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</si>
  <si>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</si>
  <si>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</si>
  <si>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</si>
  <si>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</si>
  <si>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</si>
  <si>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*Pvz., dalyvaujamasis biudžetas, per projektų dalinį finansavimą finansuotų iniciatyvų skaičius ir iniciatyvų vertė</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</si>
  <si>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</si>
  <si>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</si>
  <si>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</si>
  <si>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</si>
  <si>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</si>
  <si>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</si>
  <si>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</si>
  <si>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</si>
  <si>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</si>
  <si>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</si>
  <si>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</si>
  <si>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</si>
  <si>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</si>
  <si>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</si>
  <si>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</si>
  <si>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</si>
  <si>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</si>
  <si>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</si>
  <si>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</si>
  <si>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</si>
  <si>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</si>
  <si>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</si>
  <si>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R-3.1.1-2</t>
  </si>
  <si>
    <t>Įgyvendintų darnaus judumo iniciatyvų skaičius</t>
  </si>
  <si>
    <t>21 (2030)</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</si>
  <si>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</si>
  <si>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</si>
  <si>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</si>
  <si>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</si>
  <si>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</si>
  <si>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</si>
  <si>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</si>
  <si>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</si>
  <si>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</si>
  <si>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</si>
  <si>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</si>
  <si>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</si>
  <si>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</si>
  <si>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R-3.1.3-2</t>
  </si>
  <si>
    <t>Įgyvendintų eismo pralaidumą didinančių projektų skaičius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</si>
  <si>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</si>
  <si>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</si>
  <si>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</si>
  <si>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</si>
  <si>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3.2. Tikslas. Skatinti tvarų miesto teritorijos vystymą</t>
  </si>
  <si>
    <t>E-3.2-1</t>
  </si>
  <si>
    <t>Gyventojų skaičiaus metinis pokytis (pagal vidutinį metinį gyventojų skaičių)</t>
  </si>
  <si>
    <t>0,39 (2020)</t>
  </si>
  <si>
    <t>teigiamas, ne mažesnis kaip 1 proc. per metus</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</si>
  <si>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</si>
  <si>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</si>
  <si>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</si>
  <si>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</si>
  <si>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</si>
  <si>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</si>
  <si>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</si>
  <si>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</si>
  <si>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</si>
  <si>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</si>
  <si>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</si>
  <si>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</si>
  <si>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</si>
  <si>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</si>
  <si>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</si>
  <si>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</si>
  <si>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</si>
  <si>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</si>
  <si>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</si>
  <si>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</si>
  <si>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</si>
  <si>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</si>
  <si>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</si>
  <si>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87,6 (2021)</t>
  </si>
  <si>
    <t>82,7 (2022)</t>
  </si>
  <si>
    <t>E-3.3-2</t>
  </si>
  <si>
    <t>23/11 (2019)</t>
  </si>
  <si>
    <t>nedidėjanti/ nedidėjanti (2030)</t>
  </si>
  <si>
    <t>5/5</t>
  </si>
  <si>
    <t>13/9</t>
  </si>
  <si>
    <t>1/2</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</si>
  <si>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</si>
  <si>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</si>
  <si>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</si>
  <si>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6</t>
  </si>
  <si>
    <t>E-3.3-4</t>
  </si>
  <si>
    <t>Vidutinis ekvivalentinis garso lygis gyvenamųjų namų bei ikimokyklinio ugdymo įstaigų teritorijose:</t>
  </si>
  <si>
    <t xml:space="preserve">07–19 val. </t>
  </si>
  <si>
    <t>dBA</t>
  </si>
  <si>
    <t>58,1 (2020)</t>
  </si>
  <si>
    <t>nedidėjantis (2030)</t>
  </si>
  <si>
    <t>57,79</t>
  </si>
  <si>
    <t>58,85</t>
  </si>
  <si>
    <t>19–22 val.</t>
  </si>
  <si>
    <t>52,4 (2020)</t>
  </si>
  <si>
    <t>54,74</t>
  </si>
  <si>
    <t>56,01</t>
  </si>
  <si>
    <t>22–07 val.</t>
  </si>
  <si>
    <t>45,7 (2020)</t>
  </si>
  <si>
    <t>48,48</t>
  </si>
  <si>
    <t>50,63</t>
  </si>
  <si>
    <t>3.3.1. Uždavinys. Užtikrinti tvarų kraštovaizdžio vystymą(si), išsaugant ekosistemas ir prisitaikant prie klimato kaitos</t>
  </si>
  <si>
    <t>R-3.3.1-1</t>
  </si>
  <si>
    <t>Apsauginę funkciją atliekančių želdynų ir želdinių, tenkančių 1 gyventojui, plotas*</t>
  </si>
  <si>
    <t>kv. m</t>
  </si>
  <si>
    <t>29 (2020)</t>
  </si>
  <si>
    <t>nemažėjantis (2030)</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</si>
  <si>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</si>
  <si>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3.3.2. Uždavinys. Skatinti energijos taupymą, atsinaujinančių ir alternatyvių energijos išteklių naudojimą</t>
  </si>
  <si>
    <t>R-3.3.2-1</t>
  </si>
  <si>
    <t>Atsinaujinančio kuro dalis centrinio šildymo sistemoje</t>
  </si>
  <si>
    <t>90 (2020)</t>
  </si>
  <si>
    <t>93 (2025)</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</si>
  <si>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</si>
  <si>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</si>
  <si>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</si>
  <si>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</si>
  <si>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</si>
  <si>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</si>
  <si>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</si>
  <si>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</si>
  <si>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</si>
  <si>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</si>
  <si>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3.3.3. Uždavinys. Modernizuoti miesto inžinerinę infrastruktūrą laikantis inovatyvumo ir ekologiškumo principų</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</si>
  <si>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</si>
  <si>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</si>
  <si>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</si>
  <si>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</si>
  <si>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</si>
  <si>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</si>
  <si>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</si>
  <si>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</si>
  <si>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</si>
  <si>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</si>
  <si>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</si>
  <si>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</si>
  <si>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</si>
  <si>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</si>
  <si>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</si>
  <si>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</si>
  <si>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</si>
  <si>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</si>
  <si>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</si>
  <si>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</si>
  <si>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</si>
  <si>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</si>
  <si>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</si>
  <si>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</si>
  <si>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</si>
  <si>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</si>
  <si>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</si>
  <si>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</si>
  <si>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</si>
  <si>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</si>
  <si>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</si>
  <si>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</si>
  <si>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</si>
  <si>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</si>
  <si>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</si>
  <si>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</si>
  <si>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</si>
  <si>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</si>
  <si>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</si>
  <si>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</si>
  <si>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</si>
  <si>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</si>
  <si>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2023 (faktas skaitine reikšme)</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</si>
  <si>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</si>
  <si>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</si>
  <si>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</si>
  <si>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</si>
  <si>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</si>
  <si>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</si>
  <si>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</si>
  <si>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</si>
  <si>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</si>
  <si>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</si>
  <si>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</si>
  <si>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</si>
  <si>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</si>
  <si>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</si>
  <si>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4/25</t>
  </si>
  <si>
    <t>4/37</t>
  </si>
  <si>
    <t>4/70</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</si>
  <si>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</si>
  <si>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</si>
  <si>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</si>
  <si>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</si>
  <si>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</si>
  <si>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</si>
  <si>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</si>
  <si>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</si>
  <si>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</si>
  <si>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</si>
  <si>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</si>
  <si>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</si>
  <si>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</si>
  <si>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</si>
  <si>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</si>
  <si>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</si>
  <si>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</si>
  <si>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</si>
  <si>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 xml:space="preserve">Bendrų savivaldybės, mokslo ir verslo mokslinių tyrimų, eksperimentinės plėtros ir inovacijų (MTEPI) (komercializacijos procesų) projektų skaičius (vnt.) </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</si>
  <si>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</si>
  <si>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</si>
  <si>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</si>
  <si>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</si>
  <si>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</si>
  <si>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</si>
  <si>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</si>
  <si>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</si>
  <si>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</si>
  <si>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</si>
  <si>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</si>
  <si>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Įrengtų ir/ar plėtojamų pramonės, logistikos, transporto aptarnavimo centrų skaičius (vnt.)</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</si>
  <si>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</si>
  <si>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</si>
  <si>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</si>
  <si>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</si>
  <si>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</si>
  <si>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</si>
  <si>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</si>
  <si>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</si>
  <si>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</si>
  <si>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</si>
  <si>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</si>
  <si>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</si>
  <si>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</si>
  <si>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</si>
  <si>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</si>
  <si>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</si>
  <si>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</si>
  <si>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</si>
  <si>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</si>
  <si>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</si>
  <si>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</si>
  <si>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</si>
  <si>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</si>
  <si>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</si>
  <si>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1 (2021)</t>
  </si>
  <si>
    <t>P-1.1.1.6-2</t>
  </si>
  <si>
    <t>Parengtas vietovės lygmens bendrasis planas (vnt.)</t>
  </si>
  <si>
    <t>1 (2022)</t>
  </si>
  <si>
    <t>P-1.1.1.6-3</t>
  </si>
  <si>
    <t>Investicijoms paruošta teritorija (ha)</t>
  </si>
  <si>
    <t>P-1.1.1.6-4</t>
  </si>
  <si>
    <t>Pritrauktų investuotojų (vystytojų) skaičius (vnt.)</t>
  </si>
  <si>
    <t>1 (2027)</t>
  </si>
  <si>
    <t>1.1.1.7.</t>
  </si>
  <si>
    <t>Siekti, kad Miestas būtų patrauklus tiek verslo, tiek valstybinio sektoriaus paslaugų teikėjams (esamiems ir potencialiems)</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</si>
  <si>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</si>
  <si>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</si>
  <si>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</si>
  <si>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</si>
  <si>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</si>
  <si>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</si>
  <si>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</si>
  <si>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</si>
  <si>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</si>
  <si>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</si>
  <si>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</si>
  <si>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</si>
  <si>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</si>
  <si>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(2030) </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</si>
  <si>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</si>
  <si>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</si>
  <si>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</si>
  <si>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</si>
  <si>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</si>
  <si>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</si>
  <si>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</si>
  <si>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</si>
  <si>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</si>
  <si>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</si>
  <si>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 Priemonių plano vykdytojų sąraše, nurodant „LEZ“ ir „Klaipėdos LEZ“, vertintina tiek UAB Klaipėdos laisvosios ekonominės zonos valdymo bendrovė, tiek Klaipėdos LEZ teritorijoje veikiančios bendrovės</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</si>
  <si>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</si>
  <si>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</si>
  <si>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</si>
  <si>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</si>
  <si>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</si>
  <si>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</si>
  <si>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</si>
  <si>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P-1.1.2.1-3</t>
  </si>
  <si>
    <t>Kvalifikacijos tobulinimo ir persikvalifikavimo programas baigusių asmenų skaičius (asm. per metus)</t>
  </si>
  <si>
    <t>2500 (2020)</t>
  </si>
  <si>
    <t>ne mažiau kaip 2600 (2030)</t>
  </si>
  <si>
    <t xml:space="preserve">n. d. </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</si>
  <si>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</si>
  <si>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</si>
  <si>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</si>
  <si>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</si>
  <si>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</si>
  <si>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</si>
  <si>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</si>
  <si>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</si>
  <si>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</si>
  <si>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841/13</t>
  </si>
  <si>
    <t>841/92</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</si>
  <si>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</si>
  <si>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</si>
  <si>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</si>
  <si>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</si>
  <si>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</si>
  <si>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</si>
  <si>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</si>
  <si>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</si>
  <si>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</si>
  <si>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</si>
  <si>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</si>
  <si>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</si>
  <si>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</si>
  <si>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</si>
  <si>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</si>
  <si>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</si>
  <si>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</si>
  <si>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</si>
  <si>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</si>
  <si>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</si>
  <si>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2. Atnaujinti UAB „Senasis turgus“ pastatų  Turgaus a. 5, 18 ir lauko paviljonus</t>
  </si>
  <si>
    <t>P-1.1.2.3-6</t>
  </si>
  <si>
    <t>Vykdytų miesto prioritetinių sričių verslų bendruomenės tinklaveikos ir verslumo iniciatyvų ir bendrų projektų skaičius (vnt. per metus)</t>
  </si>
  <si>
    <t>42 (2020)</t>
  </si>
  <si>
    <t>P-1.1.2.3-7</t>
  </si>
  <si>
    <t>P-1.1.2.3-8</t>
  </si>
  <si>
    <t>SVV paramos priemonėmis pasinaudojusių verslo subjektų skaičius (vnt. per metus)</t>
  </si>
  <si>
    <t>40 (2030)</t>
  </si>
  <si>
    <t>1.1.2.4.</t>
  </si>
  <si>
    <t>Remti verslo ir bendruomenės aktyvinimo iniciatyvas, įgyvendinamas Senamiestyje</t>
  </si>
  <si>
    <t>P-1.1.2.4-1</t>
  </si>
  <si>
    <t>Paremtų iniciatyvų ir projektų skaičius senamiestyje (vnt. per metus)</t>
  </si>
  <si>
    <t>ne mažiau kaip 2 (2030)</t>
  </si>
  <si>
    <t>Projektų, kuriuose KMSA taikė nefinansines pagalbos priemones (pvz., padedant atlikti procedūrinius veiksmus), skaičius (vnt. per metus)</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</si>
  <si>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</si>
  <si>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</si>
  <si>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</si>
  <si>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</si>
  <si>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</si>
  <si>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</si>
  <si>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</si>
  <si>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</si>
  <si>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</si>
  <si>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</si>
  <si>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</si>
  <si>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</si>
  <si>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</si>
  <si>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</si>
  <si>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</si>
  <si>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</si>
  <si>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</si>
  <si>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</si>
  <si>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</si>
  <si>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</si>
  <si>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</si>
  <si>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</si>
  <si>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</si>
  <si>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</si>
  <si>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</si>
  <si>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</si>
  <si>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</si>
  <si>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</si>
  <si>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</si>
  <si>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</si>
  <si>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37/1</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</si>
  <si>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</si>
  <si>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</si>
  <si>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</si>
  <si>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</si>
  <si>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</si>
  <si>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</si>
  <si>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</si>
  <si>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</si>
  <si>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</si>
  <si>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</si>
  <si>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</si>
  <si>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</si>
  <si>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</si>
  <si>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</si>
  <si>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</si>
  <si>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</si>
  <si>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</si>
  <si>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</si>
  <si>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</si>
  <si>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</si>
  <si>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</si>
  <si>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</si>
  <si>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</si>
  <si>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</si>
  <si>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</si>
  <si>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</si>
  <si>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</si>
  <si>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</si>
  <si>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</si>
  <si>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</si>
  <si>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</si>
  <si>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</si>
  <si>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</si>
  <si>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</si>
  <si>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</si>
  <si>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</si>
  <si>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</si>
  <si>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</si>
  <si>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</si>
  <si>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</si>
  <si>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</si>
  <si>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</si>
  <si>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</si>
  <si>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</si>
  <si>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</si>
  <si>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</si>
  <si>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</si>
  <si>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</si>
  <si>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</si>
  <si>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</si>
  <si>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</si>
  <si>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</si>
  <si>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t>Naujų turizmo paslaugų skaičius (vnt. per metus)</t>
  </si>
  <si>
    <t>1.2.1.5.</t>
  </si>
  <si>
    <t>Modernizuoti paplūdimių infrastruktūrą, siekiant aukštų kokybės standartų ir Mėlynosios vėliavos statuso</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</si>
  <si>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</si>
  <si>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</si>
  <si>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</si>
  <si>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</si>
  <si>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</si>
  <si>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</si>
  <si>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</si>
  <si>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</si>
  <si>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</si>
  <si>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*Priemonė derinama su  fizinį aktyvumą ir sportą skatinančių aikštelių įrengimu, kaip tai numatyta 2.2.1.3 priemonės aprašyme</t>
  </si>
  <si>
    <t>1.2.2.1.</t>
  </si>
  <si>
    <t>Patobulinti miesto turizmo informacinę sistemą</t>
  </si>
  <si>
    <t>P-1.2.2.1-1</t>
  </si>
  <si>
    <t>Efektyviai veikiantis turistams aktualios informacijos teikimo tinklas (KTKIC, informacinės dėžės, informaciniai stendai, www.klaipedatravel.lt ir pan.) (kompleksą sudarančių suderintų elementų skaičius, vnt.)</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</si>
  <si>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</si>
  <si>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</si>
  <si>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</si>
  <si>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</si>
  <si>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</si>
  <si>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</si>
  <si>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</si>
  <si>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</si>
  <si>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</si>
  <si>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Renginių, kuriuos organizuoja savivaldybė ir savivaldybės pavaldumo organizacijos, pasiskirstymas vasaros/ne vasaros metus (proc./proc.)</t>
  </si>
  <si>
    <t>60/40 (2030)</t>
  </si>
  <si>
    <t>1.2.2.3.</t>
  </si>
  <si>
    <t>Paskatinti verslo ir renginių (įsk. konferencijų) turizmo plėtrą</t>
  </si>
  <si>
    <t>P-1.2.2.3-1</t>
  </si>
  <si>
    <t>Klaipėdoje vykstančių tarptautinių renginių skaičius (vnt.)</t>
  </si>
  <si>
    <t>4 (2019)</t>
  </si>
  <si>
    <t>po 4–5 renginius kas 2 metus</t>
  </si>
  <si>
    <t>P-1.2.2.3-2</t>
  </si>
  <si>
    <t>Megarenginių (pvz., konferencijų, pritraukiančių virš 500 dalyvių) skaičius (vnt.)</t>
  </si>
  <si>
    <t>P-1.2.2.3-3</t>
  </si>
  <si>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</si>
  <si>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</si>
  <si>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</si>
  <si>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</si>
  <si>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</si>
  <si>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</si>
  <si>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</si>
  <si>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</si>
  <si>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</si>
  <si>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</si>
  <si>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</si>
  <si>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</si>
  <si>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</si>
  <si>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</si>
  <si>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</si>
  <si>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</si>
  <si>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</si>
  <si>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</si>
  <si>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</si>
  <si>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</si>
  <si>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</si>
  <si>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</si>
  <si>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</si>
  <si>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</si>
  <si>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</si>
  <si>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</si>
  <si>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</si>
  <si>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</si>
  <si>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</si>
  <si>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</si>
  <si>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</si>
  <si>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</si>
  <si>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</si>
  <si>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</si>
  <si>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</si>
  <si>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</si>
  <si>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</si>
  <si>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</si>
  <si>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</si>
  <si>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Traukinių maršrutų Klaipėdos regione, vadovaujantis AB „Lietuvos geležinkeliai“ ir LR Susisiekimo ministerijos viešųjų paslaugų teikimo sutartimi, skaičius (vnt.)</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</si>
  <si>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</si>
  <si>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</si>
  <si>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</si>
  <si>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</si>
  <si>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</si>
  <si>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</si>
  <si>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</si>
  <si>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 Uždavinys. Pagerinti ugdymo (-si) aplinką, įdiegti inovacijas</t>
  </si>
  <si>
    <t>1.3.1.1.</t>
  </si>
  <si>
    <t>Pagerinti ugdymo (-si) aplinką, užtikrinant kokybiškas infrastruktūros sąlygas</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</si>
  <si>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</si>
  <si>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</si>
  <si>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</si>
  <si>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</si>
  <si>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</si>
  <si>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</si>
  <si>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</si>
  <si>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</si>
  <si>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</si>
  <si>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</si>
  <si>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</si>
  <si>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</si>
  <si>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</si>
  <si>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</si>
  <si>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</si>
  <si>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</si>
  <si>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</si>
  <si>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</si>
  <si>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</si>
  <si>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</si>
  <si>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</si>
  <si>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</si>
  <si>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</si>
  <si>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</si>
  <si>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</si>
  <si>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</si>
  <si>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</si>
  <si>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</si>
  <si>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</si>
  <si>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</si>
  <si>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5. Atlikti Klaipėdos Pajūrio progimnazijos fasado apšiltinimo darbus</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</si>
  <si>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</si>
  <si>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</si>
  <si>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</si>
  <si>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</si>
  <si>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</si>
  <si>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</si>
  <si>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</si>
  <si>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</si>
  <si>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</si>
  <si>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</si>
  <si>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</si>
  <si>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</si>
  <si>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</si>
  <si>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</si>
  <si>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</si>
  <si>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</si>
  <si>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</si>
  <si>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</si>
  <si>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</si>
  <si>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</si>
  <si>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</si>
  <si>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</si>
  <si>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</si>
  <si>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Optimizuoti Savivaldybės švietimo įstaigų tinklą</t>
  </si>
  <si>
    <t>P-1.3.2.1-1</t>
  </si>
  <si>
    <t>Parengti ir įgyvendinti bendrojo ir ikimokyklinio ugdymo įstaigų tinklo pertvarkos planus (proc. nuo plano)</t>
  </si>
  <si>
    <t>84 (2020)</t>
  </si>
  <si>
    <t>36,6 (ikimokykl.)/ 33,3 (bendrojo)</t>
  </si>
  <si>
    <t>71,4 (ikimokykl./ 50 (bendrojo ugdymo mokyklų)</t>
  </si>
  <si>
    <t>70 (ikimokykl./ 58 (bendrojo ugdymo mokyklų)</t>
  </si>
  <si>
    <t>1.3.2.2.</t>
  </si>
  <si>
    <t>Padidinti švietimo prieinamumą mokymosi sunkumų turintiems mokiniams</t>
  </si>
  <si>
    <t>P-1.3.2.2-1</t>
  </si>
  <si>
    <t>Pagalbos mokiniui specialistų, tenkančių 100 mokinių, skaičius (asm.)</t>
  </si>
  <si>
    <t>0,72 (2019–
2020)</t>
  </si>
  <si>
    <t>1,3 (2030)</t>
  </si>
  <si>
    <t>P-1.3.2.2-2</t>
  </si>
  <si>
    <t>Švietimo pagalbą gaunančių mokinių dalis nuo visų, kuriems nustatytas pagalbos poreikis (proc.)</t>
  </si>
  <si>
    <t>ne mažiau kaip 80 (2030)</t>
  </si>
  <si>
    <t>P-1.3.2.2-3</t>
  </si>
  <si>
    <t>Specialiųjų ugdymo (-si) poreikių turinčių vaikų, išskyrus gabiuosius, dalyvaujančių neformaliajame vaikų švietime, dalis (proc.)</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</si>
  <si>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</si>
  <si>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</si>
  <si>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</si>
  <si>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</si>
  <si>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</si>
  <si>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</si>
  <si>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</si>
  <si>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</si>
  <si>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</si>
  <si>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</si>
  <si>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</si>
  <si>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</si>
  <si>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</si>
  <si>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</si>
  <si>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</si>
  <si>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</si>
  <si>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</si>
  <si>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</si>
  <si>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</si>
  <si>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</si>
  <si>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</si>
  <si>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Sudaryti tinkamas mokymo (-si) sąlygas mokiniams, besimokantiems bendrojo ugdymo įstaigose, teikiančiose paslaugas pagal netradicinio ugdymo elementus</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</si>
  <si>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</si>
  <si>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</si>
  <si>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</si>
  <si>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</si>
  <si>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</si>
  <si>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</si>
  <si>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</si>
  <si>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</si>
  <si>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</si>
  <si>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</si>
  <si>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</si>
  <si>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</si>
  <si>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</si>
  <si>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</si>
  <si>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</si>
  <si>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</si>
  <si>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</si>
  <si>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</si>
  <si>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</si>
  <si>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</si>
  <si>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</si>
  <si>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</si>
  <si>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</si>
  <si>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</si>
  <si>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</si>
  <si>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t>3768/1057</t>
  </si>
  <si>
    <t>P-1.3.2.6-2</t>
  </si>
  <si>
    <t>Bendrojo ugdymo mokyklose vykdomų bakalaureato programų skaičius (vnt.)</t>
  </si>
  <si>
    <t>1.3.2.7.</t>
  </si>
  <si>
    <t>P-1.3.2.7-1</t>
  </si>
  <si>
    <t>Bendrojo ugdymo mokyklų, dalyvaujančių programoje, skaičius (vnt.) ir dalis nuo visų mokyklų (proc.)</t>
  </si>
  <si>
    <t>4/5 (2020)</t>
  </si>
  <si>
    <t>15/20 (2030)</t>
  </si>
  <si>
    <t>7/23,3</t>
  </si>
  <si>
    <t>6/16,6</t>
  </si>
  <si>
    <t>8/22,2</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</si>
  <si>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</si>
  <si>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</si>
  <si>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</si>
  <si>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</si>
  <si>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</si>
  <si>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Mokinių, dalyvaujančių lyderystės, orientuotos į patyriminį mokymąsi bendradarbiaujant, projekte, dalis nuo visų mokinių (proc.)</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</si>
  <si>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</si>
  <si>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</si>
  <si>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</si>
  <si>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</si>
  <si>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</si>
  <si>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</si>
  <si>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</si>
  <si>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</si>
  <si>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</si>
  <si>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</si>
  <si>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</si>
  <si>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</si>
  <si>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</si>
  <si>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</si>
  <si>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</si>
  <si>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</si>
  <si>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</si>
  <si>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</si>
  <si>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</si>
  <si>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</si>
  <si>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</si>
  <si>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</si>
  <si>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</si>
  <si>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</si>
  <si>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</si>
  <si>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</si>
  <si>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</si>
  <si>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</si>
  <si>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</si>
  <si>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</si>
  <si>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</si>
  <si>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</si>
  <si>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</si>
  <si>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</si>
  <si>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</si>
  <si>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reitinguojama (2019)</t>
  </si>
  <si>
    <t>&lt;100 (ES) (2030)</t>
  </si>
  <si>
    <t>P-1.3.3.1-1</t>
  </si>
  <si>
    <t>Klaipėdos aukštųjų mokyklų reitingavimas tarptautiniuose reitinguose (U-Multirank)</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</si>
  <si>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</si>
  <si>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</si>
  <si>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</si>
  <si>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</si>
  <si>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</si>
  <si>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</si>
  <si>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</si>
  <si>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</si>
  <si>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</si>
  <si>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</si>
  <si>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</si>
  <si>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</si>
  <si>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</si>
  <si>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Sukurti rinkoje paklausių darbuotojų (išskyrus Savivaldybės ir Savivaldybės įstaigų tinklo) poreikio nustatymo pritraukimo, perkvalifikavimo ir palaikymo sistemą</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</si>
  <si>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</si>
  <si>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</si>
  <si>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</si>
  <si>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</si>
  <si>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</si>
  <si>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</si>
  <si>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</si>
  <si>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</si>
  <si>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</si>
  <si>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Išplėtoti bibliotekų-bendruomenės centrų tinklą</t>
  </si>
  <si>
    <t>P-2.1.1.1-1</t>
  </si>
  <si>
    <t>Asmenų, kurie pasinaudojo sukurta/atnaujinta infrastruktūra, metinis skaičius (tūkst. asm.) ir dalis nuo visų miesto gyventojų (proc.)</t>
  </si>
  <si>
    <t>209/20 (2030)</t>
  </si>
  <si>
    <t>36,3/24,3</t>
  </si>
  <si>
    <t>40,4/27</t>
  </si>
  <si>
    <t>11,01/7</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</si>
  <si>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</si>
  <si>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</si>
  <si>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</si>
  <si>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</si>
  <si>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</si>
  <si>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</si>
  <si>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</si>
  <si>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</si>
  <si>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</si>
  <si>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</si>
  <si>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</si>
  <si>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</si>
  <si>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</si>
  <si>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</si>
  <si>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</si>
  <si>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</si>
  <si>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</si>
  <si>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</si>
  <si>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</si>
  <si>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</si>
  <si>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</si>
  <si>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P-2.1.1.2-4</t>
  </si>
  <si>
    <t>1. Modernizuoti kultūros centro „Žvejų rūmai“ pastatą ir jo aplinką, pasiūlant veiklų aktualizavimo (ir naujų funkcijų) koncepciją</t>
  </si>
  <si>
    <t>2.1.1.3.</t>
  </si>
  <si>
    <t>Bendruomenės kultūros poreikiams pritaikyti viešąsias erdves</t>
  </si>
  <si>
    <t>P-2.1.1.3-1</t>
  </si>
  <si>
    <t>Naujų viešųjų erdvių kultūrai skaičius (vnt.)</t>
  </si>
  <si>
    <t>24 (2020)</t>
  </si>
  <si>
    <t>P-2.1.1.3-3</t>
  </si>
  <si>
    <t>1 (2021–2025)</t>
  </si>
  <si>
    <t>2.1.2. Uždavinys. narė yra Klaipėdos miesto savivaldybė, skaičius (vnt.)</t>
  </si>
  <si>
    <t>2.1.2.1.</t>
  </si>
  <si>
    <t>Sustiprinti Klaipėdos, kaip Mažosios Lietuvos kultūros regioninio lyderio, pozicijas</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</si>
  <si>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</si>
  <si>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</si>
  <si>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</si>
  <si>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</si>
  <si>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</si>
  <si>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</si>
  <si>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</si>
  <si>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</si>
  <si>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</si>
  <si>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</si>
  <si>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14/54</t>
  </si>
  <si>
    <t>12/88</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</si>
  <si>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</si>
  <si>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</si>
  <si>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</si>
  <si>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</si>
  <si>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</si>
  <si>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</si>
  <si>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</si>
  <si>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</si>
  <si>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</si>
  <si>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</si>
  <si>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</si>
  <si>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</si>
  <si>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</si>
  <si>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Mažinti Miesto pietinės dalies gyventojų socialinę-kultūrinę atskirtį, naudojant kūrybinių partnerysčių metodiką</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</si>
  <si>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</si>
  <si>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</si>
  <si>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</si>
  <si>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</si>
  <si>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</si>
  <si>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</si>
  <si>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</si>
  <si>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</si>
  <si>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</si>
  <si>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</si>
  <si>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</si>
  <si>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</si>
  <si>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1 (2026)</t>
  </si>
  <si>
    <t>2.1.3.1.</t>
  </si>
  <si>
    <t>Sukurti naujus jūrinės  kultūros traukos centrus</t>
  </si>
  <si>
    <t>P-2.1.3.1-1</t>
  </si>
  <si>
    <t>„Baltijos jūros gyvūnų reabilitacijos centro“ įkūrimas (aplinkosauga, Baltijos jūros pažinimas, tyrimai ir edukacija) (vnt.)</t>
  </si>
  <si>
    <t>P-2.1.3.1-2</t>
  </si>
  <si>
    <t>„Aloyzo Každailio jūrinio pažinimo centro“ įkūrimas (vnt.)</t>
  </si>
  <si>
    <t>P-2.1.3.1-3</t>
  </si>
  <si>
    <t>„Jūros mokslų, technologijų ir inovacijų centro“ įkūrimas (interakcijų, technologijų pažinimas) (vnt.)</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</si>
  <si>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</si>
  <si>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</si>
  <si>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</si>
  <si>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</si>
  <si>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</si>
  <si>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</si>
  <si>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</si>
  <si>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</si>
  <si>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</si>
  <si>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</si>
  <si>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</si>
  <si>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</si>
  <si>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</si>
  <si>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</si>
  <si>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</si>
  <si>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</si>
  <si>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</si>
  <si>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</si>
  <si>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</si>
  <si>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</si>
  <si>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</si>
  <si>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</si>
  <si>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</si>
  <si>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</si>
  <si>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</si>
  <si>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</si>
  <si>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</si>
  <si>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</si>
  <si>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</si>
  <si>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</si>
  <si>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</si>
  <si>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</si>
  <si>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</si>
  <si>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1. Modernizuoti ir/ar kitaip atnaujinti sporto aikštynus prie švietimo įstaigų</t>
  </si>
  <si>
    <t>(2021–2026)</t>
  </si>
  <si>
    <t>2. Pakeisti dirbtinės žolės dangą (Sportininkų g. 46)</t>
  </si>
  <si>
    <t>3. Įrengti dengtą futbolo maniežą</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</si>
  <si>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</si>
  <si>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</si>
  <si>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</si>
  <si>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</si>
  <si>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</si>
  <si>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</si>
  <si>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</si>
  <si>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</si>
  <si>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</si>
  <si>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</si>
  <si>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</si>
  <si>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</si>
  <si>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</si>
  <si>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</si>
  <si>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</si>
  <si>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</si>
  <si>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</si>
  <si>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</si>
  <si>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</si>
  <si>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</si>
  <si>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</si>
  <si>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</si>
  <si>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</si>
  <si>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</si>
  <si>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</si>
  <si>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</si>
  <si>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</si>
  <si>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</si>
  <si>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</si>
  <si>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18,5 
(2022 m.)</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</si>
  <si>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</si>
  <si>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</si>
  <si>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</si>
  <si>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</si>
  <si>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</si>
  <si>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</si>
  <si>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</si>
  <si>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</si>
  <si>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</si>
  <si>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</si>
  <si>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</si>
  <si>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</si>
  <si>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</si>
  <si>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23200/15</t>
  </si>
  <si>
    <t>32364/19</t>
  </si>
  <si>
    <t>2.2.2.2.</t>
  </si>
  <si>
    <t>Parengti Klaipėdos mieste sportiško gyvenimo būdo diegimo programą (bendradarbiaujant Sveikatos, Švietimo ir Sporto skyriams), atsižvelgiant į įvairias amžiaus bei socialines grupes ir skatinti gyventojus joje dalyvauti</t>
  </si>
  <si>
    <t>Įgyvendintų sporto renginių sklaidos programos priemonių skaičius (vnt.)</t>
  </si>
  <si>
    <t>300 (2025)</t>
  </si>
  <si>
    <t>Sveiko gyvenimo būdo sklaidos programos priemonėse dalyvavusių asmenų skaičius (tūkst. asm.) ir dalis nuo visų miesto gyventojų (proc.)</t>
  </si>
  <si>
    <t>17/10 (2030)</t>
  </si>
  <si>
    <t>Sudarytos sąlygos gyventojams gauti nuolaidas sporto paslaugoms per klaipėdiečio kortelę (ar analogišką IT įrankį)*</t>
  </si>
  <si>
    <t>ne (2020)</t>
  </si>
  <si>
    <t>taip (2023)</t>
  </si>
  <si>
    <t>ne</t>
  </si>
  <si>
    <t>taip</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</si>
  <si>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</si>
  <si>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</si>
  <si>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</si>
  <si>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</si>
  <si>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</si>
  <si>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</si>
  <si>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</si>
  <si>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Klaipėdos miesto savivaldybės valdomose sporto bazėse suteiktų sporto paslaugų organizacijoms skaičius per metus (tūkst. val. per metus)</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</si>
  <si>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</si>
  <si>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</si>
  <si>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</si>
  <si>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</si>
  <si>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</si>
  <si>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</si>
  <si>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</si>
  <si>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</si>
  <si>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</si>
  <si>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</si>
  <si>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</si>
  <si>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</si>
  <si>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</si>
  <si>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</si>
  <si>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</si>
  <si>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</si>
  <si>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</si>
  <si>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68/23</t>
  </si>
  <si>
    <t>79/26</t>
  </si>
  <si>
    <t>2.2.2.4.</t>
  </si>
  <si>
    <t>Vykdyti tikslingas fizinio aktyvumo skatinimo priemonių atskiroms socialinėms grupėms (kuomet šiems asmenims taikomi specialūs metodai ir jie užsiimti kartu su savo amžiaus asmenimis negali)</t>
  </si>
  <si>
    <t>P.2.2.2.4-1</t>
  </si>
  <si>
    <t>Vykdomų programų, skirtų atskirų socialinių grupių asmenų fizinio aktyvumo didinimui, skaičius (vnt.), ir jų dalyvių skaičius (asm.)</t>
  </si>
  <si>
    <t>1/255 (2020)</t>
  </si>
  <si>
    <t>ne mažiau kaip 1/500 asm. (2030)</t>
  </si>
  <si>
    <t>1/174</t>
  </si>
  <si>
    <t>1/170</t>
  </si>
  <si>
    <t>1/171</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</si>
  <si>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</si>
  <si>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</si>
  <si>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</si>
  <si>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</si>
  <si>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</si>
  <si>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</si>
  <si>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</si>
  <si>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</si>
  <si>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</si>
  <si>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</si>
  <si>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</si>
  <si>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Sukurta vieša prieiga (nuolat atnaujinama) apie fizinio aktyvumo sąlygų (ką, kur sportuoti, bendruomeninės sporto infrastruktūros prieinamumas ir pan.) – prieiga pasinaudojusių asmenų skaičius (asm.)</t>
  </si>
  <si>
    <t>1 (2022)/7000 (2030)</t>
  </si>
  <si>
    <t>* - Derinant veiksmus su P-2.6.1.1-4</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</si>
  <si>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</si>
  <si>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</si>
  <si>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</si>
  <si>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</si>
  <si>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</si>
  <si>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</si>
  <si>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</si>
  <si>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</si>
  <si>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</si>
  <si>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</si>
  <si>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</si>
  <si>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</si>
  <si>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7767/36,65</t>
  </si>
  <si>
    <t>10158/44,9</t>
  </si>
  <si>
    <t>P-2.2.3.1-4</t>
  </si>
  <si>
    <t>Negalią turinčių ir sporto organizacijose sportuojančių mokinių skaičius (asm. per metus)</t>
  </si>
  <si>
    <t>80 (2020)</t>
  </si>
  <si>
    <t xml:space="preserve">120 (2030) </t>
  </si>
  <si>
    <t>P-2.2.3.1-5</t>
  </si>
  <si>
    <t>Sporto šakų, kuriose sportinis ugdymas vystomas „piramidės“ principu, skaičius (vnt.)</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</si>
  <si>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</si>
  <si>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</si>
  <si>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</si>
  <si>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</si>
  <si>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</si>
  <si>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</si>
  <si>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</si>
  <si>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</si>
  <si>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</si>
  <si>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</si>
  <si>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</si>
  <si>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4 (1,96)</t>
  </si>
  <si>
    <t>P-2.2.3.1-9</t>
  </si>
  <si>
    <t>Trenerių, turinčių aukščiausią kvalifikaciją, skaičius (asm.)</t>
  </si>
  <si>
    <t>P-2.2.3.1-10</t>
  </si>
  <si>
    <t>Motyvuojantį sporto krepšelį gaunančių organizacijų skaičius (vnt.) ir jį gaunančių asmenų skaičius (asm. per metus)</t>
  </si>
  <si>
    <t>40/6000 (2030)</t>
  </si>
  <si>
    <t>3/1151</t>
  </si>
  <si>
    <t>3/1118</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</si>
  <si>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</si>
  <si>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</si>
  <si>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</si>
  <si>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</si>
  <si>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</si>
  <si>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</si>
  <si>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</si>
  <si>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</si>
  <si>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</si>
  <si>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</si>
  <si>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</si>
  <si>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</si>
  <si>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</si>
  <si>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</si>
  <si>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</si>
  <si>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</si>
  <si>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</si>
  <si>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</si>
  <si>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</si>
  <si>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</si>
  <si>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</si>
  <si>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</si>
  <si>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</si>
  <si>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</si>
  <si>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</si>
  <si>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</si>
  <si>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</si>
  <si>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</si>
  <si>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</si>
  <si>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</si>
  <si>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</si>
  <si>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</si>
  <si>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</si>
  <si>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</si>
  <si>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Suorganizuotų bendrų sporto renginių su užsienio miestais–parneriais skaičius (vnt.) ir juose dalyvavusių asmenų skaičius (tūkst. asm.)</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</si>
  <si>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</si>
  <si>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</si>
  <si>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</si>
  <si>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</si>
  <si>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</si>
  <si>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</si>
  <si>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</si>
  <si>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</si>
  <si>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</si>
  <si>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</si>
  <si>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</si>
  <si>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Komandų, dalyvaujančių aukščiausioje lygoje, skaičius (vnt.)</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</si>
  <si>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</si>
  <si>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</si>
  <si>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</si>
  <si>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</si>
  <si>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</si>
  <si>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</si>
  <si>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</si>
  <si>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</si>
  <si>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</si>
  <si>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</si>
  <si>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</si>
  <si>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</si>
  <si>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</si>
  <si>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</si>
  <si>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</si>
  <si>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</si>
  <si>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</si>
  <si>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Atnaujintų, modernizuotų ir/ar naujai įrengtų objektų skaičius (vnt.)</t>
  </si>
  <si>
    <t>P-2.3.1.2-2</t>
  </si>
  <si>
    <t>1. Renovuoti VšĮ Klaipėdos universitetinės ligoninės pastatus Liepojos g. 41, 49 ir 39</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</si>
  <si>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</si>
  <si>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</si>
  <si>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</si>
  <si>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</si>
  <si>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7. Atlikti VšĮ Klaipėdos vaikų ligoninės pastato (Donelaičio g. 9) vamzdynų kapitalinį remontą</t>
  </si>
  <si>
    <t>8. Atnaujinti / modernizuoti VšĮ Klaipėdos medicininės slaugos ligoninės pastatą (K. Donelaičio g. 15)</t>
  </si>
  <si>
    <t>9. Atlikti VšĮ Klaipėdos psichikos sveikatos centro Gydymo paskirties pastato (Galinio pylimo g. 3) kapitalinį remontą ir sutvarkyti infrastruktūrą apie pastatą</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</si>
  <si>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</si>
  <si>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</si>
  <si>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</si>
  <si>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</si>
  <si>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</si>
  <si>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</si>
  <si>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</si>
  <si>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</si>
  <si>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</si>
  <si>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</si>
  <si>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</si>
  <si>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</si>
  <si>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</si>
  <si>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</si>
  <si>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</si>
  <si>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</si>
  <si>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</si>
  <si>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</si>
  <si>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6/100</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</si>
  <si>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</si>
  <si>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</si>
  <si>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</si>
  <si>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</si>
  <si>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</si>
  <si>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</si>
  <si>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</si>
  <si>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</si>
  <si>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</si>
  <si>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</si>
  <si>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</si>
  <si>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</si>
  <si>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</si>
  <si>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</si>
  <si>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</si>
  <si>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</si>
  <si>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</si>
  <si>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</si>
  <si>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</si>
  <si>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</si>
  <si>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</si>
  <si>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</si>
  <si>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</si>
  <si>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</si>
  <si>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</si>
  <si>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</si>
  <si>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</si>
  <si>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</si>
  <si>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</si>
  <si>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</si>
  <si>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</si>
  <si>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</si>
  <si>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</si>
  <si>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</si>
  <si>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</si>
  <si>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</si>
  <si>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</si>
  <si>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</si>
  <si>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730
(2020 m.)</t>
  </si>
  <si>
    <t>648
(2021 m.)</t>
  </si>
  <si>
    <t>747 
(2022 m.)</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</si>
  <si>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</si>
  <si>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</si>
  <si>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</si>
  <si>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</si>
  <si>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</si>
  <si>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</si>
  <si>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</si>
  <si>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</si>
  <si>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</si>
  <si>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</si>
  <si>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</si>
  <si>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</si>
  <si>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</si>
  <si>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</si>
  <si>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</si>
  <si>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</si>
  <si>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</si>
  <si>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</si>
  <si>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</si>
  <si>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</si>
  <si>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</si>
  <si>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</si>
  <si>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</si>
  <si>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</si>
  <si>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1. Įkurti bendruomeninius vaikų globos namus (Projekto „Bendruomeninių vaikų globos namų steigimas Klaipėdos mieste“ įgyvendinimas)</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</si>
  <si>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</si>
  <si>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</si>
  <si>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</si>
  <si>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</si>
  <si>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</si>
  <si>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</si>
  <si>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</si>
  <si>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t>157 (2020)</t>
  </si>
  <si>
    <t>P-2.4.1.3-3</t>
  </si>
  <si>
    <t>Įrengta naujų vietų senyvo amžiaus asmenų globos namuose (vnt.)</t>
  </si>
  <si>
    <t>80 (2023)</t>
  </si>
  <si>
    <t>P-2.4.1.3-4</t>
  </si>
  <si>
    <t>P-2.4.1.3-5</t>
  </si>
  <si>
    <t>1. Išplėsti senyvo amžiaus asmenų globos paslaugas, rekonstruojant pastatą, esantį Melnragės gyvenamajame rajone (Vaivos g. 23)</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</si>
  <si>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</si>
  <si>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</si>
  <si>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</si>
  <si>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</si>
  <si>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</si>
  <si>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</si>
  <si>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</si>
  <si>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</si>
  <si>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</si>
  <si>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</si>
  <si>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</si>
  <si>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</si>
  <si>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</si>
  <si>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</si>
  <si>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</si>
  <si>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</si>
  <si>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</si>
  <si>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</si>
  <si>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</si>
  <si>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</si>
  <si>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</si>
  <si>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</si>
  <si>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</si>
  <si>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</si>
  <si>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</si>
  <si>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</si>
  <si>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</si>
  <si>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</si>
  <si>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</si>
  <si>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</si>
  <si>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</si>
  <si>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</si>
  <si>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</si>
  <si>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</si>
  <si>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</si>
  <si>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</si>
  <si>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</si>
  <si>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</si>
  <si>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</si>
  <si>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</si>
  <si>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</si>
  <si>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</si>
  <si>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</si>
  <si>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</si>
  <si>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</si>
  <si>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</si>
  <si>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</si>
  <si>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</si>
  <si>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</si>
  <si>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</si>
  <si>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</si>
  <si>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</si>
  <si>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</si>
  <si>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</si>
  <si>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</si>
  <si>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</si>
  <si>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 - 2008 m. vykusiame pirmame „Vilties bėgime“ dalyvavo apie 600 dalyvių, o 2019 m. jau virš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</si>
  <si>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 - Nuo 2011 m. įgyvendinta daugiau kaip 10 skirtingos apimties investicinių projektų, tačiau dabartinė reikšmė prilyginama „0“, akcentuojant atliktinus veiksmus iki 2030 m. (pokytį, palyginus su esama situacija)</t>
  </si>
  <si>
    <t>*** - Numatoma įgyvendinti pažangos projektai gali būti įgyvendinami etapais, todėl galutinis pažangos projektų skaičius gali būti didesnis</t>
  </si>
  <si>
    <t>2.4.2.1.</t>
  </si>
  <si>
    <t>Pritaikyti viešuosius objektus individualių poreikių turintiems asmenims</t>
  </si>
  <si>
    <t>P-2.4.2.1-1</t>
  </si>
  <si>
    <t>Įgyvendintų priemonių rūšių skaičius (vnt. per metus)</t>
  </si>
  <si>
    <t>P-2.4.2.1-2</t>
  </si>
  <si>
    <t>Savivaldybės ir jos pavaldumo įstaigų viešųjų pastatų (kai jame priimami ir aptarnaujami gyventojai), kuriuose įrengtas mamos ir vaiko kambarys ir/ar erdvė, skaičius (vnt.)</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</si>
  <si>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</si>
  <si>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</si>
  <si>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</si>
  <si>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</si>
  <si>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</si>
  <si>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</si>
  <si>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</si>
  <si>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</si>
  <si>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</si>
  <si>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</si>
  <si>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Laikotarpis, per kurį patenkinamas prašymas pritaikyti būstą neįgaliajam asmeniui (šeimai) (mėn.)</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</si>
  <si>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</si>
  <si>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</si>
  <si>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</si>
  <si>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</si>
  <si>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</si>
  <si>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</si>
  <si>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</si>
  <si>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</si>
  <si>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</si>
  <si>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</si>
  <si>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</si>
  <si>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</si>
  <si>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</si>
  <si>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</si>
  <si>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</si>
  <si>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</si>
  <si>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</si>
  <si>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</si>
  <si>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</si>
  <si>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</si>
  <si>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</si>
  <si>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</si>
  <si>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</si>
  <si>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</si>
  <si>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</si>
  <si>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</si>
  <si>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</si>
  <si>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</si>
  <si>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Kompleksinių paslaugų tokiems vaikams teikimas – paslaugų skaičius (vnt.) ir  jomis pasinaudojusių šeimų skaičius (vnt. per metus)</t>
  </si>
  <si>
    <t>174/49 (2020)</t>
  </si>
  <si>
    <t>200/60 (2030)</t>
  </si>
  <si>
    <t>184/60</t>
  </si>
  <si>
    <t>245/64</t>
  </si>
  <si>
    <t>530/42</t>
  </si>
  <si>
    <t>2.4.3.4.</t>
  </si>
  <si>
    <t>Išplėsti programų, nukreiptų į socialinę atskirtį patiriančių vaikų ir jų šeimų integraciją, aprėptį, bei vykdyti prevencines programas</t>
  </si>
  <si>
    <t>P-2.4.3.4-1</t>
  </si>
  <si>
    <t>Ankstyvosios intervencijos programų dalyvių skaičius (asm. per metus)</t>
  </si>
  <si>
    <t>P-2.4.3.4-2</t>
  </si>
  <si>
    <t>5/540 (2020)</t>
  </si>
  <si>
    <t>10/860 (2030)</t>
  </si>
  <si>
    <t>1/75</t>
  </si>
  <si>
    <t>1/43</t>
  </si>
  <si>
    <t>8/2320</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</si>
  <si>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</si>
  <si>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</si>
  <si>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</si>
  <si>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</si>
  <si>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</si>
  <si>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</si>
  <si>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t>544/10985</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</si>
  <si>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</si>
  <si>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</si>
  <si>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</si>
  <si>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</si>
  <si>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</si>
  <si>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</si>
  <si>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t>58/728</t>
  </si>
  <si>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</si>
  <si>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</si>
  <si>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</si>
  <si>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</si>
  <si>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</si>
  <si>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</si>
  <si>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t>490/14</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</si>
  <si>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</si>
  <si>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</si>
  <si>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</si>
  <si>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</si>
  <si>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</si>
  <si>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</si>
  <si>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</si>
  <si>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</si>
  <si>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</si>
  <si>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</si>
  <si>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</si>
  <si>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</si>
  <si>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</si>
  <si>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P-2.4.3.5-3</t>
  </si>
  <si>
    <t>„Saugios kaimynystės“ priemonės apimtyje vykdytų projektų skaičius (vnt. per metus)</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</si>
  <si>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</si>
  <si>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</si>
  <si>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</si>
  <si>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</si>
  <si>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</si>
  <si>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</si>
  <si>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</si>
  <si>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</si>
  <si>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</si>
  <si>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</si>
  <si>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</si>
  <si>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</si>
  <si>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</si>
  <si>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</si>
  <si>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</si>
  <si>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</si>
  <si>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</si>
  <si>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</si>
  <si>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</si>
  <si>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</si>
  <si>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</si>
  <si>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</si>
  <si>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</si>
  <si>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</si>
  <si>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</si>
  <si>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</si>
  <si>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</si>
  <si>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</si>
  <si>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</si>
  <si>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</si>
  <si>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</si>
  <si>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</si>
  <si>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</si>
  <si>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</si>
  <si>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</si>
  <si>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</si>
  <si>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2/n d.</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</si>
  <si>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</si>
  <si>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</si>
  <si>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</si>
  <si>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</si>
  <si>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</si>
  <si>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</si>
  <si>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</si>
  <si>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</si>
  <si>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</si>
  <si>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</si>
  <si>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</si>
  <si>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</si>
  <si>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</si>
  <si>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</si>
  <si>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</si>
  <si>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</si>
  <si>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</si>
  <si>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Gerosios patirties ir pan. praktikos perėmimas, dalyvaujant tarptautiniuose ir nacionaliniuose renginiuose su jaunimu ir / ar jaunimo organizacijomis:</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</si>
  <si>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</si>
  <si>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</si>
  <si>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</si>
  <si>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</si>
  <si>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</si>
  <si>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</si>
  <si>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</si>
  <si>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</si>
  <si>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</si>
  <si>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</si>
  <si>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</si>
  <si>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</si>
  <si>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</si>
  <si>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</si>
  <si>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</si>
  <si>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</si>
  <si>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</si>
  <si>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</si>
  <si>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</si>
  <si>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</si>
  <si>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</si>
  <si>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</si>
  <si>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</si>
  <si>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</si>
  <si>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</si>
  <si>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</si>
  <si>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</si>
  <si>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</si>
  <si>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</si>
  <si>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</si>
  <si>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</si>
  <si>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</si>
  <si>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</si>
  <si>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</si>
  <si>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</si>
  <si>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</si>
  <si>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4/ 750</t>
  </si>
  <si>
    <t>3/383</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</si>
  <si>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</si>
  <si>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</si>
  <si>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</si>
  <si>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</si>
  <si>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</si>
  <si>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</si>
  <si>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</si>
  <si>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</si>
  <si>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
76 NVO</t>
  </si>
  <si>
    <t>1 iniciatyva/ 25 NVO</t>
  </si>
  <si>
    <t>1 iniciatyva/ 14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</si>
  <si>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</si>
  <si>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</si>
  <si>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</si>
  <si>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</si>
  <si>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</si>
  <si>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</si>
  <si>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</si>
  <si>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</si>
  <si>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</si>
  <si>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</si>
  <si>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</si>
  <si>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</si>
  <si>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</si>
  <si>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</si>
  <si>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</si>
  <si>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</si>
  <si>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</si>
  <si>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</si>
  <si>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</si>
  <si>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</si>
  <si>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</si>
  <si>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</si>
  <si>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</si>
  <si>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</si>
  <si>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0/3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</si>
  <si>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</si>
  <si>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</si>
  <si>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</si>
  <si>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</si>
  <si>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</si>
  <si>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</si>
  <si>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</si>
  <si>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</si>
  <si>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</si>
  <si>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</si>
  <si>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0/0</t>
  </si>
  <si>
    <t>P-2.6.1.4-4</t>
  </si>
  <si>
    <t>Periodiškai atliekamų psichosocialinės aplinkos tyrimų savivaldybės sistemos (savivaldybės, savivaldybės biudžetinėse ir viešosiose) įstaigose skaičius (pvz., mikroklimato, komforto darbo vietose tyrimai) (vnt.)</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</si>
  <si>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</si>
  <si>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</si>
  <si>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</si>
  <si>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</si>
  <si>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</si>
  <si>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</si>
  <si>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</si>
  <si>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</si>
  <si>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</si>
  <si>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</si>
  <si>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7/6,2 (2021)</t>
  </si>
  <si>
    <t>4/4,87 (2022)</t>
  </si>
  <si>
    <t>3/8,7837</t>
  </si>
  <si>
    <t>2.6.2.1.</t>
  </si>
  <si>
    <t>P-2.6.2.1-1</t>
  </si>
  <si>
    <t>Savivaldybės administracijoje įdiegta ir funkcionuoja kokybės vadybos sistema (vnt.)</t>
  </si>
  <si>
    <t>P-2.6.2.1-2</t>
  </si>
  <si>
    <t>Optimizuotos viešojo valdymo funkcijos (atliktų darbo organizavimo, įskaitant struktūrinius, pokyčių skaičius)</t>
  </si>
  <si>
    <t>P-2.6.2.1-3</t>
  </si>
  <si>
    <t>2.6.2.2.</t>
  </si>
  <si>
    <t>P-2.6.2.2-1</t>
  </si>
  <si>
    <t>Atnaujintas savivaldybės tinklalapis (puslapio „rekonstrukcija“, peržiūrint funkcionalumą, prieigas ir kt.) (vnt.)</t>
  </si>
  <si>
    <t>P-2.6.2.2-2</t>
  </si>
  <si>
    <t xml:space="preserve">Sukurtas bendras interneto svetainėje skelbiamos informacijos standartas (kompl.) </t>
  </si>
  <si>
    <t>P-2.6.2.2-3</t>
  </si>
  <si>
    <t>Savivaldybės pavaldumo įstaigų, skelbiančių informaciją pagal bendrą standartą, dalis nuo visų Savivaldybės pavaldumo įstaigų (proc.)</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</si>
  <si>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</si>
  <si>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</si>
  <si>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</si>
  <si>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</si>
  <si>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</si>
  <si>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</si>
  <si>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</si>
  <si>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</si>
  <si>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</si>
  <si>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</si>
  <si>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</si>
  <si>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</si>
  <si>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</si>
  <si>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</si>
  <si>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</si>
  <si>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Savivaldybės įmonių ir įstaigų skaičius (siekiama mažesnio atsisakant savivaldybei nebūdingų funkcijų vykdymo ir optimizuojant veiklas)</t>
  </si>
  <si>
    <t>2.6.2.4.</t>
  </si>
  <si>
    <t>Tobulinti investicinių projektų valdymą</t>
  </si>
  <si>
    <t>P-2.6.2.4-1</t>
  </si>
  <si>
    <t>Įdiegta ir veikianti skaitmenizuota projektų valdymo sistema (vnt.)</t>
  </si>
  <si>
    <t>P-2.6.2.4-2</t>
  </si>
  <si>
    <t>Įgyvendintų pagal nustatytus terminus projektų dalis (proc.)</t>
  </si>
  <si>
    <t>83 (2020)</t>
  </si>
  <si>
    <t>95 (2030)</t>
  </si>
  <si>
    <t xml:space="preserve">* - 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</si>
  <si>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</si>
  <si>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</si>
  <si>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</si>
  <si>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</si>
  <si>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</si>
  <si>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</si>
  <si>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</si>
  <si>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</si>
  <si>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</si>
  <si>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</si>
  <si>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</si>
  <si>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</si>
  <si>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</si>
  <si>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</si>
  <si>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</si>
  <si>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</si>
  <si>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2/3</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</si>
  <si>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</si>
  <si>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</si>
  <si>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</si>
  <si>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</si>
  <si>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</si>
  <si>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</si>
  <si>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</si>
  <si>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</si>
  <si>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</si>
  <si>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</si>
  <si>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</si>
  <si>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</si>
  <si>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</si>
  <si>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2/2</t>
  </si>
  <si>
    <t>P-2.6.3.2-3</t>
  </si>
  <si>
    <t>Inicijuotų ir kartu su Klaipėdos ar kitų regionų savivaldybėmis įgyvendintų bendrų projektų, siekiant padidinti viešųjų paslaugų teikimo organizavimo efektyvumą, skaičius (vnt.)</t>
  </si>
  <si>
    <t>5</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</si>
  <si>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</si>
  <si>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</si>
  <si>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</si>
  <si>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</si>
  <si>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</si>
  <si>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</si>
  <si>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</si>
  <si>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</si>
  <si>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Stiprinti seniūnaičių ir bendruomenių lyderystę, užtikrinant  būtinas kompetencijas</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</si>
  <si>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</si>
  <si>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</si>
  <si>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</si>
  <si>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</si>
  <si>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</si>
  <si>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</si>
  <si>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</si>
  <si>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</si>
  <si>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</si>
  <si>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</si>
  <si>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</si>
  <si>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</si>
  <si>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Įgyvendinta projektų pagal dalyvaujamojo biudžeto metodiką (vnt. per metus)</t>
  </si>
  <si>
    <t>P-2.6.4.3-2</t>
  </si>
  <si>
    <t>Projektų, finansuotų pagal dalyvaujamojo biudžeto modelį, finansinė apimtis, palyginti su bendrąja savivaldybės atitinkamo laikotarpio biudžeto savarankiškų lėšų, skirtų miesto tvarkymui, apimtimi (proc.)</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</si>
  <si>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</si>
  <si>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</si>
  <si>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</si>
  <si>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</si>
  <si>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</si>
  <si>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</si>
  <si>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</si>
  <si>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</si>
  <si>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</si>
  <si>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 xml:space="preserve">Didinti gyventojų sąmoningumą ir skatinti savanorišką veiklą (išskyrus kai savanoriškos veiklos organizatoriumi yra politinė partija ar veikiama politinės partijos naudai) </t>
  </si>
  <si>
    <t>P-2.6.4.5-1</t>
  </si>
  <si>
    <t>Savanoriškose projektų veiklose dalyvaujančių gyventojų skaičius (asm. per ataskaitinį laikotarpį)</t>
  </si>
  <si>
    <t>440 (2014–2020)</t>
  </si>
  <si>
    <t>500 (2021–2030)</t>
  </si>
  <si>
    <t>* - Įtrauktais laikomi asmenys, gaunantys paslaugas iš šio sektoriaus organizacijų, dalyvaujantys projektinėse veiklose ir pan.</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</si>
  <si>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</si>
  <si>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</si>
  <si>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</si>
  <si>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</si>
  <si>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</si>
  <si>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</si>
  <si>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</si>
  <si>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</si>
  <si>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</si>
  <si>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</si>
  <si>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Išplėtoti trūkstamas dviračių takų sistemos jungtis, kuriomis galėtų būti užtikrinamas gyventojų judėjimas dviračiais kasdieniais susisiekimo/rekreaciniais tikslais</t>
  </si>
  <si>
    <t>P-3.1.1.2-1</t>
  </si>
  <si>
    <t>Miesto dalis, kurią galima be sustojimų ir kliūčių įveikti Žaliakeliu, ilgis (km)</t>
  </si>
  <si>
    <t>42,3 (2020)</t>
  </si>
  <si>
    <t>44,2 (2030)</t>
  </si>
  <si>
    <t>P-3.1.1.2-2</t>
  </si>
  <si>
    <t>Naujai nutiestų ir atnaujintų dviračių takų ilgis (km)</t>
  </si>
  <si>
    <t>5,12 (2019)</t>
  </si>
  <si>
    <t>47,01 (2030)</t>
  </si>
  <si>
    <t>P-3.1.1.2-3</t>
  </si>
  <si>
    <t>1. Įrengti pėsčiųjų ir dviračių takus Minijos g. nuo Baltijos pr., Pilies g., Naujojoje Uosto g., kartu užtikrinant jungtis su Naująja Smiltynės perkėla</t>
  </si>
  <si>
    <t>2. Įrengti dviračių ir pėsčiųjų taką Danės upės slėnio teritorijoje nuo Klaipėdos g. tilto iki miesto ribos (palei Danės upę nuo Klaipėdos g. iki Klaipėdos miesto teritorijos ribos – Liepojos g.) (bendradarbiaujant su Klaipėdos rajono savivaldybe)</t>
  </si>
  <si>
    <t>2 (2021–2030)</t>
  </si>
  <si>
    <t>7. Įrengti dviračių taką palei Mokyklos g. (įskaitant viaduką) Priestočio g. nuo Tilžės g. iki Šaulių g.</t>
  </si>
  <si>
    <t>10. Suformuoti pėsčiųjų ir dviračių takų jungtį nuo Klaipėdos g. tilto iki naujosios mokyklos šiaurinėje miesto dalyje (Senvagės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</si>
  <si>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</si>
  <si>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1 (2022–2026)</t>
  </si>
  <si>
    <t>12. Rekonstruoti magistralinį dviračių taką palei Taikos pr.–Tiltų g.–H. Manto g.–Lietuvininkų a.– Šaulių g.–Kretingos g. nuo Jūrininkų pr. iki Klaipėdos g.)</t>
  </si>
  <si>
    <t>13. Sutvarkyti takus palei Draugystės ir Žardės tvenkinius</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</si>
  <si>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</si>
  <si>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</si>
  <si>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</si>
  <si>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</si>
  <si>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</si>
  <si>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</si>
  <si>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</si>
  <si>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P-3.1.1.3-2</t>
  </si>
  <si>
    <t>P-3.1.1.4-1</t>
  </si>
  <si>
    <t>Miesto erdvių, paskelbtų zonomis be transporto, skaičius (kv. m) ir dalis nuo viso miesto teritorijos*</t>
  </si>
  <si>
    <t>P-3.1.1.4-2</t>
  </si>
  <si>
    <t>Prie zonų „be automobilio“ (per ataskaitinį laikotarpį) įrengtų papildomų automobilių stovėjimo aikštelių skaičius (vnt.) ir vietų jose skaičius (vnt.)</t>
  </si>
  <si>
    <t>4/660 (2030)</t>
  </si>
  <si>
    <t>1/39</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</si>
  <si>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</si>
  <si>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</si>
  <si>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</si>
  <si>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</si>
  <si>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</si>
  <si>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</si>
  <si>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</si>
  <si>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</si>
  <si>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</si>
  <si>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</si>
  <si>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</si>
  <si>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</si>
  <si>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</si>
  <si>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</si>
  <si>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</si>
  <si>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</si>
  <si>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</si>
  <si>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</si>
  <si>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17/862 (2020)</t>
  </si>
  <si>
    <t>25/1200 (2030)</t>
  </si>
  <si>
    <t>17/1451</t>
  </si>
  <si>
    <t>19 /1600</t>
  </si>
  <si>
    <t>19/1600</t>
  </si>
  <si>
    <t>* 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</si>
  <si>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t>2. Naujamiesčio centrinės dalies pritaikymas bevarikliam transportui. Eismo perorganizavimas į vienpusį ir sąlygų keliauti pėsčiomis / važiuoti dviračiu sudarymas, t. y. įrengiant daugiau vienpusio eismo gatvių, paliekant siauresnes važiuojamąsias dalis bei mažiau eismo juostų, įvedant aiškesnę automobilių statymo sistemą, praplatinat šaligatvius ir įrengiant atskiras dviračių juostas;</t>
  </si>
  <si>
    <t>3. Bevariklio transporto skatinimas lokaliuose centruose. 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</si>
  <si>
    <t>3.1.2.1.</t>
  </si>
  <si>
    <t>Padidinti viešojo transporto prieinamumą Miesto gyventojams</t>
  </si>
  <si>
    <t>P-3.1.2.1-1</t>
  </si>
  <si>
    <t>Viešojo transporto maršrutų tinklo plėtra mieste (gatvių su viešuoju transportu ilgis, km)</t>
  </si>
  <si>
    <t>122 (2019)</t>
  </si>
  <si>
    <t>145 (2030)</t>
  </si>
  <si>
    <t>P-3.1.2.1-2</t>
  </si>
  <si>
    <t>Sukurta bendra viešojo transporto valdymo sistema su gretimomis savivaldybėmis</t>
  </si>
  <si>
    <t>3.1.2.2.</t>
  </si>
  <si>
    <t>Didinti kelionių viešuoju transportu komfortą ir patogumą (pritaikant susisiekimo sistemą žmonėms su individualiaisiais poreikiais, didinant netaršių ir mažai taršių transporto rūšių ir/ar priemonių viešajame transporte dalį)</t>
  </si>
  <si>
    <t>P-3.1.2.2-1</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</si>
  <si>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</si>
  <si>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</si>
  <si>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</si>
  <si>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</si>
  <si>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</si>
  <si>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</si>
  <si>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</si>
  <si>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</si>
  <si>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</si>
  <si>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</si>
  <si>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</si>
  <si>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</si>
  <si>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</si>
  <si>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</si>
  <si>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Į viešojo transporto sistemą integruotų pilotinio savaeigio transporto rūšių (vnt.) ir naudojamų priemonių (vnt.) skaičius</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</si>
  <si>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</si>
  <si>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</si>
  <si>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</si>
  <si>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</si>
  <si>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</si>
  <si>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</si>
  <si>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</si>
  <si>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</si>
  <si>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</si>
  <si>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</si>
  <si>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</si>
  <si>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3. Rekonstruoti Šiaurinį įvažiavimą į uostą (įskaitant sankryžas)</t>
  </si>
  <si>
    <t>Projektai, įgyvendinami ne savivaldybės šaltinių (pvz., LAKD, KVJUD ir kt.) viešosiomis lėšomis:</t>
  </si>
  <si>
    <t>1. Paplatinti 141 kelią, sujungiant su LEZ teritorija (vykdytojas – LAKD)</t>
  </si>
  <si>
    <t>(2023–2026)</t>
  </si>
  <si>
    <t>2. Įrengti Pietinį aplinkkelį</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</si>
  <si>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</si>
  <si>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</si>
  <si>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</si>
  <si>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</si>
  <si>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</si>
  <si>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</si>
  <si>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</si>
  <si>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</si>
  <si>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</si>
  <si>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</si>
  <si>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</si>
  <si>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</si>
  <si>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</si>
  <si>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</si>
  <si>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</si>
  <si>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1. Įdiegti transporto (eismo) valdymo sistemą (Minijos g.–Pilies g.–Naujoji Uosto g., Taikos pr.–Tiltų g.–Herkaus Manto g.–Liepojos g., Priestočio g.– Mokyklos g.– Šilutės pl. koridoriuose)</t>
  </si>
  <si>
    <t>3.1.3.4.</t>
  </si>
  <si>
    <t>Asfaltuoti gatves su žvyro danga</t>
  </si>
  <si>
    <t>P-3.1.3.4-1</t>
  </si>
  <si>
    <t>Naujai asfaltuotų kelių ilgis (km)</t>
  </si>
  <si>
    <t>23 (2030)</t>
  </si>
  <si>
    <t>P-3.1.3.4-2</t>
  </si>
  <si>
    <t>Mieste esančių žvyruotų kelių ilgis (km)</t>
  </si>
  <si>
    <t>57 (2019)</t>
  </si>
  <si>
    <t>65 (2021)</t>
  </si>
  <si>
    <t>57 (2023)</t>
  </si>
  <si>
    <t>P-3.1.3.4-3</t>
  </si>
  <si>
    <t>1. Rekonstruoti Tauralaukio gyvenvietės gatves</t>
  </si>
  <si>
    <t>2. Atlikti Sodininkų bendrijose esančių žvyruotų gatvių asfaltavimą</t>
  </si>
  <si>
    <t>1 (2021–2030) </t>
  </si>
  <si>
    <t>3. Atlikti kitų žvyruotų gatvių asfaltavimą</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</si>
  <si>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</si>
  <si>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</si>
  <si>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</si>
  <si>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</si>
  <si>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</si>
  <si>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</si>
  <si>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</si>
  <si>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</si>
  <si>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</si>
  <si>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</si>
  <si>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</si>
  <si>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9. Rekonstruoti Savanorių g. ir nutiesti E. Simonaičio g.</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</si>
  <si>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</si>
  <si>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</si>
  <si>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</si>
  <si>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</si>
  <si>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</si>
  <si>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</si>
  <si>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</si>
  <si>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</si>
  <si>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</si>
  <si>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</si>
  <si>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</si>
  <si>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</si>
  <si>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</si>
  <si>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Viešųjų ir biudžetinių įstaigų pastatų, prie kurių įrengti ir/ar iš esmės atnaujinti (pvz., paplatinti, įrengti trumpalaikio automobilių stovėjimo vietas) privažiavimo keliai, skaičius (vnt. per metus)</t>
  </si>
  <si>
    <t>P-3.1.3.6-2</t>
  </si>
  <si>
    <t>1. Įrengti privažiuojamąjį kelią prie pastato adresu Debreceno g. 48 ir sutvarkyti pastato aplinką</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</si>
  <si>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</si>
  <si>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</si>
  <si>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</si>
  <si>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</si>
  <si>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</si>
  <si>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</si>
  <si>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</si>
  <si>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</si>
  <si>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</si>
  <si>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</si>
  <si>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</si>
  <si>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Išvystyti buvusios „Laivitės“ teritoriją (vad. Memelio miesto)</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</si>
  <si>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</si>
  <si>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</si>
  <si>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</si>
  <si>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</si>
  <si>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</si>
  <si>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</si>
  <si>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</si>
  <si>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</si>
  <si>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</si>
  <si>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P-3.2.1.3-1</t>
  </si>
  <si>
    <t>Atlikta konversijos alternatyvų analizė ir parengtas veiksmų planas (vnt.)</t>
  </si>
  <si>
    <t>P-3.2.1.3-2</t>
  </si>
  <si>
    <t>Atliktų parengiamųjų veiklų, siekiant perkelti AB „Lietuvos geležinkeliai“ centrinę geležinkelio stotį, skaičius (pvz., specialieji, detalieji planai, techniniai projektai, pasiekti susitarimai ir pan.) (vnt.)</t>
  </si>
  <si>
    <t>3.2.1.4.</t>
  </si>
  <si>
    <t>P-3.2.1.4-1</t>
  </si>
  <si>
    <t>Susitarimų dėl Uosto teritorijos centrinės miesto dalies prie vandens konversijos skaičius (vnt.)</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</si>
  <si>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</si>
  <si>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</si>
  <si>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</si>
  <si>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</si>
  <si>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</si>
  <si>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</si>
  <si>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25 (2021)</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</si>
  <si>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</si>
  <si>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</si>
  <si>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</si>
  <si>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</si>
  <si>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</si>
  <si>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</si>
  <si>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</si>
  <si>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</si>
  <si>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</si>
  <si>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</si>
  <si>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</si>
  <si>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</si>
  <si>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</si>
  <si>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</si>
  <si>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</si>
  <si>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</si>
  <si>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</si>
  <si>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</si>
  <si>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</si>
  <si>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</si>
  <si>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2. Projekto „Kompleksinis tikslinės teritorijos daugiabučių namų kiemų tvarkymas“ įgyvendinimas</t>
  </si>
  <si>
    <t>3.2.2.2.</t>
  </si>
  <si>
    <t>Paskatinti bendrų projektų su privačiais asmenimis, asfaltuojant ir rekonstruojant gatves, įvažiavimus, tvarkant daugiabučių kiemus ir kitą infrastruktūrą, vykdymą</t>
  </si>
  <si>
    <t>P-3.2.2.2-1</t>
  </si>
  <si>
    <t>Savivaldybės ir privačių asmenų bendrai įgyvendintų projektų skaičius (vnt.)</t>
  </si>
  <si>
    <t>P-3.2.2.2-2</t>
  </si>
  <si>
    <t xml:space="preserve">1. Atnaujinti įvažiuojamąjį kelią į Taikos pr. 109 ir šalia esančio skvero </t>
  </si>
  <si>
    <t>1 
(2021–2024)</t>
  </si>
  <si>
    <t xml:space="preserve">2. Atnaujinti įvažiuojamąjį kelią į Taikos pr. 101 </t>
  </si>
  <si>
    <t>3. Atnaujinti įvažiuojamąjį kelią į Debreceno g. 61</t>
  </si>
  <si>
    <t>3.2.2.3.</t>
  </si>
  <si>
    <t>Modernizuoti Senamiesčio infrastruktūrą, siekiant didesnio aktyvumo ir įveiklinimo</t>
  </si>
  <si>
    <t>P-3.2.2.3-1</t>
  </si>
  <si>
    <t>3 (2025)</t>
  </si>
  <si>
    <t>1. Pritaikyti universalaus dizaino principus, atnaujinant Senamiesčio grindinį (įgyvendinti projektą „Senamiesčio grindinio atnaujinimas ir universalaus dizaino pritaikymas“)</t>
  </si>
  <si>
    <t xml:space="preserve">2. Rekonstruoti Teatro ir Sukilėlių g. </t>
  </si>
  <si>
    <t>3. Sutvarkyti Turgaus aikštę (įskaitant pastatus ir prieigas), pritaikant verslo, turizmo, bendruomenės poreikiams (Turgaus aikštės su prieigomis sutvarkymas, pritaikant verslo, bendruomenės poreikiams (I , II ir III etapai)</t>
  </si>
  <si>
    <t>P-3.2.2.3-2</t>
  </si>
  <si>
    <t>Senamiesčio architektūros paveldo objektų, kuriems įrengtas apšvietimas, skaičius (vnt.)</t>
  </si>
  <si>
    <t>2 (2024)</t>
  </si>
  <si>
    <t>P-3.2.2.3-3</t>
  </si>
  <si>
    <t>18 (2019-2020)</t>
  </si>
  <si>
    <t>3.2.2.4.</t>
  </si>
  <si>
    <t>Planuojant teritorijas, skirti prioritetą urbanistikos kokybei, statinių, gamtinio ir urbanistinio kraštovaizdžio dermei</t>
  </si>
  <si>
    <t>P-3.2.2.4-1</t>
  </si>
  <si>
    <t>Surengtų architektūrinių konkursų skaičius, LR architektų rūmų regioninėse tarybose svarstytų objektų skaičius (vnt. per metus)</t>
  </si>
  <si>
    <t>iki 5 (2030)</t>
  </si>
  <si>
    <t>3.2.2.5.</t>
  </si>
  <si>
    <t>P-3.2.2.5-1</t>
  </si>
  <si>
    <t>Miesto viešųjų erdvių, kuriose įrengtos gyventojų iškyloms pritaikytos erdvės (laužavietės, iškyloms skirtos vietos ir pan.) skaičius (vnt.)</t>
  </si>
  <si>
    <t>P-3.2.2.5-2</t>
  </si>
  <si>
    <t>ne mažiau kaip 53 (2030)</t>
  </si>
  <si>
    <t>P-3.2.2.5-3</t>
  </si>
  <si>
    <t>Įrengtų/pritaikytų specialiųjų poreikių turintiems meškeriotojams vietų prie Danės upės ir Kuršių krantinių skaičius (vnt.)</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</si>
  <si>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</si>
  <si>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</si>
  <si>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</si>
  <si>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</si>
  <si>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</si>
  <si>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</si>
  <si>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</si>
  <si>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</si>
  <si>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</si>
  <si>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</si>
  <si>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</si>
  <si>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</si>
  <si>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</si>
  <si>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15. Sutvarkyti želdyną už pastato adresu Taikos pr. 107</t>
  </si>
  <si>
    <t>16. Sutvarkyti aikštę prie Santuokų rūmų</t>
  </si>
  <si>
    <t>17. Išplėsti Sąjūdžio parko sutvarkymo darbus (įgyvendinti Sąjūdžio parko teritorijos įrengimo/plėtros III etapą)</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</si>
  <si>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</si>
  <si>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</si>
  <si>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</si>
  <si>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</si>
  <si>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</si>
  <si>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</si>
  <si>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</si>
  <si>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</si>
  <si>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</si>
  <si>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</si>
  <si>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</si>
  <si>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</si>
  <si>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</si>
  <si>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</si>
  <si>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Skatinti sodų bendrijų integraciją į Miestą</t>
  </si>
  <si>
    <t>P-3.2.2.7-1</t>
  </si>
  <si>
    <t>Sodų bendrijų mieste skaičius (vnt.)</t>
  </si>
  <si>
    <t>15(2021)</t>
  </si>
  <si>
    <t>15(2022)</t>
  </si>
  <si>
    <t>15(2023)</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</si>
  <si>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</si>
  <si>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</si>
  <si>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</si>
  <si>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</si>
  <si>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</si>
  <si>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</si>
  <si>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</si>
  <si>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</si>
  <si>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</si>
  <si>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</si>
  <si>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</si>
  <si>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</si>
  <si>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</si>
  <si>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</si>
  <si>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</si>
  <si>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</si>
  <si>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</si>
  <si>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Atkurti Pilies didįjį bokštą</t>
  </si>
  <si>
    <t>1 (2021–2026)</t>
  </si>
  <si>
    <t>2. Sutvarkyti istorines krantines</t>
  </si>
  <si>
    <t>3. Atkurti Vakarinę kurtiną ir įveiklinti esamą nenaudojamą pastatą (sutvarkyti pastatą (buv. istorinis irklavimo klubo „Neptun“), įkuriant jame jūrinės tematikos centrą)</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</si>
  <si>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</si>
  <si>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</si>
  <si>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</si>
  <si>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</si>
  <si>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</si>
  <si>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</si>
  <si>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</si>
  <si>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</si>
  <si>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</si>
  <si>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</si>
  <si>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</si>
  <si>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</si>
  <si>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</si>
  <si>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</si>
  <si>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</si>
  <si>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</si>
  <si>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</si>
  <si>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</si>
  <si>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</si>
  <si>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 Sutvarkyti istorines Vitės kapines</t>
  </si>
  <si>
    <t>2024–2030</t>
  </si>
  <si>
    <t>3. Sutvarkyti istorines buvusių kaimų, dvarų kapinaites</t>
  </si>
  <si>
    <t>2025–2030</t>
  </si>
  <si>
    <t>3.3.1. Uždavinys. Užtikrinti tvarų kraštovaizdžio vystymą (-si), išsaugant ekosistemas ir prisitaikant prie klimato kaitos</t>
  </si>
  <si>
    <t>3.3.1.1.</t>
  </si>
  <si>
    <t>Parengti Klaipėdos miesto želdynų tvarkymo schemą</t>
  </si>
  <si>
    <t>P-3.3.1.1-1</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</si>
  <si>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</si>
  <si>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</si>
  <si>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</si>
  <si>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</si>
  <si>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</si>
  <si>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</si>
  <si>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</si>
  <si>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</si>
  <si>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</si>
  <si>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</si>
  <si>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</si>
  <si>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</si>
  <si>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</si>
  <si>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</si>
  <si>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</si>
  <si>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</si>
  <si>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</si>
  <si>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</si>
  <si>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</si>
  <si>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</si>
  <si>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</si>
  <si>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</si>
  <si>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</si>
  <si>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</si>
  <si>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</si>
  <si>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</si>
  <si>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</si>
  <si>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</si>
  <si>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</si>
  <si>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</si>
  <si>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</si>
  <si>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</si>
  <si>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</si>
  <si>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</si>
  <si>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</si>
  <si>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</si>
  <si>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</si>
  <si>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</si>
  <si>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</si>
  <si>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</si>
  <si>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</si>
  <si>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</si>
  <si>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</si>
  <si>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</si>
  <si>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</si>
  <si>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</si>
  <si>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</si>
  <si>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</si>
  <si>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</si>
  <si>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</si>
  <si>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</si>
  <si>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</si>
  <si>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</si>
  <si>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</si>
  <si>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</si>
  <si>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</si>
  <si>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</si>
  <si>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</si>
  <si>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</si>
  <si>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</si>
  <si>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</si>
  <si>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</si>
  <si>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</si>
  <si>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</si>
  <si>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</si>
  <si>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</si>
  <si>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</si>
  <si>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</si>
  <si>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</si>
  <si>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</si>
  <si>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</si>
  <si>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</si>
  <si>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3.3.3.1.</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</si>
  <si>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</si>
  <si>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</si>
  <si>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</si>
  <si>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</si>
  <si>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</si>
  <si>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2021–2030</t>
  </si>
  <si>
    <t>2. Išplėtoti Miesto centralizuoto šilumos tiekimo tinklus</t>
  </si>
  <si>
    <t>3. Šiaurinėje miesto dalyje pastatyti naują šilumos šaltinį (teritorijos, esančios adresu Danės g. 8, pilnos konversijos atveju)</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</si>
  <si>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</si>
  <si>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</si>
  <si>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</si>
  <si>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</si>
  <si>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</si>
  <si>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</si>
  <si>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</si>
  <si>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</si>
  <si>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</si>
  <si>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</si>
  <si>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</si>
  <si>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</si>
  <si>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</si>
  <si>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</si>
  <si>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</si>
  <si>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3. Atlikti AB „Klaipėdos vanduo“ Klaipėdos miesto nuotekų valyklos atnaujinimą ir / ar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</si>
  <si>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</si>
  <si>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</si>
  <si>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</si>
  <si>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</si>
  <si>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</si>
  <si>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</si>
  <si>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</si>
  <si>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</si>
  <si>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</si>
  <si>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99,89 (2021)</t>
  </si>
  <si>
    <t>100
(2022)</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</si>
  <si>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</si>
  <si>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</si>
  <si>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</si>
  <si>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</si>
  <si>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</si>
  <si>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</si>
  <si>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</si>
  <si>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</si>
  <si>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</si>
  <si>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344 (2020)</t>
  </si>
  <si>
    <t>500 (2030)</t>
  </si>
  <si>
    <t>P-3.3.3.4-2</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</si>
  <si>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</si>
  <si>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</si>
  <si>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</si>
  <si>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</si>
  <si>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</si>
  <si>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2,1 km                                         4 lietaus valymo įrenginiai</t>
  </si>
  <si>
    <t>P-3.3.3.4-6</t>
  </si>
  <si>
    <t>1. Statyti ir atnaujinti (rekonstruoti) paviršinių nuotekų infrastruktūrą (tinklus, paviršinių nuotekų valyklas)*</t>
  </si>
  <si>
    <t xml:space="preserve">* Pažangos projektas gali būti įgyvendintas per vieną investicinį projektą ar kelis suplanuotus investicinius projektus ir/ar tęstinius rekonstrukcijos/kitos esminio atnaujinimo projektus </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</si>
  <si>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</si>
  <si>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</si>
  <si>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</si>
  <si>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</si>
  <si>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</si>
  <si>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</si>
  <si>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</si>
  <si>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</si>
  <si>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</si>
  <si>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</si>
  <si>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t>5. Vykdyti projektą „Žiedinis išteklių valdymas, maisto atliekų surinkimui ir perdirbimui naudojant maišelius, pagamintus iš biologinių atliekų“:</t>
  </si>
  <si>
    <t>1 (2021–2028)</t>
  </si>
  <si>
    <t>3.3.4.2.</t>
  </si>
  <si>
    <t>Didinti gyventojų ir verslo organizacijų supratimą apie žiedinę ekonomiką ir skatinti sąmoningumą, siekiant gyventi ekologiškai tvariau</t>
  </si>
  <si>
    <t>P-3.3.4.2-1</t>
  </si>
  <si>
    <t>Sąmoningumą skatinančių kampanijų skaičius (vnt. per metus)</t>
  </si>
  <si>
    <t>P-3.3.4.2-2</t>
  </si>
  <si>
    <t>Organizuotų renginių ir jų dalyvių skaičius (vnt. / asm. per metus)</t>
  </si>
  <si>
    <t>2/6000 (2019)</t>
  </si>
  <si>
    <t>ne mažiau kaip 2/6000 (2030)</t>
  </si>
  <si>
    <t>2/12000</t>
  </si>
  <si>
    <t>5/7340</t>
  </si>
  <si>
    <t>P-3.3.4.2-3</t>
  </si>
  <si>
    <t>1. Įrengti daiktų mainų punktus Klaipėdos m. aikštelėse</t>
  </si>
  <si>
    <t>3.3.4.3.</t>
  </si>
  <si>
    <t>Mažinti vienkartinių pakuočių apimtis</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</si>
  <si>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</si>
  <si>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</si>
  <si>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</si>
  <si>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</si>
  <si>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</si>
  <si>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</si>
  <si>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</si>
  <si>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9 (2018)</t>
  </si>
  <si>
    <t>P-3.3.5.1-2</t>
  </si>
  <si>
    <t>Vandens telkinių monitoringo užtikrinimas (užtikrinant vandens kokybės monitoringą), (vnt. per metus)</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</si>
  <si>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</si>
  <si>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</si>
  <si>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</si>
  <si>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</si>
  <si>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</si>
  <si>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</si>
  <si>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</si>
  <si>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</si>
  <si>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</si>
  <si>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</si>
  <si>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</si>
  <si>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</si>
  <si>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</si>
  <si>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</si>
  <si>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</si>
  <si>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</si>
  <si>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Sudaryti taršių įmonių sąrašą, sukuriant ir palaikant teršalų išmetimo apimčių duomenų bazę bei užtikrinant duomenų analizę ir viešinimą</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</si>
  <si>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</si>
  <si>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</si>
  <si>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</si>
  <si>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</si>
  <si>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</si>
  <si>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</si>
  <si>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</si>
  <si>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</si>
  <si>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</si>
  <si>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 – Klaipėda (Draugystės st.) elektrifikavimas</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</si>
  <si>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</si>
  <si>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</si>
  <si>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</si>
  <si>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</si>
  <si>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</si>
  <si>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</si>
  <si>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</si>
  <si>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</si>
  <si>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</si>
  <si>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</si>
  <si>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</si>
  <si>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</si>
  <si>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</si>
  <si>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</si>
  <si>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</si>
  <si>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</si>
  <si>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</si>
  <si>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</si>
  <si>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</si>
  <si>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</si>
  <si>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</si>
  <si>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</si>
  <si>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Laivų elektros pajungimo stotelių bei reikalingos infrastruktūros įrengimas uosto teritorijoje</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</si>
  <si>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</si>
  <si>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</si>
  <si>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</si>
  <si>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</si>
  <si>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</si>
  <si>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t>71,77 (2022)</t>
  </si>
  <si>
    <t xml:space="preserve">
4
</t>
  </si>
  <si>
    <t>2. Suprojektuoti ir įrengti keleivinio transporto stoteles su įvažomis</t>
  </si>
  <si>
    <t>1 (2023–2027)</t>
  </si>
  <si>
    <t>Pėsčiųjų ir dviračių takų, atnaujintų laikantis vienodo standarto, dalis nuo visų takų (proc.)</t>
  </si>
  <si>
    <t>1. Įdiegti naują viešojo transporto rūšį (BRT linijos įrengimas, elektra varomų autobusų įsigijimas)</t>
  </si>
  <si>
    <t>1 (2024–2030) </t>
  </si>
  <si>
    <t>1. Skatinti daugiabučių gyvenamųjų namų kiemų atnaujinimą, įgyvendinti Daugiabučių namų kiemų infrastruktūros gerinimo priemonių planą</t>
  </si>
  <si>
    <t>Parengta schema (vnt.)</t>
  </si>
  <si>
    <t>2. Įrengti Edukacinį centrą Glaudėnų (buv. sąvartyno) aikštelėje</t>
  </si>
  <si>
    <t>Įdiegtų taršą mažinančių priemonių skaičius (negalutinis sąrašas, vnt.)</t>
  </si>
  <si>
    <t>Parengtas Klaipėdos miesto lietaus nuotekų tvarkymo infrastruktūros plėtros specialusis planas (kompl.)</t>
  </si>
  <si>
    <t>Pritrauktų naujų tiesioginių užsienio investicijų (TUI) apimtis</t>
  </si>
  <si>
    <t xml:space="preserve">6 </t>
  </si>
  <si>
    <t xml:space="preserve">0/0,6146 </t>
  </si>
  <si>
    <t>1/0,95</t>
  </si>
  <si>
    <t>1/0,2</t>
  </si>
  <si>
    <t xml:space="preserve">18 tūkst. (patiktukų), 22 tūkst. stebėtojų </t>
  </si>
  <si>
    <t>75,1 (2020); 0 proc. (2020)</t>
  </si>
  <si>
    <t>74,9 (2021); 0,9 proc. (2021)</t>
  </si>
  <si>
    <t>76,2 (2022); 0,5 proc. (2022)</t>
  </si>
  <si>
    <t>1/0,5</t>
  </si>
  <si>
    <t xml:space="preserve">
5,2
</t>
  </si>
  <si>
    <t>Organizuotai sportuojančių gyventojų dalis, palyginti su bendru Klaipėdos savivaldybės gyventojų skaičiumi, iš jų 14–29 metų amžiaus</t>
  </si>
  <si>
    <t>Teikiamų socialinių paslaugų rūšių (bendrųjų socialinių paslaugų, socialinės priežiūros paslaugų, socialinės globos paslaugų) skaičius</t>
  </si>
  <si>
    <t>Socialinių paslaugų (įskaitant bendrąsias socialines paslaugas) gavėjų skaičiaus santykis su bendru savivaldybės gyventojų skaičiumi</t>
  </si>
  <si>
    <t>Įgyvendinta priemonių</t>
  </si>
  <si>
    <t>Vykdoma priemonių</t>
  </si>
  <si>
    <t>7. Modernizuoti Klaipėdos lopšelio-darželio „Saulutė“ pastatą</t>
  </si>
  <si>
    <r>
      <t xml:space="preserve">Vidutinė laukimo eilėje nuo ilgalaikės socialinės globos paskyrimo </t>
    </r>
    <r>
      <rPr>
        <i/>
        <sz val="10"/>
        <rFont val="Times New Roman"/>
        <family val="1"/>
        <charset val="186"/>
      </rPr>
      <t>suaugusiems asmenims su negalia ar senyvo amžiaus asmenims</t>
    </r>
    <r>
      <rPr>
        <sz val="10"/>
        <rFont val="Times New Roman"/>
        <family val="1"/>
        <charset val="186"/>
      </rPr>
      <t xml:space="preserve"> iki jos gavimo socialinės globos paslaugų įstaigoje trukmė (dienomis)</t>
    </r>
  </si>
  <si>
    <r>
      <t xml:space="preserve">Vidutinė laukimo eilėje nuo trumpalaikės socialinės globos paskyrimo </t>
    </r>
    <r>
      <rPr>
        <i/>
        <sz val="10"/>
        <rFont val="Times New Roman"/>
        <family val="1"/>
        <charset val="186"/>
      </rPr>
      <t>suaugusiems asmenims su negalia ar senyvo amžiaus asmenims</t>
    </r>
    <r>
      <rPr>
        <sz val="10"/>
        <rFont val="Times New Roman"/>
        <family val="1"/>
        <charset val="186"/>
      </rPr>
      <t xml:space="preserve"> iki jos gavimo socialinės globos paslaugų įstaigoje trukmė (dienomis)</t>
    </r>
  </si>
  <si>
    <t>1 (2022) / 
90 (pradedant 2023)</t>
  </si>
  <si>
    <t>30 įstaigų kasmet (2022–2026)</t>
  </si>
  <si>
    <t>3. PRIORITETŲ ĮGYVENDINIMAS</t>
  </si>
  <si>
    <t>IŠ VISO (VISI PRIORITETAI)</t>
  </si>
  <si>
    <t>Vnt.</t>
  </si>
  <si>
    <t>%</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</si>
  <si>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</si>
  <si>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</si>
  <si>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</si>
  <si>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______________________</t>
  </si>
  <si>
    <t>0,79 (2023)**</t>
  </si>
  <si>
    <t xml:space="preserve">33
(iš 100 galimų) (2022)***
</t>
  </si>
  <si>
    <t xml:space="preserve">40,5
(iš 100 galimų) (2023)***
</t>
  </si>
  <si>
    <t>40,5
(iš 100 galimų) (2023)***
VšĮ Lietuvos energetikos agentūra neatnaujino 2024 m. duomenų</t>
  </si>
  <si>
    <t>7,6 (2023)</t>
  </si>
  <si>
    <t>4920 (2023)/ 103 (2023)</t>
  </si>
  <si>
    <t>1,6 (2023)</t>
  </si>
  <si>
    <t>16/47</t>
  </si>
  <si>
    <t>198/2</t>
  </si>
  <si>
    <r>
      <t>Kasmet organizuojamų</t>
    </r>
    <r>
      <rPr>
        <b/>
        <sz val="10"/>
        <rFont val="Times New Roman"/>
        <family val="1"/>
        <charset val="186"/>
      </rPr>
      <t xml:space="preserve"> </t>
    </r>
    <r>
      <rPr>
        <sz val="10"/>
        <rFont val="Times New Roman"/>
        <family val="1"/>
        <charset val="186"/>
      </rPr>
      <t xml:space="preserve">ir (ar) finansuojamų </t>
    </r>
    <r>
      <rPr>
        <i/>
        <sz val="10"/>
        <rFont val="Times New Roman"/>
        <family val="1"/>
        <charset val="186"/>
      </rPr>
      <t>jūrinės</t>
    </r>
    <r>
      <rPr>
        <sz val="10"/>
        <rFont val="Times New Roman"/>
        <family val="1"/>
        <charset val="186"/>
      </rPr>
      <t xml:space="preserve"> tematikos renginių ir pan. iniciatyvų skaičius</t>
    </r>
  </si>
  <si>
    <t xml:space="preserve">
11
</t>
  </si>
  <si>
    <r>
      <t xml:space="preserve">Apsilankiusių savivaldybės finansuojamuose ar remiamuose </t>
    </r>
    <r>
      <rPr>
        <i/>
        <sz val="10"/>
        <rFont val="Times New Roman"/>
        <family val="1"/>
        <charset val="186"/>
      </rPr>
      <t>jūrinės</t>
    </r>
    <r>
      <rPr>
        <sz val="10"/>
        <rFont val="Times New Roman"/>
        <family val="1"/>
        <charset val="186"/>
      </rPr>
      <t xml:space="preserve"> kultūros renginiuose asmenų skaičius</t>
    </r>
  </si>
  <si>
    <r>
      <t xml:space="preserve">Užsienio miestų (ir šalių), įtrauktų į ilgalaikę </t>
    </r>
    <r>
      <rPr>
        <i/>
        <sz val="10"/>
        <rFont val="Times New Roman"/>
        <family val="1"/>
        <charset val="186"/>
      </rPr>
      <t>jūrinės</t>
    </r>
    <r>
      <rPr>
        <sz val="10"/>
        <rFont val="Times New Roman"/>
        <family val="1"/>
        <charset val="186"/>
      </rPr>
      <t xml:space="preserve"> kultūros partnerystę (trunkančią ilgiau kaip 1 m.), skaičius</t>
    </r>
  </si>
  <si>
    <t>3/5,8</t>
  </si>
  <si>
    <t>78,1 (2023);
0,7 proc. (2023)</t>
  </si>
  <si>
    <t>69,9 (2020)/
(0,94) 2020</t>
  </si>
  <si>
    <t>69,4 (2023) / 0,9 (2023)</t>
  </si>
  <si>
    <t>1006,2 (2023)/
1,06 (2023)</t>
  </si>
  <si>
    <t>1033,47 (2024)/1,09 (2024)*</t>
  </si>
  <si>
    <t xml:space="preserve">
15,0 (2024);
–1,1 proc. p. 
</t>
  </si>
  <si>
    <t>SVĮ 100
VšĮ 98,2</t>
  </si>
  <si>
    <t xml:space="preserve">19,3 tūkst. (patiktukų), 24 tūkst. stebėtojų </t>
  </si>
  <si>
    <t>307 tūkst. (ne unikalūs), 291 tūkst. nauji vartotojai (2024)</t>
  </si>
  <si>
    <t>2/6,45</t>
  </si>
  <si>
    <t>88,4 (2023)</t>
  </si>
  <si>
    <t xml:space="preserve">5/4 </t>
  </si>
  <si>
    <t xml:space="preserve">2 </t>
  </si>
  <si>
    <t>57,43</t>
  </si>
  <si>
    <t>54,93</t>
  </si>
  <si>
    <t>49,75</t>
  </si>
  <si>
    <t>2024 (faktas skaitine reikšme)</t>
  </si>
  <si>
    <t>4/15</t>
  </si>
  <si>
    <t>841/108</t>
  </si>
  <si>
    <t>Įgyvendintų SVV paramos priemonių skaičius (vnt. per metus)</t>
  </si>
  <si>
    <t>39/1</t>
  </si>
  <si>
    <t>Konferencijų centrų, galinčių talpinti bent 500 dalyvių vienoje salėje, skaičius (vnt.)</t>
  </si>
  <si>
    <t xml:space="preserve">82 (ikimokykl./ 67 (bendrojo ugdymo mokyklų)
</t>
  </si>
  <si>
    <t>3833/914</t>
  </si>
  <si>
    <t>&gt;1000</t>
  </si>
  <si>
    <t>10,0/6,21</t>
  </si>
  <si>
    <t>P-2.1.1.3-2</t>
  </si>
  <si>
    <t>15/44</t>
  </si>
  <si>
    <t>46197/28,7</t>
  </si>
  <si>
    <t>245/77</t>
  </si>
  <si>
    <t>1/219</t>
  </si>
  <si>
    <t>Skleisti informaciją apie fizinio aktyvumo naudą ir galimybes Mieste</t>
  </si>
  <si>
    <t>11282/48,9</t>
  </si>
  <si>
    <t>38/29,6</t>
  </si>
  <si>
    <t>3/1476</t>
  </si>
  <si>
    <t>690
(2023 m.)</t>
  </si>
  <si>
    <t>560/46</t>
  </si>
  <si>
    <t>405/12240</t>
  </si>
  <si>
    <t>65/650</t>
  </si>
  <si>
    <t>875/25</t>
  </si>
  <si>
    <t>2/210</t>
  </si>
  <si>
    <t>5 mokymai/ 20 NVO</t>
  </si>
  <si>
    <t>1/0</t>
  </si>
  <si>
    <t>5/5,5599</t>
  </si>
  <si>
    <t>1/3,3</t>
  </si>
  <si>
    <t>19/2000</t>
  </si>
  <si>
    <t>0 (BRT linijos įrengimas) / 1 (13 vnt. 18 m ilgio elektra varomų autobusų ir 11 vnt. 12 m ilgio elektra varomų autobusų)</t>
  </si>
  <si>
    <t>60 (2022)</t>
  </si>
  <si>
    <t>40 (2024)</t>
  </si>
  <si>
    <t>15(2024)</t>
  </si>
  <si>
    <t>1. Sutvarkyti Žardės–Kuncų piliakalnį ir išvalyti bei sutvarkyti teritorijoje esantį vandens telkinį</t>
  </si>
  <si>
    <t>Didinti Miesto apšvietimo efektyvumą ir kokybę</t>
  </si>
  <si>
    <t>100
(2023)</t>
  </si>
  <si>
    <t>5/4800</t>
  </si>
  <si>
    <r>
      <t>- Naujos technikos su žema ar nuline CO</t>
    </r>
    <r>
      <rPr>
        <i/>
        <vertAlign val="subscript"/>
        <sz val="10"/>
        <rFont val="Times New Roman"/>
        <family val="1"/>
        <charset val="186"/>
      </rPr>
      <t>2</t>
    </r>
    <r>
      <rPr>
        <i/>
        <sz val="10"/>
        <rFont val="Times New Roman"/>
        <family val="1"/>
        <charset val="186"/>
      </rPr>
      <t xml:space="preserve"> emisija įsigijimas, elektros energijos įkrovimo infrastruktūros įrengimas – Uosto ir terminalų valdymo sistemų plėtra ir skaitmenizavimas</t>
    </r>
  </si>
  <si>
    <t>Mokyklų pastatų, kurie yra geros būklės, skaičius ir dalis bendroje mokyklų pastatų struktūroje</t>
  </si>
  <si>
    <t>2,33 km
5 išleistuvai su 6 valymo įrenginiais</t>
  </si>
  <si>
    <t>Pritrauktomis investicijomis Klaipėdos mieste įkurtų reikšmingų ekonominių objektų (pvz., gamyklų, inovacijų ir/ar verslo aptarnavimo centrų, laboratorijų ir pan. objektų, reikšmingai prisidedančių prie miesto ir (ar) regiono ekonominio vystymo), skaičius (vnt.)</t>
  </si>
  <si>
    <t>Parengta studija ir (ar) veiksmų planas (vnt.)</t>
  </si>
  <si>
    <t>Parų skaičius, kai buvo viršijamos ribinės teršalų vertės per metus (KD10; matavimų oro kokybės stotyse duomenys), (matavimo stotis „Klaipėda, Šilutės plentas“ ir (ar) matavimo stotis „Klaipėda, Centras“)</t>
  </si>
  <si>
    <t>Suorganizuota kvalifikacijos kėlimo ir (ar) tobulinimo renginių (iki 6 val.), (vnt. per metus)</t>
  </si>
  <si>
    <t>Savivaldybės paremtų ir (ar) bendradarbiavimo su verslo atstovais įgyvendintų gyventojų verslumą skatinamųjų priemonių skaičius (vnt. per metus)</t>
  </si>
  <si>
    <t>Kultūros paveldo objektų ir (ar) elementų panaudojimo (įamžinimo, atkūrimo, įveiklinimo) tikslingumo nustatymas (tyrimų skaičius, vnt.)</t>
  </si>
  <si>
    <t>Parengta tyrimų, analizių ir pan. dokumentacijos*, nagrinėjant Pietinio multimodalinio pocentrio įrengimo galimybes (vnt. ir (arba) kompl.)</t>
  </si>
  <si>
    <t>Tarptautinių ir regioninių skrydžių krypčių iš Palangos oro uosto ir į jį skaičius, vnt.</t>
  </si>
  <si>
    <t>Naujai sukurtos ir (ar) pritaikytos (pvz., keičiant esamo objekto naudojimo būdą) inovatyvios ir patrauklios kultūros erdvės (kv. m)</t>
  </si>
  <si>
    <t>1. Modernizuoti (rekonstruoti, iš esmės transformuoti ir (ar) kitaip įveiklinti) Vasaros koncertų estradą</t>
  </si>
  <si>
    <t>Tikslinių kultūros tinklų ir (ar) asociacijų, kurių narė yra Klaipėdos miesto savivaldybė, skaičius (vnt.)</t>
  </si>
  <si>
    <t>Atnaujintų ir (ar) naujų kultūros paslaugų skaičius miestui pavaldžiose kultūros įstaigose, įtraukiant miesto bendruomenę (vnt. per metus)</t>
  </si>
  <si>
    <t>4. Pastatyti naują sporto salę šiaurinėje miesto dalyje (Kretingos g. / Šviesos g.)</t>
  </si>
  <si>
    <t>Įgyvendintų pažangos projektų skaičius (vnt.) (projektai įgyvendintini tik pritraukus privačius investuotojus ir (ar) valstybės lėšas)</t>
  </si>
  <si>
    <t>Įrengti ir (ar) atnaujinti ir (ar) pritaikyti infrastruktūrą, skirtą kokybiškoms socialinėms paslaugoms teikti</t>
  </si>
  <si>
    <t>Edukacijos vaikams, ugdant jų socialinius įgūdžius ir skatinant užimtumą bei didinant motyvaciją – renginių ir (ar) veiklų skaičius (vnt. per metus) ir dalyvių skaičius (asm. per metus)</t>
  </si>
  <si>
    <t>IT įrankio (sistemos, aplikacijos ir (ar) kt.), sujungiančio viešąsias savivaldybės paslaugas ir Klaipėdiečio kortelės koncepciją, sukūrimas, išbandymas ir diegimas</t>
  </si>
  <si>
    <t>1. Sukurti IT įrankį (sistemą, aplikaciją ir (ar) kt.), sujungiantį viešąsias savivaldybės paslaugas ir Klaipėdiečio kortelės koncepciją</t>
  </si>
  <si>
    <t>4. Įrengti ir (ar) atnaujinti dviračių taką palei Smiltelės g. nuo Šilutės pl. iki Minijos g.</t>
  </si>
  <si>
    <t>5. Įrengti ir (ar)atnaujinti dviračių taką palei Šilutės pl. nuo Smiltelės g. iki Baltijos pr.</t>
  </si>
  <si>
    <t>Dviračių takų kokybės ir rišlumo priežiūros funkcijų užtikrinimo priskyrimas vienai institucijai (perduotų ir (ar) įtvirtintų funkcijų apimtis, vnt.)</t>
  </si>
  <si>
    <t>Įgalinti zonas „be automobilio“, skatinant judėjimą mažiau taršiomis transporto priemonėmis ir (ar) pėsčiomis</t>
  </si>
  <si>
    <t>Organizuotų renginių ir jų dalyvių skaičius (per metus: vnt. / asm.), išskyrus bendrąjį ugdymą</t>
  </si>
  <si>
    <t>Elektrinių keleivinių riedmenų dalis geležinkelio susisiekimui ruože Vilnius–Klaipėda (proc.)</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</si>
  <si>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</si>
  <si>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</si>
  <si>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Savivaldybės iš dalies finansuojamų ir (ar) paremtų iniciatyvų skaičius (vnt.)</t>
  </si>
  <si>
    <t xml:space="preserve">Įrengti, modernizuoti ir (ar) pritaikyti daugiafunkces  viešąsias erdves poilsio, rekreacijos poreikiams  </t>
  </si>
  <si>
    <t>Įrengtų ir (ar) atnaujintų vaikų žaidimų aikštelių skaičius (vnt.)</t>
  </si>
  <si>
    <t>Įrengtų ir (ar) atnaujintų naujų kapinių teritorijų apimtis (vnt. ir ha)</t>
  </si>
  <si>
    <t>Sutvarkyti piliakalnius ir juos pritaikyti lankymui ir (ar) kitoms viešosioms funkcijoms</t>
  </si>
  <si>
    <t>Klaipėdos pilies istorinės, kartografinės ir ikonografinės medžiagos paieškos užsienio archyvuose (parengtos medžiagos ir (ar) ataskaitos apimtis, kompl.)</t>
  </si>
  <si>
    <t>Šilumos energijos metinis suvartojimas Savivaldybės ir Savivaldybės pavaldumo įstaigose (kWh / 1 kv. m / per metus)*</t>
  </si>
  <si>
    <t xml:space="preserve">3. Vykdyti projektą „Rūšiuojamuoju būdu iš gyventojų surenkamų maisto ir (ar) virtuvės atliekų apdorojimo infrastruktūros sukūrimas ir (ar) esamos komunalinių atliekų tvarkymo infrastruktūros pritaikymas maisto/virtuvės atliekų apdorojimui bei gyventojų informavimas maisto/virtuvės atliekų prevencijos ir tvarkymo klausimais“ </t>
  </si>
  <si>
    <t>2. Atlikti Klaipėdos m. savivaldybės koncertinės įstaigos Koncertų salės pastato kapitalinį remontą</t>
  </si>
  <si>
    <t>8. Įrengti dviračių juostą Tiltų g. ruože nuo Turgaus g. iki Taikos pr., Turgaus g. nuo Jono kalnelio iki Teatro aikštės ir pačioje Teatro aikštėje</t>
  </si>
  <si>
    <t>1. Parengti savaeigio viešojo transporto ruože Smiltynės keltas - Jūrų muziejus projektą bei jį įgyvendinti, pasinaudojant MITA finansavimo instrumentu</t>
  </si>
  <si>
    <t>Atnaujinti ir (ar) transformuoti pagrindines jungtis su uostu ir uosto teritorijoje</t>
  </si>
  <si>
    <t>11. Įrengti trūkstamą kelio ruožą (jungtį) nuo Tauralaukio iki miesto ribos ties Aukštkiemių kaimu (su dviračių taku) (bendradarbiaujant su Klaipėdos rajono savivaldybe). Įrengiant trūkstamą atkarpą, užtikrinti dviračio tako jungtį palei Vėjo g. iki Pajūrio g. dviračio tako</t>
  </si>
  <si>
    <t>Atnaujinti (modernizuoti) daugiabučius gyvenamuosius namus, didinant energinį efektyvumą</t>
  </si>
  <si>
    <t>Atnaujintų (modernizuotų) daugiabučių namų, kuriuose įdiegtos energinį efektyvumą didinančios priemonės, skaičius (vnt.)</t>
  </si>
  <si>
    <t>5. Atlikti VšĮ Klaipėdos vaikų ligoninės Priėmimo skyriaus patalpų (K. Donelaičio g. 5, 7, 9) išplėtimą ir I a. sienų remontą</t>
  </si>
  <si>
    <t>6. Atlikti VšĮ Klaipėdos vaikų ligoninės pastato (K. Donelaičio g. 7) šlaitinio stogo konstrukcijų kapitalinį remontą</t>
  </si>
  <si>
    <t>6. Įrengti dviračių taką palei Šilutės pl. / Tilžės g. nuo Paryžiau Komunos g. iki sankryžos su Sausio 15-osios g., toliau palei Sausio 15-osios g. nuo sankryžos su Tilžės g. iki Pilies g.</t>
  </si>
  <si>
    <t>12. Įrengti „Miesto sodą“ (prie Pievų Tako g.)</t>
  </si>
  <si>
    <t>3. Išplėtoti trūkstamas dviračių takų jungtis Miesto teritorijoje (tarp Tilžės g. ir Malūno parko, palei Prano Lideikio g. nuo Liepojos g. iki Molo g.)</t>
  </si>
  <si>
    <t>9. Įrengti dviračių taką palei Liepojos g.–Prano Lideikio g. (nuo miesto ligoninių pastatų komplekso palei Liepojos g., įrengti jungtį su Miško kvartalu)</t>
  </si>
  <si>
    <t>11. Įrengti parką prie Smeltalės upelio</t>
  </si>
  <si>
    <t>1. Sutvarkyti Memelio miesto teritorijos prieigas (įrengti Danės skverą, inžinerines komunikacijas, privažiavimo kelius) Šiauriniame rage</t>
  </si>
  <si>
    <t>Tikslinių tinklų ir (ar) asociacijų, kurių narė yra Klaipėdos miesto savivaldybė, skaičius (vnt.)</t>
  </si>
  <si>
    <t>Paskatinti vaikų ir jaunuolių pilietinį sąmoningumą ir įtrauktį (savivaldybės finansuojamo dalyvaujamojo biudžeto modelio taikymo ir panašių iniciatyvų plėtra bendrojo ugdymo mokyklose)</t>
  </si>
  <si>
    <t>Savivaldybės biudžeto lėšomis finansuotų sportinio ugdymo programų ir (ar) projektų skaičius (vnt.)</t>
  </si>
  <si>
    <t>Suremontuotų savivaldybės butų skaičius (vnt. per metus)</t>
  </si>
  <si>
    <t>1. Pastatyti savivaldybės socialinio būsto fondo gyvenamuosius namus žemės sklype (Akmenų g. 1 B)</t>
  </si>
  <si>
    <t>2. Įsigyti ir (ar) socialinio būsto paskirčiai pritaikyti būstus</t>
  </si>
  <si>
    <t xml:space="preserve"> * - Siekiama reikšmė turėtų būti nustatyta, priėmus sprendimą, kurios savivaldybės viešosios administracinės paslaugos turėtų būti teikiamos užsienio kalbomis</t>
  </si>
  <si>
    <t>Gerinti savivaldybės (ir susijusių savivaldos, viešojo valdymo institucijų) teikiamų viešųjų paslaugų prieinamumą ir kokybę</t>
  </si>
  <si>
    <t>Užtikrinti žmogiškųjų išteklių balansą savivaldybėje ir savivaldybės įstaigose (biudžetinėse ir viešosiose)</t>
  </si>
  <si>
    <t>Atliktas ilgalaikis savivaldybės ir savivaldybės įstaigų (biudžetinių ir viešųjų) personalo užimtumo ir poreikio tyrimas (vnt.) bei vėliau periodiškai atliekami/atnaujinami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</si>
  <si>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</si>
  <si>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</si>
  <si>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</si>
  <si>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</si>
  <si>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Sukurti ir palaikyti bendrą savivaldybės administracijos, savivaldybės įstaigų ir įmonių organizacijų skelbiamos viešosios informacijos sistemą (įsk. esamų šaltinių tobulinimą, siekiant sistemos vienodo standarto)</t>
  </si>
  <si>
    <t>Įstaigų, savo veikloje įdiegusių sukurtą bendrą savivaldybės ir savivaldybės įstaigų (biudžetinių ir viešųjų) personalo valdymo sistemą, dalis (proc.) nuo visų savivaldybės ir savivaldybės įstaigų (biudžetinių ir viešųjų)*</t>
  </si>
  <si>
    <t>Padidinti savivaldybės ir savivaldybės pavaldumo įstaigų valdomo turto naudojimo efektyvumą</t>
  </si>
  <si>
    <t>Įregistruota savivaldybės nuosavybėn priskirtų nekilnojamojo turto objektų skaičius (vnt. per metus)</t>
  </si>
  <si>
    <t>Savivaldybės taikytos priemonės, siekiant išsaugoti ir pritaikyti šiuolaikinėms reikmėms Centrinio pašto pastatų ir buvusio policijos komisariato pastatų kompleksus (vnt.)</t>
  </si>
  <si>
    <t>Modernizuoti savivaldybės viešuosius pastatus, taikant energijos išteklių panaudojimo efektyvumo didinimo priemones</t>
  </si>
  <si>
    <t xml:space="preserve">* Šilumos energijos suvartojimas (kWh), tenkantis vienam kvadratiniam metrui ploto savivaldybės ir savivaldybės pavaldumo įstaigų pastatuose, per metus					</t>
  </si>
  <si>
    <t>Išplėtoti oro kokybės matavimo automatinių stotelių tinklą (savivaldybės įsigytų oro taršos matavimo prietaisų skaičius (vnt.)</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</si>
  <si>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</si>
  <si>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</si>
  <si>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PRITARTA
Klaipėdos miesto savivaldybės tarybos 
2025 m. liepos 31 d. sprendimu Nr. T2-261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</si>
</sst>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font>
      <sz val="10"/>
      <name val="Arial"/>
      <charset val="186"/>
    </font>
    <font>
      <sz val="10"/>
      <name val="Times New Roman"/>
      <family val="1"/>
    </font>
    <font>
      <b/>
      <sz val="10"/>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i/>
      <sz val="10"/>
      <name val="Times New Roman"/>
      <family val="1"/>
    </font>
    <font>
      <sz val="10"/>
      <color rgb="FF000000"/>
      <name val="Times New Roman"/>
      <family val="1"/>
    </font>
    <font>
      <sz val="11"/>
      <color theme="1"/>
      <name val="Calibri"/>
      <family val="2"/>
      <scheme val="minor"/>
    </font>
    <font>
      <u/>
      <sz val="10"/>
      <color theme="10"/>
      <name val="Arial"/>
      <family val="2"/>
      <charset val="186"/>
    </font>
    <font>
      <sz val="9"/>
      <color indexed="81"/>
      <name val="Tahoma"/>
      <family val="2"/>
      <charset val="186"/>
    </font>
    <font>
      <sz val="12"/>
      <name val="Times New Roman"/>
      <family val="1"/>
      <charset val="186"/>
    </font>
    <font>
      <sz val="8"/>
      <color rgb="FF000000"/>
      <name val="Times New Roman"/>
      <family val="1"/>
      <charset val="186"/>
    </font>
    <font>
      <b/>
      <u/>
      <sz val="10"/>
      <name val="Times New Roman"/>
      <family val="1"/>
      <charset val="186"/>
    </font>
    <font>
      <b/>
      <sz val="14"/>
      <name val="Times New Roman"/>
      <family val="1"/>
      <charset val="186"/>
    </font>
    <font>
      <sz val="12"/>
      <name val="Times New Roman"/>
      <family val="1"/>
    </font>
    <font>
      <sz val="11"/>
      <name val="Times New Roman"/>
      <family val="1"/>
    </font>
    <font>
      <sz val="12"/>
      <color rgb="FF92D050"/>
      <name val="Times New Roman"/>
      <family val="1"/>
    </font>
    <font>
      <sz val="14"/>
      <name val="Times New Roman"/>
      <family val="1"/>
    </font>
    <font>
      <b/>
      <sz val="12"/>
      <name val="Times New Roman"/>
      <family val="1"/>
    </font>
    <font>
      <b/>
      <sz val="9"/>
      <name val="Times New Roman"/>
      <family val="1"/>
    </font>
    <font>
      <sz val="8"/>
      <name val="Times New Roman"/>
      <family val="1"/>
    </font>
    <font>
      <sz val="8"/>
      <color indexed="8"/>
      <name val="Times New Roman"/>
      <family val="1"/>
      <charset val="186"/>
    </font>
    <font>
      <sz val="8"/>
      <name val="Times New Roman"/>
      <family val="1"/>
      <charset val="186"/>
    </font>
    <font>
      <sz val="8"/>
      <name val="Arial"/>
      <family val="2"/>
      <charset val="186"/>
    </font>
    <font>
      <i/>
      <sz val="8"/>
      <color indexed="8"/>
      <name val="Times New Roman"/>
      <family val="1"/>
      <charset val="186"/>
    </font>
    <font>
      <sz val="11"/>
      <name val="Times New Roman"/>
      <family val="1"/>
      <charset val="186"/>
    </font>
    <font>
      <sz val="10"/>
      <name val="Timesnew"/>
      <charset val="186"/>
    </font>
    <font>
      <sz val="9"/>
      <name val="Arial"/>
      <family val="2"/>
      <charset val="186"/>
    </font>
    <font>
      <sz val="10"/>
      <color indexed="81"/>
      <name val="Arial"/>
      <family val="2"/>
      <charset val="186"/>
    </font>
    <font>
      <sz val="10"/>
      <color rgb="FFFF0000"/>
      <name val="Arial"/>
      <charset val="186"/>
    </font>
    <font>
      <b/>
      <u/>
      <sz val="12"/>
      <name val="Times New Roman"/>
      <family val="1"/>
      <charset val="186"/>
    </font>
    <font>
      <b/>
      <i/>
      <sz val="10"/>
      <name val="Times New Roman"/>
      <family val="1"/>
      <charset val="186"/>
    </font>
    <font>
      <sz val="10"/>
      <name val="times new"/>
      <charset val="186"/>
    </font>
    <font>
      <sz val="10"/>
      <name val="Times"/>
      <family val="1"/>
    </font>
    <font>
      <i/>
      <sz val="9"/>
      <name val="Times New Roman"/>
      <family val="1"/>
      <charset val="186"/>
    </font>
    <font>
      <i/>
      <vertAlign val="subscript"/>
      <sz val="1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9FF99"/>
        <bgColor indexed="64"/>
      </patternFill>
    </fill>
    <fill>
      <patternFill patternType="solid">
        <fgColor rgb="FFFFFFFF"/>
        <bgColor rgb="FF000000"/>
      </patternFill>
    </fill>
    <fill>
      <patternFill patternType="solid">
        <fgColor theme="0"/>
        <bgColor rgb="FF000000"/>
      </patternFill>
    </fill>
    <fill>
      <patternFill patternType="solid">
        <fgColor indexed="45"/>
        <bgColor indexed="64"/>
      </patternFill>
    </fill>
    <fill>
      <patternFill patternType="solid">
        <fgColor indexed="9"/>
        <bgColor indexed="64"/>
      </patternFill>
    </fill>
  </fills>
  <borders count="27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thin">
        <color rgb="FF000000"/>
      </left>
      <right style="thin">
        <color indexed="64"/>
      </right>
      <top style="thin">
        <color indexed="64"/>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indexed="64"/>
      </left>
      <right/>
      <top/>
      <bottom/>
      <diagonal/>
    </border>
    <border>
      <left style="thin">
        <color rgb="FF000000"/>
      </left>
      <right style="thin">
        <color indexed="64"/>
      </right>
      <top style="thin">
        <color rgb="FF000000"/>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style="thin">
        <color rgb="FF000000"/>
      </left>
      <right/>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right/>
      <top style="thin">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right style="thin">
        <color indexed="64"/>
      </right>
      <top style="thin">
        <color rgb="FF000000"/>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top style="thin">
        <color rgb="FF000000"/>
      </top>
      <bottom/>
      <diagonal/>
    </border>
    <border>
      <left style="thin">
        <color rgb="FF000000"/>
      </left>
      <right style="thin">
        <color indexed="64"/>
      </right>
      <top/>
      <bottom style="medium">
        <color rgb="FF000000"/>
      </bottom>
      <diagonal/>
    </border>
    <border>
      <left style="thin">
        <color indexed="64"/>
      </left>
      <right style="thin">
        <color rgb="FF000000"/>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right/>
      <top style="medium">
        <color rgb="FF000000"/>
      </top>
      <bottom/>
      <diagonal/>
    </border>
    <border>
      <left/>
      <right style="thin">
        <color indexed="64"/>
      </right>
      <top style="medium">
        <color indexed="64"/>
      </top>
      <bottom style="thin">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rgb="FF000000"/>
      </left>
      <right style="thin">
        <color indexed="64"/>
      </right>
      <top/>
      <bottom/>
      <diagonal/>
    </border>
    <border>
      <left style="thin">
        <color indexed="64"/>
      </left>
      <right style="thin">
        <color rgb="FF000000"/>
      </right>
      <top style="medium">
        <color indexed="64"/>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right/>
      <top/>
      <bottom style="thin">
        <color indexed="64"/>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medium">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rgb="FF000000"/>
      </bottom>
      <diagonal/>
    </border>
    <border>
      <left style="thin">
        <color rgb="FF000000"/>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bottom style="medium">
        <color indexed="64"/>
      </bottom>
      <diagonal/>
    </border>
    <border>
      <left style="thin">
        <color indexed="64"/>
      </left>
      <right/>
      <top style="hair">
        <color indexed="64"/>
      </top>
      <bottom/>
      <diagonal/>
    </border>
    <border>
      <left style="thin">
        <color rgb="FF000000"/>
      </left>
      <right style="thin">
        <color rgb="FF000000"/>
      </right>
      <top/>
      <bottom style="thin">
        <color indexed="64"/>
      </bottom>
      <diagonal/>
    </border>
    <border>
      <left style="thin">
        <color indexed="64"/>
      </left>
      <right/>
      <top style="medium">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medium">
        <color rgb="FF000000"/>
      </top>
      <bottom style="medium">
        <color indexed="64"/>
      </bottom>
      <diagonal/>
    </border>
    <border>
      <left style="medium">
        <color indexed="64"/>
      </left>
      <right style="thin">
        <color indexed="64"/>
      </right>
      <top style="medium">
        <color indexed="64"/>
      </top>
      <bottom style="medium">
        <color rgb="FF000000"/>
      </bottom>
      <diagonal/>
    </border>
    <border>
      <left style="thin">
        <color rgb="FF000000"/>
      </left>
      <right style="thin">
        <color indexed="64"/>
      </right>
      <top style="medium">
        <color rgb="FF000000"/>
      </top>
      <bottom/>
      <diagonal/>
    </border>
    <border>
      <left/>
      <right style="medium">
        <color rgb="FF000000"/>
      </right>
      <top style="medium">
        <color rgb="FF000000"/>
      </top>
      <bottom style="thin">
        <color indexed="64"/>
      </bottom>
      <diagonal/>
    </border>
    <border>
      <left style="thin">
        <color rgb="FF000000"/>
      </left>
      <right/>
      <top/>
      <bottom style="medium">
        <color rgb="FF000000"/>
      </bottom>
      <diagonal/>
    </border>
    <border>
      <left style="medium">
        <color rgb="FF000000"/>
      </left>
      <right/>
      <top/>
      <bottom/>
      <diagonal/>
    </border>
    <border>
      <left style="thin">
        <color rgb="FF000000"/>
      </left>
      <right style="thin">
        <color indexed="64"/>
      </right>
      <top style="thin">
        <color indexed="64"/>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top style="medium">
        <color rgb="FF000000"/>
      </top>
      <bottom style="medium">
        <color indexed="64"/>
      </bottom>
      <diagonal/>
    </border>
    <border>
      <left/>
      <right style="thin">
        <color indexed="64"/>
      </right>
      <top style="medium">
        <color indexed="64"/>
      </top>
      <bottom style="medium">
        <color indexed="64"/>
      </bottom>
      <diagonal/>
    </border>
    <border>
      <left/>
      <right style="double">
        <color rgb="FFB64926"/>
      </right>
      <top/>
      <bottom/>
      <diagonal/>
    </border>
    <border>
      <left style="double">
        <color rgb="FFB64926"/>
      </left>
      <right/>
      <top/>
      <bottom/>
      <diagonal/>
    </border>
    <border>
      <left style="thin">
        <color indexed="64"/>
      </left>
      <right/>
      <top style="thin">
        <color indexed="64"/>
      </top>
      <bottom style="medium">
        <color rgb="FF000000"/>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rgb="FF000000"/>
      </top>
      <bottom/>
      <diagonal/>
    </border>
    <border>
      <left/>
      <right style="thin">
        <color indexed="64"/>
      </right>
      <top style="medium">
        <color rgb="FF000000"/>
      </top>
      <bottom style="thin">
        <color rgb="FF000000"/>
      </bottom>
      <diagonal/>
    </border>
    <border>
      <left/>
      <right style="thin">
        <color indexed="64"/>
      </right>
      <top style="medium">
        <color rgb="FF000000"/>
      </top>
      <bottom style="thin">
        <color indexed="64"/>
      </bottom>
      <diagonal/>
    </border>
    <border>
      <left style="thin">
        <color indexed="64"/>
      </left>
      <right/>
      <top style="thin">
        <color indexed="64"/>
      </top>
      <bottom style="thin">
        <color rgb="FF000000"/>
      </bottom>
      <diagonal/>
    </border>
    <border>
      <left style="medium">
        <color indexed="64"/>
      </left>
      <right style="medium">
        <color rgb="FF000000"/>
      </right>
      <top style="thin">
        <color indexed="64"/>
      </top>
      <bottom style="medium">
        <color indexed="64"/>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rgb="FF000000"/>
      </bottom>
      <diagonal/>
    </border>
    <border>
      <left/>
      <right style="thin">
        <color indexed="64"/>
      </right>
      <top style="medium">
        <color rgb="FF000000"/>
      </top>
      <bottom/>
      <diagonal/>
    </border>
    <border>
      <left/>
      <right style="medium">
        <color indexed="64"/>
      </right>
      <top style="medium">
        <color rgb="FF000000"/>
      </top>
      <bottom/>
      <diagonal/>
    </border>
    <border>
      <left/>
      <right style="medium">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rgb="FF000000"/>
      </bottom>
      <diagonal/>
    </border>
    <border>
      <left/>
      <right style="thin">
        <color indexed="64"/>
      </right>
      <top style="thin">
        <color indexed="64"/>
      </top>
      <bottom style="thin">
        <color rgb="FF000000"/>
      </bottom>
      <diagonal/>
    </border>
    <border>
      <left/>
      <right style="thin">
        <color rgb="FF000000"/>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style="medium">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style="medium">
        <color rgb="FF000000"/>
      </bottom>
      <diagonal/>
    </border>
    <border>
      <left style="thin">
        <color indexed="64"/>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style="thin">
        <color indexed="64"/>
      </left>
      <right/>
      <top style="medium">
        <color rgb="FF000000"/>
      </top>
      <bottom style="thin">
        <color indexed="64"/>
      </bottom>
      <diagonal/>
    </border>
    <border>
      <left/>
      <right/>
      <top style="medium">
        <color rgb="FF000000"/>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medium">
        <color rgb="FF000000"/>
      </top>
      <bottom style="medium">
        <color indexed="64"/>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thin">
        <color rgb="FF000000"/>
      </top>
      <bottom/>
      <diagonal/>
    </border>
    <border>
      <left style="medium">
        <color rgb="FF000000"/>
      </left>
      <right style="thin">
        <color indexed="64"/>
      </right>
      <top style="thin">
        <color indexed="64"/>
      </top>
      <bottom/>
      <diagonal/>
    </border>
    <border>
      <left style="medium">
        <color rgb="FF000000"/>
      </left>
      <right/>
      <top style="thin">
        <color indexed="64"/>
      </top>
      <bottom/>
      <diagonal/>
    </border>
    <border>
      <left style="medium">
        <color rgb="FF000000"/>
      </left>
      <right style="thin">
        <color indexed="64"/>
      </right>
      <top style="medium">
        <color indexed="64"/>
      </top>
      <bottom/>
      <diagonal/>
    </border>
    <border>
      <left/>
      <right style="thin">
        <color rgb="FF000000"/>
      </right>
      <top style="medium">
        <color rgb="FF000000"/>
      </top>
      <bottom/>
      <diagonal/>
    </border>
    <border>
      <left style="thin">
        <color indexed="64"/>
      </left>
      <right/>
      <top style="medium">
        <color rgb="FF000000"/>
      </top>
      <bottom style="medium">
        <color rgb="FF000000"/>
      </bottom>
      <diagonal/>
    </border>
    <border>
      <left style="thin">
        <color indexed="64"/>
      </left>
      <right style="thin">
        <color indexed="64"/>
      </right>
      <top style="thin">
        <color rgb="FF000000"/>
      </top>
      <bottom style="thin">
        <color indexed="64"/>
      </bottom>
      <diagonal/>
    </border>
    <border>
      <left style="thin">
        <color indexed="64"/>
      </left>
      <right/>
      <top style="medium">
        <color indexed="64"/>
      </top>
      <bottom style="thin">
        <color rgb="FF000000"/>
      </bottom>
      <diagonal/>
    </border>
    <border>
      <left/>
      <right style="hair">
        <color indexed="64"/>
      </right>
      <top/>
      <bottom/>
      <diagonal/>
    </border>
    <border>
      <left/>
      <right/>
      <top/>
      <bottom style="hair">
        <color indexed="64"/>
      </bottom>
      <diagonal/>
    </border>
    <border>
      <left style="hair">
        <color indexed="64"/>
      </left>
      <right/>
      <top/>
      <bottom/>
      <diagonal/>
    </border>
    <border>
      <left style="medium">
        <color rgb="FF000000"/>
      </left>
      <right style="thin">
        <color indexed="64"/>
      </right>
      <top style="medium">
        <color rgb="FF000000"/>
      </top>
      <bottom style="medium">
        <color indexed="64"/>
      </bottom>
      <diagonal/>
    </border>
    <border>
      <left style="medium">
        <color rgb="FF000000"/>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rgb="FF000000"/>
      </top>
      <bottom style="thin">
        <color rgb="FF000000"/>
      </bottom>
      <diagonal/>
    </border>
    <border>
      <left style="thin">
        <color indexed="64"/>
      </left>
      <right style="thin">
        <color rgb="FF000000"/>
      </right>
      <top style="medium">
        <color rgb="FF000000"/>
      </top>
      <bottom/>
      <diagonal/>
    </border>
    <border>
      <left style="medium">
        <color rgb="FF000000"/>
      </left>
      <right style="thin">
        <color indexed="64"/>
      </right>
      <top/>
      <bottom style="medium">
        <color indexed="64"/>
      </bottom>
      <diagonal/>
    </border>
    <border>
      <left style="thin">
        <color indexed="64"/>
      </left>
      <right style="medium">
        <color indexed="64"/>
      </right>
      <top style="medium">
        <color rgb="FF000000"/>
      </top>
      <bottom style="medium">
        <color indexed="64"/>
      </bottom>
      <diagonal/>
    </border>
    <border>
      <left style="thin">
        <color indexed="64"/>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rgb="FF000000"/>
      </bottom>
      <diagonal/>
    </border>
    <border>
      <left style="thin">
        <color indexed="64"/>
      </left>
      <right/>
      <top style="thin">
        <color rgb="FF000000"/>
      </top>
      <bottom style="thin">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style="thin">
        <color rgb="FF000000"/>
      </top>
      <bottom style="medium">
        <color rgb="FF000000"/>
      </bottom>
      <diagonal/>
    </border>
    <border>
      <left style="medium">
        <color indexed="64"/>
      </left>
      <right style="thin">
        <color rgb="FF000000"/>
      </right>
      <top style="medium">
        <color indexed="64"/>
      </top>
      <bottom style="medium">
        <color rgb="FF000000"/>
      </bottom>
      <diagonal/>
    </border>
    <border>
      <left style="thin">
        <color rgb="FF000000"/>
      </left>
      <right style="medium">
        <color indexed="64"/>
      </right>
      <top style="medium">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thin">
        <color rgb="FF000000"/>
      </top>
      <bottom style="medium">
        <color indexed="64"/>
      </bottom>
      <diagonal/>
    </border>
    <border>
      <left style="medium">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thin">
        <color indexed="64"/>
      </left>
      <right style="medium">
        <color indexed="64"/>
      </right>
      <top style="medium">
        <color indexed="64"/>
      </top>
      <bottom style="hair">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medium">
        <color indexed="64"/>
      </top>
      <bottom style="thin">
        <color indexed="64"/>
      </bottom>
      <diagonal/>
    </border>
    <border>
      <left/>
      <right style="thin">
        <color rgb="FF000000"/>
      </right>
      <top style="medium">
        <color indexed="64"/>
      </top>
      <bottom style="thin">
        <color indexed="64"/>
      </bottom>
      <diagonal/>
    </border>
  </borders>
  <cellStyleXfs count="3">
    <xf numFmtId="0" fontId="0" fillId="0" borderId="0"/>
    <xf numFmtId="0" fontId="13" fillId="0" borderId="0"/>
    <xf numFmtId="0" fontId="14" fillId="0" borderId="0" applyNumberFormat="0" applyFill="0" applyBorder="0" applyAlignment="0" applyProtection="0"/>
  </cellStyleXfs>
  <cellXfs count="1289">
    <xf numFmtId="0" fontId="0" fillId="0" borderId="0" xfId="0"/>
    <xf numFmtId="0" fontId="1" fillId="0" borderId="0" xfId="0" applyFont="1"/>
    <xf numFmtId="0" fontId="1" fillId="0" borderId="0" xfId="0" applyFont="1" applyAlignment="1">
      <alignment horizontal="left" vertical="top" wrapText="1"/>
    </xf>
    <xf numFmtId="0" fontId="4" fillId="0" borderId="0" xfId="0" applyFont="1"/>
    <xf numFmtId="0" fontId="6" fillId="0" borderId="0" xfId="0" applyFont="1"/>
    <xf numFmtId="0" fontId="1" fillId="0" borderId="7" xfId="0" applyFont="1" applyBorder="1" applyAlignment="1">
      <alignment horizontal="center" vertical="center" wrapText="1"/>
    </xf>
    <xf numFmtId="0" fontId="7" fillId="0" borderId="7" xfId="0" applyFont="1" applyBorder="1" applyAlignment="1">
      <alignment horizontal="center" vertical="center" wrapText="1"/>
    </xf>
    <xf numFmtId="0" fontId="6"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vertical="center" wrapText="1"/>
    </xf>
    <xf numFmtId="0" fontId="4" fillId="0" borderId="26" xfId="0" applyFont="1" applyBorder="1" applyAlignment="1">
      <alignment horizontal="center"/>
    </xf>
    <xf numFmtId="0" fontId="7" fillId="3"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xf>
    <xf numFmtId="0" fontId="7" fillId="3" borderId="7" xfId="0" applyFont="1" applyFill="1" applyBorder="1" applyAlignment="1">
      <alignment vertical="top" wrapText="1"/>
    </xf>
    <xf numFmtId="0" fontId="8" fillId="0" borderId="7" xfId="0" applyFont="1" applyBorder="1" applyAlignment="1">
      <alignment vertical="top" wrapText="1"/>
    </xf>
    <xf numFmtId="0" fontId="1" fillId="0" borderId="13" xfId="0" applyFont="1" applyBorder="1" applyAlignment="1">
      <alignment horizontal="center" vertical="center"/>
    </xf>
    <xf numFmtId="0" fontId="1" fillId="0" borderId="31" xfId="0" applyFont="1" applyBorder="1" applyAlignment="1">
      <alignment horizontal="center" vertical="center"/>
    </xf>
    <xf numFmtId="0" fontId="7" fillId="0" borderId="64" xfId="0" applyFont="1" applyBorder="1" applyAlignment="1">
      <alignment horizontal="center" vertical="center" wrapText="1"/>
    </xf>
    <xf numFmtId="0" fontId="8" fillId="0" borderId="24" xfId="0" applyFont="1" applyBorder="1" applyAlignment="1">
      <alignment vertical="top" wrapText="1"/>
    </xf>
    <xf numFmtId="0" fontId="7" fillId="2" borderId="1"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1" fillId="0" borderId="62" xfId="0" applyFont="1" applyBorder="1" applyAlignment="1">
      <alignment horizontal="center" vertical="center"/>
    </xf>
    <xf numFmtId="0" fontId="7"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3" borderId="8" xfId="0" applyFont="1" applyFill="1" applyBorder="1" applyAlignment="1">
      <alignment horizontal="center" vertical="center" wrapText="1"/>
    </xf>
    <xf numFmtId="0" fontId="9" fillId="0" borderId="118" xfId="0" applyFont="1" applyBorder="1" applyAlignment="1">
      <alignment horizontal="center" vertical="center" wrapText="1"/>
    </xf>
    <xf numFmtId="0" fontId="9" fillId="0" borderId="124" xfId="0" applyFont="1" applyBorder="1" applyAlignment="1">
      <alignment horizontal="center" vertical="center" wrapText="1"/>
    </xf>
    <xf numFmtId="0" fontId="1" fillId="0" borderId="44" xfId="0" applyFont="1" applyBorder="1" applyAlignment="1">
      <alignment horizontal="center" vertical="center"/>
    </xf>
    <xf numFmtId="0" fontId="9" fillId="0" borderId="11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08" xfId="0" applyFont="1" applyBorder="1" applyAlignment="1">
      <alignment horizontal="center" vertical="center" wrapText="1"/>
    </xf>
    <xf numFmtId="0" fontId="9" fillId="0" borderId="143" xfId="0" applyFont="1" applyBorder="1" applyAlignment="1">
      <alignment horizontal="center" vertical="center" wrapText="1"/>
    </xf>
    <xf numFmtId="0" fontId="7" fillId="0" borderId="143"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56" xfId="0" applyFont="1" applyBorder="1" applyAlignment="1">
      <alignment horizontal="center" vertical="center" wrapText="1"/>
    </xf>
    <xf numFmtId="0" fontId="7" fillId="3" borderId="143" xfId="0" applyFont="1" applyFill="1" applyBorder="1" applyAlignment="1">
      <alignment horizontal="center" vertical="center" wrapText="1"/>
    </xf>
    <xf numFmtId="0" fontId="9" fillId="0" borderId="26" xfId="0" applyFont="1" applyBorder="1" applyAlignment="1">
      <alignment horizontal="center" vertical="center" wrapText="1"/>
    </xf>
    <xf numFmtId="0" fontId="1" fillId="0" borderId="126" xfId="0" applyFont="1" applyBorder="1" applyAlignment="1">
      <alignment horizontal="center" vertical="center"/>
    </xf>
    <xf numFmtId="0" fontId="1" fillId="0" borderId="91" xfId="0" applyFont="1" applyBorder="1" applyAlignment="1">
      <alignment horizontal="center" vertical="center"/>
    </xf>
    <xf numFmtId="0" fontId="7" fillId="3" borderId="168" xfId="0" applyFont="1" applyFill="1" applyBorder="1" applyAlignment="1">
      <alignment horizontal="center" vertical="center" wrapText="1"/>
    </xf>
    <xf numFmtId="0" fontId="7" fillId="3" borderId="0" xfId="0" applyFont="1" applyFill="1" applyAlignment="1">
      <alignment horizontal="center" vertical="center" wrapText="1"/>
    </xf>
    <xf numFmtId="0" fontId="9" fillId="0" borderId="173" xfId="0" applyFont="1" applyBorder="1" applyAlignment="1">
      <alignment horizontal="center" vertical="center" wrapText="1"/>
    </xf>
    <xf numFmtId="0" fontId="1" fillId="0" borderId="176" xfId="0" applyFont="1" applyBorder="1" applyAlignment="1">
      <alignment horizontal="center" vertical="center"/>
    </xf>
    <xf numFmtId="0" fontId="7" fillId="3" borderId="13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7" fillId="0" borderId="8" xfId="0" applyFont="1" applyBorder="1" applyAlignment="1">
      <alignment horizontal="right" vertical="center"/>
    </xf>
    <xf numFmtId="0" fontId="7" fillId="0" borderId="7" xfId="0" applyFont="1" applyBorder="1" applyAlignment="1">
      <alignment vertical="center" wrapText="1"/>
    </xf>
    <xf numFmtId="0" fontId="7" fillId="0" borderId="0" xfId="0" applyFont="1"/>
    <xf numFmtId="0" fontId="7" fillId="0" borderId="0" xfId="0" applyFont="1" applyAlignment="1">
      <alignment vertical="center" wrapText="1"/>
    </xf>
    <xf numFmtId="0" fontId="18" fillId="0" borderId="0" xfId="0" applyFont="1" applyAlignment="1">
      <alignment horizontal="left" vertical="center" wrapText="1"/>
    </xf>
    <xf numFmtId="0" fontId="9" fillId="0" borderId="0" xfId="0" applyFont="1" applyAlignment="1">
      <alignment horizontal="left" vertical="center" wrapText="1"/>
    </xf>
    <xf numFmtId="0" fontId="9" fillId="0" borderId="120" xfId="0" applyFont="1" applyBorder="1" applyAlignment="1">
      <alignment horizontal="left" vertical="center" wrapText="1"/>
    </xf>
    <xf numFmtId="0" fontId="7" fillId="0" borderId="125" xfId="0" applyFont="1" applyBorder="1" applyAlignment="1">
      <alignment horizontal="left" vertical="center" wrapText="1"/>
    </xf>
    <xf numFmtId="0" fontId="7" fillId="0" borderId="122" xfId="0" applyFont="1" applyBorder="1" applyAlignment="1">
      <alignment horizontal="left" vertical="center" wrapText="1"/>
    </xf>
    <xf numFmtId="0" fontId="7" fillId="0" borderId="123" xfId="0" applyFont="1" applyBorder="1" applyAlignment="1">
      <alignment horizontal="left" vertical="center" wrapText="1"/>
    </xf>
    <xf numFmtId="0" fontId="9" fillId="0" borderId="22" xfId="0" applyFont="1" applyBorder="1" applyAlignment="1">
      <alignment horizontal="left" vertical="center" wrapText="1"/>
    </xf>
    <xf numFmtId="0" fontId="7" fillId="0" borderId="126" xfId="0" applyFont="1" applyBorder="1" applyAlignment="1">
      <alignment horizontal="left" vertical="center" wrapText="1"/>
    </xf>
    <xf numFmtId="0" fontId="7" fillId="0" borderId="91" xfId="0" applyFont="1" applyBorder="1" applyAlignment="1">
      <alignment horizontal="left" vertical="center" wrapText="1"/>
    </xf>
    <xf numFmtId="0" fontId="7" fillId="0" borderId="127" xfId="0" applyFont="1" applyBorder="1" applyAlignment="1">
      <alignment horizontal="left" vertical="center" wrapText="1"/>
    </xf>
    <xf numFmtId="0" fontId="7" fillId="0" borderId="0" xfId="0" applyFont="1" applyAlignment="1">
      <alignment horizontal="left" vertical="center" wrapText="1"/>
    </xf>
    <xf numFmtId="0" fontId="9" fillId="3" borderId="7" xfId="0" applyFont="1" applyFill="1" applyBorder="1" applyAlignment="1">
      <alignment horizontal="center" vertical="center" wrapText="1"/>
    </xf>
    <xf numFmtId="0" fontId="7" fillId="3" borderId="7" xfId="0" applyFont="1" applyFill="1" applyBorder="1" applyAlignment="1">
      <alignment vertical="center" wrapText="1"/>
    </xf>
    <xf numFmtId="0" fontId="8" fillId="0" borderId="0" xfId="0" applyFont="1" applyAlignment="1">
      <alignment vertical="center" wrapText="1"/>
    </xf>
    <xf numFmtId="0" fontId="9" fillId="0" borderId="114" xfId="0" applyFont="1" applyBorder="1" applyAlignment="1">
      <alignment horizontal="left" vertical="center" wrapText="1"/>
    </xf>
    <xf numFmtId="0" fontId="7" fillId="0" borderId="115" xfId="0" applyFont="1" applyBorder="1" applyAlignment="1">
      <alignment horizontal="left" vertical="center" wrapText="1"/>
    </xf>
    <xf numFmtId="0" fontId="7" fillId="0" borderId="116" xfId="0" applyFont="1" applyBorder="1" applyAlignment="1">
      <alignment horizontal="left" vertical="center" wrapText="1"/>
    </xf>
    <xf numFmtId="0" fontId="7" fillId="0" borderId="117" xfId="0" applyFont="1" applyBorder="1" applyAlignment="1">
      <alignment horizontal="left" vertical="center" wrapText="1"/>
    </xf>
    <xf numFmtId="0" fontId="7" fillId="0" borderId="121" xfId="0" applyFont="1" applyBorder="1" applyAlignment="1">
      <alignment horizontal="left" vertical="center" wrapText="1"/>
    </xf>
    <xf numFmtId="0" fontId="9" fillId="3" borderId="3" xfId="0" applyFont="1" applyFill="1" applyBorder="1" applyAlignment="1">
      <alignment horizontal="center" vertical="center" wrapText="1"/>
    </xf>
    <xf numFmtId="0" fontId="7" fillId="0" borderId="30" xfId="0" applyFont="1" applyBorder="1" applyAlignment="1">
      <alignment horizontal="right" vertical="center"/>
    </xf>
    <xf numFmtId="0" fontId="7" fillId="3" borderId="8" xfId="0" applyFont="1" applyFill="1" applyBorder="1" applyAlignment="1">
      <alignment horizontal="right" vertical="center"/>
    </xf>
    <xf numFmtId="0" fontId="7" fillId="0" borderId="3" xfId="0" applyFont="1" applyBorder="1" applyAlignment="1">
      <alignment horizontal="right" vertical="center"/>
    </xf>
    <xf numFmtId="0" fontId="7" fillId="2" borderId="8" xfId="0" applyFont="1" applyFill="1" applyBorder="1" applyAlignment="1">
      <alignment horizontal="right" vertical="center"/>
    </xf>
    <xf numFmtId="0" fontId="7" fillId="2" borderId="7" xfId="0" applyFont="1" applyFill="1" applyBorder="1" applyAlignment="1">
      <alignment vertical="center" wrapText="1"/>
    </xf>
    <xf numFmtId="0" fontId="9" fillId="0" borderId="129" xfId="0" applyFont="1" applyBorder="1" applyAlignment="1">
      <alignment horizontal="left" vertical="center" wrapText="1"/>
    </xf>
    <xf numFmtId="0" fontId="7" fillId="0" borderId="10" xfId="0" applyFont="1" applyBorder="1" applyAlignment="1">
      <alignment horizontal="right" vertical="center"/>
    </xf>
    <xf numFmtId="0" fontId="9" fillId="0" borderId="113" xfId="0" applyFont="1" applyBorder="1" applyAlignment="1">
      <alignment horizontal="left" vertical="center" wrapText="1"/>
    </xf>
    <xf numFmtId="0" fontId="7" fillId="3" borderId="0" xfId="0" applyFont="1" applyFill="1"/>
    <xf numFmtId="0" fontId="7" fillId="3" borderId="0" xfId="0" applyFont="1" applyFill="1" applyAlignment="1">
      <alignment vertical="center" wrapText="1"/>
    </xf>
    <xf numFmtId="0" fontId="7" fillId="3" borderId="0" xfId="0" applyFont="1" applyFill="1" applyAlignment="1">
      <alignment wrapText="1"/>
    </xf>
    <xf numFmtId="0" fontId="7" fillId="3" borderId="1" xfId="0" applyFont="1" applyFill="1" applyBorder="1" applyAlignment="1">
      <alignment horizontal="center" vertical="center" wrapText="1"/>
    </xf>
    <xf numFmtId="0" fontId="7" fillId="3" borderId="0" xfId="0" applyFont="1" applyFill="1" applyAlignment="1">
      <alignment vertical="top" wrapText="1"/>
    </xf>
    <xf numFmtId="0" fontId="7" fillId="3" borderId="42" xfId="0" applyFont="1" applyFill="1" applyBorder="1" applyAlignment="1">
      <alignment horizontal="center" vertical="center" wrapText="1"/>
    </xf>
    <xf numFmtId="0" fontId="7" fillId="3" borderId="36" xfId="0" applyFont="1" applyFill="1" applyBorder="1" applyAlignment="1">
      <alignment horizontal="center" vertical="center"/>
    </xf>
    <xf numFmtId="0" fontId="9" fillId="3" borderId="143" xfId="0" applyFont="1" applyFill="1" applyBorder="1" applyAlignment="1">
      <alignment horizontal="center" vertical="center" wrapText="1"/>
    </xf>
    <xf numFmtId="49" fontId="7" fillId="3" borderId="0" xfId="0" applyNumberFormat="1" applyFont="1" applyFill="1" applyAlignment="1">
      <alignment horizontal="center" vertical="center" wrapText="1"/>
    </xf>
    <xf numFmtId="0" fontId="7" fillId="3" borderId="0" xfId="0" applyFont="1" applyFill="1" applyAlignment="1">
      <alignment horizontal="right" vertical="center" wrapText="1"/>
    </xf>
    <xf numFmtId="0" fontId="7" fillId="3" borderId="9" xfId="0" applyFont="1" applyFill="1" applyBorder="1" applyAlignment="1">
      <alignment vertical="center" wrapText="1"/>
    </xf>
    <xf numFmtId="0" fontId="7" fillId="3" borderId="4" xfId="0" quotePrefix="1" applyFont="1" applyFill="1" applyBorder="1" applyAlignment="1">
      <alignment horizontal="left" vertical="center" wrapText="1"/>
    </xf>
    <xf numFmtId="0" fontId="7" fillId="3" borderId="1" xfId="0" quotePrefix="1" applyFont="1" applyFill="1" applyBorder="1" applyAlignment="1">
      <alignment horizontal="left" vertical="center" wrapText="1"/>
    </xf>
    <xf numFmtId="0" fontId="7" fillId="3" borderId="0" xfId="0" quotePrefix="1" applyFont="1" applyFill="1" applyAlignment="1">
      <alignment vertical="center" wrapText="1"/>
    </xf>
    <xf numFmtId="0" fontId="8" fillId="3" borderId="1" xfId="0" applyFont="1" applyFill="1" applyBorder="1" applyAlignment="1">
      <alignment horizontal="center" vertical="center" wrapText="1"/>
    </xf>
    <xf numFmtId="0" fontId="9" fillId="3" borderId="0" xfId="0" applyFont="1" applyFill="1" applyAlignment="1">
      <alignment vertical="center" wrapText="1"/>
    </xf>
    <xf numFmtId="0" fontId="9" fillId="3" borderId="0" xfId="0" applyFont="1" applyFill="1" applyAlignment="1">
      <alignment vertical="top" wrapText="1"/>
    </xf>
    <xf numFmtId="0" fontId="7" fillId="3" borderId="49"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49" xfId="0" applyFont="1" applyFill="1" applyBorder="1" applyAlignment="1">
      <alignment vertical="center" wrapText="1"/>
    </xf>
    <xf numFmtId="0" fontId="8" fillId="3" borderId="2"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3" borderId="0" xfId="0" applyFont="1" applyFill="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7" fillId="3" borderId="185" xfId="0" applyFont="1" applyFill="1" applyBorder="1" applyAlignment="1">
      <alignment horizontal="center" vertical="center" wrapText="1"/>
    </xf>
    <xf numFmtId="0" fontId="7" fillId="3" borderId="29" xfId="0" applyFont="1" applyFill="1" applyBorder="1" applyAlignment="1">
      <alignment vertical="center" wrapText="1"/>
    </xf>
    <xf numFmtId="0" fontId="9" fillId="3" borderId="181" xfId="0" applyFont="1" applyFill="1" applyBorder="1" applyAlignment="1">
      <alignment horizontal="center" vertical="center" wrapText="1"/>
    </xf>
    <xf numFmtId="0" fontId="7" fillId="3" borderId="103" xfId="0" applyFont="1" applyFill="1" applyBorder="1" applyAlignment="1">
      <alignment horizontal="center" vertical="center" wrapText="1"/>
    </xf>
    <xf numFmtId="0" fontId="8" fillId="3" borderId="0" xfId="0" applyFont="1" applyFill="1"/>
    <xf numFmtId="0" fontId="8" fillId="3" borderId="2" xfId="0" applyFont="1" applyFill="1" applyBorder="1" applyAlignment="1">
      <alignment horizontal="justify" vertical="center" wrapText="1"/>
    </xf>
    <xf numFmtId="0" fontId="7" fillId="3" borderId="182" xfId="0" applyFont="1" applyFill="1" applyBorder="1" applyAlignment="1">
      <alignment horizontal="center" vertical="center" wrapText="1"/>
    </xf>
    <xf numFmtId="0" fontId="7" fillId="3" borderId="60" xfId="0" applyFont="1" applyFill="1" applyBorder="1" applyAlignment="1">
      <alignment horizontal="left" vertical="center" wrapText="1"/>
    </xf>
    <xf numFmtId="0" fontId="7" fillId="3" borderId="60" xfId="0" applyFont="1" applyFill="1" applyBorder="1" applyAlignment="1">
      <alignment horizontal="center" vertical="center" wrapText="1"/>
    </xf>
    <xf numFmtId="0" fontId="7" fillId="3" borderId="36" xfId="0" applyFont="1" applyFill="1" applyBorder="1" applyAlignment="1">
      <alignment horizontal="center" vertical="center" wrapText="1"/>
    </xf>
    <xf numFmtId="49" fontId="7" fillId="3" borderId="23" xfId="0" applyNumberFormat="1"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2" borderId="103" xfId="0" applyFont="1" applyFill="1" applyBorder="1" applyAlignment="1">
      <alignment horizontal="center" vertical="center" wrapText="1"/>
    </xf>
    <xf numFmtId="0" fontId="7" fillId="3" borderId="189"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1" xfId="0" applyFont="1" applyFill="1" applyBorder="1" applyAlignment="1">
      <alignment horizontal="center" vertical="center" wrapText="1"/>
    </xf>
    <xf numFmtId="164" fontId="7" fillId="3" borderId="9" xfId="0" applyNumberFormat="1" applyFont="1" applyFill="1" applyBorder="1" applyAlignment="1">
      <alignment horizontal="center" vertical="center" wrapText="1"/>
    </xf>
    <xf numFmtId="0" fontId="7" fillId="3" borderId="85" xfId="0" applyFont="1" applyFill="1" applyBorder="1"/>
    <xf numFmtId="0" fontId="19" fillId="0" borderId="0" xfId="0" applyFont="1"/>
    <xf numFmtId="0" fontId="20" fillId="7" borderId="2" xfId="0" applyFont="1" applyFill="1" applyBorder="1" applyAlignment="1">
      <alignment horizontal="center"/>
    </xf>
    <xf numFmtId="0" fontId="20" fillId="8" borderId="0" xfId="0" applyFont="1" applyFill="1" applyAlignment="1">
      <alignment horizontal="center"/>
    </xf>
    <xf numFmtId="0" fontId="21" fillId="0" borderId="0" xfId="0" applyFont="1" applyAlignment="1">
      <alignment horizontal="center" vertical="center" wrapText="1"/>
    </xf>
    <xf numFmtId="0" fontId="20" fillId="0" borderId="0" xfId="0" applyFont="1"/>
    <xf numFmtId="0" fontId="20" fillId="8" borderId="0" xfId="0" applyFont="1" applyFill="1"/>
    <xf numFmtId="0" fontId="20" fillId="0" borderId="2" xfId="0" applyFont="1" applyBorder="1" applyAlignment="1">
      <alignment horizontal="center" vertical="center"/>
    </xf>
    <xf numFmtId="0" fontId="22" fillId="4" borderId="2" xfId="0" applyFont="1" applyFill="1" applyBorder="1" applyAlignment="1">
      <alignment horizontal="center"/>
    </xf>
    <xf numFmtId="0" fontId="20"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xf>
    <xf numFmtId="0" fontId="25" fillId="0" borderId="8" xfId="0" applyFont="1" applyBorder="1" applyAlignment="1">
      <alignment horizontal="center" vertical="center" wrapText="1"/>
    </xf>
    <xf numFmtId="0" fontId="26"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27" fillId="4" borderId="7" xfId="0" applyFont="1" applyFill="1" applyBorder="1" applyAlignment="1">
      <alignment vertical="center" wrapText="1"/>
    </xf>
    <xf numFmtId="0" fontId="28" fillId="4" borderId="7" xfId="0" applyFont="1" applyFill="1" applyBorder="1" applyAlignment="1">
      <alignment horizontal="center" vertical="center"/>
    </xf>
    <xf numFmtId="0" fontId="28" fillId="0" borderId="7" xfId="0" applyFont="1" applyBorder="1" applyAlignment="1">
      <alignment horizontal="center" vertical="center"/>
    </xf>
    <xf numFmtId="0" fontId="29" fillId="0" borderId="7" xfId="0" applyFont="1" applyBorder="1"/>
    <xf numFmtId="0" fontId="29" fillId="0" borderId="16" xfId="0" applyFont="1" applyBorder="1"/>
    <xf numFmtId="0" fontId="7" fillId="0" borderId="17" xfId="0" applyFont="1" applyBorder="1" applyAlignment="1">
      <alignment horizontal="left" vertical="center"/>
    </xf>
    <xf numFmtId="0" fontId="17" fillId="2" borderId="4" xfId="0" applyFont="1" applyFill="1" applyBorder="1" applyAlignment="1">
      <alignment horizontal="center" vertical="center" wrapText="1"/>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9" fillId="0" borderId="4" xfId="0" applyFont="1" applyBorder="1"/>
    <xf numFmtId="0" fontId="28" fillId="0" borderId="15" xfId="0" applyFont="1" applyBorder="1" applyAlignment="1">
      <alignment horizontal="center" vertical="center"/>
    </xf>
    <xf numFmtId="0" fontId="7" fillId="0" borderId="18" xfId="0" applyFont="1" applyBorder="1" applyAlignment="1">
      <alignment horizontal="left" vertical="center"/>
    </xf>
    <xf numFmtId="1" fontId="28" fillId="0" borderId="19" xfId="0" applyNumberFormat="1" applyFont="1" applyBorder="1" applyAlignment="1">
      <alignment horizontal="center" vertical="center"/>
    </xf>
    <xf numFmtId="0" fontId="28" fillId="0" borderId="19" xfId="0" applyFont="1" applyBorder="1" applyAlignment="1">
      <alignment horizontal="center" vertical="center"/>
    </xf>
    <xf numFmtId="0" fontId="29" fillId="0" borderId="19" xfId="0" applyFont="1" applyBorder="1"/>
    <xf numFmtId="0" fontId="28" fillId="0" borderId="20" xfId="0" applyFont="1" applyBorder="1" applyAlignment="1">
      <alignment horizontal="center" vertical="center"/>
    </xf>
    <xf numFmtId="0" fontId="27" fillId="7" borderId="7" xfId="0" applyFont="1" applyFill="1" applyBorder="1" applyAlignment="1">
      <alignment vertical="top" wrapText="1"/>
    </xf>
    <xf numFmtId="0" fontId="28" fillId="7" borderId="7" xfId="0" applyFont="1" applyFill="1" applyBorder="1" applyAlignment="1">
      <alignment horizontal="center" vertical="center"/>
    </xf>
    <xf numFmtId="0" fontId="7" fillId="0" borderId="10" xfId="0" applyFont="1" applyBorder="1" applyAlignment="1">
      <alignment horizontal="left" vertical="center"/>
    </xf>
    <xf numFmtId="0" fontId="30" fillId="7" borderId="9" xfId="0" applyFont="1" applyFill="1" applyBorder="1" applyAlignment="1">
      <alignment vertical="top" wrapText="1"/>
    </xf>
    <xf numFmtId="0" fontId="28" fillId="7" borderId="9" xfId="0" applyFont="1" applyFill="1" applyBorder="1" applyAlignment="1">
      <alignment horizontal="center" vertical="center"/>
    </xf>
    <xf numFmtId="0" fontId="28" fillId="0" borderId="9" xfId="0" applyFont="1" applyBorder="1" applyAlignment="1">
      <alignment horizontal="center" vertical="center"/>
    </xf>
    <xf numFmtId="0" fontId="29" fillId="0" borderId="9" xfId="0" applyFont="1" applyBorder="1"/>
    <xf numFmtId="0" fontId="29" fillId="0" borderId="21" xfId="0" applyFont="1" applyBorder="1"/>
    <xf numFmtId="0" fontId="0" fillId="0" borderId="0" xfId="0" applyAlignment="1">
      <alignment wrapText="1"/>
    </xf>
    <xf numFmtId="0" fontId="1" fillId="0" borderId="0" xfId="0" applyFont="1" applyAlignment="1">
      <alignment horizontal="center" vertical="top" wrapText="1"/>
    </xf>
    <xf numFmtId="0" fontId="1" fillId="0" borderId="0" xfId="0" applyFont="1" applyAlignment="1">
      <alignment horizontal="center" wrapText="1"/>
    </xf>
    <xf numFmtId="0" fontId="31" fillId="0" borderId="191" xfId="0" applyFont="1" applyBorder="1" applyAlignment="1">
      <alignment horizontal="right" vertical="center" wrapText="1"/>
    </xf>
    <xf numFmtId="0" fontId="9" fillId="3" borderId="26" xfId="0" applyFont="1" applyFill="1" applyBorder="1" applyAlignment="1">
      <alignment horizontal="center" vertical="center" wrapText="1"/>
    </xf>
    <xf numFmtId="0" fontId="7" fillId="3" borderId="179"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7" fillId="3" borderId="193" xfId="0" applyFont="1" applyFill="1" applyBorder="1" applyAlignment="1">
      <alignment horizontal="center" vertical="center" wrapText="1"/>
    </xf>
    <xf numFmtId="0" fontId="9" fillId="3" borderId="169" xfId="0" applyFont="1" applyFill="1" applyBorder="1" applyAlignment="1">
      <alignment horizontal="center" vertical="center" wrapText="1"/>
    </xf>
    <xf numFmtId="0" fontId="7" fillId="3" borderId="132" xfId="0" applyFont="1" applyFill="1" applyBorder="1" applyAlignment="1">
      <alignment horizontal="center" vertical="center" wrapText="1"/>
    </xf>
    <xf numFmtId="0" fontId="7" fillId="0" borderId="149" xfId="0" applyFont="1" applyBorder="1" applyAlignment="1">
      <alignment horizontal="left" vertical="center" wrapText="1"/>
    </xf>
    <xf numFmtId="0" fontId="7" fillId="0" borderId="154" xfId="0" applyFont="1" applyBorder="1" applyAlignment="1">
      <alignment horizontal="left" vertical="center" wrapText="1"/>
    </xf>
    <xf numFmtId="0" fontId="7" fillId="0" borderId="163" xfId="0" applyFont="1" applyBorder="1" applyAlignment="1">
      <alignment horizontal="center" vertical="center" wrapText="1"/>
    </xf>
    <xf numFmtId="0" fontId="7" fillId="3" borderId="199" xfId="0" applyFont="1" applyFill="1" applyBorder="1" applyAlignment="1">
      <alignment horizontal="center" vertical="center" wrapText="1"/>
    </xf>
    <xf numFmtId="0" fontId="7" fillId="0" borderId="28" xfId="0" applyFont="1" applyBorder="1" applyAlignment="1">
      <alignment horizontal="center" vertical="center" wrapText="1"/>
    </xf>
    <xf numFmtId="0" fontId="33" fillId="0" borderId="0" xfId="0" applyFont="1"/>
    <xf numFmtId="0" fontId="7" fillId="3" borderId="35" xfId="0" applyFont="1" applyFill="1" applyBorder="1" applyAlignment="1">
      <alignment horizontal="center" vertical="center" wrapText="1"/>
    </xf>
    <xf numFmtId="165" fontId="7" fillId="3" borderId="9" xfId="0" applyNumberFormat="1" applyFont="1" applyFill="1" applyBorder="1" applyAlignment="1">
      <alignment horizontal="center" vertical="center" wrapText="1"/>
    </xf>
    <xf numFmtId="0" fontId="20" fillId="0" borderId="0" xfId="0" applyFont="1" applyAlignment="1">
      <alignment wrapText="1"/>
    </xf>
    <xf numFmtId="0" fontId="2" fillId="0" borderId="55" xfId="0" applyFont="1" applyBorder="1" applyAlignment="1">
      <alignment horizontal="center" vertical="center" wrapText="1"/>
    </xf>
    <xf numFmtId="0" fontId="2" fillId="0" borderId="204" xfId="0" applyFont="1" applyBorder="1" applyAlignment="1">
      <alignment horizontal="center" vertical="center" wrapText="1"/>
    </xf>
    <xf numFmtId="0" fontId="2" fillId="0" borderId="205"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57" xfId="0" applyFont="1" applyBorder="1" applyAlignment="1">
      <alignment horizontal="center" vertical="center" wrapText="1"/>
    </xf>
    <xf numFmtId="0" fontId="7" fillId="0" borderId="64" xfId="0" applyFont="1" applyBorder="1" applyAlignment="1">
      <alignment vertical="center" wrapText="1"/>
    </xf>
    <xf numFmtId="0" fontId="1" fillId="0" borderId="54" xfId="0" applyFont="1" applyBorder="1" applyAlignment="1">
      <alignment horizontal="center" vertical="center"/>
    </xf>
    <xf numFmtId="0" fontId="1" fillId="0" borderId="199" xfId="0" applyFont="1" applyBorder="1" applyAlignment="1">
      <alignment horizontal="center" vertical="center"/>
    </xf>
    <xf numFmtId="0" fontId="1" fillId="0" borderId="206" xfId="0" applyFont="1" applyBorder="1" applyAlignment="1">
      <alignment horizontal="center" vertical="center"/>
    </xf>
    <xf numFmtId="0" fontId="1" fillId="0" borderId="184" xfId="0" applyFont="1" applyBorder="1" applyAlignment="1">
      <alignment horizontal="center" vertical="center"/>
    </xf>
    <xf numFmtId="0" fontId="1" fillId="0" borderId="207" xfId="0" applyFont="1" applyBorder="1" applyAlignment="1">
      <alignment horizontal="center" vertical="center"/>
    </xf>
    <xf numFmtId="0" fontId="1" fillId="0" borderId="11" xfId="0" applyFont="1" applyBorder="1" applyAlignment="1">
      <alignment horizontal="center" vertical="center"/>
    </xf>
    <xf numFmtId="0" fontId="1" fillId="0" borderId="141" xfId="0" applyFont="1" applyBorder="1" applyAlignment="1">
      <alignment horizontal="center" vertical="center"/>
    </xf>
    <xf numFmtId="0" fontId="1" fillId="0" borderId="11" xfId="0" applyFont="1" applyBorder="1" applyAlignment="1">
      <alignment horizontal="center" vertical="center" wrapText="1"/>
    </xf>
    <xf numFmtId="0" fontId="12" fillId="5" borderId="44"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 fillId="5" borderId="141" xfId="0" applyFont="1" applyFill="1" applyBorder="1" applyAlignment="1">
      <alignment horizontal="center" vertical="center" wrapText="1"/>
    </xf>
    <xf numFmtId="0" fontId="1" fillId="0" borderId="61" xfId="0" applyFont="1" applyBorder="1" applyAlignment="1">
      <alignment horizontal="center" vertical="center" wrapText="1"/>
    </xf>
    <xf numFmtId="0" fontId="1" fillId="0" borderId="43" xfId="0" applyFont="1" applyBorder="1" applyAlignment="1">
      <alignment horizontal="center" vertical="center" wrapText="1"/>
    </xf>
    <xf numFmtId="0" fontId="1" fillId="5" borderId="135"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51" xfId="0" applyFont="1" applyBorder="1" applyAlignment="1">
      <alignment horizontal="center" vertical="center" wrapText="1"/>
    </xf>
    <xf numFmtId="0" fontId="7" fillId="0" borderId="36" xfId="0" applyFont="1" applyBorder="1" applyAlignment="1">
      <alignment horizontal="center" vertical="center" wrapText="1"/>
    </xf>
    <xf numFmtId="165" fontId="7" fillId="3" borderId="179" xfId="0" applyNumberFormat="1" applyFont="1" applyFill="1" applyBorder="1" applyAlignment="1">
      <alignment horizontal="center" vertical="center" wrapText="1"/>
    </xf>
    <xf numFmtId="0" fontId="31" fillId="0" borderId="0" xfId="0" applyFont="1" applyAlignment="1">
      <alignment horizontal="left" vertical="center" wrapText="1"/>
    </xf>
    <xf numFmtId="0" fontId="7"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 fillId="0" borderId="0" xfId="0" applyFont="1" applyAlignment="1">
      <alignment horizontal="center" vertical="top" wrapText="1"/>
    </xf>
    <xf numFmtId="0" fontId="7" fillId="3" borderId="16" xfId="0" applyFont="1" applyFill="1" applyBorder="1" applyAlignment="1">
      <alignment horizontal="center" vertical="center" wrapText="1"/>
    </xf>
    <xf numFmtId="0" fontId="7" fillId="0" borderId="212" xfId="0" applyFont="1" applyBorder="1" applyAlignment="1">
      <alignment horizontal="right"/>
    </xf>
    <xf numFmtId="0" fontId="7" fillId="0" borderId="16" xfId="0" applyFont="1" applyBorder="1" applyAlignment="1">
      <alignment horizontal="center" vertical="center" wrapText="1"/>
    </xf>
    <xf numFmtId="0" fontId="9" fillId="3" borderId="2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0" borderId="213" xfId="0" applyFont="1" applyBorder="1" applyAlignment="1">
      <alignment horizontal="center" vertical="center" wrapText="1"/>
    </xf>
    <xf numFmtId="0" fontId="8" fillId="2" borderId="13" xfId="0" applyFont="1" applyFill="1" applyBorder="1" applyAlignment="1">
      <alignment horizontal="center" vertical="center" wrapText="1"/>
    </xf>
    <xf numFmtId="0" fontId="7" fillId="0" borderId="212" xfId="0" applyFont="1" applyBorder="1" applyAlignment="1">
      <alignment horizontal="right" vertical="center"/>
    </xf>
    <xf numFmtId="0" fontId="7" fillId="0" borderId="7" xfId="0" applyFont="1" applyBorder="1" applyAlignment="1">
      <alignment vertical="top" wrapText="1"/>
    </xf>
    <xf numFmtId="0" fontId="7" fillId="0" borderId="64" xfId="0" applyFont="1" applyBorder="1" applyAlignment="1">
      <alignment vertical="top" wrapText="1"/>
    </xf>
    <xf numFmtId="0" fontId="7" fillId="2" borderId="2" xfId="0" applyFont="1" applyFill="1" applyBorder="1" applyAlignment="1">
      <alignment horizontal="justify" vertical="center" wrapText="1"/>
    </xf>
    <xf numFmtId="0" fontId="8" fillId="0" borderId="7" xfId="0" applyFont="1" applyBorder="1" applyAlignment="1">
      <alignment horizontal="center" vertical="center" wrapText="1"/>
    </xf>
    <xf numFmtId="0" fontId="7" fillId="3" borderId="14" xfId="0" applyFont="1" applyFill="1" applyBorder="1" applyAlignment="1">
      <alignment horizontal="center" vertical="center" wrapText="1"/>
    </xf>
    <xf numFmtId="0" fontId="7" fillId="0" borderId="82" xfId="0" applyFont="1" applyBorder="1" applyAlignment="1">
      <alignment horizontal="right" vertical="center"/>
    </xf>
    <xf numFmtId="0" fontId="7" fillId="0" borderId="47" xfId="0" applyFont="1" applyBorder="1" applyAlignment="1">
      <alignment vertical="center" wrapText="1"/>
    </xf>
    <xf numFmtId="0" fontId="7" fillId="3" borderId="213" xfId="0" applyFont="1" applyFill="1" applyBorder="1" applyAlignment="1">
      <alignment horizontal="center" vertical="center" wrapText="1"/>
    </xf>
    <xf numFmtId="0" fontId="7" fillId="3" borderId="2" xfId="0" applyFont="1" applyFill="1" applyBorder="1" applyAlignment="1">
      <alignment vertical="center" wrapText="1"/>
    </xf>
    <xf numFmtId="0" fontId="7" fillId="0" borderId="14" xfId="0" applyFont="1" applyBorder="1" applyAlignment="1">
      <alignment horizontal="center" vertical="center" wrapText="1"/>
    </xf>
    <xf numFmtId="0" fontId="24" fillId="0" borderId="35" xfId="0" applyFont="1" applyBorder="1" applyAlignment="1">
      <alignment vertical="top"/>
    </xf>
    <xf numFmtId="0" fontId="1" fillId="0" borderId="35" xfId="0" applyFont="1" applyBorder="1"/>
    <xf numFmtId="0" fontId="2" fillId="0" borderId="0" xfId="0" applyFont="1" applyAlignment="1">
      <alignment vertical="top" wrapText="1"/>
    </xf>
    <xf numFmtId="0" fontId="2" fillId="0" borderId="19" xfId="0" applyFont="1" applyBorder="1" applyAlignment="1">
      <alignment horizontal="center"/>
    </xf>
    <xf numFmtId="0" fontId="2" fillId="0" borderId="19" xfId="0" applyFont="1" applyBorder="1" applyAlignment="1">
      <alignment horizontal="center" vertical="center"/>
    </xf>
    <xf numFmtId="0" fontId="2" fillId="0" borderId="218" xfId="0" applyFont="1" applyBorder="1" applyAlignment="1">
      <alignment horizontal="center" vertical="center"/>
    </xf>
    <xf numFmtId="0" fontId="1" fillId="0" borderId="48" xfId="0" applyFont="1" applyBorder="1" applyAlignment="1">
      <alignment vertical="top" wrapText="1"/>
    </xf>
    <xf numFmtId="0" fontId="1" fillId="0" borderId="49" xfId="0" applyFont="1" applyBorder="1" applyAlignment="1">
      <alignment horizontal="center" vertical="center"/>
    </xf>
    <xf numFmtId="1" fontId="1" fillId="0" borderId="56" xfId="0" applyNumberFormat="1" applyFont="1" applyBorder="1" applyAlignment="1">
      <alignment horizontal="center" vertical="center"/>
    </xf>
    <xf numFmtId="0" fontId="1" fillId="0" borderId="197" xfId="0" applyFont="1" applyBorder="1" applyAlignment="1">
      <alignment horizontal="center" vertical="center"/>
    </xf>
    <xf numFmtId="0" fontId="1" fillId="0" borderId="77" xfId="0" applyFont="1" applyBorder="1" applyAlignment="1">
      <alignment vertical="top" wrapText="1"/>
    </xf>
    <xf numFmtId="0" fontId="1" fillId="0" borderId="4" xfId="0" applyFont="1" applyBorder="1" applyAlignment="1">
      <alignment horizontal="center" vertical="center"/>
    </xf>
    <xf numFmtId="2" fontId="1" fillId="0" borderId="2" xfId="0" applyNumberFormat="1" applyFont="1" applyBorder="1" applyAlignment="1">
      <alignment horizontal="center" vertical="center"/>
    </xf>
    <xf numFmtId="1" fontId="1" fillId="0" borderId="2" xfId="0" applyNumberFormat="1" applyFont="1" applyBorder="1" applyAlignment="1">
      <alignment horizontal="center" vertical="center"/>
    </xf>
    <xf numFmtId="1" fontId="1" fillId="0" borderId="20" xfId="0" applyNumberFormat="1" applyFont="1" applyBorder="1" applyAlignment="1">
      <alignment horizontal="center" vertical="center"/>
    </xf>
    <xf numFmtId="1" fontId="1" fillId="3" borderId="23"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1" fillId="0" borderId="50" xfId="0" applyFont="1" applyBorder="1" applyAlignment="1">
      <alignment vertical="top" wrapText="1"/>
    </xf>
    <xf numFmtId="0" fontId="1" fillId="0" borderId="47" xfId="0" applyFont="1" applyBorder="1" applyAlignment="1">
      <alignment horizontal="center" vertical="center"/>
    </xf>
    <xf numFmtId="1" fontId="1" fillId="0" borderId="38" xfId="0" applyNumberFormat="1" applyFont="1" applyBorder="1" applyAlignment="1">
      <alignment horizontal="center" vertical="center"/>
    </xf>
    <xf numFmtId="1" fontId="1" fillId="3" borderId="38"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0" fontId="20" fillId="0" borderId="0" xfId="0" applyFont="1" applyAlignment="1">
      <alignment horizontal="center" vertical="center"/>
    </xf>
    <xf numFmtId="0" fontId="1" fillId="0" borderId="219" xfId="0" applyFont="1" applyBorder="1" applyAlignment="1">
      <alignment horizontal="center" vertical="center"/>
    </xf>
    <xf numFmtId="1" fontId="1" fillId="0" borderId="219" xfId="0" applyNumberFormat="1" applyFont="1" applyBorder="1" applyAlignment="1">
      <alignment horizontal="center" vertical="center"/>
    </xf>
    <xf numFmtId="0" fontId="1" fillId="0" borderId="58" xfId="0" applyFont="1" applyBorder="1" applyAlignment="1">
      <alignment horizontal="center" vertical="center"/>
    </xf>
    <xf numFmtId="1" fontId="1" fillId="0" borderId="58" xfId="0" applyNumberFormat="1" applyFont="1" applyBorder="1" applyAlignment="1">
      <alignment horizontal="center" vertical="center"/>
    </xf>
    <xf numFmtId="1" fontId="1" fillId="3" borderId="58" xfId="0" applyNumberFormat="1" applyFont="1" applyFill="1" applyBorder="1" applyAlignment="1">
      <alignment horizontal="center" vertical="center"/>
    </xf>
    <xf numFmtId="1" fontId="1" fillId="0" borderId="47" xfId="0" applyNumberFormat="1" applyFont="1" applyBorder="1" applyAlignment="1">
      <alignment horizontal="center" vertical="center"/>
    </xf>
    <xf numFmtId="1" fontId="1" fillId="3" borderId="47" xfId="0" applyNumberFormat="1" applyFont="1" applyFill="1" applyBorder="1" applyAlignment="1">
      <alignment horizontal="center" vertical="center"/>
    </xf>
    <xf numFmtId="1" fontId="1" fillId="0" borderId="23" xfId="0" applyNumberFormat="1"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center" vertical="center"/>
    </xf>
    <xf numFmtId="1" fontId="1" fillId="0" borderId="19" xfId="0" applyNumberFormat="1" applyFont="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wrapText="1"/>
    </xf>
    <xf numFmtId="0" fontId="25" fillId="0" borderId="0" xfId="0" applyFont="1" applyAlignment="1">
      <alignment vertical="top" wrapText="1"/>
    </xf>
    <xf numFmtId="0" fontId="1" fillId="0" borderId="0" xfId="0" applyFont="1" applyAlignment="1">
      <alignment horizontal="center"/>
    </xf>
    <xf numFmtId="1" fontId="1" fillId="0" borderId="0" xfId="0" applyNumberFormat="1" applyFont="1" applyAlignment="1">
      <alignment horizontal="center"/>
    </xf>
    <xf numFmtId="1" fontId="1" fillId="0" borderId="0" xfId="0" applyNumberFormat="1" applyFont="1"/>
    <xf numFmtId="0" fontId="2" fillId="0" borderId="0" xfId="0" applyFont="1" applyAlignment="1">
      <alignment horizontal="center" vertical="center"/>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2" fontId="1" fillId="0" borderId="0" xfId="0" applyNumberFormat="1" applyFont="1" applyAlignment="1">
      <alignment vertical="top" wrapText="1"/>
    </xf>
    <xf numFmtId="2" fontId="2" fillId="0" borderId="0" xfId="0" applyNumberFormat="1" applyFont="1" applyAlignment="1">
      <alignment vertical="top" wrapText="1"/>
    </xf>
    <xf numFmtId="0" fontId="2" fillId="0" borderId="193" xfId="0" applyFont="1" applyBorder="1" applyAlignment="1">
      <alignment horizontal="center" vertical="center"/>
    </xf>
    <xf numFmtId="0" fontId="1" fillId="0" borderId="107" xfId="0" applyFont="1" applyBorder="1" applyAlignment="1">
      <alignment horizontal="center" vertical="center"/>
    </xf>
    <xf numFmtId="1" fontId="1" fillId="0" borderId="69" xfId="0" applyNumberFormat="1" applyFont="1" applyBorder="1" applyAlignment="1">
      <alignment horizontal="center" vertical="center"/>
    </xf>
    <xf numFmtId="2" fontId="1" fillId="3" borderId="34" xfId="0" applyNumberFormat="1" applyFont="1" applyFill="1" applyBorder="1" applyAlignment="1">
      <alignment horizontal="center" vertical="center"/>
    </xf>
    <xf numFmtId="2" fontId="1" fillId="3" borderId="168" xfId="0" applyNumberFormat="1" applyFont="1" applyFill="1" applyBorder="1" applyAlignment="1">
      <alignment horizontal="center" vertical="center"/>
    </xf>
    <xf numFmtId="0" fontId="1" fillId="0" borderId="220" xfId="0" applyFont="1" applyBorder="1" applyAlignment="1">
      <alignment horizontal="center" vertical="center"/>
    </xf>
    <xf numFmtId="0" fontId="1" fillId="0" borderId="74" xfId="0" applyFont="1" applyBorder="1" applyAlignment="1">
      <alignment horizontal="center" vertical="center"/>
    </xf>
    <xf numFmtId="165" fontId="1" fillId="3" borderId="74" xfId="0" applyNumberFormat="1" applyFont="1" applyFill="1" applyBorder="1" applyAlignment="1">
      <alignment horizontal="center" vertical="center"/>
    </xf>
    <xf numFmtId="165" fontId="1" fillId="3" borderId="194" xfId="0" applyNumberFormat="1" applyFont="1" applyFill="1" applyBorder="1" applyAlignment="1">
      <alignment horizontal="center" vertical="center"/>
    </xf>
    <xf numFmtId="0" fontId="2" fillId="0" borderId="69" xfId="0" applyFont="1" applyBorder="1" applyAlignment="1">
      <alignment horizontal="center" vertical="center"/>
    </xf>
    <xf numFmtId="1" fontId="1" fillId="0" borderId="193" xfId="0" applyNumberFormat="1" applyFont="1" applyBorder="1" applyAlignment="1">
      <alignment horizontal="center" vertical="center"/>
    </xf>
    <xf numFmtId="0" fontId="1" fillId="0" borderId="221" xfId="0" applyFont="1" applyBorder="1" applyAlignment="1">
      <alignment horizontal="center" vertical="center"/>
    </xf>
    <xf numFmtId="0" fontId="1" fillId="0" borderId="34" xfId="0" applyFont="1" applyBorder="1" applyAlignment="1">
      <alignment horizontal="center" vertical="center"/>
    </xf>
    <xf numFmtId="1" fontId="1" fillId="0" borderId="34" xfId="0" applyNumberFormat="1" applyFont="1" applyBorder="1" applyAlignment="1">
      <alignment horizontal="center" vertical="center"/>
    </xf>
    <xf numFmtId="1" fontId="1" fillId="0" borderId="132" xfId="0" applyNumberFormat="1" applyFont="1" applyBorder="1" applyAlignment="1">
      <alignment horizontal="center" vertical="center"/>
    </xf>
    <xf numFmtId="0" fontId="1" fillId="0" borderId="65" xfId="0" applyFont="1" applyBorder="1" applyAlignment="1">
      <alignment horizontal="center" vertical="center"/>
    </xf>
    <xf numFmtId="0" fontId="35" fillId="0" borderId="0" xfId="0" applyFont="1" applyAlignment="1">
      <alignment vertical="center"/>
    </xf>
    <xf numFmtId="0" fontId="11" fillId="0" borderId="11" xfId="0" quotePrefix="1" applyFont="1" applyBorder="1" applyAlignment="1">
      <alignment horizontal="center" vertical="center" wrapText="1"/>
    </xf>
    <xf numFmtId="1" fontId="1" fillId="3" borderId="13" xfId="0" applyNumberFormat="1" applyFont="1" applyFill="1" applyBorder="1" applyAlignment="1">
      <alignment horizontal="center" vertical="center"/>
    </xf>
    <xf numFmtId="1" fontId="1" fillId="3" borderId="14" xfId="0"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2" fontId="1" fillId="0" borderId="13" xfId="0" applyNumberFormat="1" applyFont="1" applyBorder="1" applyAlignment="1">
      <alignment horizontal="center" vertical="center"/>
    </xf>
    <xf numFmtId="2" fontId="1" fillId="0" borderId="21" xfId="0" applyNumberFormat="1" applyFont="1" applyBorder="1" applyAlignment="1">
      <alignment horizontal="center" vertical="center"/>
    </xf>
    <xf numFmtId="2" fontId="1" fillId="0" borderId="20" xfId="0" applyNumberFormat="1" applyFont="1" applyBorder="1" applyAlignment="1">
      <alignment horizontal="center" vertical="center"/>
    </xf>
    <xf numFmtId="1" fontId="1" fillId="0" borderId="13" xfId="0" applyNumberFormat="1" applyFont="1" applyBorder="1" applyAlignment="1">
      <alignment horizontal="center" vertical="center"/>
    </xf>
    <xf numFmtId="0" fontId="7" fillId="3" borderId="2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2" borderId="131"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8" fillId="3" borderId="170"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8" fillId="3" borderId="14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0" xfId="0" applyFont="1" applyFill="1" applyAlignment="1">
      <alignment horizontal="center" vertical="center"/>
    </xf>
    <xf numFmtId="0" fontId="7" fillId="3" borderId="0" xfId="0" applyFont="1" applyFill="1" applyAlignment="1">
      <alignment vertical="center" wrapText="1"/>
    </xf>
    <xf numFmtId="0" fontId="7" fillId="3" borderId="6"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0" xfId="0" applyFont="1" applyFill="1" applyAlignment="1">
      <alignment horizontal="left" vertical="top" wrapText="1"/>
    </xf>
    <xf numFmtId="0" fontId="7" fillId="3" borderId="1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3" borderId="1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0" borderId="73" xfId="0" applyFont="1" applyBorder="1" applyAlignment="1">
      <alignment horizontal="center" vertical="center"/>
    </xf>
    <xf numFmtId="0" fontId="7" fillId="3" borderId="4" xfId="0" applyFont="1" applyFill="1" applyBorder="1" applyAlignment="1">
      <alignment horizontal="left" vertical="center" wrapText="1"/>
    </xf>
    <xf numFmtId="0" fontId="8" fillId="3" borderId="1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59"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1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9"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8" fillId="2" borderId="19" xfId="0" applyFont="1" applyFill="1" applyBorder="1" applyAlignment="1">
      <alignment horizontal="left" vertical="center" wrapText="1"/>
    </xf>
    <xf numFmtId="0" fontId="7" fillId="3" borderId="1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197" xfId="0" applyFont="1" applyFill="1" applyBorder="1" applyAlignment="1">
      <alignment horizontal="center" vertical="center" wrapText="1"/>
    </xf>
    <xf numFmtId="0" fontId="7" fillId="0" borderId="46" xfId="0" applyFont="1" applyBorder="1" applyAlignment="1">
      <alignment horizontal="center" vertical="center" wrapText="1"/>
    </xf>
    <xf numFmtId="0" fontId="7" fillId="3" borderId="20"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0" borderId="141" xfId="0" applyFont="1" applyBorder="1" applyAlignment="1">
      <alignment horizontal="center" vertical="center" wrapText="1"/>
    </xf>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18"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7" fillId="0" borderId="0" xfId="0" applyFont="1" applyAlignment="1">
      <alignment horizontal="left" vertical="top" wrapText="1"/>
    </xf>
    <xf numFmtId="0" fontId="7" fillId="0" borderId="197" xfId="0" applyFont="1" applyBorder="1" applyAlignment="1">
      <alignment horizontal="center" vertical="center" wrapText="1"/>
    </xf>
    <xf numFmtId="0" fontId="7" fillId="3" borderId="140" xfId="0" applyFont="1" applyFill="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2" borderId="18" xfId="0" applyFont="1" applyFill="1" applyBorder="1" applyAlignment="1">
      <alignment horizontal="left" vertical="center" wrapText="1"/>
    </xf>
    <xf numFmtId="0" fontId="7" fillId="3" borderId="136"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33" xfId="0" applyFont="1" applyBorder="1" applyAlignment="1">
      <alignment horizontal="center" vertical="center" wrapText="1"/>
    </xf>
    <xf numFmtId="0" fontId="8" fillId="3" borderId="19" xfId="0" applyFont="1" applyFill="1" applyBorder="1" applyAlignment="1">
      <alignment horizontal="left" vertical="center" wrapText="1"/>
    </xf>
    <xf numFmtId="0" fontId="7" fillId="3" borderId="4" xfId="0" applyFont="1" applyFill="1" applyBorder="1" applyAlignment="1">
      <alignment horizontal="left" vertical="center" wrapText="1"/>
    </xf>
    <xf numFmtId="0" fontId="8" fillId="3" borderId="1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106" xfId="0" applyFont="1" applyFill="1" applyBorder="1" applyAlignment="1">
      <alignment horizontal="left" vertical="center" wrapText="1"/>
    </xf>
    <xf numFmtId="0" fontId="7" fillId="0" borderId="2" xfId="0" applyFont="1" applyBorder="1" applyAlignment="1">
      <alignment horizontal="center" vertical="center" wrapText="1"/>
    </xf>
    <xf numFmtId="0" fontId="7" fillId="2"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0" borderId="24" xfId="0" applyFont="1" applyBorder="1" applyAlignment="1">
      <alignment vertical="center" wrapText="1"/>
    </xf>
    <xf numFmtId="0" fontId="8" fillId="3" borderId="23" xfId="0" applyFont="1" applyFill="1" applyBorder="1" applyAlignment="1">
      <alignment horizontal="left" vertical="center" wrapText="1"/>
    </xf>
    <xf numFmtId="0" fontId="7" fillId="3" borderId="76" xfId="0" applyFont="1" applyFill="1" applyBorder="1" applyAlignment="1">
      <alignment horizontal="center" vertical="center" wrapText="1"/>
    </xf>
    <xf numFmtId="0" fontId="7" fillId="3" borderId="9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13"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5" fontId="7" fillId="3" borderId="4" xfId="0" applyNumberFormat="1" applyFont="1" applyFill="1" applyBorder="1" applyAlignment="1">
      <alignment horizontal="center" vertical="center" wrapText="1"/>
    </xf>
    <xf numFmtId="0" fontId="9" fillId="3" borderId="100" xfId="0"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0" fontId="8" fillId="3" borderId="0" xfId="0" applyFont="1" applyFill="1" applyAlignment="1">
      <alignment horizontal="justify" vertical="center" wrapText="1"/>
    </xf>
    <xf numFmtId="0" fontId="7" fillId="3" borderId="0" xfId="0" applyFont="1" applyFill="1" applyAlignment="1">
      <alignment horizontal="center" vertical="center"/>
    </xf>
    <xf numFmtId="0" fontId="7" fillId="3" borderId="48" xfId="0" applyFont="1" applyFill="1" applyBorder="1" applyAlignment="1">
      <alignment horizontal="center" vertical="center" wrapText="1"/>
    </xf>
    <xf numFmtId="0" fontId="7" fillId="3" borderId="56" xfId="0" applyFont="1" applyFill="1" applyBorder="1" applyAlignment="1">
      <alignment horizontal="left" vertical="center" wrapText="1"/>
    </xf>
    <xf numFmtId="0" fontId="7" fillId="3" borderId="2" xfId="0" applyFont="1" applyFill="1" applyBorder="1" applyAlignment="1">
      <alignment horizontal="left" vertical="center"/>
    </xf>
    <xf numFmtId="0" fontId="8" fillId="3" borderId="4" xfId="0" quotePrefix="1" applyFont="1" applyFill="1" applyBorder="1" applyAlignment="1">
      <alignment horizontal="left" vertical="center" wrapText="1"/>
    </xf>
    <xf numFmtId="0" fontId="8" fillId="3" borderId="38" xfId="0" quotePrefix="1" applyFont="1" applyFill="1" applyBorder="1" applyAlignment="1">
      <alignment horizontal="justify" vertical="center" wrapText="1"/>
    </xf>
    <xf numFmtId="0" fontId="8" fillId="2"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7" fillId="3" borderId="131" xfId="0" applyFont="1" applyFill="1" applyBorder="1" applyAlignment="1">
      <alignment horizontal="center" vertical="center" wrapText="1"/>
    </xf>
    <xf numFmtId="0" fontId="7" fillId="3" borderId="0" xfId="0" applyFont="1" applyFill="1" applyAlignment="1">
      <alignment horizontal="justify" vertical="center" wrapText="1"/>
    </xf>
    <xf numFmtId="0" fontId="7" fillId="3" borderId="9" xfId="0" applyFont="1" applyFill="1" applyBorder="1" applyAlignment="1">
      <alignment horizontal="justify" vertical="center" wrapText="1"/>
    </xf>
    <xf numFmtId="0" fontId="7" fillId="3" borderId="49" xfId="0" applyFont="1" applyFill="1" applyBorder="1" applyAlignment="1">
      <alignment horizontal="left" vertical="center" wrapText="1"/>
    </xf>
    <xf numFmtId="0" fontId="7" fillId="3" borderId="7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38" xfId="0" applyFont="1" applyFill="1" applyBorder="1" applyAlignment="1">
      <alignment horizontal="left" vertical="center" wrapText="1"/>
    </xf>
    <xf numFmtId="0" fontId="7" fillId="5" borderId="49" xfId="0" applyFont="1" applyFill="1" applyBorder="1" applyAlignment="1">
      <alignment horizontal="center" vertical="center" wrapText="1"/>
    </xf>
    <xf numFmtId="0" fontId="7" fillId="5" borderId="198"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224" xfId="0" applyFont="1" applyFill="1" applyBorder="1" applyAlignment="1">
      <alignment horizontal="center" vertical="center" wrapText="1"/>
    </xf>
    <xf numFmtId="0" fontId="7" fillId="3" borderId="103" xfId="0" applyFont="1" applyFill="1" applyBorder="1" applyAlignment="1">
      <alignment vertical="center" wrapText="1"/>
    </xf>
    <xf numFmtId="0" fontId="7" fillId="3" borderId="4" xfId="0" applyFont="1" applyFill="1" applyBorder="1" applyAlignment="1">
      <alignment vertical="center" wrapText="1"/>
    </xf>
    <xf numFmtId="0" fontId="8" fillId="3" borderId="2" xfId="0" quotePrefix="1" applyFont="1" applyFill="1" applyBorder="1" applyAlignment="1">
      <alignment horizontal="justify" vertical="center" wrapText="1"/>
    </xf>
    <xf numFmtId="0" fontId="8" fillId="6" borderId="9" xfId="0" applyFont="1" applyFill="1" applyBorder="1" applyAlignment="1">
      <alignment horizontal="center" vertical="center" wrapText="1"/>
    </xf>
    <xf numFmtId="0" fontId="8" fillId="3" borderId="0" xfId="0" quotePrefix="1" applyFont="1" applyFill="1" applyAlignment="1">
      <alignment horizontal="justify" vertical="center" wrapText="1"/>
    </xf>
    <xf numFmtId="0" fontId="7" fillId="3" borderId="56" xfId="0" applyFont="1" applyFill="1" applyBorder="1" applyAlignment="1">
      <alignment horizontal="left" vertical="center" wrapText="1"/>
    </xf>
    <xf numFmtId="0" fontId="7" fillId="3" borderId="63" xfId="0" applyFont="1" applyFill="1" applyBorder="1" applyAlignment="1">
      <alignment horizontal="center" vertical="center" wrapText="1"/>
    </xf>
    <xf numFmtId="0" fontId="7" fillId="3" borderId="6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7" fillId="3" borderId="107" xfId="0" applyFont="1" applyFill="1" applyBorder="1" applyAlignment="1">
      <alignment horizontal="center" vertical="center" wrapText="1"/>
    </xf>
    <xf numFmtId="0" fontId="7" fillId="3" borderId="227" xfId="0" applyFont="1" applyFill="1" applyBorder="1" applyAlignment="1">
      <alignment horizontal="center" vertical="center" wrapText="1"/>
    </xf>
    <xf numFmtId="0" fontId="7" fillId="3" borderId="160" xfId="0" applyFont="1" applyFill="1" applyBorder="1" applyAlignment="1">
      <alignment horizontal="left" vertical="center" wrapText="1"/>
    </xf>
    <xf numFmtId="0" fontId="7" fillId="3" borderId="160" xfId="0" applyFont="1" applyFill="1" applyBorder="1" applyAlignment="1">
      <alignment horizontal="center" vertical="center" wrapText="1"/>
    </xf>
    <xf numFmtId="0" fontId="7" fillId="3" borderId="228" xfId="0" applyFont="1" applyFill="1" applyBorder="1" applyAlignment="1">
      <alignment horizontal="center" vertical="center" wrapText="1"/>
    </xf>
    <xf numFmtId="0" fontId="7" fillId="3" borderId="180" xfId="0" applyFont="1" applyFill="1" applyBorder="1" applyAlignment="1">
      <alignment horizontal="center" vertical="center" wrapText="1"/>
    </xf>
    <xf numFmtId="0" fontId="7" fillId="3" borderId="47" xfId="0" applyFont="1" applyFill="1" applyBorder="1" applyAlignment="1">
      <alignment horizontal="left" vertical="center" wrapText="1"/>
    </xf>
    <xf numFmtId="0" fontId="8" fillId="3" borderId="2" xfId="0" quotePrefix="1" applyFont="1" applyFill="1" applyBorder="1" applyAlignment="1">
      <alignment vertical="center" wrapText="1"/>
    </xf>
    <xf numFmtId="0" fontId="8" fillId="2" borderId="58"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8" fillId="2" borderId="58" xfId="0" applyFont="1" applyFill="1" applyBorder="1" applyAlignment="1">
      <alignment horizontal="center" vertical="center"/>
    </xf>
    <xf numFmtId="0" fontId="9" fillId="3" borderId="229" xfId="0" applyFont="1" applyFill="1" applyBorder="1" applyAlignment="1">
      <alignment horizontal="center" vertical="center" wrapText="1"/>
    </xf>
    <xf numFmtId="0" fontId="8" fillId="3" borderId="230" xfId="0" quotePrefix="1" applyFont="1" applyFill="1" applyBorder="1" applyAlignment="1">
      <alignment horizontal="left" vertical="center" wrapText="1"/>
    </xf>
    <xf numFmtId="0" fontId="8" fillId="3" borderId="7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justify" vertical="center" wrapText="1"/>
    </xf>
    <xf numFmtId="0" fontId="7" fillId="3" borderId="11" xfId="0" applyFont="1" applyFill="1" applyBorder="1" applyAlignment="1">
      <alignment horizontal="center"/>
    </xf>
    <xf numFmtId="0" fontId="7" fillId="3" borderId="11" xfId="0" applyFont="1" applyFill="1" applyBorder="1" applyAlignment="1">
      <alignment horizontal="center" vertical="center"/>
    </xf>
    <xf numFmtId="0" fontId="7" fillId="3" borderId="12" xfId="0" applyFont="1" applyFill="1" applyBorder="1" applyAlignment="1">
      <alignment horizontal="center"/>
    </xf>
    <xf numFmtId="0" fontId="7" fillId="3" borderId="12" xfId="0" applyFont="1" applyFill="1" applyBorder="1" applyAlignment="1">
      <alignment horizontal="center" vertical="center"/>
    </xf>
    <xf numFmtId="0" fontId="8" fillId="3" borderId="1" xfId="0" applyFont="1" applyFill="1" applyBorder="1" applyAlignment="1">
      <alignment horizontal="justify" vertical="center" wrapText="1"/>
    </xf>
    <xf numFmtId="0" fontId="7" fillId="3" borderId="37" xfId="0" applyFont="1" applyFill="1" applyBorder="1" applyAlignment="1">
      <alignment horizontal="center"/>
    </xf>
    <xf numFmtId="0" fontId="7" fillId="3" borderId="37" xfId="0" applyFont="1" applyFill="1" applyBorder="1" applyAlignment="1">
      <alignment horizontal="center" vertical="center"/>
    </xf>
    <xf numFmtId="0" fontId="7" fillId="3" borderId="4" xfId="0" applyFont="1" applyFill="1" applyBorder="1" applyAlignment="1">
      <alignment horizontal="justify" vertical="center" wrapText="1"/>
    </xf>
    <xf numFmtId="0" fontId="7" fillId="3" borderId="117" xfId="0" applyFont="1" applyFill="1" applyBorder="1" applyAlignment="1">
      <alignment horizontal="center" vertical="center"/>
    </xf>
    <xf numFmtId="0" fontId="7" fillId="3" borderId="187"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231" xfId="0" applyFont="1" applyFill="1" applyBorder="1" applyAlignment="1">
      <alignment horizontal="center" vertical="center" wrapText="1"/>
    </xf>
    <xf numFmtId="0" fontId="7" fillId="3" borderId="42" xfId="0" applyFont="1" applyFill="1" applyBorder="1" applyAlignment="1">
      <alignment horizontal="left" vertical="center" wrapText="1"/>
    </xf>
    <xf numFmtId="0" fontId="7" fillId="3" borderId="42" xfId="0" applyFont="1" applyFill="1" applyBorder="1" applyAlignment="1">
      <alignment horizontal="center" vertical="center"/>
    </xf>
    <xf numFmtId="0" fontId="7" fillId="2" borderId="160"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37"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24" xfId="0" applyFont="1" applyFill="1" applyBorder="1" applyAlignment="1">
      <alignment horizontal="center" vertical="center"/>
    </xf>
    <xf numFmtId="0" fontId="7" fillId="3" borderId="87"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67" xfId="0"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1" xfId="0" applyFont="1" applyFill="1" applyBorder="1" applyAlignment="1">
      <alignment horizontal="center" vertical="center" wrapText="1"/>
    </xf>
    <xf numFmtId="49" fontId="8" fillId="3" borderId="19" xfId="0" applyNumberFormat="1" applyFont="1" applyFill="1" applyBorder="1" applyAlignment="1">
      <alignment horizontal="center" vertical="center" wrapText="1"/>
    </xf>
    <xf numFmtId="49" fontId="8" fillId="3" borderId="73" xfId="0" applyNumberFormat="1" applyFont="1" applyFill="1" applyBorder="1" applyAlignment="1">
      <alignment horizontal="center" vertical="center" wrapText="1"/>
    </xf>
    <xf numFmtId="0" fontId="8" fillId="3" borderId="43" xfId="0" applyFont="1" applyFill="1" applyBorder="1" applyAlignment="1">
      <alignment horizontal="center" vertical="center"/>
    </xf>
    <xf numFmtId="0" fontId="8" fillId="3" borderId="43" xfId="0" applyFont="1" applyFill="1" applyBorder="1" applyAlignment="1">
      <alignment horizontal="center" vertical="center" wrapText="1"/>
    </xf>
    <xf numFmtId="49" fontId="8" fillId="3" borderId="188" xfId="0" applyNumberFormat="1" applyFont="1" applyFill="1" applyBorder="1" applyAlignment="1">
      <alignment horizontal="center" vertical="center" wrapText="1"/>
    </xf>
    <xf numFmtId="0" fontId="7" fillId="3" borderId="6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12"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4" fillId="3" borderId="0" xfId="0" applyFont="1" applyFill="1"/>
    <xf numFmtId="0" fontId="18" fillId="0" borderId="0" xfId="0" applyFont="1" applyAlignment="1">
      <alignment horizontal="left"/>
    </xf>
    <xf numFmtId="0" fontId="9" fillId="0" borderId="189" xfId="0" applyFont="1" applyBorder="1" applyAlignment="1">
      <alignment horizontal="center" vertical="center" wrapText="1"/>
    </xf>
    <xf numFmtId="0" fontId="9" fillId="0" borderId="113" xfId="0" applyFont="1" applyBorder="1" applyAlignment="1">
      <alignment horizontal="center" vertical="center"/>
    </xf>
    <xf numFmtId="0" fontId="7" fillId="0" borderId="44" xfId="0" applyFont="1" applyBorder="1" applyAlignment="1">
      <alignment horizontal="center" vertical="center"/>
    </xf>
    <xf numFmtId="0" fontId="7" fillId="0" borderId="62" xfId="0" applyFont="1" applyBorder="1" applyAlignment="1">
      <alignment horizontal="center" vertical="center"/>
    </xf>
    <xf numFmtId="0" fontId="7" fillId="0" borderId="33" xfId="0" applyFont="1" applyBorder="1" applyAlignment="1">
      <alignment horizontal="center" vertical="center"/>
    </xf>
    <xf numFmtId="0" fontId="7" fillId="0" borderId="115" xfId="0" applyFont="1" applyBorder="1" applyAlignment="1">
      <alignment horizontal="center" vertical="center"/>
    </xf>
    <xf numFmtId="0" fontId="7" fillId="0" borderId="157" xfId="0" applyFont="1" applyBorder="1" applyAlignment="1">
      <alignment horizontal="center" vertical="center"/>
    </xf>
    <xf numFmtId="0" fontId="7" fillId="0" borderId="41" xfId="0" applyFont="1" applyBorder="1" applyAlignment="1">
      <alignment horizontal="center" vertical="center"/>
    </xf>
    <xf numFmtId="0" fontId="7" fillId="0" borderId="51" xfId="0" applyFont="1" applyBorder="1" applyAlignment="1">
      <alignment horizontal="center" vertical="center"/>
    </xf>
    <xf numFmtId="0" fontId="7" fillId="0" borderId="132" xfId="0" applyFont="1" applyBorder="1" applyAlignment="1">
      <alignment horizontal="center" vertical="center"/>
    </xf>
    <xf numFmtId="0" fontId="7" fillId="0" borderId="153" xfId="0" applyFont="1" applyBorder="1" applyAlignment="1">
      <alignment horizontal="center" vertical="center"/>
    </xf>
    <xf numFmtId="0" fontId="7" fillId="0" borderId="31" xfId="0" applyFont="1" applyBorder="1" applyAlignment="1">
      <alignment horizontal="center" vertical="center"/>
    </xf>
    <xf numFmtId="0" fontId="7" fillId="0" borderId="179" xfId="0" applyFont="1" applyBorder="1" applyAlignment="1">
      <alignment horizontal="center" vertical="center"/>
    </xf>
    <xf numFmtId="0" fontId="7" fillId="0" borderId="116" xfId="0" applyFont="1" applyBorder="1" applyAlignment="1">
      <alignment horizontal="center" vertical="center"/>
    </xf>
    <xf numFmtId="0" fontId="7" fillId="0" borderId="13" xfId="0" applyFont="1" applyBorder="1" applyAlignment="1">
      <alignment horizontal="center" vertical="center"/>
    </xf>
    <xf numFmtId="0" fontId="7" fillId="0" borderId="117" xfId="0" applyFont="1" applyBorder="1" applyAlignment="1">
      <alignment horizontal="center" vertical="center"/>
    </xf>
    <xf numFmtId="0" fontId="7" fillId="0" borderId="14" xfId="0" applyFont="1" applyBorder="1" applyAlignment="1">
      <alignment horizontal="center" vertical="center"/>
    </xf>
    <xf numFmtId="0" fontId="7" fillId="0" borderId="153" xfId="0" applyFont="1" applyBorder="1" applyAlignment="1">
      <alignment horizontal="center"/>
    </xf>
    <xf numFmtId="0" fontId="7" fillId="3" borderId="8" xfId="0" applyFont="1" applyFill="1" applyBorder="1" applyAlignment="1">
      <alignment horizontal="right" vertical="center" wrapText="1"/>
    </xf>
    <xf numFmtId="0" fontId="7" fillId="3" borderId="63" xfId="0" applyFont="1" applyFill="1" applyBorder="1" applyAlignment="1">
      <alignment horizontal="right" vertical="center" wrapText="1"/>
    </xf>
    <xf numFmtId="0" fontId="7" fillId="3" borderId="64" xfId="0" applyFont="1" applyFill="1" applyBorder="1" applyAlignment="1">
      <alignment vertical="center" wrapText="1"/>
    </xf>
    <xf numFmtId="0" fontId="7" fillId="3" borderId="64" xfId="0" applyFont="1" applyFill="1" applyBorder="1" applyAlignment="1">
      <alignment vertical="top" wrapText="1"/>
    </xf>
    <xf numFmtId="0" fontId="7" fillId="3" borderId="30" xfId="0" applyFont="1" applyFill="1" applyBorder="1" applyAlignment="1">
      <alignment horizontal="right" vertical="center" wrapText="1"/>
    </xf>
    <xf numFmtId="0" fontId="7" fillId="3" borderId="23" xfId="0" applyFont="1" applyFill="1" applyBorder="1" applyAlignment="1">
      <alignment vertical="center" wrapText="1"/>
    </xf>
    <xf numFmtId="0" fontId="9" fillId="3" borderId="7" xfId="0" applyFont="1" applyFill="1" applyBorder="1" applyAlignment="1">
      <alignment vertical="top" wrapText="1"/>
    </xf>
    <xf numFmtId="0" fontId="7" fillId="3" borderId="3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3" borderId="7" xfId="0" applyFont="1" applyFill="1" applyBorder="1" applyAlignment="1">
      <alignment horizontal="justify" vertical="center" wrapText="1"/>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3" borderId="212" xfId="0" applyFont="1" applyFill="1" applyBorder="1" applyAlignment="1">
      <alignment horizontal="right" vertical="top"/>
    </xf>
    <xf numFmtId="0" fontId="7" fillId="3" borderId="23" xfId="0" applyFont="1" applyFill="1" applyBorder="1" applyAlignment="1">
      <alignment vertical="top" wrapText="1"/>
    </xf>
    <xf numFmtId="0" fontId="7" fillId="3" borderId="56" xfId="0" applyFont="1" applyFill="1" applyBorder="1" applyAlignment="1">
      <alignment vertical="center" wrapText="1"/>
    </xf>
    <xf numFmtId="0" fontId="8" fillId="3" borderId="7" xfId="0" applyFont="1" applyFill="1" applyBorder="1" applyAlignment="1">
      <alignment vertical="top" wrapText="1"/>
    </xf>
    <xf numFmtId="0" fontId="4" fillId="2" borderId="0" xfId="0" applyFont="1" applyFill="1"/>
    <xf numFmtId="0" fontId="7" fillId="3" borderId="10" xfId="0" applyFont="1" applyFill="1" applyBorder="1" applyAlignment="1">
      <alignment horizontal="right" vertical="center" wrapText="1"/>
    </xf>
    <xf numFmtId="0" fontId="8" fillId="3" borderId="70" xfId="0" applyFont="1" applyFill="1" applyBorder="1" applyAlignment="1">
      <alignment horizontal="center" vertical="center" wrapText="1"/>
    </xf>
    <xf numFmtId="0" fontId="9" fillId="0" borderId="56" xfId="0" applyFont="1" applyBorder="1" applyAlignment="1">
      <alignment horizontal="center" vertical="center" wrapText="1"/>
    </xf>
    <xf numFmtId="0" fontId="7" fillId="0" borderId="63" xfId="0" applyFont="1" applyBorder="1" applyAlignment="1">
      <alignment horizontal="right" vertical="center"/>
    </xf>
    <xf numFmtId="0" fontId="7" fillId="3" borderId="24" xfId="0" applyFont="1" applyFill="1" applyBorder="1" applyAlignment="1">
      <alignment vertical="center" wrapText="1"/>
    </xf>
    <xf numFmtId="0" fontId="8" fillId="3" borderId="24" xfId="0" applyFont="1" applyFill="1" applyBorder="1" applyAlignment="1">
      <alignment vertical="top" wrapText="1"/>
    </xf>
    <xf numFmtId="0" fontId="7" fillId="3" borderId="237" xfId="0" applyFont="1" applyFill="1" applyBorder="1" applyAlignment="1">
      <alignment vertical="center" wrapText="1"/>
    </xf>
    <xf numFmtId="0" fontId="8" fillId="3" borderId="63" xfId="0" applyFont="1" applyFill="1" applyBorder="1" applyAlignment="1">
      <alignment vertical="top" wrapText="1"/>
    </xf>
    <xf numFmtId="0" fontId="8" fillId="3" borderId="64" xfId="0" applyFont="1" applyFill="1" applyBorder="1" applyAlignment="1">
      <alignment vertical="top" wrapText="1"/>
    </xf>
    <xf numFmtId="0" fontId="7" fillId="0" borderId="119" xfId="0" applyFont="1" applyBorder="1" applyAlignment="1">
      <alignment horizontal="center" vertical="center"/>
    </xf>
    <xf numFmtId="0" fontId="7" fillId="0" borderId="94" xfId="0" applyFont="1" applyBorder="1" applyAlignment="1">
      <alignment horizontal="center" vertical="center"/>
    </xf>
    <xf numFmtId="0" fontId="7" fillId="0" borderId="61" xfId="0" applyFont="1" applyBorder="1" applyAlignment="1">
      <alignment horizontal="center" vertical="center"/>
    </xf>
    <xf numFmtId="0" fontId="7" fillId="0" borderId="53" xfId="0" applyFont="1" applyBorder="1" applyAlignment="1">
      <alignment horizontal="center" vertical="center"/>
    </xf>
    <xf numFmtId="0" fontId="7" fillId="3" borderId="146" xfId="0" applyFont="1" applyFill="1" applyBorder="1" applyAlignment="1">
      <alignment horizontal="left" vertical="center" wrapText="1"/>
    </xf>
    <xf numFmtId="0" fontId="7" fillId="3" borderId="73" xfId="0" applyFont="1" applyFill="1" applyBorder="1" applyAlignment="1">
      <alignment horizontal="left" vertical="center" wrapText="1"/>
    </xf>
    <xf numFmtId="0" fontId="7" fillId="3" borderId="200" xfId="0" applyFont="1" applyFill="1" applyBorder="1" applyAlignment="1">
      <alignment horizontal="center" vertical="center" wrapText="1"/>
    </xf>
    <xf numFmtId="0" fontId="8" fillId="3" borderId="19" xfId="0" applyFont="1" applyFill="1" applyBorder="1" applyAlignment="1">
      <alignment vertical="center" wrapText="1"/>
    </xf>
    <xf numFmtId="0" fontId="4" fillId="0" borderId="0" xfId="0" applyFont="1" applyAlignment="1">
      <alignment vertical="top"/>
    </xf>
    <xf numFmtId="0" fontId="8" fillId="2" borderId="7" xfId="0" applyFont="1" applyFill="1" applyBorder="1" applyAlignment="1">
      <alignment vertical="top" wrapText="1"/>
    </xf>
    <xf numFmtId="0" fontId="7" fillId="3" borderId="4" xfId="0" applyFont="1" applyFill="1" applyBorder="1" applyAlignment="1">
      <alignment horizontal="center" vertical="center" wrapText="1" indent="1"/>
    </xf>
    <xf numFmtId="0" fontId="7" fillId="2" borderId="0" xfId="0" applyFont="1" applyFill="1" applyAlignment="1">
      <alignment horizontal="justify" vertical="center" wrapText="1"/>
    </xf>
    <xf numFmtId="0" fontId="8" fillId="2" borderId="0" xfId="0" applyFont="1" applyFill="1" applyAlignment="1">
      <alignment horizontal="justify" vertical="center" wrapText="1"/>
    </xf>
    <xf numFmtId="0" fontId="7" fillId="2" borderId="112" xfId="0" applyFont="1" applyFill="1" applyBorder="1" applyAlignment="1">
      <alignment horizontal="center" vertical="center"/>
    </xf>
    <xf numFmtId="0" fontId="7" fillId="2" borderId="14" xfId="0" applyFont="1" applyFill="1" applyBorder="1" applyAlignment="1">
      <alignment horizontal="center" vertical="center"/>
    </xf>
    <xf numFmtId="0" fontId="7" fillId="3" borderId="3" xfId="0" applyFont="1" applyFill="1" applyBorder="1" applyAlignment="1">
      <alignment horizontal="right" vertical="center"/>
    </xf>
    <xf numFmtId="0" fontId="7" fillId="3" borderId="24" xfId="0" applyFont="1" applyFill="1" applyBorder="1" applyAlignment="1">
      <alignment vertical="top" wrapText="1"/>
    </xf>
    <xf numFmtId="0" fontId="7" fillId="3" borderId="30" xfId="0" applyFont="1" applyFill="1" applyBorder="1" applyAlignment="1">
      <alignment horizontal="right" vertical="center"/>
    </xf>
    <xf numFmtId="0" fontId="7" fillId="3" borderId="30" xfId="0" applyFont="1" applyFill="1" applyBorder="1" applyAlignment="1">
      <alignment horizontal="justify" vertical="top" wrapText="1"/>
    </xf>
    <xf numFmtId="0" fontId="7" fillId="3" borderId="23" xfId="0" applyFont="1" applyFill="1" applyBorder="1" applyAlignment="1">
      <alignment horizontal="center" vertical="top" wrapText="1"/>
    </xf>
    <xf numFmtId="0" fontId="8" fillId="0" borderId="64" xfId="0" applyFont="1" applyBorder="1" applyAlignment="1">
      <alignment vertical="top" wrapText="1"/>
    </xf>
    <xf numFmtId="0" fontId="4" fillId="0" borderId="240" xfId="0" applyFont="1" applyBorder="1"/>
    <xf numFmtId="0" fontId="7" fillId="3" borderId="3"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4" xfId="0" applyFont="1" applyFill="1" applyBorder="1" applyAlignment="1">
      <alignment horizontal="center" vertical="top" wrapText="1"/>
    </xf>
    <xf numFmtId="0" fontId="7" fillId="3" borderId="131" xfId="0" applyFont="1" applyFill="1" applyBorder="1" applyAlignment="1">
      <alignment horizontal="center" vertical="top" wrapText="1"/>
    </xf>
    <xf numFmtId="0" fontId="4" fillId="0" borderId="241" xfId="0" applyFont="1" applyBorder="1"/>
    <xf numFmtId="0" fontId="7" fillId="3" borderId="19" xfId="0" applyFont="1" applyFill="1" applyBorder="1" applyAlignment="1">
      <alignment horizontal="justify" vertical="center" wrapText="1"/>
    </xf>
    <xf numFmtId="0" fontId="37" fillId="3" borderId="2" xfId="0" applyFont="1" applyFill="1" applyBorder="1" applyAlignment="1">
      <alignment horizontal="justify" vertical="center" wrapText="1"/>
    </xf>
    <xf numFmtId="0" fontId="7" fillId="3" borderId="2" xfId="0" applyFont="1" applyFill="1" applyBorder="1" applyAlignment="1">
      <alignment vertical="top" wrapText="1"/>
    </xf>
    <xf numFmtId="0" fontId="8" fillId="3" borderId="2" xfId="0" applyFont="1" applyFill="1" applyBorder="1" applyAlignment="1">
      <alignment vertical="top" wrapText="1"/>
    </xf>
    <xf numFmtId="0" fontId="8" fillId="3" borderId="34" xfId="0" applyFont="1" applyFill="1" applyBorder="1" applyAlignment="1">
      <alignment horizontal="center" vertical="center" wrapText="1"/>
    </xf>
    <xf numFmtId="0" fontId="4" fillId="0" borderId="242" xfId="0" applyFont="1" applyBorder="1"/>
    <xf numFmtId="0" fontId="7" fillId="0" borderId="7" xfId="0" applyFont="1" applyBorder="1" applyAlignment="1">
      <alignment horizontal="left" vertical="top" wrapText="1"/>
    </xf>
    <xf numFmtId="0" fontId="7" fillId="0" borderId="7" xfId="0" applyFont="1" applyBorder="1" applyAlignment="1">
      <alignment horizontal="center" vertical="center"/>
    </xf>
    <xf numFmtId="0" fontId="7" fillId="0" borderId="130" xfId="0" applyFont="1" applyBorder="1" applyAlignment="1">
      <alignment horizontal="center" vertical="center"/>
    </xf>
    <xf numFmtId="0" fontId="7" fillId="0" borderId="95" xfId="0" applyFont="1" applyBorder="1" applyAlignment="1">
      <alignment horizontal="center" vertical="center"/>
    </xf>
    <xf numFmtId="0" fontId="7" fillId="0" borderId="39" xfId="0" applyFont="1" applyBorder="1" applyAlignment="1">
      <alignment horizontal="center"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78" xfId="0" applyFont="1" applyBorder="1" applyAlignment="1">
      <alignment horizontal="center" vertical="center"/>
    </xf>
    <xf numFmtId="0" fontId="7" fillId="3" borderId="10" xfId="0" applyFont="1" applyFill="1" applyBorder="1" applyAlignment="1">
      <alignment horizontal="right" vertical="center"/>
    </xf>
    <xf numFmtId="0" fontId="8" fillId="3" borderId="9" xfId="0" applyFont="1" applyFill="1" applyBorder="1" applyAlignment="1">
      <alignment vertical="top" wrapText="1"/>
    </xf>
    <xf numFmtId="0" fontId="7" fillId="3" borderId="8" xfId="0" applyFont="1" applyFill="1" applyBorder="1" applyAlignment="1">
      <alignment horizontal="left" vertical="center"/>
    </xf>
    <xf numFmtId="0" fontId="7" fillId="3" borderId="7" xfId="0" applyFont="1" applyFill="1" applyBorder="1" applyAlignment="1">
      <alignment horizontal="left" vertical="center" wrapText="1"/>
    </xf>
    <xf numFmtId="0" fontId="7" fillId="3" borderId="5" xfId="0" applyFont="1" applyFill="1" applyBorder="1" applyAlignment="1">
      <alignment horizontal="justify" vertical="center" wrapText="1"/>
    </xf>
    <xf numFmtId="0" fontId="7" fillId="3" borderId="36" xfId="0" applyFont="1" applyFill="1" applyBorder="1" applyAlignment="1">
      <alignment horizontal="center"/>
    </xf>
    <xf numFmtId="0" fontId="7" fillId="3" borderId="24" xfId="0" applyFont="1" applyFill="1" applyBorder="1" applyAlignment="1">
      <alignment horizontal="justify" vertical="center" wrapText="1"/>
    </xf>
    <xf numFmtId="0" fontId="7" fillId="0" borderId="24" xfId="0" applyFont="1" applyBorder="1" applyAlignment="1">
      <alignment vertical="top" wrapText="1"/>
    </xf>
    <xf numFmtId="0" fontId="4" fillId="0" borderId="0" xfId="0" applyFont="1" applyAlignment="1">
      <alignment vertical="center"/>
    </xf>
    <xf numFmtId="0" fontId="7" fillId="0" borderId="151" xfId="0" applyFont="1" applyBorder="1" applyAlignment="1">
      <alignment horizontal="center" vertical="center"/>
    </xf>
    <xf numFmtId="0" fontId="7" fillId="0" borderId="174" xfId="0" applyFont="1" applyBorder="1" applyAlignment="1">
      <alignment horizontal="center" vertical="center"/>
    </xf>
    <xf numFmtId="0" fontId="7" fillId="0" borderId="195" xfId="0" applyFont="1" applyBorder="1" applyAlignment="1">
      <alignment horizontal="center" vertical="center"/>
    </xf>
    <xf numFmtId="0" fontId="7" fillId="0" borderId="152" xfId="0" applyFont="1" applyBorder="1" applyAlignment="1">
      <alignment horizontal="center" vertical="center"/>
    </xf>
    <xf numFmtId="0" fontId="7" fillId="0" borderId="164" xfId="0" applyFont="1" applyBorder="1" applyAlignment="1">
      <alignment horizontal="center" vertical="center"/>
    </xf>
    <xf numFmtId="0" fontId="7" fillId="0" borderId="176" xfId="0" applyFont="1" applyBorder="1" applyAlignment="1">
      <alignment horizontal="center" vertical="center"/>
    </xf>
    <xf numFmtId="0" fontId="7" fillId="3" borderId="7" xfId="0" applyFont="1" applyFill="1" applyBorder="1" applyAlignment="1">
      <alignment horizontal="center" vertical="top" wrapText="1"/>
    </xf>
    <xf numFmtId="0" fontId="7" fillId="3" borderId="23" xfId="0" applyFont="1" applyFill="1" applyBorder="1" applyAlignment="1">
      <alignment horizontal="justify" vertical="center" wrapText="1"/>
    </xf>
    <xf numFmtId="0" fontId="8" fillId="3" borderId="19" xfId="0" applyFont="1" applyFill="1" applyBorder="1" applyAlignment="1">
      <alignment horizontal="justify" vertical="center" wrapText="1"/>
    </xf>
    <xf numFmtId="0" fontId="7" fillId="3" borderId="19" xfId="0" applyFont="1" applyFill="1" applyBorder="1" applyAlignment="1">
      <alignment vertical="top" wrapText="1"/>
    </xf>
    <xf numFmtId="0" fontId="7" fillId="2" borderId="115" xfId="0" applyFont="1" applyFill="1" applyBorder="1" applyAlignment="1">
      <alignment horizontal="center" vertical="center"/>
    </xf>
    <xf numFmtId="0" fontId="7" fillId="2" borderId="116" xfId="0" applyFont="1" applyFill="1" applyBorder="1" applyAlignment="1">
      <alignment horizontal="center" vertical="center"/>
    </xf>
    <xf numFmtId="0" fontId="7" fillId="3" borderId="116" xfId="0" applyFont="1" applyFill="1" applyBorder="1" applyAlignment="1">
      <alignment horizontal="center" vertical="center"/>
    </xf>
    <xf numFmtId="0" fontId="7" fillId="2" borderId="117" xfId="0" applyFont="1" applyFill="1" applyBorder="1" applyAlignment="1">
      <alignment horizontal="center" vertical="center"/>
    </xf>
    <xf numFmtId="0" fontId="8" fillId="0" borderId="0" xfId="0" applyFont="1" applyAlignment="1">
      <alignment vertical="top" wrapText="1"/>
    </xf>
    <xf numFmtId="0" fontId="9" fillId="3" borderId="243" xfId="0" applyFont="1" applyFill="1" applyBorder="1" applyAlignment="1">
      <alignment horizontal="center" vertical="center" wrapText="1"/>
    </xf>
    <xf numFmtId="0" fontId="9" fillId="0" borderId="181" xfId="0" applyFont="1" applyBorder="1" applyAlignment="1">
      <alignment horizontal="center" vertical="center" wrapText="1"/>
    </xf>
    <xf numFmtId="0" fontId="7" fillId="3" borderId="244" xfId="0" applyFont="1" applyFill="1" applyBorder="1" applyAlignment="1">
      <alignment horizontal="right" vertical="center"/>
    </xf>
    <xf numFmtId="0" fontId="7" fillId="3" borderId="63" xfId="0" applyFont="1" applyFill="1" applyBorder="1" applyAlignment="1">
      <alignment horizontal="right" vertical="center"/>
    </xf>
    <xf numFmtId="0" fontId="8" fillId="3" borderId="64" xfId="0" applyFont="1" applyFill="1" applyBorder="1"/>
    <xf numFmtId="0" fontId="7" fillId="3" borderId="17" xfId="0" applyFont="1" applyFill="1" applyBorder="1" applyAlignment="1">
      <alignment horizontal="justify" vertical="center" wrapText="1"/>
    </xf>
    <xf numFmtId="0" fontId="9" fillId="0" borderId="245" xfId="0" applyFont="1" applyBorder="1" applyAlignment="1">
      <alignment horizontal="center" vertical="center" wrapText="1"/>
    </xf>
    <xf numFmtId="0" fontId="7" fillId="0" borderId="133" xfId="0" applyFont="1" applyBorder="1" applyAlignment="1">
      <alignment horizontal="center" vertical="center"/>
    </xf>
    <xf numFmtId="0" fontId="7" fillId="0" borderId="246" xfId="0" applyFont="1" applyBorder="1" applyAlignment="1">
      <alignment horizontal="center" vertical="center"/>
    </xf>
    <xf numFmtId="0" fontId="7" fillId="0" borderId="247" xfId="0" applyFont="1" applyBorder="1" applyAlignment="1">
      <alignment horizontal="center" vertical="center"/>
    </xf>
    <xf numFmtId="0" fontId="7" fillId="0" borderId="134" xfId="0" applyFont="1" applyBorder="1" applyAlignment="1">
      <alignment horizontal="center" vertical="center"/>
    </xf>
    <xf numFmtId="0" fontId="7" fillId="0" borderId="225" xfId="0" applyFont="1" applyBorder="1" applyAlignment="1">
      <alignment horizontal="center" vertical="center"/>
    </xf>
    <xf numFmtId="0" fontId="7" fillId="0" borderId="142" xfId="0" applyFont="1" applyBorder="1" applyAlignment="1">
      <alignment horizontal="center" vertical="center"/>
    </xf>
    <xf numFmtId="0" fontId="7" fillId="0" borderId="226" xfId="0" applyFont="1" applyBorder="1" applyAlignment="1">
      <alignment horizontal="center" vertical="center"/>
    </xf>
    <xf numFmtId="0" fontId="7" fillId="0" borderId="126" xfId="0" applyFont="1" applyBorder="1" applyAlignment="1">
      <alignment horizontal="center" vertical="center"/>
    </xf>
    <xf numFmtId="0" fontId="7" fillId="0" borderId="91" xfId="0" applyFont="1" applyBorder="1" applyAlignment="1">
      <alignment horizontal="center" vertical="center"/>
    </xf>
    <xf numFmtId="0" fontId="7" fillId="0" borderId="166" xfId="0" applyFont="1" applyBorder="1" applyAlignment="1">
      <alignment horizontal="center" vertical="center"/>
    </xf>
    <xf numFmtId="0" fontId="7" fillId="0" borderId="127" xfId="0" applyFont="1" applyBorder="1" applyAlignment="1">
      <alignment horizontal="center" vertical="center"/>
    </xf>
    <xf numFmtId="0" fontId="7" fillId="3" borderId="106" xfId="0" applyFont="1" applyFill="1" applyBorder="1" applyAlignment="1">
      <alignment horizontal="right" vertical="center"/>
    </xf>
    <xf numFmtId="0" fontId="7" fillId="3" borderId="56" xfId="0" applyFont="1" applyFill="1" applyBorder="1" applyAlignment="1">
      <alignment vertical="top" wrapText="1"/>
    </xf>
    <xf numFmtId="0" fontId="7" fillId="3" borderId="55" xfId="0" applyFont="1" applyFill="1" applyBorder="1" applyAlignment="1">
      <alignment horizontal="left" vertical="center" wrapText="1"/>
    </xf>
    <xf numFmtId="0" fontId="7" fillId="3" borderId="4" xfId="0" applyFont="1" applyFill="1" applyBorder="1" applyAlignment="1">
      <alignment vertical="top" wrapText="1"/>
    </xf>
    <xf numFmtId="0" fontId="7" fillId="2" borderId="0" xfId="0" applyFont="1" applyFill="1" applyAlignment="1">
      <alignment horizontal="left" vertical="center" wrapText="1"/>
    </xf>
    <xf numFmtId="0" fontId="7" fillId="3" borderId="64" xfId="0" applyFont="1" applyFill="1" applyBorder="1" applyAlignment="1">
      <alignment horizontal="justify" vertical="center" wrapText="1"/>
    </xf>
    <xf numFmtId="0" fontId="7" fillId="0" borderId="155" xfId="0" applyFont="1" applyBorder="1" applyAlignment="1">
      <alignment horizontal="center" vertical="center"/>
    </xf>
    <xf numFmtId="0" fontId="7" fillId="0" borderId="128" xfId="0" applyFont="1" applyBorder="1" applyAlignment="1">
      <alignment horizontal="center" vertical="center"/>
    </xf>
    <xf numFmtId="0" fontId="7" fillId="0" borderId="150" xfId="0" applyFont="1" applyBorder="1" applyAlignment="1">
      <alignment horizontal="center" vertical="center"/>
    </xf>
    <xf numFmtId="0" fontId="7" fillId="0" borderId="135" xfId="0" applyFont="1" applyBorder="1" applyAlignment="1">
      <alignment horizontal="center" vertical="center"/>
    </xf>
    <xf numFmtId="0" fontId="7" fillId="2" borderId="126" xfId="0" applyFont="1" applyFill="1" applyBorder="1" applyAlignment="1">
      <alignment horizontal="center" vertical="center"/>
    </xf>
    <xf numFmtId="0" fontId="7" fillId="2" borderId="91" xfId="0" applyFont="1" applyFill="1" applyBorder="1" applyAlignment="1">
      <alignment horizontal="center" vertical="center"/>
    </xf>
    <xf numFmtId="0" fontId="7" fillId="2" borderId="127" xfId="0" applyFont="1" applyFill="1" applyBorder="1" applyAlignment="1">
      <alignment horizontal="center" vertical="center"/>
    </xf>
    <xf numFmtId="0" fontId="7" fillId="3" borderId="173" xfId="0" applyFont="1" applyFill="1" applyBorder="1" applyAlignment="1">
      <alignment horizontal="right" vertical="center"/>
    </xf>
    <xf numFmtId="0" fontId="7" fillId="3" borderId="115" xfId="0" applyFont="1" applyFill="1" applyBorder="1" applyAlignment="1">
      <alignment horizontal="center" vertical="center"/>
    </xf>
    <xf numFmtId="0" fontId="7" fillId="3" borderId="110" xfId="0" applyFont="1" applyFill="1" applyBorder="1" applyAlignment="1">
      <alignment horizontal="center" vertical="center"/>
    </xf>
    <xf numFmtId="0" fontId="7" fillId="3" borderId="111" xfId="0" applyFont="1" applyFill="1" applyBorder="1" applyAlignment="1">
      <alignment horizontal="center" vertical="center"/>
    </xf>
    <xf numFmtId="0" fontId="7" fillId="3" borderId="112" xfId="0" applyFont="1" applyFill="1" applyBorder="1" applyAlignment="1">
      <alignment horizontal="center" vertical="center"/>
    </xf>
    <xf numFmtId="0" fontId="7" fillId="3" borderId="54" xfId="0" applyFont="1" applyFill="1" applyBorder="1" applyAlignment="1">
      <alignment horizontal="right" vertical="center"/>
    </xf>
    <xf numFmtId="0" fontId="7" fillId="3" borderId="47" xfId="0" applyFont="1" applyFill="1" applyBorder="1" applyAlignment="1">
      <alignment vertical="center" wrapText="1"/>
    </xf>
    <xf numFmtId="0" fontId="7" fillId="2" borderId="110" xfId="0" applyFont="1" applyFill="1" applyBorder="1" applyAlignment="1">
      <alignment horizontal="center" vertical="center"/>
    </xf>
    <xf numFmtId="0" fontId="7" fillId="2" borderId="111" xfId="0" applyFont="1" applyFill="1" applyBorder="1" applyAlignment="1">
      <alignment horizontal="center" vertical="center"/>
    </xf>
    <xf numFmtId="9" fontId="7" fillId="3" borderId="56" xfId="0" applyNumberFormat="1" applyFont="1" applyFill="1" applyBorder="1" applyAlignment="1">
      <alignment vertical="center" wrapText="1"/>
    </xf>
    <xf numFmtId="0" fontId="7" fillId="0" borderId="132" xfId="0" applyFont="1" applyBorder="1" applyAlignment="1">
      <alignment horizontal="center" vertical="center" wrapText="1"/>
    </xf>
    <xf numFmtId="0" fontId="8" fillId="3" borderId="1" xfId="0" applyFont="1" applyFill="1" applyBorder="1" applyAlignment="1">
      <alignment horizontal="left" vertical="center" wrapText="1"/>
    </xf>
    <xf numFmtId="0" fontId="7" fillId="2" borderId="0" xfId="0" applyFont="1" applyFill="1" applyAlignment="1">
      <alignment vertical="center" wrapText="1"/>
    </xf>
    <xf numFmtId="0" fontId="7" fillId="0" borderId="149" xfId="0" applyFont="1" applyBorder="1" applyAlignment="1">
      <alignment horizontal="center" vertical="center"/>
    </xf>
    <xf numFmtId="0" fontId="7" fillId="0" borderId="175" xfId="0" applyFont="1" applyBorder="1" applyAlignment="1">
      <alignment horizontal="center" vertical="center"/>
    </xf>
    <xf numFmtId="0" fontId="7" fillId="0" borderId="93" xfId="0" applyFont="1" applyBorder="1" applyAlignment="1">
      <alignment horizontal="center" vertical="center"/>
    </xf>
    <xf numFmtId="0" fontId="38" fillId="0" borderId="116" xfId="0" applyFont="1" applyBorder="1" applyAlignment="1">
      <alignment horizontal="center" vertical="center"/>
    </xf>
    <xf numFmtId="0" fontId="38" fillId="0" borderId="153" xfId="0" applyFont="1" applyBorder="1" applyAlignment="1">
      <alignment horizontal="center" vertical="center"/>
    </xf>
    <xf numFmtId="0" fontId="7" fillId="3" borderId="6" xfId="0" applyFont="1" applyFill="1" applyBorder="1" applyAlignment="1">
      <alignment horizontal="justify" vertical="center" wrapText="1"/>
    </xf>
    <xf numFmtId="0" fontId="7" fillId="3" borderId="212" xfId="0" applyFont="1" applyFill="1" applyBorder="1" applyAlignment="1">
      <alignment horizontal="right" vertical="center"/>
    </xf>
    <xf numFmtId="0" fontId="7" fillId="3" borderId="30" xfId="0" applyFont="1" applyFill="1" applyBorder="1" applyAlignment="1">
      <alignment horizontal="justify" vertical="center" wrapText="1"/>
    </xf>
    <xf numFmtId="0" fontId="7" fillId="0" borderId="248" xfId="0" applyFont="1" applyBorder="1" applyAlignment="1">
      <alignment horizontal="left" vertical="center" wrapText="1"/>
    </xf>
    <xf numFmtId="0" fontId="7" fillId="2" borderId="151" xfId="0" applyFont="1" applyFill="1" applyBorder="1" applyAlignment="1">
      <alignment horizontal="center" vertical="center"/>
    </xf>
    <xf numFmtId="0" fontId="7" fillId="2" borderId="174" xfId="0" applyFont="1" applyFill="1" applyBorder="1" applyAlignment="1">
      <alignment horizontal="center" vertical="center"/>
    </xf>
    <xf numFmtId="0" fontId="7" fillId="2" borderId="195" xfId="0" applyFont="1" applyFill="1" applyBorder="1" applyAlignment="1">
      <alignment horizontal="center" vertical="center"/>
    </xf>
    <xf numFmtId="0" fontId="7" fillId="2" borderId="152" xfId="0" applyFont="1" applyFill="1" applyBorder="1" applyAlignment="1">
      <alignment horizontal="center" vertical="center"/>
    </xf>
    <xf numFmtId="0" fontId="7" fillId="2" borderId="164" xfId="0" applyFont="1" applyFill="1" applyBorder="1" applyAlignment="1">
      <alignment horizontal="center" vertical="center"/>
    </xf>
    <xf numFmtId="0" fontId="7" fillId="2" borderId="155" xfId="0" applyFont="1" applyFill="1" applyBorder="1" applyAlignment="1">
      <alignment horizontal="center" vertical="center"/>
    </xf>
    <xf numFmtId="0" fontId="7" fillId="2" borderId="128" xfId="0" applyFont="1" applyFill="1" applyBorder="1" applyAlignment="1">
      <alignment horizontal="center" vertical="center"/>
    </xf>
    <xf numFmtId="0" fontId="4" fillId="0" borderId="229" xfId="0" applyFont="1" applyBorder="1"/>
    <xf numFmtId="0" fontId="7" fillId="3" borderId="231" xfId="0" applyFont="1" applyFill="1" applyBorder="1" applyAlignment="1">
      <alignment horizontal="left" vertical="center" wrapText="1"/>
    </xf>
    <xf numFmtId="0" fontId="7" fillId="2" borderId="201" xfId="0" applyFont="1" applyFill="1" applyBorder="1" applyAlignment="1">
      <alignment horizontal="center" vertical="center"/>
    </xf>
    <xf numFmtId="0" fontId="7" fillId="3" borderId="182" xfId="0" applyFont="1" applyFill="1" applyBorder="1" applyAlignment="1">
      <alignment horizontal="right" vertical="center"/>
    </xf>
    <xf numFmtId="0" fontId="7" fillId="3" borderId="60" xfId="0" applyFont="1" applyFill="1" applyBorder="1" applyAlignment="1">
      <alignment vertical="center" wrapText="1"/>
    </xf>
    <xf numFmtId="0" fontId="6" fillId="0" borderId="0" xfId="0" applyFont="1" applyAlignment="1">
      <alignment horizontal="center" vertical="center"/>
    </xf>
    <xf numFmtId="0" fontId="18" fillId="0" borderId="0" xfId="0" applyFont="1" applyAlignment="1">
      <alignment horizontal="left" wrapText="1"/>
    </xf>
    <xf numFmtId="0" fontId="7" fillId="0" borderId="13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134" xfId="0" applyFont="1" applyBorder="1" applyAlignment="1">
      <alignment horizontal="center" vertical="center" wrapText="1"/>
    </xf>
    <xf numFmtId="0" fontId="7" fillId="0" borderId="135" xfId="0" applyFont="1" applyBorder="1" applyAlignment="1">
      <alignment horizontal="center" vertical="center" wrapText="1"/>
    </xf>
    <xf numFmtId="0" fontId="4" fillId="0" borderId="0" xfId="0" applyFont="1" applyAlignment="1">
      <alignment horizontal="center" wrapText="1"/>
    </xf>
    <xf numFmtId="0" fontId="7" fillId="0" borderId="11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3" borderId="210"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7" xfId="0" applyFont="1" applyFill="1" applyBorder="1" applyAlignment="1">
      <alignment horizontal="center" vertical="center"/>
    </xf>
    <xf numFmtId="0" fontId="7" fillId="3" borderId="159" xfId="0" applyFont="1" applyFill="1" applyBorder="1" applyAlignment="1">
      <alignment horizontal="center" vertical="center"/>
    </xf>
    <xf numFmtId="0" fontId="7" fillId="3" borderId="16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left" vertical="top" wrapText="1"/>
    </xf>
    <xf numFmtId="0" fontId="8" fillId="3" borderId="2" xfId="0" applyFont="1" applyFill="1" applyBorder="1" applyAlignment="1">
      <alignment horizontal="center" vertical="center"/>
    </xf>
    <xf numFmtId="0" fontId="8" fillId="3" borderId="19" xfId="0" applyFont="1" applyFill="1" applyBorder="1" applyAlignment="1">
      <alignment horizontal="center" vertical="center"/>
    </xf>
    <xf numFmtId="0" fontId="7" fillId="3" borderId="19" xfId="0" applyFont="1" applyFill="1" applyBorder="1" applyAlignment="1">
      <alignment horizontal="left" vertical="top" wrapText="1"/>
    </xf>
    <xf numFmtId="0" fontId="7" fillId="0" borderId="0" xfId="0" applyFont="1" applyAlignment="1">
      <alignment horizontal="center" vertical="center"/>
    </xf>
    <xf numFmtId="0" fontId="7" fillId="0" borderId="130"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78" xfId="0" applyFont="1" applyBorder="1" applyAlignment="1">
      <alignment horizontal="center" vertical="center" wrapText="1"/>
    </xf>
    <xf numFmtId="0" fontId="7" fillId="3" borderId="103" xfId="0" applyFont="1" applyFill="1" applyBorder="1" applyAlignment="1">
      <alignment horizontal="justify" vertical="center" wrapText="1"/>
    </xf>
    <xf numFmtId="0" fontId="6" fillId="0" borderId="0" xfId="0" applyFont="1" applyAlignment="1">
      <alignment wrapText="1"/>
    </xf>
    <xf numFmtId="0" fontId="8" fillId="3" borderId="35" xfId="0" applyFont="1" applyFill="1" applyBorder="1" applyAlignment="1">
      <alignment horizontal="center" vertical="center" wrapText="1"/>
    </xf>
    <xf numFmtId="0" fontId="7" fillId="3" borderId="38" xfId="0" applyFont="1" applyFill="1" applyBorder="1" applyAlignment="1">
      <alignment vertical="top" wrapText="1"/>
    </xf>
    <xf numFmtId="0" fontId="8" fillId="3" borderId="36" xfId="0" applyFont="1" applyFill="1" applyBorder="1" applyAlignment="1">
      <alignment horizontal="center" vertical="center" wrapText="1"/>
    </xf>
    <xf numFmtId="0" fontId="7" fillId="3" borderId="3" xfId="0" applyFont="1" applyFill="1" applyBorder="1"/>
    <xf numFmtId="0" fontId="8" fillId="3" borderId="19" xfId="0" applyFont="1" applyFill="1" applyBorder="1" applyAlignment="1">
      <alignment vertical="top" wrapText="1"/>
    </xf>
    <xf numFmtId="0" fontId="8" fillId="3" borderId="23" xfId="0" applyFont="1" applyFill="1" applyBorder="1" applyAlignment="1">
      <alignment horizontal="center" vertical="top" wrapText="1"/>
    </xf>
    <xf numFmtId="0" fontId="4" fillId="0" borderId="36" xfId="0" applyFont="1" applyBorder="1" applyAlignment="1">
      <alignment horizontal="center" wrapText="1"/>
    </xf>
    <xf numFmtId="0" fontId="9" fillId="0" borderId="140" xfId="0" applyFont="1" applyBorder="1" applyAlignment="1">
      <alignment horizontal="center" vertical="center" wrapText="1"/>
    </xf>
    <xf numFmtId="0" fontId="9" fillId="0" borderId="32" xfId="0" applyFont="1" applyBorder="1" applyAlignment="1">
      <alignment horizontal="center" vertical="center" wrapText="1"/>
    </xf>
    <xf numFmtId="0" fontId="8" fillId="3" borderId="103" xfId="0" applyFont="1" applyFill="1" applyBorder="1" applyAlignment="1">
      <alignment vertical="top" wrapText="1"/>
    </xf>
    <xf numFmtId="0" fontId="8" fillId="3" borderId="4" xfId="0" applyFont="1" applyFill="1" applyBorder="1" applyAlignment="1">
      <alignment vertical="top" wrapText="1"/>
    </xf>
    <xf numFmtId="0" fontId="9" fillId="0" borderId="110"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117" xfId="0" applyFont="1" applyBorder="1" applyAlignment="1">
      <alignment horizontal="center" vertical="center" wrapText="1"/>
    </xf>
    <xf numFmtId="0" fontId="7" fillId="3" borderId="196" xfId="0" applyFont="1" applyFill="1" applyBorder="1" applyAlignment="1">
      <alignment horizontal="justify" vertical="center" wrapText="1"/>
    </xf>
    <xf numFmtId="0" fontId="7" fillId="3" borderId="196" xfId="0" applyFont="1" applyFill="1" applyBorder="1" applyAlignment="1">
      <alignment vertical="top" wrapText="1"/>
    </xf>
    <xf numFmtId="0" fontId="7" fillId="3" borderId="196" xfId="0" applyFont="1" applyFill="1" applyBorder="1" applyAlignment="1">
      <alignment horizontal="center" vertical="center" wrapText="1"/>
    </xf>
    <xf numFmtId="0" fontId="7" fillId="2" borderId="7" xfId="0" applyFont="1" applyFill="1" applyBorder="1" applyAlignment="1">
      <alignment vertical="top" wrapText="1"/>
    </xf>
    <xf numFmtId="0" fontId="4" fillId="0" borderId="85" xfId="0" applyFont="1" applyBorder="1"/>
    <xf numFmtId="0" fontId="8" fillId="3" borderId="19" xfId="0" applyFont="1" applyFill="1" applyBorder="1" applyAlignment="1">
      <alignment horizontal="center" vertical="top" wrapText="1"/>
    </xf>
    <xf numFmtId="0" fontId="7" fillId="0" borderId="2" xfId="0" applyFont="1" applyBorder="1" applyAlignment="1">
      <alignment horizontal="justify" vertical="center" wrapText="1"/>
    </xf>
    <xf numFmtId="0" fontId="7" fillId="0" borderId="11" xfId="0" applyFont="1" applyBorder="1" applyAlignment="1">
      <alignment horizontal="center" vertical="center" wrapText="1"/>
    </xf>
    <xf numFmtId="0" fontId="7" fillId="3" borderId="19" xfId="0" applyFont="1" applyFill="1" applyBorder="1" applyAlignment="1">
      <alignment vertical="center" wrapText="1"/>
    </xf>
    <xf numFmtId="0" fontId="8" fillId="3" borderId="23" xfId="0" applyFont="1" applyFill="1" applyBorder="1" applyAlignment="1">
      <alignment horizontal="left" vertical="top" wrapText="1"/>
    </xf>
    <xf numFmtId="0" fontId="7" fillId="0" borderId="27"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4" fillId="0" borderId="140" xfId="0" applyFont="1" applyBorder="1"/>
    <xf numFmtId="0" fontId="7" fillId="2" borderId="43"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19" xfId="0" applyFont="1" applyFill="1" applyBorder="1" applyAlignment="1">
      <alignment horizontal="center" vertical="top" wrapText="1"/>
    </xf>
    <xf numFmtId="0" fontId="7" fillId="0" borderId="186" xfId="0" applyFont="1" applyBorder="1"/>
    <xf numFmtId="0" fontId="7" fillId="3" borderId="23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0" borderId="0" xfId="0" applyFont="1" applyAlignment="1">
      <alignment horizontal="right" vertical="center"/>
    </xf>
    <xf numFmtId="0" fontId="7" fillId="0" borderId="0" xfId="0" applyFont="1" applyAlignment="1">
      <alignment vertical="top" wrapText="1"/>
    </xf>
    <xf numFmtId="0" fontId="9" fillId="3" borderId="16" xfId="0" applyFont="1" applyFill="1" applyBorder="1" applyAlignment="1">
      <alignment horizontal="center" vertical="center" wrapText="1"/>
    </xf>
    <xf numFmtId="165" fontId="7" fillId="3" borderId="15" xfId="0" applyNumberFormat="1" applyFont="1" applyFill="1" applyBorder="1" applyAlignment="1">
      <alignment horizontal="center" vertical="center" wrapText="1"/>
    </xf>
    <xf numFmtId="165" fontId="7" fillId="3" borderId="14" xfId="0" applyNumberFormat="1" applyFont="1" applyFill="1" applyBorder="1" applyAlignment="1">
      <alignment horizontal="center" vertical="center" wrapText="1"/>
    </xf>
    <xf numFmtId="165" fontId="7" fillId="3" borderId="13" xfId="0" applyNumberFormat="1" applyFont="1" applyFill="1" applyBorder="1" applyAlignment="1">
      <alignment horizontal="center" vertical="center" wrapText="1"/>
    </xf>
    <xf numFmtId="0" fontId="7" fillId="3" borderId="203" xfId="0" applyFont="1" applyFill="1" applyBorder="1" applyAlignment="1">
      <alignment horizontal="center" vertical="center" wrapText="1"/>
    </xf>
    <xf numFmtId="0" fontId="7" fillId="3" borderId="13" xfId="0" applyFont="1" applyFill="1" applyBorder="1" applyAlignment="1">
      <alignment horizontal="left" vertical="center"/>
    </xf>
    <xf numFmtId="0" fontId="8" fillId="0" borderId="59" xfId="0" applyFont="1" applyBorder="1" applyAlignment="1">
      <alignment horizontal="center" vertical="center" wrapText="1"/>
    </xf>
    <xf numFmtId="0" fontId="7" fillId="3" borderId="0" xfId="0" applyFont="1" applyFill="1" applyBorder="1"/>
    <xf numFmtId="164" fontId="7" fillId="3" borderId="21" xfId="0" applyNumberFormat="1"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5" xfId="0" applyFont="1" applyFill="1" applyBorder="1" applyAlignment="1">
      <alignment vertical="center" wrapText="1"/>
    </xf>
    <xf numFmtId="0" fontId="8" fillId="6" borderId="2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9" fillId="3" borderId="214" xfId="0" applyFont="1" applyFill="1" applyBorder="1" applyAlignment="1">
      <alignment horizontal="center" vertical="center" wrapText="1"/>
    </xf>
    <xf numFmtId="0" fontId="7" fillId="3" borderId="251" xfId="0" applyFont="1" applyFill="1" applyBorder="1" applyAlignment="1">
      <alignment horizontal="center" vertical="center" wrapText="1"/>
    </xf>
    <xf numFmtId="0" fontId="7" fillId="3" borderId="252" xfId="0" applyFont="1" applyFill="1" applyBorder="1" applyAlignment="1">
      <alignment horizontal="center" vertical="center" wrapText="1"/>
    </xf>
    <xf numFmtId="0" fontId="8" fillId="3" borderId="140" xfId="0" applyFont="1" applyFill="1" applyBorder="1" applyAlignment="1">
      <alignment horizontal="center" vertical="center" wrapText="1"/>
    </xf>
    <xf numFmtId="0" fontId="8" fillId="2" borderId="20" xfId="0" applyFont="1" applyFill="1" applyBorder="1" applyAlignment="1">
      <alignment horizontal="center" vertical="center"/>
    </xf>
    <xf numFmtId="0" fontId="7" fillId="3" borderId="253" xfId="0" applyFont="1" applyFill="1" applyBorder="1" applyAlignment="1">
      <alignment horizontal="center" vertical="center" wrapText="1"/>
    </xf>
    <xf numFmtId="0" fontId="9" fillId="3" borderId="251" xfId="0" applyFont="1" applyFill="1" applyBorder="1" applyAlignment="1">
      <alignment horizontal="center" vertical="center" wrapText="1"/>
    </xf>
    <xf numFmtId="0" fontId="7" fillId="3" borderId="141" xfId="0" applyFont="1" applyFill="1" applyBorder="1" applyAlignment="1">
      <alignment horizontal="left" vertical="center" wrapText="1"/>
    </xf>
    <xf numFmtId="165" fontId="7" fillId="3" borderId="31" xfId="0" applyNumberFormat="1" applyFont="1" applyFill="1" applyBorder="1" applyAlignment="1">
      <alignment horizontal="center" vertical="center" wrapText="1"/>
    </xf>
    <xf numFmtId="0" fontId="7" fillId="3" borderId="217" xfId="0" applyFont="1" applyFill="1" applyBorder="1" applyAlignment="1">
      <alignment horizontal="center" vertical="center" wrapText="1"/>
    </xf>
    <xf numFmtId="0" fontId="7" fillId="0" borderId="46" xfId="0" applyFont="1" applyBorder="1" applyAlignment="1">
      <alignment horizontal="center" vertical="center"/>
    </xf>
    <xf numFmtId="49" fontId="7" fillId="3" borderId="15" xfId="0" applyNumberFormat="1" applyFont="1" applyFill="1" applyBorder="1" applyAlignment="1">
      <alignment horizontal="center" vertical="center" wrapText="1"/>
    </xf>
    <xf numFmtId="0" fontId="7" fillId="3" borderId="13" xfId="0" applyFont="1" applyFill="1" applyBorder="1" applyAlignment="1">
      <alignment horizontal="left" vertical="center" wrapText="1"/>
    </xf>
    <xf numFmtId="49" fontId="8" fillId="3" borderId="20" xfId="0" applyNumberFormat="1" applyFont="1" applyFill="1" applyBorder="1" applyAlignment="1">
      <alignment horizontal="center" vertical="center" wrapText="1"/>
    </xf>
    <xf numFmtId="49" fontId="8" fillId="3" borderId="13"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0" fontId="7" fillId="2" borderId="46" xfId="0" applyFont="1" applyFill="1" applyBorder="1" applyAlignment="1">
      <alignment horizontal="center" vertical="center"/>
    </xf>
    <xf numFmtId="0" fontId="7" fillId="2" borderId="28" xfId="0" applyFont="1" applyFill="1" applyBorder="1" applyAlignment="1">
      <alignment horizontal="center" vertical="center"/>
    </xf>
    <xf numFmtId="0" fontId="8" fillId="3" borderId="38" xfId="0" quotePrefix="1"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5" xfId="0" applyFont="1" applyFill="1" applyBorder="1" applyAlignment="1">
      <alignment horizontal="left" vertical="center" wrapText="1"/>
    </xf>
    <xf numFmtId="0" fontId="7" fillId="3" borderId="18" xfId="0" applyFont="1" applyFill="1" applyBorder="1" applyAlignment="1">
      <alignment vertical="center" wrapText="1"/>
    </xf>
    <xf numFmtId="0" fontId="7" fillId="3" borderId="73" xfId="0" applyFont="1" applyFill="1" applyBorder="1" applyAlignment="1">
      <alignment horizontal="center" vertical="center"/>
    </xf>
    <xf numFmtId="0" fontId="7" fillId="3" borderId="6" xfId="0" applyFont="1" applyFill="1" applyBorder="1" applyAlignment="1">
      <alignment horizontal="left" vertical="center" wrapText="1"/>
    </xf>
    <xf numFmtId="0" fontId="7" fillId="3" borderId="1" xfId="0" applyFont="1" applyFill="1" applyBorder="1" applyAlignment="1">
      <alignment vertical="center" wrapText="1"/>
    </xf>
    <xf numFmtId="49" fontId="7" fillId="3" borderId="32" xfId="0" applyNumberFormat="1"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254" xfId="0" applyFont="1" applyFill="1" applyBorder="1" applyAlignment="1">
      <alignment horizontal="center" vertical="center" wrapText="1"/>
    </xf>
    <xf numFmtId="0" fontId="7" fillId="3" borderId="73" xfId="0" applyFont="1" applyFill="1" applyBorder="1" applyAlignment="1">
      <alignment vertical="center" wrapText="1"/>
    </xf>
    <xf numFmtId="0" fontId="7" fillId="3" borderId="232" xfId="0" applyFont="1" applyFill="1" applyBorder="1" applyAlignment="1">
      <alignment horizontal="left" vertical="center" wrapText="1"/>
    </xf>
    <xf numFmtId="0" fontId="7" fillId="3" borderId="86" xfId="0" applyFont="1" applyFill="1" applyBorder="1" applyAlignment="1">
      <alignment vertical="center" wrapText="1"/>
    </xf>
    <xf numFmtId="0" fontId="7" fillId="3" borderId="165" xfId="0" applyFont="1" applyFill="1" applyBorder="1" applyAlignment="1">
      <alignment horizontal="left" vertical="center" wrapText="1"/>
    </xf>
    <xf numFmtId="0" fontId="7" fillId="3" borderId="79" xfId="0" applyFont="1" applyFill="1" applyBorder="1" applyAlignment="1">
      <alignment vertical="center" wrapText="1"/>
    </xf>
    <xf numFmtId="0" fontId="7" fillId="3" borderId="255" xfId="0" applyFont="1" applyFill="1" applyBorder="1" applyAlignment="1">
      <alignment horizontal="left" vertical="center" wrapText="1"/>
    </xf>
    <xf numFmtId="0" fontId="8" fillId="3" borderId="73"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7" fillId="3" borderId="18" xfId="0" applyFont="1" applyFill="1" applyBorder="1" applyAlignment="1">
      <alignment horizontal="justify" vertical="center" wrapText="1"/>
    </xf>
    <xf numFmtId="0" fontId="7" fillId="3" borderId="256" xfId="0" applyFont="1" applyFill="1" applyBorder="1" applyAlignment="1">
      <alignment horizontal="left" vertical="center"/>
    </xf>
    <xf numFmtId="0" fontId="7" fillId="3" borderId="257" xfId="0" applyFont="1" applyFill="1" applyBorder="1" applyAlignment="1">
      <alignment horizontal="left" vertical="center" wrapText="1"/>
    </xf>
    <xf numFmtId="0" fontId="7" fillId="3" borderId="257" xfId="0" applyFont="1" applyFill="1" applyBorder="1" applyAlignment="1">
      <alignment horizontal="center" vertical="center"/>
    </xf>
    <xf numFmtId="0" fontId="7" fillId="3" borderId="257" xfId="0" applyFont="1" applyFill="1" applyBorder="1" applyAlignment="1">
      <alignment horizontal="center" vertical="center" wrapText="1"/>
    </xf>
    <xf numFmtId="0" fontId="7" fillId="3" borderId="258" xfId="0" applyFont="1" applyFill="1" applyBorder="1" applyAlignment="1">
      <alignment horizontal="center" vertical="center" wrapText="1"/>
    </xf>
    <xf numFmtId="0" fontId="7" fillId="3" borderId="202" xfId="0" applyFont="1" applyFill="1" applyBorder="1" applyAlignment="1">
      <alignment horizontal="center" vertical="center" wrapText="1"/>
    </xf>
    <xf numFmtId="0" fontId="7" fillId="3" borderId="52" xfId="0" applyFont="1" applyFill="1" applyBorder="1" applyAlignment="1">
      <alignment horizontal="left" vertical="center"/>
    </xf>
    <xf numFmtId="0" fontId="7" fillId="3" borderId="233" xfId="0" applyFont="1" applyFill="1" applyBorder="1" applyAlignment="1">
      <alignment vertical="center"/>
    </xf>
    <xf numFmtId="0" fontId="7" fillId="3" borderId="234" xfId="0" applyFont="1" applyFill="1" applyBorder="1" applyAlignment="1">
      <alignment horizontal="left" vertical="center" wrapText="1"/>
    </xf>
    <xf numFmtId="0" fontId="7" fillId="3" borderId="233" xfId="0" applyFont="1" applyFill="1" applyBorder="1" applyAlignment="1">
      <alignment horizontal="left" vertical="center" wrapText="1"/>
    </xf>
    <xf numFmtId="0" fontId="7" fillId="3" borderId="244" xfId="0" applyFont="1" applyFill="1" applyBorder="1" applyAlignment="1">
      <alignment horizontal="right" vertical="center" wrapText="1"/>
    </xf>
    <xf numFmtId="0" fontId="7" fillId="3" borderId="236" xfId="0" applyFont="1" applyFill="1" applyBorder="1" applyAlignment="1">
      <alignment vertical="center" wrapText="1"/>
    </xf>
    <xf numFmtId="0" fontId="7" fillId="3" borderId="204" xfId="0" applyFont="1" applyFill="1" applyBorder="1" applyAlignment="1">
      <alignment horizontal="center" vertical="center" wrapText="1"/>
    </xf>
    <xf numFmtId="0" fontId="7" fillId="3" borderId="171" xfId="0" applyFont="1" applyFill="1" applyBorder="1" applyAlignment="1">
      <alignment horizontal="center" vertical="center" wrapText="1"/>
    </xf>
    <xf numFmtId="0" fontId="9" fillId="0" borderId="197" xfId="0" applyFont="1" applyBorder="1" applyAlignment="1">
      <alignment horizontal="center" vertical="center" wrapText="1"/>
    </xf>
    <xf numFmtId="0" fontId="7" fillId="3" borderId="259" xfId="0" applyFont="1" applyFill="1" applyBorder="1" applyAlignment="1">
      <alignment horizontal="center" vertical="center" wrapText="1"/>
    </xf>
    <xf numFmtId="0" fontId="7" fillId="3" borderId="260" xfId="0" applyFont="1" applyFill="1" applyBorder="1" applyAlignment="1">
      <alignment horizontal="left" vertical="center" wrapText="1"/>
    </xf>
    <xf numFmtId="0" fontId="7" fillId="3" borderId="106"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8" xfId="0" applyFont="1" applyFill="1" applyBorder="1" applyAlignment="1">
      <alignment vertical="center"/>
    </xf>
    <xf numFmtId="0" fontId="8" fillId="3" borderId="98"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7" fillId="3" borderId="77" xfId="0" applyFont="1" applyFill="1" applyBorder="1" applyAlignment="1">
      <alignment vertical="center"/>
    </xf>
    <xf numFmtId="0" fontId="7" fillId="3" borderId="3" xfId="0" applyFont="1" applyFill="1" applyBorder="1" applyAlignment="1">
      <alignment horizontal="left" vertical="center"/>
    </xf>
    <xf numFmtId="0" fontId="7" fillId="3" borderId="19" xfId="0" applyFont="1" applyFill="1" applyBorder="1" applyAlignment="1">
      <alignment vertical="center"/>
    </xf>
    <xf numFmtId="0" fontId="7" fillId="3" borderId="24" xfId="0" applyFont="1" applyFill="1" applyBorder="1" applyAlignment="1">
      <alignment horizontal="left" vertical="center"/>
    </xf>
    <xf numFmtId="0" fontId="8" fillId="3" borderId="19" xfId="0" applyFont="1" applyFill="1" applyBorder="1" applyAlignment="1">
      <alignment horizontal="left"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7" fillId="3" borderId="261" xfId="0" applyFont="1" applyFill="1" applyBorder="1" applyAlignment="1">
      <alignment horizontal="center" vertical="center" wrapText="1"/>
    </xf>
    <xf numFmtId="0" fontId="8" fillId="3" borderId="139"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0" borderId="237" xfId="0" applyFont="1" applyBorder="1" applyAlignment="1">
      <alignment horizontal="center" vertical="center" wrapText="1"/>
    </xf>
    <xf numFmtId="0" fontId="7" fillId="3" borderId="5" xfId="0" applyFont="1" applyFill="1" applyBorder="1" applyAlignment="1">
      <alignment horizontal="left" vertical="center"/>
    </xf>
    <xf numFmtId="3" fontId="7" fillId="3" borderId="19" xfId="0" applyNumberFormat="1" applyFont="1" applyFill="1" applyBorder="1" applyAlignment="1">
      <alignment horizontal="center" vertical="center" wrapText="1"/>
    </xf>
    <xf numFmtId="3" fontId="7" fillId="3" borderId="70" xfId="0" applyNumberFormat="1" applyFont="1" applyFill="1" applyBorder="1" applyAlignment="1">
      <alignment horizontal="center" vertical="center" wrapText="1"/>
    </xf>
    <xf numFmtId="3" fontId="7" fillId="3" borderId="69"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7" fillId="0" borderId="23" xfId="0" applyFont="1" applyBorder="1" applyAlignment="1">
      <alignment vertical="center" wrapText="1"/>
    </xf>
    <xf numFmtId="0" fontId="7" fillId="3" borderId="6" xfId="0" applyFont="1" applyFill="1" applyBorder="1" applyAlignment="1">
      <alignment vertical="center"/>
    </xf>
    <xf numFmtId="0" fontId="7" fillId="3" borderId="18" xfId="0" applyFont="1" applyFill="1" applyBorder="1" applyAlignment="1">
      <alignment horizontal="left" vertical="center"/>
    </xf>
    <xf numFmtId="0" fontId="7" fillId="3" borderId="16" xfId="0" applyFont="1" applyFill="1" applyBorder="1" applyAlignment="1">
      <alignment horizontal="center" vertical="top" wrapText="1"/>
    </xf>
    <xf numFmtId="0" fontId="8" fillId="3" borderId="75" xfId="0" applyFont="1" applyFill="1" applyBorder="1" applyAlignment="1">
      <alignment horizontal="left" vertical="center" wrapText="1"/>
    </xf>
    <xf numFmtId="0" fontId="8" fillId="3" borderId="79" xfId="0" applyFont="1" applyFill="1" applyBorder="1" applyAlignment="1">
      <alignment horizontal="left" vertical="center" wrapText="1"/>
    </xf>
    <xf numFmtId="0" fontId="7" fillId="3" borderId="131" xfId="0" applyFont="1" applyFill="1" applyBorder="1" applyAlignment="1">
      <alignment horizontal="center" vertical="center"/>
    </xf>
    <xf numFmtId="0" fontId="7" fillId="0" borderId="0" xfId="0" applyFont="1" applyBorder="1" applyAlignment="1">
      <alignment horizontal="left" vertical="top" wrapText="1"/>
    </xf>
    <xf numFmtId="0" fontId="7" fillId="3" borderId="8" xfId="0" applyFont="1" applyFill="1" applyBorder="1" applyAlignment="1">
      <alignment horizontal="left" vertical="center" wrapText="1"/>
    </xf>
    <xf numFmtId="0" fontId="7" fillId="3" borderId="143" xfId="0" applyFont="1" applyFill="1" applyBorder="1" applyAlignment="1">
      <alignment horizontal="center" vertical="center"/>
    </xf>
    <xf numFmtId="0" fontId="8" fillId="3" borderId="13" xfId="0" applyFont="1" applyFill="1" applyBorder="1" applyAlignment="1">
      <alignment horizontal="center" vertical="center" wrapText="1"/>
    </xf>
    <xf numFmtId="0" fontId="7" fillId="0" borderId="16" xfId="0" applyFont="1" applyBorder="1" applyAlignment="1">
      <alignment horizontal="center" vertical="center"/>
    </xf>
    <xf numFmtId="0" fontId="7" fillId="3" borderId="27" xfId="0" applyFont="1" applyFill="1" applyBorder="1" applyAlignment="1">
      <alignment horizontal="left" vertical="center" wrapText="1"/>
    </xf>
    <xf numFmtId="16" fontId="7" fillId="3" borderId="24" xfId="0" applyNumberFormat="1" applyFont="1" applyFill="1" applyBorder="1" applyAlignment="1">
      <alignment horizontal="center" vertical="center" wrapText="1"/>
    </xf>
    <xf numFmtId="0" fontId="7" fillId="3" borderId="56"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42" xfId="0" applyFont="1" applyFill="1" applyBorder="1" applyAlignment="1">
      <alignment horizontal="justify" vertical="center" wrapText="1"/>
    </xf>
    <xf numFmtId="0" fontId="8" fillId="3" borderId="81" xfId="0" applyFont="1" applyFill="1" applyBorder="1" applyAlignment="1">
      <alignment horizontal="left" vertical="center" wrapText="1"/>
    </xf>
    <xf numFmtId="0" fontId="7" fillId="3" borderId="105" xfId="0" applyFont="1" applyFill="1" applyBorder="1" applyAlignment="1">
      <alignment horizontal="center" vertical="center" wrapText="1"/>
    </xf>
    <xf numFmtId="0" fontId="8" fillId="3" borderId="158" xfId="0" applyFont="1" applyFill="1" applyBorder="1" applyAlignment="1">
      <alignment horizontal="center" vertical="center" wrapText="1"/>
    </xf>
    <xf numFmtId="0" fontId="8" fillId="3" borderId="73" xfId="0" applyFont="1" applyFill="1" applyBorder="1" applyAlignment="1">
      <alignment horizontal="left" vertical="center" wrapText="1"/>
    </xf>
    <xf numFmtId="0" fontId="7" fillId="3" borderId="262" xfId="0" applyFont="1" applyFill="1" applyBorder="1" applyAlignment="1">
      <alignment horizontal="center" vertical="center" wrapText="1"/>
    </xf>
    <xf numFmtId="0" fontId="7" fillId="3" borderId="263" xfId="0" applyFont="1" applyFill="1" applyBorder="1" applyAlignment="1">
      <alignment horizontal="center" vertical="center" wrapText="1"/>
    </xf>
    <xf numFmtId="0" fontId="7" fillId="3" borderId="264" xfId="0" applyFont="1" applyFill="1" applyBorder="1" applyAlignment="1">
      <alignment horizontal="center" vertical="center" wrapText="1"/>
    </xf>
    <xf numFmtId="0" fontId="7" fillId="3" borderId="266" xfId="0" applyFont="1" applyFill="1" applyBorder="1" applyAlignment="1">
      <alignment horizontal="left" vertical="center" wrapText="1"/>
    </xf>
    <xf numFmtId="0" fontId="7" fillId="3" borderId="235"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265" xfId="0" applyFont="1" applyFill="1" applyBorder="1" applyAlignment="1">
      <alignment horizontal="left" vertical="center" wrapText="1"/>
    </xf>
    <xf numFmtId="0" fontId="9" fillId="0" borderId="251" xfId="0" applyFont="1" applyBorder="1" applyAlignment="1">
      <alignment horizontal="center" vertical="center" wrapText="1"/>
    </xf>
    <xf numFmtId="0" fontId="4" fillId="0" borderId="0" xfId="0" applyFont="1" applyBorder="1"/>
    <xf numFmtId="0" fontId="7" fillId="3" borderId="267" xfId="0" applyFont="1" applyFill="1" applyBorder="1" applyAlignment="1">
      <alignment horizontal="left" vertical="center" wrapText="1"/>
    </xf>
    <xf numFmtId="164" fontId="7" fillId="3" borderId="69" xfId="0" applyNumberFormat="1" applyFont="1" applyFill="1" applyBorder="1" applyAlignment="1">
      <alignment horizontal="center" vertical="center" wrapText="1"/>
    </xf>
    <xf numFmtId="0" fontId="7" fillId="3" borderId="268" xfId="0" applyFont="1" applyFill="1" applyBorder="1" applyAlignment="1">
      <alignment horizontal="center" vertical="center" wrapText="1"/>
    </xf>
    <xf numFmtId="0" fontId="7" fillId="3" borderId="32" xfId="0" applyFont="1" applyFill="1" applyBorder="1" applyAlignment="1">
      <alignment vertical="center" wrapText="1"/>
    </xf>
    <xf numFmtId="165" fontId="7" fillId="3" borderId="20" xfId="0" applyNumberFormat="1" applyFont="1" applyFill="1" applyBorder="1" applyAlignment="1">
      <alignment horizontal="center" vertical="center" wrapText="1"/>
    </xf>
    <xf numFmtId="0" fontId="7" fillId="3" borderId="77" xfId="0" applyFont="1" applyFill="1" applyBorder="1" applyAlignment="1">
      <alignment horizontal="left" vertical="center" wrapText="1"/>
    </xf>
    <xf numFmtId="0" fontId="8" fillId="3" borderId="218" xfId="0" applyFont="1" applyFill="1" applyBorder="1" applyAlignment="1">
      <alignment horizontal="center" vertical="center" wrapText="1"/>
    </xf>
    <xf numFmtId="0" fontId="9" fillId="3" borderId="19" xfId="0" applyFont="1" applyFill="1" applyBorder="1" applyAlignment="1">
      <alignment vertical="center" wrapText="1"/>
    </xf>
    <xf numFmtId="0" fontId="9" fillId="3" borderId="32" xfId="0" applyFont="1" applyFill="1" applyBorder="1" applyAlignment="1">
      <alignment vertical="center" wrapText="1"/>
    </xf>
    <xf numFmtId="0" fontId="8" fillId="3" borderId="18" xfId="0" applyFont="1" applyFill="1" applyBorder="1" applyAlignment="1">
      <alignment horizontal="justify" vertical="center" wrapText="1"/>
    </xf>
    <xf numFmtId="0" fontId="7" fillId="3" borderId="22" xfId="0" applyFont="1" applyFill="1" applyBorder="1" applyAlignment="1">
      <alignment horizontal="left" vertical="center"/>
    </xf>
    <xf numFmtId="0" fontId="4" fillId="3" borderId="19"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3" borderId="16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0" fontId="7" fillId="3" borderId="27" xfId="0" applyFont="1" applyFill="1" applyBorder="1" applyAlignment="1">
      <alignment horizontal="left" vertical="center"/>
    </xf>
    <xf numFmtId="49" fontId="7" fillId="3" borderId="20" xfId="0" applyNumberFormat="1" applyFont="1" applyFill="1" applyBorder="1" applyAlignment="1">
      <alignment horizontal="center" vertical="center" wrapText="1"/>
    </xf>
    <xf numFmtId="0" fontId="32" fillId="3" borderId="18" xfId="0" applyFont="1" applyFill="1" applyBorder="1" applyAlignment="1">
      <alignment horizontal="left" vertical="center" wrapText="1"/>
    </xf>
    <xf numFmtId="0" fontId="7" fillId="3" borderId="9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7" fillId="3" borderId="263" xfId="0" applyFont="1" applyFill="1" applyBorder="1" applyAlignment="1">
      <alignment horizontal="left" vertical="center" wrapText="1"/>
    </xf>
    <xf numFmtId="0" fontId="4" fillId="0" borderId="19" xfId="0" applyFont="1" applyBorder="1" applyAlignment="1">
      <alignment horizontal="center" vertical="center" wrapText="1"/>
    </xf>
    <xf numFmtId="1" fontId="7" fillId="3" borderId="19" xfId="0" applyNumberFormat="1" applyFont="1" applyFill="1" applyBorder="1" applyAlignment="1">
      <alignment horizontal="center" vertical="center" wrapText="1"/>
    </xf>
    <xf numFmtId="0" fontId="7" fillId="3" borderId="256" xfId="0" applyFont="1" applyFill="1" applyBorder="1" applyAlignment="1">
      <alignment horizontal="left" vertical="center" wrapText="1"/>
    </xf>
    <xf numFmtId="0" fontId="39" fillId="3" borderId="20" xfId="0" applyFont="1" applyFill="1" applyBorder="1" applyAlignment="1">
      <alignment horizontal="center" vertical="center" wrapText="1"/>
    </xf>
    <xf numFmtId="0" fontId="7" fillId="3" borderId="103" xfId="0" applyFont="1" applyFill="1" applyBorder="1" applyAlignment="1">
      <alignment horizontal="left" vertical="center" wrapText="1"/>
    </xf>
    <xf numFmtId="0" fontId="7" fillId="3" borderId="6" xfId="0" applyFont="1" applyFill="1" applyBorder="1" applyAlignment="1">
      <alignment horizontal="left" vertical="center"/>
    </xf>
    <xf numFmtId="49" fontId="7" fillId="3" borderId="257" xfId="0" applyNumberFormat="1" applyFont="1" applyFill="1" applyBorder="1" applyAlignment="1">
      <alignment horizontal="center" vertical="center" wrapText="1"/>
    </xf>
    <xf numFmtId="49" fontId="7" fillId="3" borderId="258" xfId="0" applyNumberFormat="1" applyFont="1" applyFill="1" applyBorder="1" applyAlignment="1">
      <alignment horizontal="center" vertical="center" wrapText="1"/>
    </xf>
    <xf numFmtId="0" fontId="7" fillId="3" borderId="106" xfId="0" applyFont="1" applyFill="1" applyBorder="1" applyAlignment="1">
      <alignment horizontal="left" vertical="center"/>
    </xf>
    <xf numFmtId="0" fontId="7" fillId="3" borderId="214"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68"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13" xfId="0" applyFont="1" applyFill="1" applyBorder="1" applyAlignment="1">
      <alignment horizontal="center" vertical="center"/>
    </xf>
    <xf numFmtId="0" fontId="8" fillId="3" borderId="20" xfId="0" applyFont="1" applyFill="1" applyBorder="1" applyAlignment="1">
      <alignment horizontal="center" vertical="center"/>
    </xf>
    <xf numFmtId="0" fontId="7" fillId="3" borderId="269" xfId="0" applyFont="1" applyFill="1" applyBorder="1" applyAlignment="1">
      <alignment horizontal="center" vertical="center"/>
    </xf>
    <xf numFmtId="0" fontId="7" fillId="3" borderId="146" xfId="0" applyFont="1" applyFill="1" applyBorder="1" applyAlignment="1">
      <alignment horizontal="left" vertical="top" wrapText="1"/>
    </xf>
    <xf numFmtId="0" fontId="7" fillId="3" borderId="73" xfId="0" applyFont="1" applyFill="1" applyBorder="1" applyAlignment="1">
      <alignment horizontal="left" vertical="top" wrapText="1"/>
    </xf>
    <xf numFmtId="0" fontId="7" fillId="3" borderId="73" xfId="0" applyFont="1" applyFill="1" applyBorder="1" applyAlignment="1">
      <alignment horizontal="center" vertical="top" wrapText="1"/>
    </xf>
    <xf numFmtId="0" fontId="8" fillId="3" borderId="19" xfId="0" applyFont="1" applyFill="1" applyBorder="1" applyAlignment="1">
      <alignment horizontal="left" vertical="top" wrapText="1"/>
    </xf>
    <xf numFmtId="0" fontId="7" fillId="3" borderId="69"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102" xfId="0" applyFont="1" applyFill="1" applyBorder="1" applyAlignment="1">
      <alignment horizontal="center" vertical="center" wrapText="1"/>
    </xf>
    <xf numFmtId="0" fontId="8" fillId="3" borderId="83" xfId="0" applyFont="1" applyFill="1" applyBorder="1" applyAlignment="1">
      <alignment horizontal="left" vertical="center" wrapText="1"/>
    </xf>
    <xf numFmtId="0" fontId="4" fillId="3" borderId="7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7" fillId="3" borderId="99" xfId="0" applyFont="1" applyFill="1" applyBorder="1" applyAlignment="1">
      <alignment horizontal="left" vertical="center" wrapText="1"/>
    </xf>
    <xf numFmtId="0" fontId="8" fillId="3" borderId="271" xfId="0" applyFont="1" applyFill="1" applyBorder="1" applyAlignment="1">
      <alignment horizontal="center" vertical="center" wrapText="1"/>
    </xf>
    <xf numFmtId="0" fontId="8" fillId="3" borderId="270" xfId="0" applyFont="1" applyFill="1" applyBorder="1" applyAlignment="1">
      <alignment horizontal="center" vertical="center" wrapText="1"/>
    </xf>
    <xf numFmtId="0" fontId="7" fillId="3" borderId="178" xfId="0" applyFont="1" applyFill="1" applyBorder="1" applyAlignment="1">
      <alignment horizontal="center" vertical="center" wrapText="1"/>
    </xf>
    <xf numFmtId="0" fontId="7" fillId="3" borderId="84" xfId="0" applyFont="1" applyFill="1" applyBorder="1" applyAlignment="1">
      <alignment horizontal="center" vertical="center" wrapText="1"/>
    </xf>
    <xf numFmtId="49" fontId="7" fillId="3" borderId="238" xfId="0" applyNumberFormat="1" applyFont="1" applyFill="1" applyBorder="1" applyAlignment="1">
      <alignment horizontal="center" vertical="center" wrapText="1"/>
    </xf>
    <xf numFmtId="0" fontId="7" fillId="3" borderId="25" xfId="0" applyFont="1" applyFill="1" applyBorder="1" applyAlignment="1">
      <alignment horizontal="center" vertical="top" wrapText="1"/>
    </xf>
    <xf numFmtId="0" fontId="7" fillId="3" borderId="20" xfId="0" applyFont="1" applyFill="1" applyBorder="1" applyAlignment="1">
      <alignment horizontal="center" vertical="top" wrapText="1"/>
    </xf>
    <xf numFmtId="0" fontId="8" fillId="3" borderId="203" xfId="0" applyFont="1" applyFill="1" applyBorder="1" applyAlignment="1">
      <alignment horizontal="center" vertical="top" wrapText="1"/>
    </xf>
    <xf numFmtId="0" fontId="8" fillId="3" borderId="97" xfId="0" applyFont="1" applyFill="1" applyBorder="1" applyAlignment="1">
      <alignment horizontal="center" vertical="top" wrapText="1"/>
    </xf>
    <xf numFmtId="49" fontId="7" fillId="3" borderId="97" xfId="0" applyNumberFormat="1" applyFont="1" applyFill="1" applyBorder="1" applyAlignment="1">
      <alignment horizontal="center" vertical="center" wrapText="1"/>
    </xf>
    <xf numFmtId="0" fontId="8" fillId="3" borderId="177" xfId="0" applyFont="1" applyFill="1" applyBorder="1" applyAlignment="1">
      <alignment horizontal="center" vertical="center" wrapText="1"/>
    </xf>
    <xf numFmtId="0" fontId="8" fillId="3" borderId="69" xfId="0" applyFont="1" applyFill="1" applyBorder="1" applyAlignment="1">
      <alignment horizontal="left" vertical="center" wrapText="1"/>
    </xf>
    <xf numFmtId="0" fontId="8" fillId="3" borderId="86"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102" xfId="0" applyFont="1" applyFill="1" applyBorder="1" applyAlignment="1">
      <alignment horizontal="center" vertical="center" wrapText="1"/>
    </xf>
    <xf numFmtId="0" fontId="7" fillId="3" borderId="159" xfId="0" applyFont="1" applyFill="1" applyBorder="1" applyAlignment="1">
      <alignment horizontal="left" vertical="center" wrapText="1"/>
    </xf>
    <xf numFmtId="0" fontId="7" fillId="3" borderId="159" xfId="0" applyFont="1" applyFill="1" applyBorder="1" applyAlignment="1">
      <alignment horizontal="center" vertical="center" wrapText="1"/>
    </xf>
    <xf numFmtId="0" fontId="7" fillId="3" borderId="161" xfId="0" applyFont="1" applyFill="1" applyBorder="1" applyAlignment="1">
      <alignment horizontal="center" vertical="center" wrapText="1"/>
    </xf>
    <xf numFmtId="0" fontId="7" fillId="3" borderId="272" xfId="0" applyFont="1" applyFill="1" applyBorder="1" applyAlignment="1">
      <alignment horizontal="center" vertical="center" wrapText="1"/>
    </xf>
    <xf numFmtId="0" fontId="7" fillId="3" borderId="273" xfId="0" applyFont="1" applyFill="1" applyBorder="1" applyAlignment="1">
      <alignment horizontal="center" vertical="center" wrapText="1"/>
    </xf>
    <xf numFmtId="0" fontId="7" fillId="3" borderId="69" xfId="0" applyFont="1" applyFill="1" applyBorder="1" applyAlignment="1">
      <alignment horizontal="left" vertical="center" wrapText="1"/>
    </xf>
    <xf numFmtId="0" fontId="7" fillId="3" borderId="2" xfId="0" applyFont="1" applyFill="1" applyBorder="1" applyAlignment="1">
      <alignment horizontal="center" vertical="top" wrapText="1"/>
    </xf>
    <xf numFmtId="0" fontId="7" fillId="5" borderId="30"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7" fillId="5" borderId="23" xfId="0" applyFont="1" applyFill="1" applyBorder="1" applyAlignment="1">
      <alignment horizontal="center" vertical="center" wrapText="1"/>
    </xf>
    <xf numFmtId="0" fontId="8" fillId="3" borderId="19" xfId="0" applyFont="1" applyFill="1" applyBorder="1" applyAlignment="1">
      <alignment horizontal="justify" vertical="top" wrapText="1"/>
    </xf>
    <xf numFmtId="0" fontId="40" fillId="3" borderId="19" xfId="0" applyFont="1" applyFill="1" applyBorder="1" applyAlignment="1">
      <alignment horizontal="center" vertical="top" wrapText="1"/>
    </xf>
    <xf numFmtId="0" fontId="4" fillId="3" borderId="19" xfId="0" applyFont="1" applyFill="1" applyBorder="1" applyAlignment="1">
      <alignment horizontal="center" vertical="top" wrapText="1"/>
    </xf>
    <xf numFmtId="0" fontId="7" fillId="3" borderId="159" xfId="0" applyFont="1" applyFill="1" applyBorder="1" applyAlignment="1">
      <alignment horizontal="center" vertical="top" wrapText="1"/>
    </xf>
    <xf numFmtId="0" fontId="7" fillId="3" borderId="171" xfId="0" applyFont="1" applyFill="1" applyBorder="1" applyAlignment="1">
      <alignment horizontal="center" vertical="top" wrapText="1"/>
    </xf>
    <xf numFmtId="0" fontId="7" fillId="3" borderId="69" xfId="0" applyFont="1" applyFill="1" applyBorder="1" applyAlignment="1">
      <alignment horizontal="center" vertical="top" wrapText="1"/>
    </xf>
    <xf numFmtId="0" fontId="8" fillId="3" borderId="1" xfId="0" applyFont="1" applyFill="1" applyBorder="1" applyAlignment="1">
      <alignment horizontal="left" vertical="top" wrapText="1"/>
    </xf>
    <xf numFmtId="0" fontId="7" fillId="3" borderId="110" xfId="0" applyFont="1" applyFill="1" applyBorder="1" applyAlignment="1">
      <alignment horizontal="center" vertical="center" wrapText="1"/>
    </xf>
    <xf numFmtId="0" fontId="7" fillId="3" borderId="215" xfId="0" applyFont="1" applyFill="1" applyBorder="1" applyAlignment="1">
      <alignment horizontal="center" vertical="center" wrapText="1"/>
    </xf>
    <xf numFmtId="0" fontId="40" fillId="3" borderId="20" xfId="0" applyFont="1" applyFill="1" applyBorder="1" applyAlignment="1">
      <alignment horizontal="center" vertical="top" wrapText="1"/>
    </xf>
    <xf numFmtId="0" fontId="40" fillId="3" borderId="13"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14" xfId="0" applyFont="1" applyFill="1" applyBorder="1" applyAlignment="1">
      <alignment horizontal="center" vertical="top" wrapText="1"/>
    </xf>
    <xf numFmtId="0" fontId="7" fillId="3" borderId="103"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69" xfId="0" applyFont="1" applyFill="1" applyBorder="1" applyAlignment="1">
      <alignment horizontal="center" vertical="top" wrapText="1"/>
    </xf>
    <xf numFmtId="0" fontId="4" fillId="0" borderId="26" xfId="0" applyFont="1" applyBorder="1"/>
    <xf numFmtId="0" fontId="4" fillId="0" borderId="29" xfId="0" applyFont="1" applyBorder="1"/>
    <xf numFmtId="3" fontId="7" fillId="3" borderId="24" xfId="0" applyNumberFormat="1"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49" xfId="0" applyFont="1" applyFill="1" applyBorder="1" applyAlignment="1">
      <alignment horizontal="center" vertical="center" wrapText="1"/>
    </xf>
    <xf numFmtId="0" fontId="7" fillId="3" borderId="236" xfId="0" applyFont="1" applyFill="1" applyBorder="1" applyAlignment="1">
      <alignment horizontal="center" vertical="center" wrapText="1"/>
    </xf>
    <xf numFmtId="0" fontId="7" fillId="3" borderId="243" xfId="0" applyFont="1" applyFill="1" applyBorder="1" applyAlignment="1">
      <alignment horizontal="left" vertical="center" wrapText="1"/>
    </xf>
    <xf numFmtId="0" fontId="7" fillId="3" borderId="9" xfId="0" applyFont="1" applyFill="1" applyBorder="1" applyAlignment="1">
      <alignment wrapText="1"/>
    </xf>
    <xf numFmtId="0" fontId="7" fillId="3" borderId="205" xfId="0" applyFont="1" applyFill="1" applyBorder="1" applyAlignment="1">
      <alignment horizontal="center" vertical="center" wrapText="1"/>
    </xf>
    <xf numFmtId="0" fontId="7" fillId="3" borderId="5" xfId="0" applyFont="1" applyFill="1" applyBorder="1" applyAlignment="1">
      <alignment horizontal="left" vertical="top" wrapText="1"/>
    </xf>
    <xf numFmtId="0" fontId="7" fillId="3" borderId="56"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3" borderId="46" xfId="0" applyFont="1" applyFill="1" applyBorder="1" applyAlignment="1">
      <alignment horizontal="center" vertical="top" wrapText="1"/>
    </xf>
    <xf numFmtId="0" fontId="7" fillId="3" borderId="21" xfId="0" applyFont="1" applyFill="1" applyBorder="1" applyAlignment="1">
      <alignment horizontal="center" vertical="top" wrapText="1"/>
    </xf>
    <xf numFmtId="0" fontId="8" fillId="3" borderId="180" xfId="0" applyFont="1" applyFill="1" applyBorder="1" applyAlignment="1">
      <alignment horizontal="center" vertical="center" wrapText="1"/>
    </xf>
    <xf numFmtId="0" fontId="8" fillId="3" borderId="263" xfId="0" applyFont="1" applyFill="1" applyBorder="1" applyAlignment="1">
      <alignment horizontal="center" vertical="center" wrapText="1"/>
    </xf>
    <xf numFmtId="0" fontId="8" fillId="3" borderId="76" xfId="0" applyFont="1" applyFill="1" applyBorder="1" applyAlignment="1">
      <alignment horizontal="left" vertical="center" wrapText="1"/>
    </xf>
    <xf numFmtId="0" fontId="8" fillId="3" borderId="79" xfId="0" applyFont="1" applyFill="1" applyBorder="1" applyAlignment="1">
      <alignment horizontal="center" vertical="top" wrapText="1"/>
    </xf>
    <xf numFmtId="0" fontId="7" fillId="3" borderId="148" xfId="0" applyFont="1" applyFill="1" applyBorder="1" applyAlignment="1">
      <alignment horizontal="justify" vertical="center" wrapText="1"/>
    </xf>
    <xf numFmtId="0" fontId="7" fillId="3" borderId="148" xfId="0" applyFont="1" applyFill="1" applyBorder="1" applyAlignment="1">
      <alignment horizontal="center" vertical="center" wrapText="1"/>
    </xf>
    <xf numFmtId="0" fontId="8" fillId="3" borderId="224" xfId="0" applyFont="1" applyFill="1" applyBorder="1" applyAlignment="1">
      <alignment horizontal="left" vertical="center" wrapText="1"/>
    </xf>
    <xf numFmtId="0" fontId="8" fillId="3" borderId="168" xfId="0" applyFont="1" applyFill="1" applyBorder="1" applyAlignment="1">
      <alignment horizontal="center" vertical="top" wrapText="1"/>
    </xf>
    <xf numFmtId="0" fontId="8" fillId="3" borderId="168" xfId="0" applyFont="1" applyFill="1" applyBorder="1" applyAlignment="1">
      <alignment horizontal="center" vertical="center"/>
    </xf>
    <xf numFmtId="0" fontId="8" fillId="3" borderId="21" xfId="0" applyFont="1" applyFill="1" applyBorder="1" applyAlignment="1">
      <alignment horizontal="center" vertical="center" wrapText="1"/>
    </xf>
    <xf numFmtId="0" fontId="7" fillId="3" borderId="1" xfId="0" applyFont="1" applyFill="1" applyBorder="1" applyAlignment="1">
      <alignment horizontal="center" vertical="center"/>
    </xf>
    <xf numFmtId="0" fontId="31" fillId="0" borderId="192" xfId="0" applyFont="1" applyBorder="1" applyAlignment="1">
      <alignment horizontal="left" vertical="center" wrapText="1"/>
    </xf>
    <xf numFmtId="0" fontId="31" fillId="0" borderId="0" xfId="0" applyFont="1" applyAlignment="1">
      <alignment horizontal="left" vertical="center" wrapText="1"/>
    </xf>
    <xf numFmtId="0" fontId="31" fillId="0" borderId="192" xfId="0" applyFont="1" applyBorder="1" applyAlignment="1">
      <alignment horizontal="left" vertical="top" wrapText="1"/>
    </xf>
    <xf numFmtId="0" fontId="31" fillId="0" borderId="0" xfId="0" applyFont="1" applyAlignment="1">
      <alignment horizontal="left" vertical="top" wrapText="1"/>
    </xf>
    <xf numFmtId="0" fontId="21" fillId="0" borderId="192" xfId="0" applyFont="1" applyBorder="1" applyAlignment="1">
      <alignment horizontal="left" vertical="center" wrapText="1"/>
    </xf>
    <xf numFmtId="0" fontId="21" fillId="0" borderId="0" xfId="0" applyFont="1" applyAlignment="1">
      <alignment horizontal="left" vertical="center" wrapText="1"/>
    </xf>
    <xf numFmtId="0" fontId="1" fillId="0" borderId="0" xfId="0" applyFont="1" applyAlignment="1">
      <alignment horizontal="center" wrapText="1"/>
    </xf>
    <xf numFmtId="0" fontId="19" fillId="0" borderId="0" xfId="0" applyFont="1" applyAlignment="1">
      <alignment horizontal="center"/>
    </xf>
    <xf numFmtId="0" fontId="1" fillId="0" borderId="0" xfId="0" applyFont="1" applyAlignment="1">
      <alignment horizontal="right" vertical="top" wrapText="1"/>
    </xf>
    <xf numFmtId="0" fontId="1" fillId="0" borderId="0" xfId="0" applyFont="1" applyAlignment="1">
      <alignment horizontal="center" vertical="top" wrapText="1"/>
    </xf>
    <xf numFmtId="0" fontId="7" fillId="0" borderId="0" xfId="0" applyFont="1" applyAlignment="1">
      <alignment horizontal="center" wrapText="1"/>
    </xf>
    <xf numFmtId="0" fontId="25" fillId="0" borderId="7" xfId="0" applyFont="1" applyBorder="1" applyAlignment="1">
      <alignment horizontal="center" vertical="center" wrapText="1"/>
    </xf>
    <xf numFmtId="0" fontId="16" fillId="0" borderId="0" xfId="0" applyFont="1" applyAlignment="1">
      <alignment horizontal="left" vertical="top" wrapText="1"/>
    </xf>
    <xf numFmtId="0" fontId="19" fillId="0" borderId="0" xfId="0" applyFont="1" applyAlignment="1">
      <alignment horizontal="center" vertical="center"/>
    </xf>
    <xf numFmtId="0" fontId="20" fillId="0" borderId="0" xfId="0" applyFont="1" applyAlignment="1">
      <alignment horizontal="center" vertical="top"/>
    </xf>
    <xf numFmtId="0" fontId="1" fillId="0" borderId="0" xfId="0" applyFont="1" applyAlignment="1">
      <alignment horizontal="center" vertical="center" wrapText="1"/>
    </xf>
    <xf numFmtId="0" fontId="5" fillId="0" borderId="0" xfId="0" applyFont="1" applyAlignment="1">
      <alignment horizontal="center" vertical="center" wrapText="1"/>
    </xf>
    <xf numFmtId="0" fontId="3" fillId="4" borderId="143" xfId="0" applyFont="1" applyFill="1" applyBorder="1" applyAlignment="1">
      <alignment vertical="center" wrapText="1"/>
    </xf>
    <xf numFmtId="0" fontId="3" fillId="4" borderId="26" xfId="0" applyFont="1" applyFill="1" applyBorder="1" applyAlignment="1">
      <alignment vertical="center" wrapText="1"/>
    </xf>
    <xf numFmtId="0" fontId="3" fillId="4" borderId="190" xfId="0" applyFont="1" applyFill="1" applyBorder="1" applyAlignment="1">
      <alignment vertical="center" wrapText="1"/>
    </xf>
    <xf numFmtId="0" fontId="10" fillId="0" borderId="4" xfId="0" applyFont="1" applyBorder="1" applyAlignment="1">
      <alignment vertical="center" wrapText="1"/>
    </xf>
    <xf numFmtId="0" fontId="10" fillId="0" borderId="33" xfId="0" applyFont="1" applyBorder="1" applyAlignment="1">
      <alignment vertical="center" wrapText="1"/>
    </xf>
    <xf numFmtId="0" fontId="10" fillId="0" borderId="19" xfId="0" applyFont="1" applyBorder="1" applyAlignment="1">
      <alignment vertical="center" wrapText="1"/>
    </xf>
    <xf numFmtId="0" fontId="3" fillId="7" borderId="7" xfId="0" applyFont="1" applyFill="1" applyBorder="1" applyAlignment="1">
      <alignment vertical="top" wrapText="1"/>
    </xf>
    <xf numFmtId="0" fontId="10" fillId="7" borderId="9" xfId="0" applyFont="1" applyFill="1" applyBorder="1" applyAlignment="1">
      <alignment vertical="top" wrapText="1"/>
    </xf>
    <xf numFmtId="0" fontId="1" fillId="0" borderId="147" xfId="0" applyFont="1" applyBorder="1" applyAlignment="1">
      <alignment horizontal="left"/>
    </xf>
    <xf numFmtId="0" fontId="12" fillId="0" borderId="0" xfId="0" applyFont="1" applyAlignment="1"/>
    <xf numFmtId="0" fontId="1" fillId="0" borderId="0" xfId="0" applyFont="1" applyAlignment="1"/>
    <xf numFmtId="0" fontId="2" fillId="0" borderId="222" xfId="0" applyFont="1" applyBorder="1" applyAlignment="1">
      <alignment horizontal="center" vertical="center" wrapText="1"/>
    </xf>
    <xf numFmtId="0" fontId="2" fillId="0" borderId="211" xfId="0" applyFont="1" applyBorder="1" applyAlignment="1">
      <alignment horizontal="center" vertical="center" wrapText="1"/>
    </xf>
    <xf numFmtId="0" fontId="1" fillId="0" borderId="55" xfId="0" applyFont="1" applyBorder="1" applyAlignment="1">
      <alignment horizontal="center" vertical="center"/>
    </xf>
    <xf numFmtId="0" fontId="1" fillId="0" borderId="145" xfId="0" applyFont="1" applyBorder="1" applyAlignment="1">
      <alignment horizontal="center" vertical="center"/>
    </xf>
    <xf numFmtId="0" fontId="1" fillId="0" borderId="23"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167" xfId="0" applyFont="1" applyBorder="1" applyAlignment="1">
      <alignment horizontal="left" vertical="center" wrapText="1"/>
    </xf>
    <xf numFmtId="0" fontId="1" fillId="0" borderId="208" xfId="0" applyFont="1" applyBorder="1" applyAlignment="1">
      <alignment horizontal="left" vertical="center" wrapText="1"/>
    </xf>
    <xf numFmtId="0" fontId="1" fillId="0" borderId="223" xfId="0" applyFont="1" applyBorder="1" applyAlignment="1">
      <alignment horizontal="left" vertical="center" wrapText="1"/>
    </xf>
    <xf numFmtId="0" fontId="1" fillId="0" borderId="209" xfId="0" applyFont="1" applyBorder="1" applyAlignment="1">
      <alignment horizontal="left" vertical="center" wrapText="1"/>
    </xf>
    <xf numFmtId="0" fontId="9" fillId="3" borderId="28" xfId="0" applyFont="1" applyFill="1" applyBorder="1" applyAlignment="1">
      <alignment horizontal="center" vertical="center" wrapText="1"/>
    </xf>
    <xf numFmtId="0" fontId="7" fillId="3" borderId="0" xfId="0" applyFont="1" applyFill="1" applyAlignment="1">
      <alignment vertical="center" wrapText="1"/>
    </xf>
    <xf numFmtId="0" fontId="7" fillId="3" borderId="17"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9" xfId="0" applyFont="1" applyFill="1" applyBorder="1" applyAlignment="1">
      <alignment horizontal="left" vertical="top" wrapText="1"/>
    </xf>
    <xf numFmtId="0" fontId="7" fillId="3" borderId="172" xfId="0" applyFont="1" applyFill="1" applyBorder="1" applyAlignment="1">
      <alignment horizontal="left" vertical="top" wrapText="1"/>
    </xf>
    <xf numFmtId="0" fontId="7" fillId="3" borderId="110" xfId="0" applyFont="1" applyFill="1" applyBorder="1" applyAlignment="1">
      <alignment horizontal="left" vertical="top" wrapText="1"/>
    </xf>
    <xf numFmtId="0" fontId="7" fillId="3" borderId="18"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7" fillId="3" borderId="0" xfId="0" applyFont="1" applyFill="1" applyAlignment="1">
      <alignment horizontal="left" vertical="center" wrapText="1"/>
    </xf>
    <xf numFmtId="0" fontId="9" fillId="3" borderId="0" xfId="0" applyFont="1" applyFill="1" applyAlignment="1">
      <alignment horizontal="center" vertical="center" wrapText="1"/>
    </xf>
    <xf numFmtId="0" fontId="8" fillId="3" borderId="109" xfId="0" quotePrefix="1" applyFont="1" applyFill="1" applyBorder="1" applyAlignment="1">
      <alignment horizontal="left" vertical="center" wrapText="1"/>
    </xf>
    <xf numFmtId="0" fontId="8" fillId="3" borderId="178" xfId="0" applyFont="1" applyFill="1" applyBorder="1" applyAlignment="1">
      <alignment horizontal="left" vertical="center" wrapText="1"/>
    </xf>
    <xf numFmtId="0" fontId="8" fillId="3" borderId="170" xfId="0" applyFont="1" applyFill="1" applyBorder="1" applyAlignment="1">
      <alignment horizontal="center" vertical="center" wrapText="1"/>
    </xf>
    <xf numFmtId="0" fontId="8" fillId="3" borderId="88"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4"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8" fillId="3" borderId="74" xfId="0" applyFont="1" applyFill="1" applyBorder="1" applyAlignment="1">
      <alignment horizontal="center" vertical="center" wrapText="1"/>
    </xf>
    <xf numFmtId="0" fontId="8" fillId="3" borderId="144"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147" xfId="0" applyFont="1" applyFill="1" applyBorder="1" applyAlignment="1">
      <alignment horizontal="left" vertical="center" wrapText="1"/>
    </xf>
    <xf numFmtId="0" fontId="7" fillId="3" borderId="56"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31"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2"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107"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7" fillId="3" borderId="132" xfId="0" applyFont="1" applyFill="1" applyBorder="1" applyAlignment="1">
      <alignment horizontal="left" vertical="center" wrapText="1"/>
    </xf>
    <xf numFmtId="0" fontId="7" fillId="3" borderId="183" xfId="0" applyFont="1" applyFill="1" applyBorder="1" applyAlignment="1">
      <alignment horizontal="center" vertical="center" wrapText="1"/>
    </xf>
    <xf numFmtId="0" fontId="7" fillId="3" borderId="158"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7" fillId="3" borderId="107" xfId="0" applyFont="1" applyFill="1" applyBorder="1" applyAlignment="1">
      <alignment horizontal="center" vertical="center" wrapText="1"/>
    </xf>
    <xf numFmtId="0" fontId="7" fillId="3" borderId="132"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9" fillId="3" borderId="0" xfId="0" applyFont="1" applyFill="1" applyAlignment="1">
      <alignment horizontal="center" vertical="top" wrapText="1"/>
    </xf>
    <xf numFmtId="0" fontId="7" fillId="3" borderId="29" xfId="0" quotePrefix="1" applyFont="1" applyFill="1" applyBorder="1" applyAlignment="1">
      <alignment horizontal="left" vertical="center" wrapText="1"/>
    </xf>
    <xf numFmtId="0" fontId="7" fillId="3" borderId="29" xfId="0" applyFont="1" applyFill="1" applyBorder="1" applyAlignment="1">
      <alignment horizontal="left" vertical="center" wrapText="1"/>
    </xf>
    <xf numFmtId="0" fontId="9" fillId="3" borderId="0" xfId="0" applyFont="1" applyFill="1" applyAlignment="1">
      <alignment horizontal="center" vertical="center"/>
    </xf>
    <xf numFmtId="0" fontId="7" fillId="3" borderId="29" xfId="0" applyFont="1" applyFill="1" applyBorder="1" applyAlignment="1">
      <alignment horizontal="justify" vertical="center" wrapText="1"/>
    </xf>
    <xf numFmtId="0" fontId="7" fillId="3" borderId="0" xfId="0" applyFont="1" applyFill="1" applyAlignment="1">
      <alignment horizontal="justify" vertical="center" wrapText="1"/>
    </xf>
    <xf numFmtId="0" fontId="9" fillId="3" borderId="28" xfId="0" applyFont="1" applyFill="1" applyBorder="1" applyAlignment="1">
      <alignment horizontal="center" wrapText="1"/>
    </xf>
    <xf numFmtId="0" fontId="7" fillId="3" borderId="179" xfId="0" applyFont="1" applyFill="1" applyBorder="1" applyAlignment="1">
      <alignment horizontal="left" vertical="center" wrapText="1"/>
    </xf>
    <xf numFmtId="0" fontId="7" fillId="3" borderId="172" xfId="0" applyFont="1" applyFill="1" applyBorder="1" applyAlignment="1">
      <alignment horizontal="left" vertical="center" wrapText="1"/>
    </xf>
    <xf numFmtId="0" fontId="7" fillId="3" borderId="110"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167" xfId="0" applyFont="1" applyFill="1" applyBorder="1" applyAlignment="1">
      <alignment horizontal="left" vertical="center" wrapText="1"/>
    </xf>
    <xf numFmtId="0" fontId="7" fillId="3" borderId="111" xfId="0" applyFont="1" applyFill="1" applyBorder="1" applyAlignment="1">
      <alignment horizontal="left" vertical="center" wrapText="1"/>
    </xf>
    <xf numFmtId="0" fontId="7" fillId="3" borderId="1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34" xfId="0" applyFont="1" applyFill="1" applyBorder="1" applyAlignment="1">
      <alignment horizontal="left" vertical="center"/>
    </xf>
    <xf numFmtId="0" fontId="7" fillId="3" borderId="167" xfId="0" applyFont="1" applyFill="1" applyBorder="1" applyAlignment="1">
      <alignment horizontal="left" vertical="center"/>
    </xf>
    <xf numFmtId="0" fontId="7" fillId="3" borderId="12" xfId="0" applyFont="1" applyFill="1" applyBorder="1" applyAlignment="1">
      <alignment horizontal="left" vertical="center"/>
    </xf>
    <xf numFmtId="0" fontId="7" fillId="3" borderId="48" xfId="0" applyFont="1" applyFill="1" applyBorder="1" applyAlignment="1">
      <alignment horizontal="center" vertical="center"/>
    </xf>
    <xf numFmtId="0" fontId="7" fillId="3" borderId="7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49" xfId="0" applyFont="1" applyFill="1" applyBorder="1" applyAlignment="1">
      <alignment horizontal="left" vertical="top" wrapText="1"/>
    </xf>
    <xf numFmtId="0" fontId="7" fillId="3" borderId="250" xfId="0" applyFont="1" applyFill="1" applyBorder="1" applyAlignment="1">
      <alignment horizontal="center" vertical="center" wrapText="1"/>
    </xf>
    <xf numFmtId="0" fontId="7" fillId="3" borderId="56"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2" borderId="131" xfId="0" applyFont="1" applyFill="1" applyBorder="1" applyAlignment="1">
      <alignment horizontal="center" vertical="center" wrapText="1"/>
    </xf>
    <xf numFmtId="0" fontId="7" fillId="2" borderId="10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55" xfId="0" applyFont="1" applyFill="1" applyBorder="1" applyAlignment="1">
      <alignment horizontal="center" vertical="center"/>
    </xf>
    <xf numFmtId="0" fontId="7" fillId="3" borderId="186" xfId="0" applyFont="1" applyFill="1" applyBorder="1" applyAlignment="1">
      <alignment horizontal="center" vertical="center"/>
    </xf>
    <xf numFmtId="0" fontId="8" fillId="3" borderId="33"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63" xfId="0" applyFont="1" applyFill="1" applyBorder="1" applyAlignment="1">
      <alignment horizontal="center" vertical="center" wrapText="1"/>
    </xf>
    <xf numFmtId="0" fontId="7" fillId="3" borderId="23" xfId="0" applyFont="1" applyFill="1" applyBorder="1" applyAlignment="1">
      <alignment horizontal="left" vertical="center" wrapText="1"/>
    </xf>
    <xf numFmtId="0" fontId="7" fillId="3" borderId="23" xfId="0" quotePrefix="1"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19"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2" borderId="86" xfId="0" applyFont="1" applyFill="1" applyBorder="1" applyAlignment="1">
      <alignment horizontal="center" vertical="center" wrapText="1"/>
    </xf>
    <xf numFmtId="0" fontId="7" fillId="2" borderId="158" xfId="0" applyFont="1" applyFill="1" applyBorder="1" applyAlignment="1">
      <alignment horizontal="center" vertical="center" wrapText="1"/>
    </xf>
    <xf numFmtId="0" fontId="7" fillId="2" borderId="137"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97"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7" fillId="3" borderId="19"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8" fillId="3" borderId="0" xfId="0" applyFont="1" applyFill="1" applyAlignment="1">
      <alignment horizontal="left" vertical="top" wrapText="1"/>
    </xf>
    <xf numFmtId="0" fontId="8" fillId="3" borderId="0" xfId="0" quotePrefix="1" applyFont="1" applyFill="1" applyAlignment="1">
      <alignment horizontal="left" vertical="top" wrapText="1"/>
    </xf>
    <xf numFmtId="0" fontId="7" fillId="3" borderId="12" xfId="0" applyFont="1" applyFill="1" applyBorder="1" applyAlignment="1">
      <alignment horizontal="left" vertical="center" wrapText="1"/>
    </xf>
    <xf numFmtId="0" fontId="7" fillId="3" borderId="0" xfId="0" applyFont="1" applyFill="1" applyAlignment="1">
      <alignment horizontal="left" vertical="top" wrapText="1"/>
    </xf>
    <xf numFmtId="0" fontId="7" fillId="3" borderId="3" xfId="0" applyFont="1" applyFill="1" applyBorder="1" applyAlignment="1">
      <alignment horizontal="justify" vertical="center" wrapText="1"/>
    </xf>
    <xf numFmtId="0" fontId="7" fillId="3" borderId="30" xfId="0" applyFont="1" applyFill="1" applyBorder="1" applyAlignment="1">
      <alignment horizontal="justify" vertical="center" wrapText="1"/>
    </xf>
    <xf numFmtId="0" fontId="7" fillId="3" borderId="85" xfId="0" applyFont="1" applyFill="1" applyBorder="1" applyAlignment="1">
      <alignment horizontal="justify" vertical="center" wrapText="1"/>
    </xf>
    <xf numFmtId="0" fontId="7" fillId="3" borderId="10" xfId="0" applyFont="1" applyFill="1" applyBorder="1" applyAlignment="1">
      <alignment horizontal="justify" vertical="center" wrapText="1"/>
    </xf>
    <xf numFmtId="0" fontId="7" fillId="3" borderId="1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3" borderId="2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3" borderId="5" xfId="0" applyFont="1" applyFill="1" applyBorder="1" applyAlignment="1">
      <alignment horizontal="justify" vertical="center" wrapText="1"/>
    </xf>
    <xf numFmtId="0" fontId="7" fillId="3" borderId="18" xfId="0" applyFont="1" applyFill="1" applyBorder="1" applyAlignment="1">
      <alignment horizontal="justify" vertical="center" wrapText="1"/>
    </xf>
    <xf numFmtId="0" fontId="8" fillId="3" borderId="19"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9" xfId="0" applyFont="1" applyFill="1" applyBorder="1" applyAlignment="1">
      <alignment horizontal="center" vertical="top" wrapText="1"/>
    </xf>
    <xf numFmtId="0" fontId="8" fillId="3" borderId="9" xfId="0" applyFont="1" applyFill="1" applyBorder="1" applyAlignment="1">
      <alignment horizontal="center" vertical="top" wrapText="1"/>
    </xf>
    <xf numFmtId="0" fontId="7" fillId="2" borderId="29"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23" xfId="0" applyFont="1" applyFill="1" applyBorder="1" applyAlignment="1">
      <alignment horizontal="left" vertical="top" wrapText="1"/>
    </xf>
    <xf numFmtId="0" fontId="7" fillId="3" borderId="23" xfId="0" applyFont="1" applyFill="1" applyBorder="1" applyAlignment="1">
      <alignment horizontal="center" vertical="top" wrapText="1"/>
    </xf>
    <xf numFmtId="0" fontId="8" fillId="3" borderId="23" xfId="0" applyFont="1" applyFill="1" applyBorder="1" applyAlignment="1">
      <alignment horizontal="center" vertical="top" wrapText="1"/>
    </xf>
    <xf numFmtId="0" fontId="8" fillId="3" borderId="70" xfId="0" applyFont="1" applyFill="1" applyBorder="1" applyAlignment="1">
      <alignment horizontal="center" vertical="top" wrapText="1"/>
    </xf>
    <xf numFmtId="0" fontId="7" fillId="0" borderId="0" xfId="0" applyFont="1" applyAlignment="1">
      <alignment horizontal="left" vertical="center"/>
    </xf>
    <xf numFmtId="0" fontId="8" fillId="3" borderId="23" xfId="0" applyFont="1" applyFill="1" applyBorder="1" applyAlignment="1">
      <alignment horizontal="left" vertical="center" wrapText="1"/>
    </xf>
    <xf numFmtId="0" fontId="7" fillId="3" borderId="9" xfId="0" applyFont="1" applyFill="1" applyBorder="1" applyAlignment="1">
      <alignment horizontal="center" vertical="top" wrapText="1"/>
    </xf>
    <xf numFmtId="0" fontId="8" fillId="3" borderId="3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7" fillId="3" borderId="6" xfId="0" applyFont="1" applyFill="1" applyBorder="1" applyAlignment="1">
      <alignment horizontal="justify" vertical="center" wrapText="1"/>
    </xf>
    <xf numFmtId="0" fontId="7" fillId="0" borderId="5" xfId="0" applyFont="1" applyBorder="1" applyAlignment="1">
      <alignment horizontal="justify" vertical="center" wrapText="1"/>
    </xf>
    <xf numFmtId="0" fontId="7" fillId="0" borderId="18" xfId="0" applyFont="1" applyBorder="1" applyAlignment="1">
      <alignment horizontal="justify" vertical="center" wrapText="1"/>
    </xf>
    <xf numFmtId="0" fontId="7" fillId="2" borderId="3"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3" borderId="17" xfId="0" applyFont="1" applyFill="1" applyBorder="1" applyAlignment="1">
      <alignment horizontal="justify" vertical="center" wrapText="1"/>
    </xf>
    <xf numFmtId="0" fontId="8" fillId="3" borderId="19"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19" xfId="0" applyFont="1" applyFill="1" applyBorder="1" applyAlignment="1">
      <alignment horizontal="center" vertical="top" wrapText="1"/>
    </xf>
    <xf numFmtId="0" fontId="7" fillId="3" borderId="4"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15" xfId="0" applyFont="1" applyFill="1" applyBorder="1" applyAlignment="1">
      <alignment horizontal="center" vertical="top" wrapText="1"/>
    </xf>
    <xf numFmtId="0" fontId="7" fillId="3" borderId="27" xfId="0" applyFont="1" applyFill="1" applyBorder="1" applyAlignment="1">
      <alignment horizontal="justify" vertical="center" wrapText="1"/>
    </xf>
    <xf numFmtId="0" fontId="7" fillId="3" borderId="17" xfId="0" applyFont="1" applyFill="1" applyBorder="1" applyAlignment="1">
      <alignment horizontal="left" vertical="center" wrapText="1"/>
    </xf>
    <xf numFmtId="0" fontId="7" fillId="3" borderId="91" xfId="0" applyFont="1" applyFill="1" applyBorder="1" applyAlignment="1">
      <alignment horizontal="justify" vertical="center" wrapText="1"/>
    </xf>
    <xf numFmtId="0" fontId="4" fillId="3" borderId="9" xfId="0" applyFont="1" applyFill="1" applyBorder="1" applyAlignment="1">
      <alignment horizontal="left" vertical="center" wrapText="1"/>
    </xf>
    <xf numFmtId="0" fontId="7" fillId="3" borderId="93" xfId="0" applyFont="1" applyFill="1" applyBorder="1" applyAlignment="1">
      <alignment horizontal="justify" vertical="center" wrapText="1"/>
    </xf>
    <xf numFmtId="0" fontId="7" fillId="3" borderId="99" xfId="0" applyFont="1" applyFill="1" applyBorder="1" applyAlignment="1">
      <alignment horizontal="left" vertical="center" wrapText="1"/>
    </xf>
    <xf numFmtId="0" fontId="4" fillId="3" borderId="138" xfId="0" applyFont="1" applyFill="1" applyBorder="1" applyAlignment="1">
      <alignment horizontal="left" vertical="center" wrapText="1"/>
    </xf>
    <xf numFmtId="0" fontId="7" fillId="3" borderId="216" xfId="0" applyFont="1" applyFill="1" applyBorder="1" applyAlignment="1">
      <alignment horizontal="center" vertical="center" wrapText="1"/>
    </xf>
    <xf numFmtId="0" fontId="4" fillId="3" borderId="216"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8" fillId="3" borderId="7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7" fillId="3" borderId="10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73" xfId="0" applyFont="1" applyFill="1" applyBorder="1" applyAlignment="1">
      <alignment horizontal="center" vertical="center" wrapText="1"/>
    </xf>
    <xf numFmtId="0" fontId="7" fillId="2" borderId="0" xfId="0" applyFont="1" applyFill="1" applyAlignment="1">
      <alignment horizontal="left" vertical="top" wrapText="1"/>
    </xf>
    <xf numFmtId="0" fontId="7" fillId="3" borderId="3"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24"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1" xfId="0" applyFont="1" applyFill="1" applyBorder="1" applyAlignment="1">
      <alignment horizontal="center" vertical="center"/>
    </xf>
    <xf numFmtId="0" fontId="8" fillId="3" borderId="4" xfId="0" applyFont="1" applyFill="1" applyBorder="1" applyAlignment="1">
      <alignment horizontal="left" vertical="center" wrapText="1"/>
    </xf>
    <xf numFmtId="0" fontId="7" fillId="3" borderId="91" xfId="0" applyFont="1" applyFill="1" applyBorder="1" applyAlignment="1">
      <alignment horizontal="left" vertical="center" wrapText="1"/>
    </xf>
    <xf numFmtId="0" fontId="7" fillId="2" borderId="0" xfId="0" applyFont="1" applyFill="1" applyAlignment="1">
      <alignment horizontal="left" vertical="center" wrapText="1"/>
    </xf>
    <xf numFmtId="0" fontId="36" fillId="0" borderId="0" xfId="0" applyFont="1" applyAlignment="1">
      <alignment horizontal="center" vertical="center" wrapText="1"/>
    </xf>
    <xf numFmtId="0" fontId="4" fillId="3" borderId="23"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0"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7" fillId="3" borderId="197" xfId="0" applyFont="1" applyFill="1" applyBorder="1" applyAlignment="1">
      <alignment horizontal="center" vertical="center" wrapText="1"/>
    </xf>
    <xf numFmtId="0" fontId="7" fillId="3" borderId="106" xfId="0" applyFont="1" applyFill="1" applyBorder="1" applyAlignment="1">
      <alignment horizontal="left" vertical="center" wrapText="1"/>
    </xf>
    <xf numFmtId="0" fontId="4" fillId="3" borderId="0" xfId="0" applyFont="1" applyFill="1" applyBorder="1" applyAlignment="1">
      <alignment horizontal="center" wrapText="1"/>
    </xf>
    <xf numFmtId="0" fontId="4" fillId="3" borderId="0" xfId="0" applyFont="1" applyFill="1" applyAlignment="1">
      <alignment horizontal="center" wrapText="1"/>
    </xf>
    <xf numFmtId="0" fontId="7" fillId="3" borderId="18" xfId="0" applyFont="1" applyFill="1" applyBorder="1" applyAlignment="1">
      <alignment vertical="center" wrapText="1"/>
    </xf>
    <xf numFmtId="0" fontId="7" fillId="3" borderId="30" xfId="0" applyFont="1" applyFill="1" applyBorder="1" applyAlignment="1">
      <alignment vertical="center" wrapText="1"/>
    </xf>
    <xf numFmtId="0" fontId="7" fillId="2" borderId="5"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3" borderId="5" xfId="0" applyFont="1" applyFill="1" applyBorder="1" applyAlignment="1">
      <alignment horizontal="left" vertical="center"/>
    </xf>
    <xf numFmtId="0" fontId="4" fillId="3" borderId="17" xfId="0" applyFont="1" applyFill="1" applyBorder="1" applyAlignment="1">
      <alignment horizontal="left" vertical="center" wrapText="1"/>
    </xf>
    <xf numFmtId="0" fontId="4" fillId="0" borderId="0" xfId="0" applyFont="1" applyBorder="1" applyAlignment="1">
      <alignment horizontal="center" wrapText="1"/>
    </xf>
    <xf numFmtId="0" fontId="4" fillId="0" borderId="0" xfId="0" applyFont="1" applyAlignment="1">
      <alignment horizontal="center" wrapText="1"/>
    </xf>
    <xf numFmtId="0" fontId="7" fillId="3" borderId="233" xfId="0" applyFont="1" applyFill="1" applyBorder="1" applyAlignment="1">
      <alignment horizontal="left" vertical="center" wrapText="1"/>
    </xf>
    <xf numFmtId="0" fontId="7" fillId="3" borderId="77" xfId="0" applyFont="1" applyFill="1" applyBorder="1" applyAlignment="1">
      <alignment horizontal="justify" vertical="center" wrapText="1"/>
    </xf>
    <xf numFmtId="0" fontId="7" fillId="3" borderId="265" xfId="0" applyFont="1" applyFill="1" applyBorder="1" applyAlignment="1">
      <alignment horizontal="justify" vertical="center" wrapText="1"/>
    </xf>
    <xf numFmtId="0" fontId="7" fillId="3" borderId="33" xfId="0" applyFont="1" applyFill="1" applyBorder="1" applyAlignment="1">
      <alignment horizontal="center" vertical="center" wrapText="1"/>
    </xf>
    <xf numFmtId="0" fontId="7" fillId="3" borderId="76" xfId="0" applyFont="1" applyFill="1" applyBorder="1" applyAlignment="1">
      <alignment horizontal="left" vertical="center" wrapText="1"/>
    </xf>
    <xf numFmtId="0" fontId="7" fillId="3" borderId="90" xfId="0" applyFont="1" applyFill="1" applyBorder="1" applyAlignment="1">
      <alignment horizontal="left" vertical="center" wrapText="1"/>
    </xf>
    <xf numFmtId="0" fontId="7" fillId="3" borderId="3" xfId="0" applyFont="1" applyFill="1" applyBorder="1" applyAlignment="1">
      <alignment horizontal="left" vertical="center"/>
    </xf>
    <xf numFmtId="0" fontId="7" fillId="3" borderId="30" xfId="0" applyFont="1" applyFill="1" applyBorder="1" applyAlignment="1">
      <alignment horizontal="left" vertical="center"/>
    </xf>
    <xf numFmtId="0" fontId="7" fillId="3" borderId="10" xfId="0" applyFont="1" applyFill="1" applyBorder="1" applyAlignment="1">
      <alignment horizontal="left" vertical="center"/>
    </xf>
    <xf numFmtId="0" fontId="8" fillId="3" borderId="19"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70" xfId="0" applyFont="1" applyFill="1" applyBorder="1" applyAlignment="1">
      <alignment horizontal="center" vertical="center" wrapText="1"/>
    </xf>
    <xf numFmtId="0" fontId="7" fillId="0" borderId="29" xfId="0" applyFont="1" applyBorder="1" applyAlignment="1">
      <alignment vertical="center"/>
    </xf>
    <xf numFmtId="0" fontId="7" fillId="3" borderId="24" xfId="0" applyFont="1" applyFill="1" applyBorder="1" applyAlignment="1">
      <alignment vertical="center" wrapText="1"/>
    </xf>
    <xf numFmtId="0" fontId="7" fillId="3" borderId="18" xfId="0" applyFont="1" applyFill="1" applyBorder="1" applyAlignment="1">
      <alignment vertical="center"/>
    </xf>
    <xf numFmtId="0" fontId="7" fillId="3" borderId="19" xfId="0" applyFont="1" applyFill="1" applyBorder="1" applyAlignment="1">
      <alignment vertical="center" wrapText="1"/>
    </xf>
    <xf numFmtId="0" fontId="7" fillId="3" borderId="238"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0" borderId="0" xfId="0" applyFont="1"/>
    <xf numFmtId="0" fontId="7" fillId="3" borderId="6"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7" fillId="3" borderId="188" xfId="0" applyFont="1" applyFill="1" applyBorder="1" applyAlignment="1">
      <alignment horizontal="center" vertical="center" wrapText="1"/>
    </xf>
    <xf numFmtId="49" fontId="7" fillId="3" borderId="197" xfId="0" applyNumberFormat="1" applyFont="1" applyFill="1" applyBorder="1" applyAlignment="1">
      <alignment horizontal="center" vertical="center" wrapText="1"/>
    </xf>
    <xf numFmtId="49" fontId="7" fillId="3" borderId="259" xfId="0" applyNumberFormat="1" applyFont="1" applyFill="1" applyBorder="1" applyAlignment="1">
      <alignment horizontal="center" vertical="center" wrapText="1"/>
    </xf>
    <xf numFmtId="0" fontId="7" fillId="3" borderId="55"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0" borderId="0" xfId="0" applyFont="1" applyAlignment="1">
      <alignment horizontal="left" vertical="top" wrapText="1"/>
    </xf>
    <xf numFmtId="0" fontId="7" fillId="3" borderId="239" xfId="0" applyFont="1" applyFill="1" applyBorder="1" applyAlignment="1">
      <alignment horizontal="center" vertical="center" wrapText="1"/>
    </xf>
    <xf numFmtId="0" fontId="7" fillId="3" borderId="3" xfId="0" applyFont="1" applyFill="1" applyBorder="1" applyAlignment="1">
      <alignment horizontal="right" vertical="center" wrapText="1"/>
    </xf>
    <xf numFmtId="0" fontId="9" fillId="0" borderId="126" xfId="0" applyFont="1" applyBorder="1" applyAlignment="1">
      <alignment horizontal="center" vertical="center"/>
    </xf>
    <xf numFmtId="0" fontId="9" fillId="0" borderId="110" xfId="0" applyFont="1" applyBorder="1" applyAlignment="1">
      <alignment horizontal="center" vertical="center"/>
    </xf>
    <xf numFmtId="0" fontId="1" fillId="0" borderId="147" xfId="0" applyFont="1" applyBorder="1" applyAlignment="1">
      <alignment horizontal="center" vertical="top" wrapText="1"/>
    </xf>
    <xf numFmtId="0" fontId="25" fillId="0" borderId="27" xfId="0" applyFont="1" applyBorder="1" applyAlignment="1">
      <alignment vertical="top" wrapText="1"/>
    </xf>
    <xf numFmtId="0" fontId="0" fillId="0" borderId="18" xfId="0" applyBorder="1" applyAlignment="1">
      <alignment vertical="top" wrapText="1"/>
    </xf>
    <xf numFmtId="0" fontId="2" fillId="0" borderId="103" xfId="0" applyFont="1" applyBorder="1" applyAlignment="1">
      <alignment horizontal="center" vertical="center" wrapText="1"/>
    </xf>
    <xf numFmtId="0" fontId="2" fillId="0" borderId="179" xfId="0" applyFont="1" applyBorder="1" applyAlignment="1">
      <alignment horizontal="center" vertical="center" wrapText="1"/>
    </xf>
    <xf numFmtId="0" fontId="2" fillId="0" borderId="172" xfId="0" applyFont="1" applyBorder="1" applyAlignment="1">
      <alignment horizontal="center" vertical="center" wrapText="1"/>
    </xf>
    <xf numFmtId="0" fontId="25" fillId="0" borderId="27" xfId="0" applyFont="1" applyBorder="1" applyAlignment="1">
      <alignment vertical="center" wrapText="1"/>
    </xf>
    <xf numFmtId="0" fontId="0" fillId="0" borderId="18" xfId="0" applyBorder="1" applyAlignment="1">
      <alignment vertical="center" wrapText="1"/>
    </xf>
    <xf numFmtId="0" fontId="2" fillId="0" borderId="1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5" fillId="0" borderId="27" xfId="0" applyFont="1" applyBorder="1" applyAlignment="1">
      <alignment horizontal="left" vertical="top" wrapText="1"/>
    </xf>
    <xf numFmtId="0" fontId="33" fillId="0" borderId="18" xfId="0" applyFont="1" applyBorder="1" applyAlignment="1">
      <alignment horizontal="left" vertical="top" wrapText="1"/>
    </xf>
  </cellXfs>
  <cellStyles count="3">
    <cellStyle name="Hyperlink" xfId="2" xr:uid="{00000000-0005-0000-0000-000000000000}"/>
    <cellStyle name="Įprastas" xfId="0" builtinId="0"/>
    <cellStyle name="Įprastas 3" xfId="1" xr:uid="{00000000-0005-0000-0000-000002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7EE"/>
      <color rgb="FF99FF99"/>
      <color rgb="FF85F211"/>
      <color rgb="FFD1FFA1"/>
      <color rgb="FFABE072"/>
      <color rgb="FF4F63D1"/>
      <color rgb="FF82F20A"/>
      <color rgb="FFD14FAF"/>
      <color rgb="FFCDFC9A"/>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 name="Line 1">
          <a:extLst>
            <a:ext uri="{FF2B5EF4-FFF2-40B4-BE49-F238E27FC236}">
              <a16:creationId xmlns:a16="http://schemas.microsoft.com/office/drawing/2014/main" id="{84EBB854-9074-4E5D-9B6A-01356A0A142C}"/>
            </a:ext>
          </a:extLst>
        </xdr:cNvPr>
        <xdr:cNvSpPr>
          <a:spLocks noChangeShapeType="1"/>
        </xdr:cNvSpPr>
      </xdr:nvSpPr>
      <xdr:spPr bwMode="auto">
        <a:xfrm flipH="1">
          <a:off x="2057400" y="4825365"/>
          <a:ext cx="0" cy="21469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3" name="Line 2">
          <a:extLst>
            <a:ext uri="{FF2B5EF4-FFF2-40B4-BE49-F238E27FC236}">
              <a16:creationId xmlns:a16="http://schemas.microsoft.com/office/drawing/2014/main" id="{40CAB359-BF1B-4020-8605-CEC368CBF6FE}"/>
            </a:ext>
          </a:extLst>
        </xdr:cNvPr>
        <xdr:cNvSpPr>
          <a:spLocks noChangeShapeType="1"/>
        </xdr:cNvSpPr>
      </xdr:nvSpPr>
      <xdr:spPr bwMode="auto">
        <a:xfrm flipH="1">
          <a:off x="2057400" y="6410325"/>
          <a:ext cx="0" cy="5734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4" name="Line 5">
          <a:extLst>
            <a:ext uri="{FF2B5EF4-FFF2-40B4-BE49-F238E27FC236}">
              <a16:creationId xmlns:a16="http://schemas.microsoft.com/office/drawing/2014/main" id="{75D01787-E5F8-478A-B0E3-D0CEBB88516B}"/>
            </a:ext>
          </a:extLst>
        </xdr:cNvPr>
        <xdr:cNvSpPr>
          <a:spLocks noChangeShapeType="1"/>
        </xdr:cNvSpPr>
      </xdr:nvSpPr>
      <xdr:spPr bwMode="auto">
        <a:xfrm flipV="1">
          <a:off x="2286000" y="3764280"/>
          <a:ext cx="1685925" cy="7753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5" name="Line 6">
          <a:extLst>
            <a:ext uri="{FF2B5EF4-FFF2-40B4-BE49-F238E27FC236}">
              <a16:creationId xmlns:a16="http://schemas.microsoft.com/office/drawing/2014/main" id="{FAB9B8A8-FBD5-43AF-BB02-918CB29AF087}"/>
            </a:ext>
          </a:extLst>
        </xdr:cNvPr>
        <xdr:cNvSpPr>
          <a:spLocks noChangeShapeType="1"/>
        </xdr:cNvSpPr>
      </xdr:nvSpPr>
      <xdr:spPr bwMode="auto">
        <a:xfrm flipV="1">
          <a:off x="4048125" y="3579495"/>
          <a:ext cx="883920" cy="8801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6" name="Line 7">
          <a:extLst>
            <a:ext uri="{FF2B5EF4-FFF2-40B4-BE49-F238E27FC236}">
              <a16:creationId xmlns:a16="http://schemas.microsoft.com/office/drawing/2014/main" id="{097A4CDA-0D58-455F-B47E-3DCA8B9E40FA}"/>
            </a:ext>
          </a:extLst>
        </xdr:cNvPr>
        <xdr:cNvSpPr>
          <a:spLocks noChangeShapeType="1"/>
        </xdr:cNvSpPr>
      </xdr:nvSpPr>
      <xdr:spPr bwMode="auto">
        <a:xfrm>
          <a:off x="4025265" y="4989195"/>
          <a:ext cx="1381125" cy="18840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7" name="Line 8">
          <a:extLst>
            <a:ext uri="{FF2B5EF4-FFF2-40B4-BE49-F238E27FC236}">
              <a16:creationId xmlns:a16="http://schemas.microsoft.com/office/drawing/2014/main" id="{59B7EDA6-4B6F-4694-8536-47E49D914CE7}"/>
            </a:ext>
          </a:extLst>
        </xdr:cNvPr>
        <xdr:cNvSpPr>
          <a:spLocks noChangeShapeType="1"/>
        </xdr:cNvSpPr>
      </xdr:nvSpPr>
      <xdr:spPr bwMode="auto">
        <a:xfrm>
          <a:off x="2411730" y="5015865"/>
          <a:ext cx="190500" cy="1857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8" name="Line 8">
          <a:extLst>
            <a:ext uri="{FF2B5EF4-FFF2-40B4-BE49-F238E27FC236}">
              <a16:creationId xmlns:a16="http://schemas.microsoft.com/office/drawing/2014/main" id="{10A8DBDD-6842-405E-A4F3-3E3CEF6C476B}"/>
            </a:ext>
          </a:extLst>
        </xdr:cNvPr>
        <xdr:cNvSpPr>
          <a:spLocks noChangeShapeType="1"/>
        </xdr:cNvSpPr>
      </xdr:nvSpPr>
      <xdr:spPr bwMode="auto">
        <a:xfrm>
          <a:off x="3076575" y="5038725"/>
          <a:ext cx="49530" cy="22307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9" name="Line 8">
          <a:extLst>
            <a:ext uri="{FF2B5EF4-FFF2-40B4-BE49-F238E27FC236}">
              <a16:creationId xmlns:a16="http://schemas.microsoft.com/office/drawing/2014/main" id="{97AEB0D0-50C8-4AC6-89D3-6862C28D86E1}"/>
            </a:ext>
          </a:extLst>
        </xdr:cNvPr>
        <xdr:cNvSpPr>
          <a:spLocks noChangeShapeType="1"/>
        </xdr:cNvSpPr>
      </xdr:nvSpPr>
      <xdr:spPr bwMode="auto">
        <a:xfrm>
          <a:off x="3573780" y="5038725"/>
          <a:ext cx="424815" cy="2196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Regina Intienė" id="{6B2DE508-168B-4AD7-9612-21C1010D5D6C}" userId="S::regina.intiene@klaipeda.lt::8e31609f-eace-4e23-ba74-079059d861a6" providerId="AD"/>
  <person displayName="Asta Česnauskienė" id="{A11175A8-080A-440D-B32C-2C11E7BF59A1}" userId="S::asta.cesnauskiene@klaipeda.lt::4a0e8613-ddf4-4f85-9efb-f394903cb470" providerId="AD"/>
  <person displayName="Germinta Patašiūtė" id="{E4F02C1D-5A91-40EA-9EDF-DE2FAE25FA54}" userId="S::germinta.patasiute@klaipeda.lt::e3f1745b-44a8-4713-ba75-00570b98470e"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07" dT="2024-04-29T12:55:07.45" personId="{E4F02C1D-5A91-40EA-9EDF-DE2FAE25FA54}" id="{1DDF9345-3513-470F-89E8-C5AB6716DF0D}">
    <text>Aitvarų festivalis „Vėjų Vėjai“ (Klaipėdos šventės),  „Laiškai iš jūros. 100 jūrinių akimirkų“ ,  Edukacinių patirčių pabėgimo kambario S.O.S įrengimas laive M52 „Sūduvis“ (Lietuvos jūrų muziejus), Tradicinių ir istorinių laivų festivalis „Dangės flotilė“ , Jūros šventė, Tall Ships (Klaipėdos šventės), Ąžuolinės burės (Lietuvos jūrų muziejus), Keliam bures  (Klaipėdos universitetas), Jūra tinka kiekvienam (Klaipėdos šventės)</text>
  </threadedComment>
  <threadedComment ref="I109" dT="2024-05-03T07:35:17.25" personId="{E4F02C1D-5A91-40EA-9EDF-DE2FAE25FA54}" id="{2D48AA7C-C7CF-40BF-80BF-7108F8388813}">
    <text xml:space="preserve">Danija, Vokietija, Lenkija, Švedija, Suomija, Jungtinė Karalystė </text>
  </threadedComment>
  <threadedComment ref="I130" dT="2024-05-20T12:11:00.41" personId="{A11175A8-080A-440D-B32C-2C11E7BF59A1}" id="{E72BF6D7-A7C6-4983-AF51-D10CA0720549}">
    <text>duomenys renkami tik apskričių lygmeniu</text>
  </threadedComment>
  <threadedComment ref="G134" dT="2024-05-20T12:56:26.96" personId="{A11175A8-080A-440D-B32C-2C11E7BF59A1}" id="{37A1600D-281B-4C2E-A569-AB4DBE4BEBBF}">
    <text xml:space="preserve">Nuo 2021 m. rodiklis skaičiuojamas pagal jungtinį EBPO ir Eurostato ligų sąrašą, todėl faktinė reikšmė ženkliai skiriasi nuo pradinės reikšmės (2019 m.) </text>
  </threadedComment>
  <threadedComment ref="I298" dT="2024-04-22T10:34:19.51" personId="{6B2DE508-168B-4AD7-9612-21C1010D5D6C}" id="{E3B6C25F-88DE-452E-929A-CCDE5FB4BADB}">
    <text>vertinamos 104 įstaigos (švietimo + kultūros, sporto, socialinių)</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FEFA-1329-4C50-9207-9C0D6720A6F0}">
  <dimension ref="A1:V60"/>
  <sheetViews>
    <sheetView tabSelected="1" topLeftCell="B1" zoomScaleNormal="100" workbookViewId="0">
      <selection activeCell="W8" sqref="W8"/>
    </sheetView>
  </sheetViews>
  <sheetFormatPr defaultRowHeight="13.2"/>
  <cols>
    <col min="1" max="1" width="2.44140625" customWidth="1"/>
    <col min="2" max="2" width="10.88671875" customWidth="1"/>
    <col min="3" max="3" width="9.109375" customWidth="1"/>
    <col min="4" max="4" width="3" customWidth="1"/>
    <col min="5" max="5" width="4.44140625" customWidth="1"/>
    <col min="6" max="6" width="1.33203125" customWidth="1"/>
    <col min="7" max="7" width="11" customWidth="1"/>
    <col min="8" max="9" width="7.109375" customWidth="1"/>
    <col min="10" max="19" width="6.5546875" customWidth="1"/>
  </cols>
  <sheetData>
    <row r="1" spans="1:20" ht="58.95" customHeight="1">
      <c r="L1" s="54"/>
      <c r="N1" s="1018" t="s">
        <v>2836</v>
      </c>
      <c r="O1" s="1018"/>
      <c r="P1" s="1018"/>
      <c r="Q1" s="1018"/>
      <c r="R1" s="1018"/>
      <c r="S1" s="1018"/>
    </row>
    <row r="2" spans="1:20">
      <c r="K2" s="54"/>
      <c r="L2" s="54"/>
      <c r="M2" s="54"/>
      <c r="N2" s="54"/>
      <c r="O2" s="54"/>
      <c r="P2" s="54"/>
      <c r="Q2" s="54"/>
      <c r="R2" s="54"/>
      <c r="S2" s="54"/>
    </row>
    <row r="3" spans="1:20" ht="17.399999999999999">
      <c r="A3" s="1019" t="s">
        <v>0</v>
      </c>
      <c r="B3" s="1019"/>
      <c r="C3" s="1019"/>
      <c r="D3" s="1019"/>
      <c r="E3" s="1019"/>
      <c r="F3" s="1019"/>
      <c r="G3" s="1019"/>
      <c r="H3" s="1019"/>
      <c r="I3" s="1019"/>
      <c r="J3" s="1019"/>
      <c r="K3" s="1019"/>
      <c r="L3" s="1019"/>
      <c r="M3" s="1019"/>
      <c r="N3" s="1019"/>
      <c r="O3" s="1019"/>
      <c r="P3" s="1019"/>
      <c r="Q3" s="1019"/>
      <c r="R3" s="1019"/>
      <c r="S3" s="1019"/>
      <c r="T3" s="132"/>
    </row>
    <row r="5" spans="1:20" ht="15.6">
      <c r="C5" s="133"/>
      <c r="D5" s="134"/>
      <c r="E5" s="135" t="s">
        <v>1</v>
      </c>
      <c r="F5" s="136"/>
      <c r="G5" s="136" t="s">
        <v>2</v>
      </c>
      <c r="H5" s="136"/>
      <c r="I5" s="136"/>
      <c r="J5" s="136"/>
    </row>
    <row r="6" spans="1:20" ht="15.6">
      <c r="C6" s="136"/>
      <c r="D6" s="137"/>
      <c r="F6" s="136"/>
      <c r="G6" s="136"/>
      <c r="H6" s="136"/>
      <c r="I6" s="136"/>
      <c r="J6" s="136"/>
    </row>
    <row r="7" spans="1:20" ht="15.6">
      <c r="C7" s="138"/>
      <c r="D7" s="137"/>
      <c r="E7" s="135" t="s">
        <v>1</v>
      </c>
      <c r="F7" s="136"/>
      <c r="G7" s="136" t="s">
        <v>3</v>
      </c>
      <c r="H7" s="136"/>
      <c r="I7" s="136"/>
    </row>
    <row r="8" spans="1:20" ht="15.6">
      <c r="C8" s="136"/>
      <c r="D8" s="137"/>
    </row>
    <row r="9" spans="1:20" ht="15.6">
      <c r="C9" s="139"/>
      <c r="D9" s="134"/>
      <c r="E9" s="135" t="s">
        <v>1</v>
      </c>
      <c r="F9" s="136"/>
      <c r="G9" s="136" t="s">
        <v>4</v>
      </c>
      <c r="H9" s="136"/>
      <c r="I9" s="136"/>
    </row>
    <row r="10" spans="1:20" ht="15.6">
      <c r="C10" s="136"/>
      <c r="D10" s="137"/>
    </row>
    <row r="11" spans="1:20" ht="15.6">
      <c r="C11" s="138" t="s">
        <v>5</v>
      </c>
      <c r="D11" s="140"/>
      <c r="E11" s="135" t="s">
        <v>1</v>
      </c>
      <c r="F11" s="136"/>
      <c r="G11" s="136" t="s">
        <v>6</v>
      </c>
      <c r="H11" s="136"/>
      <c r="I11" s="136"/>
    </row>
    <row r="12" spans="1:20" ht="15.6">
      <c r="C12" s="136"/>
      <c r="D12" s="136"/>
    </row>
    <row r="13" spans="1:20" ht="15.6">
      <c r="A13" s="1020" t="s">
        <v>7</v>
      </c>
      <c r="B13" s="1020"/>
      <c r="C13" s="1020"/>
      <c r="D13" s="1020"/>
      <c r="E13" s="1020"/>
      <c r="F13" s="1020"/>
      <c r="G13" s="1020"/>
      <c r="H13" s="1020"/>
      <c r="I13" s="1020"/>
      <c r="J13" s="1020"/>
      <c r="K13" s="1020"/>
      <c r="L13" s="1020"/>
      <c r="M13" s="1020"/>
      <c r="N13" s="1020"/>
      <c r="O13" s="1020"/>
      <c r="P13" s="1020"/>
      <c r="Q13" s="1020"/>
      <c r="R13" s="1020"/>
      <c r="S13" s="1020"/>
    </row>
    <row r="14" spans="1:20" ht="18">
      <c r="A14" s="141"/>
      <c r="B14" s="141"/>
      <c r="C14" s="141"/>
      <c r="D14" s="141"/>
      <c r="E14" s="141"/>
      <c r="G14" s="141"/>
      <c r="H14" s="141"/>
      <c r="I14" s="141"/>
      <c r="J14" s="141"/>
      <c r="K14" s="142"/>
      <c r="L14" s="1021" t="s">
        <v>8</v>
      </c>
      <c r="M14" s="1021"/>
      <c r="N14" s="1021"/>
      <c r="O14" s="1021"/>
      <c r="P14" s="1021"/>
      <c r="Q14" s="1021"/>
      <c r="R14" s="1021"/>
      <c r="S14" s="1021"/>
      <c r="T14" s="143"/>
    </row>
    <row r="15" spans="1:20" ht="18">
      <c r="A15" s="141"/>
      <c r="B15" s="141"/>
      <c r="C15" s="141"/>
      <c r="D15" s="141"/>
      <c r="E15" s="141"/>
      <c r="F15" s="141"/>
      <c r="G15" s="144"/>
      <c r="H15" s="144"/>
      <c r="I15" s="144"/>
      <c r="J15" s="144" t="s">
        <v>9</v>
      </c>
      <c r="K15" s="141"/>
      <c r="L15" s="1021"/>
      <c r="M15" s="1021"/>
      <c r="N15" s="1021"/>
      <c r="O15" s="1021"/>
      <c r="P15" s="1021"/>
      <c r="Q15" s="1021"/>
      <c r="R15" s="1021"/>
      <c r="S15" s="1021"/>
      <c r="T15" s="143"/>
    </row>
    <row r="16" spans="1:20" ht="14.4" thickBot="1">
      <c r="C16" s="1022"/>
      <c r="D16" s="1022"/>
      <c r="E16" s="135"/>
    </row>
    <row r="17" spans="1:22" ht="31.2" thickBot="1">
      <c r="B17" s="145" t="s">
        <v>10</v>
      </c>
      <c r="C17" s="1017" t="s">
        <v>11</v>
      </c>
      <c r="D17" s="1017"/>
      <c r="E17" s="1017"/>
      <c r="F17" s="1017"/>
      <c r="G17" s="1017"/>
      <c r="H17" s="146" t="s">
        <v>12</v>
      </c>
      <c r="I17" s="146" t="s">
        <v>13</v>
      </c>
      <c r="J17" s="5">
        <v>2021</v>
      </c>
      <c r="K17" s="5">
        <v>2022</v>
      </c>
      <c r="L17" s="5">
        <v>2023</v>
      </c>
      <c r="M17" s="5">
        <v>2024</v>
      </c>
      <c r="N17" s="5">
        <v>2025</v>
      </c>
      <c r="O17" s="5">
        <v>2026</v>
      </c>
      <c r="P17" s="5">
        <v>2027</v>
      </c>
      <c r="Q17" s="5">
        <v>2028</v>
      </c>
      <c r="R17" s="5">
        <v>2029</v>
      </c>
      <c r="S17" s="147">
        <v>2030</v>
      </c>
    </row>
    <row r="18" spans="1:22" ht="27" customHeight="1" thickBot="1">
      <c r="B18" s="77" t="s">
        <v>14</v>
      </c>
      <c r="C18" s="1023" t="s">
        <v>15</v>
      </c>
      <c r="D18" s="1024"/>
      <c r="E18" s="1024"/>
      <c r="F18" s="1024"/>
      <c r="G18" s="1025"/>
      <c r="H18" s="148"/>
      <c r="I18" s="148"/>
      <c r="J18" s="149">
        <v>1</v>
      </c>
      <c r="K18" s="150"/>
      <c r="L18" s="150"/>
      <c r="M18" s="150"/>
      <c r="N18" s="151"/>
      <c r="O18" s="151"/>
      <c r="P18" s="151"/>
      <c r="Q18" s="151"/>
      <c r="R18" s="151"/>
      <c r="S18" s="152"/>
    </row>
    <row r="19" spans="1:22" ht="31.35" customHeight="1">
      <c r="B19" s="153" t="s">
        <v>16</v>
      </c>
      <c r="C19" s="1026" t="s">
        <v>17</v>
      </c>
      <c r="D19" s="1026"/>
      <c r="E19" s="1026"/>
      <c r="F19" s="1026"/>
      <c r="G19" s="1027"/>
      <c r="H19" s="154" t="s">
        <v>18</v>
      </c>
      <c r="I19" s="154" t="s">
        <v>19</v>
      </c>
      <c r="J19" s="155">
        <v>9</v>
      </c>
      <c r="K19" s="156"/>
      <c r="L19" s="156"/>
      <c r="M19" s="156"/>
      <c r="N19" s="157"/>
      <c r="O19" s="157"/>
      <c r="P19" s="157"/>
      <c r="Q19" s="157"/>
      <c r="R19" s="157"/>
      <c r="S19" s="158"/>
    </row>
    <row r="20" spans="1:22" ht="25.95" customHeight="1" thickBot="1">
      <c r="B20" s="159" t="s">
        <v>20</v>
      </c>
      <c r="C20" s="1028" t="s">
        <v>21</v>
      </c>
      <c r="D20" s="1028"/>
      <c r="E20" s="1028"/>
      <c r="F20" s="1028"/>
      <c r="G20" s="1028"/>
      <c r="H20" s="154" t="s">
        <v>18</v>
      </c>
      <c r="I20" s="154" t="s">
        <v>19</v>
      </c>
      <c r="J20" s="160">
        <v>8</v>
      </c>
      <c r="K20" s="161"/>
      <c r="L20" s="161"/>
      <c r="M20" s="161"/>
      <c r="N20" s="162"/>
      <c r="O20" s="162"/>
      <c r="P20" s="162"/>
      <c r="Q20" s="162"/>
      <c r="R20" s="162"/>
      <c r="S20" s="163"/>
    </row>
    <row r="21" spans="1:22" ht="30" customHeight="1" thickBot="1">
      <c r="B21" s="52" t="s">
        <v>22</v>
      </c>
      <c r="C21" s="1029" t="s">
        <v>23</v>
      </c>
      <c r="D21" s="1029"/>
      <c r="E21" s="1029"/>
      <c r="F21" s="1029"/>
      <c r="G21" s="1029"/>
      <c r="H21" s="164"/>
      <c r="I21" s="164"/>
      <c r="J21" s="165">
        <v>0</v>
      </c>
      <c r="K21" s="150"/>
      <c r="L21" s="150"/>
      <c r="M21" s="150"/>
      <c r="N21" s="151"/>
      <c r="O21" s="151"/>
      <c r="P21" s="151"/>
      <c r="Q21" s="151"/>
      <c r="R21" s="151"/>
      <c r="S21" s="152"/>
    </row>
    <row r="22" spans="1:22" ht="30.6" customHeight="1" thickBot="1">
      <c r="B22" s="166" t="s">
        <v>24</v>
      </c>
      <c r="C22" s="1030" t="s">
        <v>25</v>
      </c>
      <c r="D22" s="1030"/>
      <c r="E22" s="1030"/>
      <c r="F22" s="1030"/>
      <c r="G22" s="1030"/>
      <c r="H22" s="167"/>
      <c r="I22" s="167"/>
      <c r="J22" s="168">
        <v>0</v>
      </c>
      <c r="K22" s="169"/>
      <c r="L22" s="169"/>
      <c r="M22" s="169"/>
      <c r="N22" s="170"/>
      <c r="O22" s="170"/>
      <c r="P22" s="170"/>
      <c r="Q22" s="170"/>
      <c r="R22" s="170"/>
      <c r="S22" s="171"/>
    </row>
    <row r="24" spans="1:22" ht="29.25" customHeight="1">
      <c r="A24" s="172"/>
      <c r="B24" s="1014" t="s">
        <v>26</v>
      </c>
      <c r="C24" s="1014"/>
      <c r="D24" s="1014"/>
      <c r="E24" s="1014"/>
      <c r="F24" s="1014"/>
      <c r="G24" s="1014"/>
      <c r="H24" s="143"/>
      <c r="I24" s="143"/>
      <c r="J24" s="143"/>
      <c r="K24" s="143"/>
      <c r="L24" s="1015" t="s">
        <v>27</v>
      </c>
      <c r="M24" s="1015"/>
      <c r="N24" s="1015"/>
      <c r="O24" s="1015"/>
      <c r="P24" s="1015"/>
      <c r="Q24" s="1015"/>
      <c r="R24" s="1015"/>
      <c r="S24" s="143"/>
      <c r="T24" s="143"/>
      <c r="U24" s="143"/>
      <c r="V24" s="143"/>
    </row>
    <row r="25" spans="1:22" ht="29.25" customHeight="1">
      <c r="A25" s="172"/>
      <c r="B25" s="1016" t="s">
        <v>28</v>
      </c>
      <c r="C25" s="1016"/>
      <c r="D25" s="1016"/>
      <c r="E25" s="1016"/>
      <c r="F25" s="1016"/>
      <c r="G25" s="1016"/>
      <c r="H25" s="1016"/>
      <c r="I25" s="173"/>
      <c r="J25" s="1015" t="s">
        <v>29</v>
      </c>
      <c r="K25" s="1015"/>
      <c r="L25" s="1015"/>
      <c r="M25" s="1015"/>
      <c r="N25" s="1015"/>
      <c r="O25" s="1015"/>
      <c r="P25" s="1015"/>
      <c r="Q25" s="1015"/>
      <c r="R25" s="1015"/>
      <c r="S25" s="143"/>
      <c r="T25" s="143"/>
      <c r="U25" s="143"/>
      <c r="V25" s="143"/>
    </row>
    <row r="26" spans="1:22" ht="29.25" customHeight="1">
      <c r="A26" s="172"/>
      <c r="B26" s="172"/>
      <c r="E26" s="173"/>
      <c r="F26" s="173"/>
      <c r="G26" s="173"/>
      <c r="H26" s="173"/>
      <c r="I26" s="173"/>
      <c r="J26" s="173"/>
      <c r="K26" s="173"/>
      <c r="L26" s="173"/>
      <c r="M26" s="1012"/>
      <c r="N26" s="1012"/>
      <c r="O26" s="1012"/>
      <c r="P26" s="1012"/>
      <c r="Q26" s="1012"/>
      <c r="R26" s="1012"/>
      <c r="S26" s="1012"/>
      <c r="T26" s="143"/>
      <c r="U26" s="143"/>
      <c r="V26" s="143"/>
    </row>
    <row r="27" spans="1:22" ht="29.25" customHeight="1">
      <c r="A27" s="172"/>
      <c r="B27" s="172"/>
      <c r="E27" s="173"/>
      <c r="F27" s="173"/>
      <c r="G27" s="173"/>
      <c r="H27" s="173"/>
      <c r="I27" s="173"/>
      <c r="J27" s="173"/>
      <c r="K27" s="173"/>
      <c r="L27" s="173"/>
      <c r="M27" s="174"/>
      <c r="N27" s="174"/>
      <c r="O27" s="174"/>
      <c r="P27" s="174"/>
      <c r="Q27" s="174"/>
      <c r="R27" s="174"/>
      <c r="S27" s="174"/>
      <c r="T27" s="143"/>
      <c r="U27" s="143"/>
      <c r="V27" s="143"/>
    </row>
    <row r="28" spans="1:22" ht="17.399999999999999">
      <c r="B28" s="1013" t="s">
        <v>30</v>
      </c>
      <c r="C28" s="1013"/>
      <c r="D28" s="1013"/>
      <c r="E28" s="1013"/>
      <c r="F28" s="1013"/>
      <c r="G28" s="1013"/>
      <c r="H28" s="1013"/>
      <c r="I28" s="1013"/>
      <c r="J28" s="1013"/>
      <c r="K28" s="1013"/>
      <c r="L28" s="1013"/>
      <c r="M28" s="1013"/>
      <c r="N28" s="1013"/>
      <c r="O28" s="1013"/>
      <c r="P28" s="1013"/>
      <c r="Q28" s="1013"/>
      <c r="R28" s="1013"/>
      <c r="S28" s="1013"/>
      <c r="T28" s="132"/>
    </row>
    <row r="29" spans="1:22">
      <c r="C29" s="1"/>
      <c r="D29" s="1"/>
      <c r="E29" s="1"/>
      <c r="F29" s="1"/>
      <c r="G29" s="1"/>
      <c r="H29" s="1"/>
      <c r="I29" s="1"/>
      <c r="J29" s="1"/>
      <c r="K29" s="1"/>
      <c r="L29" s="1"/>
      <c r="M29" s="1"/>
      <c r="N29" s="1"/>
      <c r="O29" s="1"/>
      <c r="P29" s="1"/>
      <c r="Q29" s="1"/>
      <c r="R29" s="1"/>
      <c r="S29" s="1"/>
      <c r="T29" s="1"/>
    </row>
    <row r="30" spans="1:22" ht="13.8">
      <c r="C30" s="175" t="s">
        <v>31</v>
      </c>
      <c r="D30" s="1006" t="s">
        <v>32</v>
      </c>
      <c r="E30" s="1007"/>
      <c r="F30" s="1007"/>
      <c r="G30" s="1007"/>
      <c r="H30" s="1007"/>
      <c r="I30" s="1007"/>
      <c r="J30" s="1007"/>
      <c r="K30" s="1007"/>
      <c r="L30" s="1007"/>
      <c r="M30" s="1007"/>
      <c r="N30" s="1007"/>
      <c r="O30" s="1007"/>
      <c r="P30" s="1007"/>
      <c r="Q30" s="1007"/>
      <c r="R30" s="1007"/>
      <c r="S30" s="1007"/>
    </row>
    <row r="31" spans="1:22" ht="13.8">
      <c r="C31" s="175" t="s">
        <v>33</v>
      </c>
      <c r="D31" s="1006" t="s">
        <v>34</v>
      </c>
      <c r="E31" s="1007"/>
      <c r="F31" s="1007"/>
      <c r="G31" s="1007"/>
      <c r="H31" s="1007"/>
      <c r="I31" s="1007"/>
      <c r="J31" s="1007"/>
      <c r="K31" s="1007"/>
      <c r="L31" s="1007"/>
      <c r="M31" s="1007"/>
      <c r="N31" s="1007"/>
      <c r="O31" s="1007"/>
      <c r="P31" s="1007"/>
      <c r="Q31" s="1007"/>
      <c r="R31" s="1007"/>
      <c r="S31" s="1007"/>
    </row>
    <row r="32" spans="1:22" ht="13.8">
      <c r="C32" s="175" t="s">
        <v>35</v>
      </c>
      <c r="D32" s="1006" t="s">
        <v>36</v>
      </c>
      <c r="E32" s="1007"/>
      <c r="F32" s="1007"/>
      <c r="G32" s="1007"/>
      <c r="H32" s="1007"/>
      <c r="I32" s="1007"/>
      <c r="J32" s="1007"/>
      <c r="K32" s="1007"/>
      <c r="L32" s="1007"/>
      <c r="M32" s="1007"/>
      <c r="N32" s="1007"/>
      <c r="O32" s="1007"/>
      <c r="P32" s="1007"/>
      <c r="Q32" s="1007"/>
      <c r="R32" s="1007"/>
      <c r="S32" s="1007"/>
    </row>
    <row r="33" spans="3:19" ht="13.8">
      <c r="C33" s="175" t="s">
        <v>37</v>
      </c>
      <c r="D33" s="1006" t="s">
        <v>38</v>
      </c>
      <c r="E33" s="1007"/>
      <c r="F33" s="1007"/>
      <c r="G33" s="1007"/>
      <c r="H33" s="1007"/>
      <c r="I33" s="1007"/>
      <c r="J33" s="1007"/>
      <c r="K33" s="1007"/>
      <c r="L33" s="1007"/>
      <c r="M33" s="1007"/>
      <c r="N33" s="1007"/>
      <c r="O33" s="1007"/>
      <c r="P33" s="1007"/>
      <c r="Q33" s="1007"/>
      <c r="R33" s="1007"/>
      <c r="S33" s="1007"/>
    </row>
    <row r="34" spans="3:19" ht="13.8">
      <c r="C34" s="175" t="s">
        <v>39</v>
      </c>
      <c r="D34" s="1006" t="s">
        <v>40</v>
      </c>
      <c r="E34" s="1007"/>
      <c r="F34" s="1007"/>
      <c r="G34" s="1007"/>
      <c r="H34" s="1007"/>
      <c r="I34" s="1007"/>
      <c r="J34" s="1007"/>
      <c r="K34" s="1007"/>
      <c r="L34" s="1007"/>
      <c r="M34" s="1007"/>
      <c r="N34" s="1007"/>
      <c r="O34" s="1007"/>
      <c r="P34" s="1007"/>
      <c r="Q34" s="1007"/>
      <c r="R34" s="1007"/>
      <c r="S34" s="1007"/>
    </row>
    <row r="35" spans="3:19" ht="13.8">
      <c r="C35" s="175" t="s">
        <v>41</v>
      </c>
      <c r="D35" s="1006" t="s">
        <v>42</v>
      </c>
      <c r="E35" s="1007"/>
      <c r="F35" s="1007"/>
      <c r="G35" s="1007"/>
      <c r="H35" s="1007"/>
      <c r="I35" s="1007"/>
      <c r="J35" s="1007"/>
      <c r="K35" s="1007"/>
      <c r="L35" s="1007"/>
      <c r="M35" s="1007"/>
      <c r="N35" s="1007"/>
      <c r="O35" s="1007"/>
      <c r="P35" s="1007"/>
      <c r="Q35" s="1007"/>
      <c r="R35" s="1007"/>
      <c r="S35" s="1007"/>
    </row>
    <row r="36" spans="3:19" ht="13.8">
      <c r="C36" s="175" t="s">
        <v>43</v>
      </c>
      <c r="D36" s="1010" t="s">
        <v>44</v>
      </c>
      <c r="E36" s="1011"/>
      <c r="F36" s="1011"/>
      <c r="G36" s="1011"/>
      <c r="H36" s="1011"/>
      <c r="I36" s="1011"/>
      <c r="J36" s="1011"/>
      <c r="K36" s="1011"/>
      <c r="L36" s="1011"/>
      <c r="M36" s="1011"/>
      <c r="N36" s="1011"/>
      <c r="O36" s="1011"/>
      <c r="P36" s="1011"/>
      <c r="Q36" s="1011"/>
      <c r="R36" s="1011"/>
      <c r="S36" s="1011"/>
    </row>
    <row r="37" spans="3:19" ht="13.8">
      <c r="C37" s="175" t="s">
        <v>45</v>
      </c>
      <c r="D37" s="1006" t="s">
        <v>46</v>
      </c>
      <c r="E37" s="1007"/>
      <c r="F37" s="1007"/>
      <c r="G37" s="1007"/>
      <c r="H37" s="1007"/>
      <c r="I37" s="1007"/>
      <c r="J37" s="1007"/>
      <c r="K37" s="1007"/>
      <c r="L37" s="1007"/>
      <c r="M37" s="1007"/>
      <c r="N37" s="1007"/>
      <c r="O37" s="1007"/>
      <c r="P37" s="1007"/>
      <c r="Q37" s="1007"/>
      <c r="R37" s="1007"/>
      <c r="S37" s="1007"/>
    </row>
    <row r="38" spans="3:19" ht="13.8">
      <c r="C38" s="175" t="s">
        <v>47</v>
      </c>
      <c r="D38" s="1006" t="s">
        <v>48</v>
      </c>
      <c r="E38" s="1007"/>
      <c r="F38" s="1007"/>
      <c r="G38" s="1007"/>
      <c r="H38" s="1007"/>
      <c r="I38" s="1007"/>
      <c r="J38" s="1007"/>
      <c r="K38" s="1007"/>
      <c r="L38" s="1007"/>
      <c r="M38" s="1007"/>
      <c r="N38" s="1007"/>
      <c r="O38" s="1007"/>
      <c r="P38" s="1007"/>
      <c r="Q38" s="1007"/>
      <c r="R38" s="1007"/>
      <c r="S38" s="1007"/>
    </row>
    <row r="39" spans="3:19" ht="13.8">
      <c r="C39" s="175" t="s">
        <v>49</v>
      </c>
      <c r="D39" s="1006" t="s">
        <v>50</v>
      </c>
      <c r="E39" s="1007"/>
      <c r="F39" s="1007"/>
      <c r="G39" s="1007"/>
      <c r="H39" s="1007"/>
      <c r="I39" s="1007"/>
      <c r="J39" s="1007"/>
      <c r="K39" s="1007"/>
      <c r="L39" s="1007"/>
      <c r="M39" s="1007"/>
      <c r="N39" s="1007"/>
      <c r="O39" s="1007"/>
      <c r="P39" s="1007"/>
      <c r="Q39" s="1007"/>
      <c r="R39" s="1007"/>
      <c r="S39" s="1007"/>
    </row>
    <row r="40" spans="3:19" ht="13.8">
      <c r="C40" s="175" t="s">
        <v>51</v>
      </c>
      <c r="D40" s="1006" t="s">
        <v>52</v>
      </c>
      <c r="E40" s="1007"/>
      <c r="F40" s="1007"/>
      <c r="G40" s="1007"/>
      <c r="H40" s="1007"/>
      <c r="I40" s="1007"/>
      <c r="J40" s="1007"/>
      <c r="K40" s="1007"/>
      <c r="L40" s="1007"/>
      <c r="M40" s="1007"/>
      <c r="N40" s="1007"/>
      <c r="O40" s="1007"/>
      <c r="P40" s="1007"/>
      <c r="Q40" s="1007"/>
      <c r="R40" s="1007"/>
      <c r="S40" s="1007"/>
    </row>
    <row r="41" spans="3:19" ht="13.8">
      <c r="C41" s="175" t="s">
        <v>53</v>
      </c>
      <c r="D41" s="1006" t="s">
        <v>54</v>
      </c>
      <c r="E41" s="1007"/>
      <c r="F41" s="1007"/>
      <c r="G41" s="1007"/>
      <c r="H41" s="1007"/>
      <c r="I41" s="1007"/>
      <c r="J41" s="1007"/>
      <c r="K41" s="1007"/>
      <c r="L41" s="1007"/>
      <c r="M41" s="1007"/>
      <c r="N41" s="1007"/>
      <c r="O41" s="1007"/>
      <c r="P41" s="1007"/>
      <c r="Q41" s="1007"/>
      <c r="R41" s="1007"/>
      <c r="S41" s="1007"/>
    </row>
    <row r="42" spans="3:19" ht="13.8">
      <c r="C42" s="175" t="s">
        <v>55</v>
      </c>
      <c r="D42" s="1006" t="s">
        <v>56</v>
      </c>
      <c r="E42" s="1007"/>
      <c r="F42" s="1007"/>
      <c r="G42" s="1007"/>
      <c r="H42" s="1007"/>
      <c r="I42" s="1007"/>
      <c r="J42" s="1007"/>
      <c r="K42" s="1007"/>
      <c r="L42" s="1007"/>
      <c r="M42" s="1007"/>
      <c r="N42" s="1007"/>
      <c r="O42" s="1007"/>
      <c r="P42" s="1007"/>
      <c r="Q42" s="1007"/>
      <c r="R42" s="1007"/>
      <c r="S42" s="1007"/>
    </row>
    <row r="43" spans="3:19" ht="13.8">
      <c r="C43" s="175" t="s">
        <v>57</v>
      </c>
      <c r="D43" s="1006" t="s">
        <v>58</v>
      </c>
      <c r="E43" s="1007"/>
      <c r="F43" s="1007"/>
      <c r="G43" s="1007"/>
      <c r="H43" s="1007"/>
      <c r="I43" s="1007"/>
      <c r="J43" s="1007"/>
      <c r="K43" s="1007"/>
      <c r="L43" s="1007"/>
      <c r="M43" s="1007"/>
      <c r="N43" s="1007"/>
      <c r="O43" s="1007"/>
      <c r="P43" s="1007"/>
      <c r="Q43" s="1007"/>
      <c r="R43" s="1007"/>
      <c r="S43" s="1007"/>
    </row>
    <row r="44" spans="3:19" ht="13.8">
      <c r="C44" s="175" t="s">
        <v>59</v>
      </c>
      <c r="D44" s="1006" t="s">
        <v>60</v>
      </c>
      <c r="E44" s="1007"/>
      <c r="F44" s="1007"/>
      <c r="G44" s="1007"/>
      <c r="H44" s="1007"/>
      <c r="I44" s="1007"/>
      <c r="J44" s="1007"/>
      <c r="K44" s="1007"/>
      <c r="L44" s="1007"/>
      <c r="M44" s="1007"/>
      <c r="N44" s="1007"/>
      <c r="O44" s="1007"/>
      <c r="P44" s="1007"/>
      <c r="Q44" s="1007"/>
      <c r="R44" s="1007"/>
      <c r="S44" s="1007"/>
    </row>
    <row r="45" spans="3:19" ht="13.8">
      <c r="C45" s="175" t="s">
        <v>61</v>
      </c>
      <c r="D45" s="1006" t="s">
        <v>62</v>
      </c>
      <c r="E45" s="1007"/>
      <c r="F45" s="1007"/>
      <c r="G45" s="1007"/>
      <c r="H45" s="1007"/>
      <c r="I45" s="1007"/>
      <c r="J45" s="1007"/>
      <c r="K45" s="1007"/>
      <c r="L45" s="1007"/>
      <c r="M45" s="1007"/>
      <c r="N45" s="1007"/>
      <c r="O45" s="1007"/>
      <c r="P45" s="1007"/>
      <c r="Q45" s="1007"/>
      <c r="R45" s="1007"/>
      <c r="S45" s="1007"/>
    </row>
    <row r="46" spans="3:19" ht="13.8">
      <c r="C46" s="175" t="s">
        <v>63</v>
      </c>
      <c r="D46" s="1006" t="s">
        <v>64</v>
      </c>
      <c r="E46" s="1007"/>
      <c r="F46" s="1007"/>
      <c r="G46" s="1007"/>
      <c r="H46" s="1007"/>
      <c r="I46" s="1007"/>
      <c r="J46" s="1007"/>
      <c r="K46" s="1007"/>
      <c r="L46" s="1007"/>
      <c r="M46" s="1007"/>
      <c r="N46" s="1007"/>
      <c r="O46" s="1007"/>
      <c r="P46" s="1007"/>
      <c r="Q46" s="1007"/>
      <c r="R46" s="1007"/>
      <c r="S46" s="1007"/>
    </row>
    <row r="47" spans="3:19" ht="13.8">
      <c r="C47" s="175" t="s">
        <v>65</v>
      </c>
      <c r="D47" s="1006" t="s">
        <v>66</v>
      </c>
      <c r="E47" s="1007"/>
      <c r="F47" s="1007"/>
      <c r="G47" s="1007"/>
      <c r="H47" s="1007"/>
      <c r="I47" s="1007"/>
      <c r="J47" s="1007"/>
      <c r="K47" s="1007"/>
      <c r="L47" s="1007"/>
      <c r="M47" s="1007"/>
      <c r="N47" s="1007"/>
      <c r="O47" s="1007"/>
      <c r="P47" s="1007"/>
      <c r="Q47" s="1007"/>
      <c r="R47" s="1007"/>
      <c r="S47" s="1007"/>
    </row>
    <row r="48" spans="3:19" ht="13.8">
      <c r="C48" s="175" t="s">
        <v>67</v>
      </c>
      <c r="D48" s="1006" t="s">
        <v>68</v>
      </c>
      <c r="E48" s="1007"/>
      <c r="F48" s="1007"/>
      <c r="G48" s="1007"/>
      <c r="H48" s="1007"/>
      <c r="I48" s="1007"/>
      <c r="J48" s="1007"/>
      <c r="K48" s="1007"/>
      <c r="L48" s="1007"/>
      <c r="M48" s="1007"/>
      <c r="N48" s="1007"/>
      <c r="O48" s="1007"/>
      <c r="P48" s="1007"/>
      <c r="Q48" s="1007"/>
      <c r="R48" s="1007"/>
      <c r="S48" s="1007"/>
    </row>
    <row r="49" spans="3:19" s="3" customFormat="1" ht="13.8">
      <c r="C49" s="175" t="s">
        <v>69</v>
      </c>
      <c r="D49" s="1006" t="s">
        <v>70</v>
      </c>
      <c r="E49" s="1007"/>
      <c r="F49" s="1007"/>
      <c r="G49" s="1007"/>
      <c r="H49" s="1007"/>
      <c r="I49" s="1007"/>
      <c r="J49" s="1007"/>
      <c r="K49" s="1007"/>
      <c r="L49" s="1007"/>
      <c r="M49" s="1007"/>
      <c r="N49" s="1007"/>
      <c r="O49" s="1007"/>
      <c r="P49" s="1007"/>
      <c r="Q49" s="1007"/>
      <c r="R49" s="1007"/>
      <c r="S49" s="1007"/>
    </row>
    <row r="50" spans="3:19" s="3" customFormat="1" ht="13.8">
      <c r="C50" s="175" t="s">
        <v>71</v>
      </c>
      <c r="D50" s="1006" t="s">
        <v>72</v>
      </c>
      <c r="E50" s="1007"/>
      <c r="F50" s="1007"/>
      <c r="G50" s="1007"/>
      <c r="H50" s="1007"/>
      <c r="I50" s="1007"/>
      <c r="J50" s="1007"/>
      <c r="K50" s="1007"/>
      <c r="L50" s="1007"/>
      <c r="M50" s="1007"/>
      <c r="N50" s="1007"/>
      <c r="O50" s="1007"/>
      <c r="P50" s="1007"/>
      <c r="Q50" s="1007"/>
      <c r="R50" s="1007"/>
      <c r="S50" s="1007"/>
    </row>
    <row r="51" spans="3:19" ht="13.8">
      <c r="C51" s="175" t="s">
        <v>73</v>
      </c>
      <c r="D51" s="1006" t="s">
        <v>74</v>
      </c>
      <c r="E51" s="1007"/>
      <c r="F51" s="1007"/>
      <c r="G51" s="1007"/>
      <c r="H51" s="1007"/>
      <c r="I51" s="1007"/>
      <c r="J51" s="1007"/>
      <c r="K51" s="1007"/>
      <c r="L51" s="1007"/>
      <c r="M51" s="1007"/>
      <c r="N51" s="1007"/>
      <c r="O51" s="1007"/>
      <c r="P51" s="1007"/>
      <c r="Q51" s="1007"/>
      <c r="R51" s="1007"/>
      <c r="S51" s="1007"/>
    </row>
    <row r="52" spans="3:19" ht="13.8">
      <c r="C52" s="175" t="s">
        <v>75</v>
      </c>
      <c r="D52" s="1006" t="s">
        <v>76</v>
      </c>
      <c r="E52" s="1007"/>
      <c r="F52" s="1007"/>
      <c r="G52" s="1007"/>
      <c r="H52" s="1007"/>
      <c r="I52" s="1007"/>
      <c r="J52" s="1007"/>
      <c r="K52" s="1007"/>
      <c r="L52" s="1007"/>
      <c r="M52" s="1007"/>
      <c r="N52" s="1007"/>
      <c r="O52" s="1007"/>
      <c r="P52" s="1007"/>
      <c r="Q52" s="1007"/>
      <c r="R52" s="1007"/>
      <c r="S52" s="1007"/>
    </row>
    <row r="53" spans="3:19" ht="13.8">
      <c r="C53" s="175" t="s">
        <v>77</v>
      </c>
      <c r="D53" s="1006" t="s">
        <v>78</v>
      </c>
      <c r="E53" s="1007"/>
      <c r="F53" s="1007"/>
      <c r="G53" s="1007"/>
      <c r="H53" s="1007"/>
      <c r="I53" s="1007"/>
      <c r="J53" s="1007"/>
      <c r="K53" s="1007"/>
      <c r="L53" s="1007"/>
      <c r="M53" s="1007"/>
      <c r="N53" s="1007"/>
      <c r="O53" s="1007"/>
      <c r="P53" s="1007"/>
      <c r="Q53" s="1007"/>
      <c r="R53" s="1007"/>
      <c r="S53" s="1007"/>
    </row>
    <row r="54" spans="3:19" ht="15" customHeight="1">
      <c r="C54" s="175" t="s">
        <v>79</v>
      </c>
      <c r="D54" s="1006" t="s">
        <v>80</v>
      </c>
      <c r="E54" s="1007"/>
      <c r="F54" s="1007"/>
      <c r="G54" s="1007"/>
      <c r="H54" s="1007"/>
      <c r="I54" s="1007"/>
      <c r="J54" s="1007"/>
      <c r="K54" s="1007"/>
      <c r="L54" s="215"/>
      <c r="M54" s="215"/>
      <c r="N54" s="215"/>
      <c r="O54" s="215"/>
      <c r="P54" s="215"/>
      <c r="Q54" s="215"/>
      <c r="R54" s="215"/>
      <c r="S54" s="215"/>
    </row>
    <row r="55" spans="3:19" ht="13.8">
      <c r="C55" s="175" t="s">
        <v>81</v>
      </c>
      <c r="D55" s="1006" t="s">
        <v>82</v>
      </c>
      <c r="E55" s="1007"/>
      <c r="F55" s="1007"/>
      <c r="G55" s="1007"/>
      <c r="H55" s="1007"/>
      <c r="I55" s="1007"/>
      <c r="J55" s="1007"/>
      <c r="K55" s="1007"/>
      <c r="L55" s="1007"/>
      <c r="M55" s="1007"/>
      <c r="N55" s="1007"/>
      <c r="O55" s="1007"/>
      <c r="P55" s="1007"/>
      <c r="Q55" s="1007"/>
      <c r="R55" s="1007"/>
      <c r="S55" s="1007"/>
    </row>
    <row r="56" spans="3:19" ht="13.8">
      <c r="C56" s="175" t="s">
        <v>83</v>
      </c>
      <c r="D56" s="1006" t="s">
        <v>84</v>
      </c>
      <c r="E56" s="1007"/>
      <c r="F56" s="1007"/>
      <c r="G56" s="1007"/>
      <c r="H56" s="1007"/>
      <c r="I56" s="1007"/>
      <c r="J56" s="1007"/>
      <c r="K56" s="1007"/>
      <c r="L56" s="1007"/>
      <c r="M56" s="1007"/>
      <c r="N56" s="1007"/>
      <c r="O56" s="1007"/>
      <c r="P56" s="1007"/>
      <c r="Q56" s="1007"/>
      <c r="R56" s="1007"/>
      <c r="S56" s="1007"/>
    </row>
    <row r="57" spans="3:19" ht="13.8">
      <c r="C57" s="175" t="s">
        <v>85</v>
      </c>
      <c r="D57" s="1006" t="s">
        <v>86</v>
      </c>
      <c r="E57" s="1007"/>
      <c r="F57" s="1007"/>
      <c r="G57" s="1007"/>
      <c r="H57" s="1007"/>
      <c r="I57" s="1007"/>
      <c r="J57" s="1007"/>
      <c r="K57" s="1007"/>
      <c r="L57" s="1007"/>
      <c r="M57" s="1007"/>
      <c r="N57" s="1007"/>
      <c r="O57" s="1007"/>
      <c r="P57" s="1007"/>
      <c r="Q57" s="1007"/>
      <c r="R57" s="1007"/>
      <c r="S57" s="1007"/>
    </row>
    <row r="58" spans="3:19" ht="16.5" customHeight="1">
      <c r="C58" s="175" t="s">
        <v>87</v>
      </c>
      <c r="D58" s="1008" t="s">
        <v>88</v>
      </c>
      <c r="E58" s="1009"/>
      <c r="F58" s="1009"/>
      <c r="G58" s="1009"/>
      <c r="H58" s="1009"/>
      <c r="I58" s="1009"/>
      <c r="J58" s="1009"/>
      <c r="K58" s="1009"/>
      <c r="L58" s="215"/>
      <c r="M58" s="215"/>
      <c r="N58" s="215"/>
      <c r="O58" s="215"/>
      <c r="P58" s="215"/>
      <c r="Q58" s="215"/>
      <c r="R58" s="215"/>
      <c r="S58" s="215"/>
    </row>
    <row r="59" spans="3:19" ht="13.8">
      <c r="C59" s="175" t="s">
        <v>89</v>
      </c>
      <c r="D59" s="1006" t="s">
        <v>90</v>
      </c>
      <c r="E59" s="1007"/>
      <c r="F59" s="1007"/>
      <c r="G59" s="1007"/>
      <c r="H59" s="1007"/>
      <c r="I59" s="1007"/>
      <c r="J59" s="1007"/>
      <c r="K59" s="1007"/>
      <c r="L59" s="1007"/>
      <c r="M59" s="1007"/>
      <c r="N59" s="1007"/>
      <c r="O59" s="1007"/>
      <c r="P59" s="1007"/>
      <c r="Q59" s="1007"/>
      <c r="R59" s="1007"/>
      <c r="S59" s="1007"/>
    </row>
    <row r="60" spans="3:19">
      <c r="C60" s="3"/>
      <c r="D60" s="3"/>
      <c r="E60" s="3"/>
      <c r="F60" s="3"/>
      <c r="G60" s="3"/>
      <c r="H60" s="3"/>
      <c r="I60" s="3"/>
      <c r="J60" s="3"/>
      <c r="K60" s="3"/>
      <c r="L60" s="3"/>
      <c r="M60" s="3"/>
      <c r="N60" s="3"/>
      <c r="O60" s="3"/>
      <c r="P60" s="3"/>
      <c r="Q60" s="3"/>
      <c r="R60" s="3"/>
      <c r="S60" s="3"/>
    </row>
  </sheetData>
  <mergeCells count="47">
    <mergeCell ref="C18:G18"/>
    <mergeCell ref="C19:G19"/>
    <mergeCell ref="C20:G20"/>
    <mergeCell ref="C21:G21"/>
    <mergeCell ref="C22:G22"/>
    <mergeCell ref="C17:G17"/>
    <mergeCell ref="N1:S1"/>
    <mergeCell ref="A3:S3"/>
    <mergeCell ref="A13:S13"/>
    <mergeCell ref="L14:S15"/>
    <mergeCell ref="C16:D16"/>
    <mergeCell ref="M26:S26"/>
    <mergeCell ref="B28:S28"/>
    <mergeCell ref="D30:S30"/>
    <mergeCell ref="B24:G24"/>
    <mergeCell ref="D31:S31"/>
    <mergeCell ref="L24:R24"/>
    <mergeCell ref="B25:H25"/>
    <mergeCell ref="J25:R25"/>
    <mergeCell ref="D32:S32"/>
    <mergeCell ref="D33:S33"/>
    <mergeCell ref="D34:S34"/>
    <mergeCell ref="D35:S35"/>
    <mergeCell ref="D38:S38"/>
    <mergeCell ref="D37:S37"/>
    <mergeCell ref="D36:S36"/>
    <mergeCell ref="D39:S39"/>
    <mergeCell ref="D40:S40"/>
    <mergeCell ref="D41:S41"/>
    <mergeCell ref="D42:S42"/>
    <mergeCell ref="D43:S43"/>
    <mergeCell ref="D44:S44"/>
    <mergeCell ref="D45:S45"/>
    <mergeCell ref="D46:S46"/>
    <mergeCell ref="D47:S47"/>
    <mergeCell ref="D48:S48"/>
    <mergeCell ref="D56:S56"/>
    <mergeCell ref="D57:S57"/>
    <mergeCell ref="D59:S59"/>
    <mergeCell ref="D49:S49"/>
    <mergeCell ref="D50:S50"/>
    <mergeCell ref="D51:S51"/>
    <mergeCell ref="D52:S52"/>
    <mergeCell ref="D53:S53"/>
    <mergeCell ref="D55:S55"/>
    <mergeCell ref="D54:K54"/>
    <mergeCell ref="D58:K58"/>
  </mergeCells>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C21D-66D9-48CF-B94D-6B868D42A703}">
  <dimension ref="B1:K11"/>
  <sheetViews>
    <sheetView zoomScaleNormal="100" workbookViewId="0">
      <selection activeCell="B1" sqref="B1"/>
    </sheetView>
  </sheetViews>
  <sheetFormatPr defaultRowHeight="13.2"/>
  <cols>
    <col min="1" max="1" width="2.44140625" customWidth="1"/>
    <col min="2" max="2" width="5.6640625" customWidth="1"/>
    <col min="3" max="3" width="13.5546875" customWidth="1"/>
    <col min="4" max="4" width="13" customWidth="1"/>
    <col min="5" max="5" width="10.5546875" customWidth="1"/>
    <col min="6" max="6" width="11.88671875" customWidth="1"/>
    <col min="7" max="7" width="13.33203125" customWidth="1"/>
    <col min="8" max="8" width="14.33203125" customWidth="1"/>
    <col min="9" max="9" width="13.33203125" customWidth="1"/>
    <col min="10" max="10" width="14.5546875" customWidth="1"/>
  </cols>
  <sheetData>
    <row r="1" spans="2:11" ht="15.6">
      <c r="C1" s="142" t="s">
        <v>91</v>
      </c>
      <c r="D1" s="142"/>
    </row>
    <row r="2" spans="2:11" ht="16.2" thickBot="1">
      <c r="C2" s="190"/>
      <c r="D2" s="190"/>
    </row>
    <row r="3" spans="2:11" ht="40.200000000000003" thickBot="1">
      <c r="B3" s="191" t="s">
        <v>10</v>
      </c>
      <c r="C3" s="1034" t="s">
        <v>92</v>
      </c>
      <c r="D3" s="1035"/>
      <c r="E3" s="192" t="s">
        <v>12</v>
      </c>
      <c r="F3" s="193" t="s">
        <v>13</v>
      </c>
      <c r="G3" s="194">
        <v>2021</v>
      </c>
      <c r="H3" s="195">
        <v>2022</v>
      </c>
      <c r="I3" s="195">
        <v>2023</v>
      </c>
      <c r="J3" s="195">
        <v>2024</v>
      </c>
    </row>
    <row r="4" spans="2:11" ht="69.599999999999994" customHeight="1">
      <c r="B4" s="1036" t="s">
        <v>93</v>
      </c>
      <c r="C4" s="1038" t="s">
        <v>94</v>
      </c>
      <c r="D4" s="303" t="s">
        <v>95</v>
      </c>
      <c r="E4" s="198" t="s">
        <v>96</v>
      </c>
      <c r="F4" s="199" t="s">
        <v>97</v>
      </c>
      <c r="G4" s="200" t="s">
        <v>98</v>
      </c>
      <c r="H4" s="201" t="s">
        <v>99</v>
      </c>
      <c r="I4" s="201" t="s">
        <v>100</v>
      </c>
      <c r="J4" s="201" t="s">
        <v>100</v>
      </c>
      <c r="K4" s="302"/>
    </row>
    <row r="5" spans="2:11" ht="49.5" customHeight="1">
      <c r="B5" s="1037"/>
      <c r="C5" s="1039"/>
      <c r="D5" s="303" t="s">
        <v>101</v>
      </c>
      <c r="E5" s="202" t="s">
        <v>102</v>
      </c>
      <c r="F5" s="203" t="s">
        <v>97</v>
      </c>
      <c r="G5" s="31" t="s">
        <v>103</v>
      </c>
      <c r="H5" s="22" t="s">
        <v>104</v>
      </c>
      <c r="I5" s="22" t="s">
        <v>103</v>
      </c>
      <c r="J5" s="22" t="s">
        <v>99</v>
      </c>
      <c r="K5" s="302"/>
    </row>
    <row r="6" spans="2:11" ht="39.75" customHeight="1">
      <c r="B6" s="301" t="s">
        <v>105</v>
      </c>
      <c r="C6" s="1040" t="s">
        <v>106</v>
      </c>
      <c r="D6" s="1041"/>
      <c r="E6" s="204" t="s">
        <v>107</v>
      </c>
      <c r="F6" s="203" t="s">
        <v>108</v>
      </c>
      <c r="G6" s="205" t="s">
        <v>109</v>
      </c>
      <c r="H6" s="205" t="s">
        <v>109</v>
      </c>
      <c r="I6" s="205" t="s">
        <v>109</v>
      </c>
      <c r="J6" s="525" t="s">
        <v>109</v>
      </c>
    </row>
    <row r="7" spans="2:11" ht="56.25" customHeight="1">
      <c r="B7" s="301" t="s">
        <v>110</v>
      </c>
      <c r="C7" s="1040" t="s">
        <v>111</v>
      </c>
      <c r="D7" s="1041"/>
      <c r="E7" s="206" t="s">
        <v>112</v>
      </c>
      <c r="F7" s="207" t="s">
        <v>113</v>
      </c>
      <c r="G7" s="208" t="s">
        <v>114</v>
      </c>
      <c r="H7" s="208" t="s">
        <v>115</v>
      </c>
      <c r="I7" s="208" t="s">
        <v>116</v>
      </c>
      <c r="J7" s="208" t="s">
        <v>2692</v>
      </c>
    </row>
    <row r="8" spans="2:11" ht="120.6" customHeight="1" thickBot="1">
      <c r="B8" s="197" t="s">
        <v>117</v>
      </c>
      <c r="C8" s="1042" t="s">
        <v>118</v>
      </c>
      <c r="D8" s="1043"/>
      <c r="E8" s="209" t="s">
        <v>119</v>
      </c>
      <c r="F8" s="210" t="s">
        <v>120</v>
      </c>
      <c r="G8" s="211" t="s">
        <v>121</v>
      </c>
      <c r="H8" s="212" t="s">
        <v>2693</v>
      </c>
      <c r="I8" s="212" t="s">
        <v>2694</v>
      </c>
      <c r="J8" s="212" t="s">
        <v>2695</v>
      </c>
    </row>
    <row r="9" spans="2:11" ht="22.2" customHeight="1">
      <c r="B9" s="1031" t="s">
        <v>122</v>
      </c>
      <c r="C9" s="1031"/>
      <c r="D9" s="1031"/>
      <c r="E9" s="1031"/>
      <c r="F9" s="1031"/>
      <c r="G9" s="1031"/>
      <c r="H9" s="1031"/>
      <c r="I9" s="1031"/>
      <c r="J9" s="1"/>
    </row>
    <row r="10" spans="2:11">
      <c r="B10" s="1032" t="s">
        <v>123</v>
      </c>
      <c r="C10" s="1032"/>
      <c r="D10" s="1032"/>
      <c r="E10" s="1032"/>
      <c r="F10" s="1032"/>
      <c r="G10" s="1032"/>
    </row>
    <row r="11" spans="2:11">
      <c r="B11" s="1033" t="s">
        <v>124</v>
      </c>
      <c r="C11" s="1033"/>
      <c r="D11" s="1033"/>
      <c r="E11" s="1033"/>
      <c r="F11" s="1033"/>
      <c r="G11" s="1033"/>
    </row>
  </sheetData>
  <mergeCells count="9">
    <mergeCell ref="B9:I9"/>
    <mergeCell ref="B10:G10"/>
    <mergeCell ref="B11:G11"/>
    <mergeCell ref="C3:D3"/>
    <mergeCell ref="B4:B5"/>
    <mergeCell ref="C4:C5"/>
    <mergeCell ref="C6:D6"/>
    <mergeCell ref="C7:D7"/>
    <mergeCell ref="C8:D8"/>
  </mergeCell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55A3-F063-4611-A117-B3177EB01E8B}">
  <dimension ref="A1:K309"/>
  <sheetViews>
    <sheetView zoomScale="120" zoomScaleNormal="120" workbookViewId="0">
      <selection activeCell="A2" sqref="A2:J2"/>
    </sheetView>
  </sheetViews>
  <sheetFormatPr defaultColWidth="9.109375" defaultRowHeight="13.2"/>
  <cols>
    <col min="1" max="1" width="2.44140625" style="84" customWidth="1"/>
    <col min="2" max="2" width="8.88671875" style="46" customWidth="1"/>
    <col min="3" max="3" width="30.44140625" style="85" customWidth="1"/>
    <col min="4" max="4" width="13.109375" style="46" customWidth="1"/>
    <col min="5" max="5" width="11.5546875" style="86" customWidth="1"/>
    <col min="6" max="6" width="11.109375" style="46" customWidth="1"/>
    <col min="7" max="9" width="11.33203125" style="85" customWidth="1"/>
    <col min="10" max="10" width="11.33203125" style="46" customWidth="1"/>
    <col min="11" max="16384" width="9.109375" style="84"/>
  </cols>
  <sheetData>
    <row r="1" spans="1:10">
      <c r="B1" s="46" t="s">
        <v>125</v>
      </c>
      <c r="C1" s="327"/>
      <c r="D1" s="84"/>
      <c r="G1" s="327"/>
      <c r="H1" s="327"/>
      <c r="I1" s="327"/>
      <c r="J1" s="327"/>
    </row>
    <row r="2" spans="1:10">
      <c r="A2" s="1094" t="s">
        <v>126</v>
      </c>
      <c r="B2" s="1094"/>
      <c r="C2" s="1094"/>
      <c r="D2" s="1094"/>
      <c r="E2" s="1094"/>
      <c r="F2" s="1094"/>
      <c r="G2" s="1094"/>
      <c r="H2" s="1094"/>
      <c r="I2" s="1094"/>
      <c r="J2" s="1094"/>
    </row>
    <row r="3" spans="1:10">
      <c r="B3" s="326"/>
      <c r="C3" s="327"/>
      <c r="G3" s="327"/>
      <c r="H3" s="327"/>
      <c r="I3" s="327"/>
      <c r="J3" s="327"/>
    </row>
    <row r="4" spans="1:10" ht="15" customHeight="1">
      <c r="B4" s="1055" t="s">
        <v>127</v>
      </c>
      <c r="C4" s="1055"/>
      <c r="D4" s="1055"/>
      <c r="E4" s="1055"/>
      <c r="F4" s="1055"/>
      <c r="G4" s="1055"/>
      <c r="H4" s="1055"/>
      <c r="I4" s="1055"/>
      <c r="J4" s="1055"/>
    </row>
    <row r="5" spans="1:10" ht="10.5" customHeight="1">
      <c r="B5" s="326"/>
      <c r="C5" s="327"/>
      <c r="G5" s="327"/>
      <c r="H5" s="327"/>
      <c r="I5" s="327"/>
      <c r="J5" s="327"/>
    </row>
    <row r="6" spans="1:10" ht="22.2" customHeight="1" thickBot="1">
      <c r="B6" s="1044" t="s">
        <v>128</v>
      </c>
      <c r="C6" s="1044"/>
      <c r="D6" s="1044"/>
      <c r="E6" s="1044"/>
      <c r="F6" s="1044"/>
      <c r="G6" s="1044"/>
      <c r="H6" s="1044"/>
      <c r="I6" s="1044"/>
      <c r="J6" s="1044"/>
    </row>
    <row r="7" spans="1:10" ht="45.6" customHeight="1" thickBot="1">
      <c r="B7" s="436" t="s">
        <v>10</v>
      </c>
      <c r="C7" s="437" t="s">
        <v>129</v>
      </c>
      <c r="D7" s="437" t="s">
        <v>130</v>
      </c>
      <c r="E7" s="437" t="s">
        <v>12</v>
      </c>
      <c r="F7" s="437" t="s">
        <v>13</v>
      </c>
      <c r="G7" s="437">
        <v>2021</v>
      </c>
      <c r="H7" s="437">
        <v>2022</v>
      </c>
      <c r="I7" s="437">
        <v>2023</v>
      </c>
      <c r="J7" s="769">
        <v>2024</v>
      </c>
    </row>
    <row r="8" spans="1:10" ht="27.75" customHeight="1">
      <c r="B8" s="324" t="s">
        <v>131</v>
      </c>
      <c r="C8" s="352" t="s">
        <v>132</v>
      </c>
      <c r="D8" s="318" t="s">
        <v>133</v>
      </c>
      <c r="E8" s="318" t="s">
        <v>134</v>
      </c>
      <c r="F8" s="318" t="s">
        <v>135</v>
      </c>
      <c r="G8" s="318" t="s">
        <v>136</v>
      </c>
      <c r="H8" s="318" t="s">
        <v>137</v>
      </c>
      <c r="I8" s="318" t="s">
        <v>138</v>
      </c>
      <c r="J8" s="393" t="s">
        <v>2696</v>
      </c>
    </row>
    <row r="9" spans="1:10" ht="29.25" customHeight="1">
      <c r="B9" s="325" t="s">
        <v>139</v>
      </c>
      <c r="C9" s="348" t="s">
        <v>140</v>
      </c>
      <c r="D9" s="349" t="s">
        <v>141</v>
      </c>
      <c r="E9" s="349" t="s">
        <v>142</v>
      </c>
      <c r="F9" s="349" t="s">
        <v>143</v>
      </c>
      <c r="G9" s="349">
        <v>3.7</v>
      </c>
      <c r="H9" s="318">
        <v>4.7</v>
      </c>
      <c r="I9" s="318">
        <v>3.8</v>
      </c>
      <c r="J9" s="393">
        <v>4</v>
      </c>
    </row>
    <row r="10" spans="1:10" ht="42" customHeight="1">
      <c r="B10" s="325" t="s">
        <v>144</v>
      </c>
      <c r="C10" s="348" t="s">
        <v>145</v>
      </c>
      <c r="D10" s="349" t="s">
        <v>146</v>
      </c>
      <c r="E10" s="349" t="s">
        <v>147</v>
      </c>
      <c r="F10" s="349" t="s">
        <v>148</v>
      </c>
      <c r="G10" s="349" t="s">
        <v>149</v>
      </c>
      <c r="H10" s="349">
        <v>81.900000000000006</v>
      </c>
      <c r="I10" s="438">
        <v>85</v>
      </c>
      <c r="J10" s="770">
        <v>84.9</v>
      </c>
    </row>
    <row r="11" spans="1:10" ht="39.75" customHeight="1">
      <c r="B11" s="325" t="s">
        <v>150</v>
      </c>
      <c r="C11" s="348" t="s">
        <v>151</v>
      </c>
      <c r="D11" s="349" t="s">
        <v>152</v>
      </c>
      <c r="E11" s="349" t="s">
        <v>153</v>
      </c>
      <c r="F11" s="349" t="s">
        <v>154</v>
      </c>
      <c r="G11" s="349">
        <v>72.7</v>
      </c>
      <c r="H11" s="349">
        <v>74.7</v>
      </c>
      <c r="I11" s="438">
        <v>74</v>
      </c>
      <c r="J11" s="770">
        <v>75</v>
      </c>
    </row>
    <row r="12" spans="1:10" ht="17.25" customHeight="1">
      <c r="B12" s="325" t="s">
        <v>155</v>
      </c>
      <c r="C12" s="348" t="s">
        <v>156</v>
      </c>
      <c r="D12" s="349" t="s">
        <v>152</v>
      </c>
      <c r="E12" s="349" t="s">
        <v>157</v>
      </c>
      <c r="F12" s="349" t="s">
        <v>158</v>
      </c>
      <c r="G12" s="349">
        <v>9.6999999999999993</v>
      </c>
      <c r="H12" s="349">
        <v>6.1</v>
      </c>
      <c r="I12" s="438">
        <v>7</v>
      </c>
      <c r="J12" s="770">
        <v>7.1</v>
      </c>
    </row>
    <row r="13" spans="1:10" ht="42.75" customHeight="1" thickBot="1">
      <c r="B13" s="328" t="s">
        <v>159</v>
      </c>
      <c r="C13" s="216" t="s">
        <v>160</v>
      </c>
      <c r="D13" s="87" t="s">
        <v>161</v>
      </c>
      <c r="E13" s="87" t="s">
        <v>162</v>
      </c>
      <c r="F13" s="87" t="s">
        <v>163</v>
      </c>
      <c r="G13" s="87">
        <v>102.2</v>
      </c>
      <c r="H13" s="87">
        <v>100.8</v>
      </c>
      <c r="I13" s="87">
        <v>99.1</v>
      </c>
      <c r="J13" s="231">
        <v>99.7</v>
      </c>
    </row>
    <row r="14" spans="1:10">
      <c r="C14" s="327"/>
      <c r="E14" s="88"/>
      <c r="G14" s="327"/>
      <c r="H14" s="327"/>
      <c r="I14" s="327"/>
      <c r="J14" s="327"/>
    </row>
    <row r="15" spans="1:10" ht="18" customHeight="1" thickBot="1">
      <c r="B15" s="1044" t="s">
        <v>164</v>
      </c>
      <c r="C15" s="1044"/>
      <c r="D15" s="1044"/>
      <c r="E15" s="1044"/>
      <c r="F15" s="1044"/>
      <c r="G15" s="1044"/>
      <c r="H15" s="1044"/>
      <c r="I15" s="1044"/>
      <c r="J15" s="1044"/>
    </row>
    <row r="16" spans="1:10" ht="45" customHeight="1" thickBot="1">
      <c r="B16" s="28" t="s">
        <v>10</v>
      </c>
      <c r="C16" s="67" t="s">
        <v>129</v>
      </c>
      <c r="D16" s="67" t="s">
        <v>130</v>
      </c>
      <c r="E16" s="67" t="s">
        <v>12</v>
      </c>
      <c r="F16" s="67" t="s">
        <v>13</v>
      </c>
      <c r="G16" s="67">
        <v>2021</v>
      </c>
      <c r="H16" s="67">
        <v>2022</v>
      </c>
      <c r="I16" s="67">
        <v>2023</v>
      </c>
      <c r="J16" s="769">
        <v>2024</v>
      </c>
    </row>
    <row r="17" spans="2:10" ht="54.75" customHeight="1">
      <c r="B17" s="324" t="s">
        <v>165</v>
      </c>
      <c r="C17" s="352" t="s">
        <v>166</v>
      </c>
      <c r="D17" s="318" t="s">
        <v>167</v>
      </c>
      <c r="E17" s="318" t="s">
        <v>168</v>
      </c>
      <c r="F17" s="188" t="s">
        <v>169</v>
      </c>
      <c r="G17" s="89" t="s">
        <v>170</v>
      </c>
      <c r="H17" s="89" t="s">
        <v>171</v>
      </c>
      <c r="I17" s="117" t="s">
        <v>172</v>
      </c>
      <c r="J17" s="393" t="s">
        <v>2697</v>
      </c>
    </row>
    <row r="18" spans="2:10" ht="36" customHeight="1" thickBot="1">
      <c r="B18" s="328" t="s">
        <v>173</v>
      </c>
      <c r="C18" s="216" t="s">
        <v>2663</v>
      </c>
      <c r="D18" s="87" t="s">
        <v>174</v>
      </c>
      <c r="E18" s="87" t="s">
        <v>175</v>
      </c>
      <c r="F18" s="90" t="s">
        <v>176</v>
      </c>
      <c r="G18" s="313" t="s">
        <v>177</v>
      </c>
      <c r="H18" s="87" t="s">
        <v>178</v>
      </c>
      <c r="I18" s="87" t="s">
        <v>179</v>
      </c>
      <c r="J18" s="394" t="s">
        <v>2698</v>
      </c>
    </row>
    <row r="19" spans="2:10" ht="14.25" customHeight="1">
      <c r="C19" s="327"/>
      <c r="E19" s="88"/>
      <c r="G19" s="327"/>
      <c r="H19" s="327"/>
      <c r="I19" s="327"/>
      <c r="J19" s="327"/>
    </row>
    <row r="20" spans="2:10" ht="20.25" customHeight="1" thickBot="1">
      <c r="B20" s="1044" t="s">
        <v>180</v>
      </c>
      <c r="C20" s="1044"/>
      <c r="D20" s="1044"/>
      <c r="E20" s="1044"/>
      <c r="F20" s="1044"/>
      <c r="G20" s="1044"/>
      <c r="H20" s="1044"/>
      <c r="I20" s="1044"/>
      <c r="J20" s="1044"/>
    </row>
    <row r="21" spans="2:10" ht="47.4" customHeight="1" thickBot="1">
      <c r="B21" s="436" t="s">
        <v>10</v>
      </c>
      <c r="C21" s="437" t="s">
        <v>129</v>
      </c>
      <c r="D21" s="437" t="s">
        <v>130</v>
      </c>
      <c r="E21" s="437" t="s">
        <v>12</v>
      </c>
      <c r="F21" s="437" t="s">
        <v>13</v>
      </c>
      <c r="G21" s="439">
        <v>2021</v>
      </c>
      <c r="H21" s="437">
        <v>2022</v>
      </c>
      <c r="I21" s="437">
        <v>2023</v>
      </c>
      <c r="J21" s="769">
        <v>2024</v>
      </c>
    </row>
    <row r="22" spans="2:10" ht="39.75" customHeight="1">
      <c r="B22" s="324" t="s">
        <v>181</v>
      </c>
      <c r="C22" s="352" t="s">
        <v>182</v>
      </c>
      <c r="D22" s="318" t="s">
        <v>161</v>
      </c>
      <c r="E22" s="318" t="s">
        <v>183</v>
      </c>
      <c r="F22" s="355" t="s">
        <v>184</v>
      </c>
      <c r="G22" s="320">
        <v>36.5</v>
      </c>
      <c r="H22" s="319">
        <v>36.700000000000003</v>
      </c>
      <c r="I22" s="319">
        <v>38.1</v>
      </c>
      <c r="J22" s="374">
        <v>44.7</v>
      </c>
    </row>
    <row r="23" spans="2:10" ht="39" customHeight="1">
      <c r="B23" s="325" t="s">
        <v>185</v>
      </c>
      <c r="C23" s="348" t="s">
        <v>186</v>
      </c>
      <c r="D23" s="349" t="s">
        <v>152</v>
      </c>
      <c r="E23" s="349" t="s">
        <v>187</v>
      </c>
      <c r="F23" s="349" t="s">
        <v>188</v>
      </c>
      <c r="G23" s="355">
        <v>0.6</v>
      </c>
      <c r="H23" s="318">
        <v>2.2999999999999998</v>
      </c>
      <c r="I23" s="318">
        <v>5.7</v>
      </c>
      <c r="J23" s="393">
        <v>16.100000000000001</v>
      </c>
    </row>
    <row r="24" spans="2:10" ht="89.4" customHeight="1" thickBot="1">
      <c r="B24" s="328" t="s">
        <v>189</v>
      </c>
      <c r="C24" s="216" t="s">
        <v>190</v>
      </c>
      <c r="D24" s="87" t="s">
        <v>161</v>
      </c>
      <c r="E24" s="87" t="s">
        <v>191</v>
      </c>
      <c r="F24" s="87" t="s">
        <v>192</v>
      </c>
      <c r="G24" s="45">
        <v>87.7</v>
      </c>
      <c r="H24" s="20">
        <v>94.2</v>
      </c>
      <c r="I24" s="440">
        <v>76</v>
      </c>
      <c r="J24" s="771">
        <v>52.8</v>
      </c>
    </row>
    <row r="25" spans="2:10" ht="18" customHeight="1">
      <c r="B25" s="1095" t="s">
        <v>193</v>
      </c>
      <c r="C25" s="1095"/>
      <c r="D25" s="1095"/>
      <c r="E25" s="1095"/>
      <c r="F25" s="1095"/>
      <c r="G25" s="1095"/>
      <c r="H25" s="1095"/>
      <c r="I25" s="1095"/>
      <c r="J25" s="1095"/>
    </row>
    <row r="26" spans="2:10" ht="17.25" customHeight="1">
      <c r="B26" s="1096" t="s">
        <v>194</v>
      </c>
      <c r="C26" s="1096"/>
      <c r="D26" s="1096"/>
      <c r="E26" s="1096"/>
      <c r="F26" s="1096"/>
      <c r="G26" s="1096"/>
      <c r="H26" s="1096"/>
      <c r="I26" s="1096"/>
      <c r="J26" s="1096"/>
    </row>
    <row r="27" spans="2:10">
      <c r="B27" s="109"/>
      <c r="C27" s="441"/>
      <c r="E27" s="335"/>
      <c r="G27" s="327"/>
      <c r="H27" s="327"/>
      <c r="I27" s="327"/>
      <c r="J27" s="327"/>
    </row>
    <row r="28" spans="2:10" ht="17.399999999999999" customHeight="1" thickBot="1">
      <c r="B28" s="1044" t="s">
        <v>195</v>
      </c>
      <c r="C28" s="1044"/>
      <c r="D28" s="1044"/>
      <c r="E28" s="1044"/>
      <c r="F28" s="1044"/>
      <c r="G28" s="1044"/>
      <c r="H28" s="1044"/>
      <c r="I28" s="1044"/>
      <c r="J28" s="1044"/>
    </row>
    <row r="29" spans="2:10" ht="44.4" customHeight="1" thickBot="1">
      <c r="B29" s="28" t="s">
        <v>10</v>
      </c>
      <c r="C29" s="67" t="s">
        <v>129</v>
      </c>
      <c r="D29" s="67" t="s">
        <v>130</v>
      </c>
      <c r="E29" s="67" t="s">
        <v>12</v>
      </c>
      <c r="F29" s="67" t="s">
        <v>13</v>
      </c>
      <c r="G29" s="67">
        <v>2021</v>
      </c>
      <c r="H29" s="67">
        <v>2022</v>
      </c>
      <c r="I29" s="67">
        <v>2023</v>
      </c>
      <c r="J29" s="769">
        <v>2024</v>
      </c>
    </row>
    <row r="30" spans="2:10" ht="61.95" customHeight="1">
      <c r="B30" s="324" t="s">
        <v>196</v>
      </c>
      <c r="C30" s="352" t="s">
        <v>197</v>
      </c>
      <c r="D30" s="318" t="s">
        <v>198</v>
      </c>
      <c r="E30" s="318" t="s">
        <v>199</v>
      </c>
      <c r="F30" s="318" t="s">
        <v>200</v>
      </c>
      <c r="G30" s="318" t="s">
        <v>201</v>
      </c>
      <c r="H30" s="318" t="s">
        <v>202</v>
      </c>
      <c r="I30" s="318" t="s">
        <v>203</v>
      </c>
      <c r="J30" s="393" t="s">
        <v>5</v>
      </c>
    </row>
    <row r="31" spans="2:10" ht="72" customHeight="1" thickBot="1">
      <c r="B31" s="328" t="s">
        <v>204</v>
      </c>
      <c r="C31" s="216" t="s">
        <v>205</v>
      </c>
      <c r="D31" s="87" t="s">
        <v>206</v>
      </c>
      <c r="E31" s="87" t="s">
        <v>207</v>
      </c>
      <c r="F31" s="87" t="s">
        <v>208</v>
      </c>
      <c r="G31" s="87">
        <v>5</v>
      </c>
      <c r="H31" s="87">
        <v>5</v>
      </c>
      <c r="I31" s="87">
        <v>4</v>
      </c>
      <c r="J31" s="231">
        <v>4</v>
      </c>
    </row>
    <row r="32" spans="2:10">
      <c r="B32" s="109"/>
      <c r="C32" s="441"/>
      <c r="E32" s="335"/>
      <c r="G32" s="327"/>
      <c r="H32" s="327"/>
      <c r="I32" s="327"/>
      <c r="J32" s="327"/>
    </row>
    <row r="33" spans="2:10" ht="20.399999999999999" customHeight="1" thickBot="1">
      <c r="B33" s="1044" t="s">
        <v>209</v>
      </c>
      <c r="C33" s="1044"/>
      <c r="D33" s="1044"/>
      <c r="E33" s="1044"/>
      <c r="F33" s="1044"/>
      <c r="G33" s="1044"/>
      <c r="H33" s="1044"/>
      <c r="I33" s="1044"/>
      <c r="J33" s="1044"/>
    </row>
    <row r="34" spans="2:10" ht="45" customHeight="1" thickBot="1">
      <c r="B34" s="28" t="s">
        <v>10</v>
      </c>
      <c r="C34" s="67" t="s">
        <v>129</v>
      </c>
      <c r="D34" s="67" t="s">
        <v>130</v>
      </c>
      <c r="E34" s="67" t="s">
        <v>12</v>
      </c>
      <c r="F34" s="67" t="s">
        <v>13</v>
      </c>
      <c r="G34" s="67">
        <v>2021</v>
      </c>
      <c r="H34" s="67">
        <v>2022</v>
      </c>
      <c r="I34" s="67">
        <v>2023</v>
      </c>
      <c r="J34" s="769">
        <v>2024</v>
      </c>
    </row>
    <row r="35" spans="2:10" ht="26.4">
      <c r="B35" s="324" t="s">
        <v>210</v>
      </c>
      <c r="C35" s="352" t="s">
        <v>211</v>
      </c>
      <c r="D35" s="318" t="s">
        <v>212</v>
      </c>
      <c r="E35" s="318" t="s">
        <v>213</v>
      </c>
      <c r="F35" s="318" t="s">
        <v>214</v>
      </c>
      <c r="G35" s="318">
        <v>142.30000000000001</v>
      </c>
      <c r="H35" s="318">
        <v>208.4</v>
      </c>
      <c r="I35" s="318">
        <v>221.9</v>
      </c>
      <c r="J35" s="770">
        <v>262.60000000000002</v>
      </c>
    </row>
    <row r="36" spans="2:10" ht="47.4" customHeight="1">
      <c r="B36" s="325" t="s">
        <v>215</v>
      </c>
      <c r="C36" s="348" t="s">
        <v>216</v>
      </c>
      <c r="D36" s="349" t="s">
        <v>152</v>
      </c>
      <c r="E36" s="442" t="s">
        <v>217</v>
      </c>
      <c r="F36" s="349" t="s">
        <v>218</v>
      </c>
      <c r="G36" s="349">
        <v>42.1</v>
      </c>
      <c r="H36" s="349">
        <v>32.200000000000003</v>
      </c>
      <c r="I36" s="349">
        <v>37.6</v>
      </c>
      <c r="J36" s="772">
        <v>33.5</v>
      </c>
    </row>
    <row r="37" spans="2:10" ht="62.25" customHeight="1">
      <c r="B37" s="325" t="s">
        <v>219</v>
      </c>
      <c r="C37" s="348" t="s">
        <v>220</v>
      </c>
      <c r="D37" s="349" t="s">
        <v>152</v>
      </c>
      <c r="E37" s="349" t="s">
        <v>221</v>
      </c>
      <c r="F37" s="89" t="s">
        <v>222</v>
      </c>
      <c r="G37" s="349">
        <v>6.33</v>
      </c>
      <c r="H37" s="349">
        <v>45.6</v>
      </c>
      <c r="I37" s="349">
        <v>16.8</v>
      </c>
      <c r="J37" s="426">
        <v>43.2</v>
      </c>
    </row>
    <row r="38" spans="2:10" ht="93.75" customHeight="1" thickBot="1">
      <c r="B38" s="328" t="s">
        <v>223</v>
      </c>
      <c r="C38" s="216" t="s">
        <v>224</v>
      </c>
      <c r="D38" s="87" t="s">
        <v>152</v>
      </c>
      <c r="E38" s="87" t="s">
        <v>225</v>
      </c>
      <c r="F38" s="313" t="s">
        <v>226</v>
      </c>
      <c r="G38" s="87" t="s">
        <v>227</v>
      </c>
      <c r="H38" s="87" t="s">
        <v>227</v>
      </c>
      <c r="I38" s="87">
        <v>89</v>
      </c>
      <c r="J38" s="231">
        <v>90</v>
      </c>
    </row>
    <row r="39" spans="2:10">
      <c r="B39" s="92"/>
      <c r="C39" s="327"/>
      <c r="E39" s="335"/>
      <c r="G39" s="327"/>
      <c r="H39" s="327"/>
      <c r="I39" s="327"/>
      <c r="J39" s="327"/>
    </row>
    <row r="40" spans="2:10" ht="19.2" customHeight="1" thickBot="1">
      <c r="B40" s="1044" t="s">
        <v>228</v>
      </c>
      <c r="C40" s="1044"/>
      <c r="D40" s="1044"/>
      <c r="E40" s="1044"/>
      <c r="F40" s="1044"/>
      <c r="G40" s="1044"/>
      <c r="H40" s="1044"/>
      <c r="I40" s="1044"/>
      <c r="J40" s="1044"/>
    </row>
    <row r="41" spans="2:10" ht="42.75" customHeight="1" thickBot="1">
      <c r="B41" s="28" t="s">
        <v>10</v>
      </c>
      <c r="C41" s="67" t="s">
        <v>129</v>
      </c>
      <c r="D41" s="67" t="s">
        <v>130</v>
      </c>
      <c r="E41" s="67" t="s">
        <v>12</v>
      </c>
      <c r="F41" s="67" t="s">
        <v>13</v>
      </c>
      <c r="G41" s="67">
        <v>2021</v>
      </c>
      <c r="H41" s="67">
        <v>2022</v>
      </c>
      <c r="I41" s="67">
        <v>2023</v>
      </c>
      <c r="J41" s="769">
        <v>2024</v>
      </c>
    </row>
    <row r="42" spans="2:10" ht="29.25" customHeight="1" thickBot="1">
      <c r="B42" s="332" t="s">
        <v>229</v>
      </c>
      <c r="C42" s="334" t="s">
        <v>230</v>
      </c>
      <c r="D42" s="313" t="s">
        <v>206</v>
      </c>
      <c r="E42" s="313" t="s">
        <v>231</v>
      </c>
      <c r="F42" s="313" t="s">
        <v>232</v>
      </c>
      <c r="G42" s="346">
        <v>0</v>
      </c>
      <c r="H42" s="346">
        <v>0</v>
      </c>
      <c r="I42" s="346">
        <v>0</v>
      </c>
      <c r="J42" s="394">
        <v>0</v>
      </c>
    </row>
    <row r="43" spans="2:10" ht="11.25" customHeight="1">
      <c r="C43" s="93"/>
      <c r="E43" s="88"/>
      <c r="G43" s="327"/>
      <c r="H43" s="327"/>
      <c r="I43" s="327"/>
      <c r="J43" s="327"/>
    </row>
    <row r="44" spans="2:10" ht="14.4" customHeight="1" thickBot="1">
      <c r="B44" s="1044" t="s">
        <v>233</v>
      </c>
      <c r="C44" s="1044"/>
      <c r="D44" s="1044"/>
      <c r="E44" s="1044"/>
      <c r="F44" s="1044"/>
      <c r="G44" s="1044"/>
      <c r="H44" s="1044"/>
      <c r="I44" s="1044"/>
      <c r="J44" s="1044"/>
    </row>
    <row r="45" spans="2:10" ht="44.4" customHeight="1" thickBot="1">
      <c r="B45" s="28" t="s">
        <v>10</v>
      </c>
      <c r="C45" s="67" t="s">
        <v>129</v>
      </c>
      <c r="D45" s="67" t="s">
        <v>130</v>
      </c>
      <c r="E45" s="67" t="s">
        <v>12</v>
      </c>
      <c r="F45" s="67" t="s">
        <v>13</v>
      </c>
      <c r="G45" s="67">
        <v>2021</v>
      </c>
      <c r="H45" s="67">
        <v>2022</v>
      </c>
      <c r="I45" s="67">
        <v>2023</v>
      </c>
      <c r="J45" s="769">
        <v>2024</v>
      </c>
    </row>
    <row r="46" spans="2:10" ht="66" customHeight="1" thickBot="1">
      <c r="B46" s="332" t="s">
        <v>234</v>
      </c>
      <c r="C46" s="94" t="s">
        <v>235</v>
      </c>
      <c r="D46" s="313" t="s">
        <v>152</v>
      </c>
      <c r="E46" s="313" t="s">
        <v>236</v>
      </c>
      <c r="F46" s="313" t="s">
        <v>237</v>
      </c>
      <c r="G46" s="313">
        <v>64</v>
      </c>
      <c r="H46" s="41">
        <v>59</v>
      </c>
      <c r="I46" s="11">
        <v>55</v>
      </c>
      <c r="J46" s="394">
        <v>71.8</v>
      </c>
    </row>
    <row r="47" spans="2:10">
      <c r="C47" s="327"/>
      <c r="E47" s="46"/>
      <c r="G47" s="327"/>
      <c r="H47" s="327"/>
      <c r="I47" s="327"/>
      <c r="J47" s="327"/>
    </row>
    <row r="48" spans="2:10" ht="16.5" customHeight="1" thickBot="1">
      <c r="B48" s="1097" t="s">
        <v>238</v>
      </c>
      <c r="C48" s="1097"/>
      <c r="D48" s="1097"/>
      <c r="E48" s="1097"/>
      <c r="F48" s="1097"/>
      <c r="G48" s="1097"/>
      <c r="H48" s="1097"/>
      <c r="I48" s="1097"/>
      <c r="J48" s="1097"/>
    </row>
    <row r="49" spans="2:10" ht="46.2" customHeight="1" thickBot="1">
      <c r="B49" s="28" t="s">
        <v>10</v>
      </c>
      <c r="C49" s="67" t="s">
        <v>129</v>
      </c>
      <c r="D49" s="67" t="s">
        <v>130</v>
      </c>
      <c r="E49" s="67" t="s">
        <v>12</v>
      </c>
      <c r="F49" s="67" t="s">
        <v>13</v>
      </c>
      <c r="G49" s="67">
        <v>2021</v>
      </c>
      <c r="H49" s="67">
        <v>2022</v>
      </c>
      <c r="I49" s="67">
        <v>2023</v>
      </c>
      <c r="J49" s="769">
        <v>2024</v>
      </c>
    </row>
    <row r="50" spans="2:10" ht="30.75" customHeight="1">
      <c r="B50" s="1104" t="s">
        <v>239</v>
      </c>
      <c r="C50" s="1098" t="s">
        <v>240</v>
      </c>
      <c r="D50" s="1099"/>
      <c r="E50" s="1099"/>
      <c r="F50" s="1099"/>
      <c r="G50" s="1099"/>
      <c r="H50" s="1099"/>
      <c r="I50" s="1099"/>
      <c r="J50" s="1100"/>
    </row>
    <row r="51" spans="2:10" ht="31.5" customHeight="1">
      <c r="B51" s="1105"/>
      <c r="C51" s="1101" t="s">
        <v>241</v>
      </c>
      <c r="D51" s="1102"/>
      <c r="E51" s="1102"/>
      <c r="F51" s="1102"/>
      <c r="G51" s="1102"/>
      <c r="H51" s="1102"/>
      <c r="I51" s="1102"/>
      <c r="J51" s="1103"/>
    </row>
    <row r="52" spans="2:10" ht="26.4">
      <c r="B52" s="1105"/>
      <c r="C52" s="217" t="s">
        <v>242</v>
      </c>
      <c r="D52" s="349" t="s">
        <v>206</v>
      </c>
      <c r="E52" s="349" t="s">
        <v>243</v>
      </c>
      <c r="F52" s="349" t="s">
        <v>244</v>
      </c>
      <c r="G52" s="349">
        <v>3</v>
      </c>
      <c r="H52" s="336">
        <v>3</v>
      </c>
      <c r="I52" s="349">
        <v>3</v>
      </c>
      <c r="J52" s="397">
        <v>3</v>
      </c>
    </row>
    <row r="53" spans="2:10" ht="26.4">
      <c r="B53" s="1105"/>
      <c r="C53" s="217" t="s">
        <v>245</v>
      </c>
      <c r="D53" s="349" t="s">
        <v>206</v>
      </c>
      <c r="E53" s="349" t="s">
        <v>246</v>
      </c>
      <c r="F53" s="349" t="s">
        <v>247</v>
      </c>
      <c r="G53" s="318">
        <v>1</v>
      </c>
      <c r="H53" s="336">
        <v>1</v>
      </c>
      <c r="I53" s="349">
        <v>1</v>
      </c>
      <c r="J53" s="426">
        <v>1</v>
      </c>
    </row>
    <row r="54" spans="2:10" ht="27.75" customHeight="1">
      <c r="B54" s="1105"/>
      <c r="C54" s="217" t="s">
        <v>248</v>
      </c>
      <c r="D54" s="349" t="s">
        <v>249</v>
      </c>
      <c r="E54" s="349" t="s">
        <v>250</v>
      </c>
      <c r="F54" s="349" t="s">
        <v>251</v>
      </c>
      <c r="G54" s="318">
        <v>2</v>
      </c>
      <c r="H54" s="349">
        <v>61</v>
      </c>
      <c r="I54" s="349">
        <v>41</v>
      </c>
      <c r="J54" s="426">
        <v>53</v>
      </c>
    </row>
    <row r="55" spans="2:10" ht="144.6" customHeight="1">
      <c r="B55" s="1105"/>
      <c r="C55" s="217" t="s">
        <v>252</v>
      </c>
      <c r="D55" s="349" t="s">
        <v>212</v>
      </c>
      <c r="E55" s="349" t="s">
        <v>253</v>
      </c>
      <c r="F55" s="349" t="s">
        <v>254</v>
      </c>
      <c r="G55" s="349">
        <v>160</v>
      </c>
      <c r="H55" s="338" t="s">
        <v>255</v>
      </c>
      <c r="I55" s="336" t="s">
        <v>255</v>
      </c>
      <c r="J55" s="773" t="s">
        <v>255</v>
      </c>
    </row>
    <row r="56" spans="2:10" ht="45.75" customHeight="1">
      <c r="B56" s="1105"/>
      <c r="C56" s="95" t="s">
        <v>256</v>
      </c>
      <c r="D56" s="318" t="s">
        <v>212</v>
      </c>
      <c r="E56" s="318" t="s">
        <v>257</v>
      </c>
      <c r="F56" s="318" t="s">
        <v>258</v>
      </c>
      <c r="G56" s="318">
        <v>85.9</v>
      </c>
      <c r="H56" s="347">
        <v>275</v>
      </c>
      <c r="I56" s="340">
        <v>307</v>
      </c>
      <c r="J56" s="362">
        <v>378</v>
      </c>
    </row>
    <row r="57" spans="2:10" ht="43.2" customHeight="1" thickBot="1">
      <c r="B57" s="1106"/>
      <c r="C57" s="96" t="s">
        <v>259</v>
      </c>
      <c r="D57" s="87" t="s">
        <v>206</v>
      </c>
      <c r="E57" s="87" t="s">
        <v>260</v>
      </c>
      <c r="F57" s="87" t="s">
        <v>244</v>
      </c>
      <c r="G57" s="313">
        <v>2</v>
      </c>
      <c r="H57" s="45">
        <v>2</v>
      </c>
      <c r="I57" s="313">
        <v>2</v>
      </c>
      <c r="J57" s="231">
        <v>2</v>
      </c>
    </row>
    <row r="58" spans="2:10">
      <c r="C58" s="97"/>
      <c r="E58" s="46"/>
      <c r="G58" s="327"/>
      <c r="H58" s="327"/>
      <c r="I58" s="327"/>
      <c r="J58" s="327"/>
    </row>
    <row r="59" spans="2:10" ht="14.4" customHeight="1" thickBot="1">
      <c r="B59" s="1044" t="s">
        <v>261</v>
      </c>
      <c r="C59" s="1044"/>
      <c r="D59" s="1044"/>
      <c r="E59" s="1044"/>
      <c r="F59" s="1044"/>
      <c r="G59" s="1044"/>
      <c r="H59" s="1044"/>
      <c r="I59" s="1044"/>
      <c r="J59" s="1044"/>
    </row>
    <row r="60" spans="2:10" ht="49.2" customHeight="1" thickBot="1">
      <c r="B60" s="28" t="s">
        <v>10</v>
      </c>
      <c r="C60" s="67" t="s">
        <v>129</v>
      </c>
      <c r="D60" s="67" t="s">
        <v>130</v>
      </c>
      <c r="E60" s="67" t="s">
        <v>12</v>
      </c>
      <c r="F60" s="67" t="s">
        <v>13</v>
      </c>
      <c r="G60" s="67">
        <v>2021</v>
      </c>
      <c r="H60" s="67">
        <v>2022</v>
      </c>
      <c r="I60" s="67">
        <v>2023</v>
      </c>
      <c r="J60" s="769">
        <v>2024</v>
      </c>
    </row>
    <row r="61" spans="2:10" ht="41.25" customHeight="1" thickBot="1">
      <c r="B61" s="332" t="s">
        <v>262</v>
      </c>
      <c r="C61" s="334" t="s">
        <v>263</v>
      </c>
      <c r="D61" s="313" t="s">
        <v>152</v>
      </c>
      <c r="E61" s="313" t="s">
        <v>264</v>
      </c>
      <c r="F61" s="313" t="s">
        <v>265</v>
      </c>
      <c r="G61" s="313">
        <v>7.8</v>
      </c>
      <c r="H61" s="313">
        <v>8.5</v>
      </c>
      <c r="I61" s="313">
        <v>5.2</v>
      </c>
      <c r="J61" s="394">
        <v>7.1</v>
      </c>
    </row>
    <row r="62" spans="2:10">
      <c r="C62" s="327"/>
      <c r="E62" s="335"/>
      <c r="G62" s="327"/>
      <c r="H62" s="327"/>
      <c r="I62" s="327"/>
      <c r="J62" s="327"/>
    </row>
    <row r="63" spans="2:10" ht="14.4" customHeight="1" thickBot="1">
      <c r="B63" s="1044" t="s">
        <v>266</v>
      </c>
      <c r="C63" s="1044"/>
      <c r="D63" s="1044"/>
      <c r="E63" s="1044"/>
      <c r="F63" s="1044"/>
      <c r="G63" s="1044"/>
      <c r="H63" s="1044"/>
      <c r="I63" s="1044"/>
      <c r="J63" s="1044"/>
    </row>
    <row r="64" spans="2:10" ht="49.95" customHeight="1" thickBot="1">
      <c r="B64" s="75" t="s">
        <v>10</v>
      </c>
      <c r="C64" s="51" t="s">
        <v>129</v>
      </c>
      <c r="D64" s="51" t="s">
        <v>130</v>
      </c>
      <c r="E64" s="51" t="s">
        <v>12</v>
      </c>
      <c r="F64" s="51" t="s">
        <v>13</v>
      </c>
      <c r="G64" s="51">
        <v>2021</v>
      </c>
      <c r="H64" s="51">
        <v>2022</v>
      </c>
      <c r="I64" s="51">
        <v>2023</v>
      </c>
      <c r="J64" s="222">
        <v>2024</v>
      </c>
    </row>
    <row r="65" spans="2:10" ht="52.95" customHeight="1">
      <c r="B65" s="443" t="s">
        <v>267</v>
      </c>
      <c r="C65" s="467" t="s">
        <v>2761</v>
      </c>
      <c r="D65" s="315" t="s">
        <v>268</v>
      </c>
      <c r="E65" s="315" t="s">
        <v>269</v>
      </c>
      <c r="F65" s="315" t="s">
        <v>270</v>
      </c>
      <c r="G65" s="315" t="s">
        <v>271</v>
      </c>
      <c r="H65" s="315" t="s">
        <v>271</v>
      </c>
      <c r="I65" s="315" t="s">
        <v>272</v>
      </c>
      <c r="J65" s="395" t="s">
        <v>2699</v>
      </c>
    </row>
    <row r="66" spans="2:10" ht="18.75" customHeight="1">
      <c r="B66" s="1107" t="s">
        <v>273</v>
      </c>
      <c r="C66" s="1109" t="s">
        <v>274</v>
      </c>
      <c r="D66" s="1110"/>
      <c r="E66" s="1110"/>
      <c r="F66" s="1110"/>
      <c r="G66" s="1110"/>
      <c r="H66" s="1111"/>
      <c r="I66" s="445"/>
      <c r="J66" s="774"/>
    </row>
    <row r="67" spans="2:10" ht="39.75" customHeight="1">
      <c r="B67" s="1107"/>
      <c r="C67" s="446" t="s">
        <v>275</v>
      </c>
      <c r="D67" s="354" t="s">
        <v>206</v>
      </c>
      <c r="E67" s="354" t="s">
        <v>276</v>
      </c>
      <c r="F67" s="354" t="s">
        <v>19</v>
      </c>
      <c r="G67" s="354">
        <v>30.1</v>
      </c>
      <c r="H67" s="344">
        <v>24</v>
      </c>
      <c r="I67" s="350">
        <v>23.1</v>
      </c>
      <c r="J67" s="225">
        <v>23.6</v>
      </c>
    </row>
    <row r="68" spans="2:10" ht="48.6" customHeight="1" thickBot="1">
      <c r="B68" s="1108"/>
      <c r="C68" s="800" t="s">
        <v>277</v>
      </c>
      <c r="D68" s="107" t="s">
        <v>206</v>
      </c>
      <c r="E68" s="107" t="s">
        <v>278</v>
      </c>
      <c r="F68" s="107" t="s">
        <v>279</v>
      </c>
      <c r="G68" s="107">
        <v>68.7</v>
      </c>
      <c r="H68" s="448">
        <v>60</v>
      </c>
      <c r="I68" s="449">
        <v>49.6</v>
      </c>
      <c r="J68" s="775">
        <v>49.6</v>
      </c>
    </row>
    <row r="69" spans="2:10">
      <c r="C69" s="327"/>
      <c r="E69" s="335"/>
      <c r="G69" s="327"/>
      <c r="H69" s="327"/>
      <c r="I69" s="327"/>
      <c r="J69" s="327"/>
    </row>
    <row r="70" spans="2:10" ht="16.5" customHeight="1" thickBot="1">
      <c r="B70" s="1044" t="s">
        <v>280</v>
      </c>
      <c r="C70" s="1044"/>
      <c r="D70" s="1044"/>
      <c r="E70" s="1044"/>
      <c r="F70" s="1044"/>
      <c r="G70" s="1044"/>
      <c r="H70" s="1044"/>
      <c r="I70" s="1044"/>
      <c r="J70" s="1044"/>
    </row>
    <row r="71" spans="2:10" ht="47.4" customHeight="1" thickBot="1">
      <c r="B71" s="436" t="s">
        <v>10</v>
      </c>
      <c r="C71" s="437" t="s">
        <v>129</v>
      </c>
      <c r="D71" s="437" t="s">
        <v>130</v>
      </c>
      <c r="E71" s="437" t="s">
        <v>12</v>
      </c>
      <c r="F71" s="437" t="s">
        <v>13</v>
      </c>
      <c r="G71" s="437">
        <v>2021</v>
      </c>
      <c r="H71" s="437">
        <v>2022</v>
      </c>
      <c r="I71" s="437">
        <v>2023</v>
      </c>
      <c r="J71" s="769">
        <v>2024</v>
      </c>
    </row>
    <row r="72" spans="2:10" ht="41.25" customHeight="1">
      <c r="B72" s="324" t="s">
        <v>281</v>
      </c>
      <c r="C72" s="352" t="s">
        <v>282</v>
      </c>
      <c r="D72" s="318" t="s">
        <v>283</v>
      </c>
      <c r="E72" s="318" t="s">
        <v>284</v>
      </c>
      <c r="F72" s="318" t="s">
        <v>285</v>
      </c>
      <c r="G72" s="318">
        <v>1553</v>
      </c>
      <c r="H72" s="342">
        <v>1582</v>
      </c>
      <c r="I72" s="342">
        <v>1596</v>
      </c>
      <c r="J72" s="384">
        <v>3644</v>
      </c>
    </row>
    <row r="73" spans="2:10" ht="63.75" customHeight="1">
      <c r="B73" s="325" t="s">
        <v>286</v>
      </c>
      <c r="C73" s="348" t="s">
        <v>287</v>
      </c>
      <c r="D73" s="349" t="s">
        <v>152</v>
      </c>
      <c r="E73" s="349" t="s">
        <v>288</v>
      </c>
      <c r="F73" s="349" t="s">
        <v>289</v>
      </c>
      <c r="G73" s="349">
        <v>12</v>
      </c>
      <c r="H73" s="341">
        <v>22.99</v>
      </c>
      <c r="I73" s="341">
        <v>13.69</v>
      </c>
      <c r="J73" s="435">
        <v>14.27</v>
      </c>
    </row>
    <row r="74" spans="2:10" ht="48" customHeight="1">
      <c r="B74" s="325" t="s">
        <v>290</v>
      </c>
      <c r="C74" s="348" t="s">
        <v>291</v>
      </c>
      <c r="D74" s="349" t="s">
        <v>206</v>
      </c>
      <c r="E74" s="349" t="s">
        <v>292</v>
      </c>
      <c r="F74" s="349" t="s">
        <v>293</v>
      </c>
      <c r="G74" s="349">
        <v>1724</v>
      </c>
      <c r="H74" s="341">
        <v>1711</v>
      </c>
      <c r="I74" s="339">
        <v>2260</v>
      </c>
      <c r="J74" s="435">
        <v>2260</v>
      </c>
    </row>
    <row r="75" spans="2:10" ht="61.5" customHeight="1" thickBot="1">
      <c r="B75" s="328" t="s">
        <v>294</v>
      </c>
      <c r="C75" s="216" t="s">
        <v>295</v>
      </c>
      <c r="D75" s="87" t="s">
        <v>296</v>
      </c>
      <c r="E75" s="87" t="s">
        <v>297</v>
      </c>
      <c r="F75" s="87" t="s">
        <v>298</v>
      </c>
      <c r="G75" s="87" t="s">
        <v>299</v>
      </c>
      <c r="H75" s="12" t="s">
        <v>300</v>
      </c>
      <c r="I75" s="351" t="s">
        <v>301</v>
      </c>
      <c r="J75" s="544" t="s">
        <v>2700</v>
      </c>
    </row>
    <row r="76" spans="2:10">
      <c r="C76" s="93"/>
      <c r="E76" s="88"/>
      <c r="G76" s="327"/>
      <c r="H76" s="327"/>
      <c r="I76" s="115"/>
      <c r="J76" s="327"/>
    </row>
    <row r="77" spans="2:10" ht="30" customHeight="1" thickBot="1">
      <c r="B77" s="1044" t="s">
        <v>302</v>
      </c>
      <c r="C77" s="1044"/>
      <c r="D77" s="1044"/>
      <c r="E77" s="1044"/>
      <c r="F77" s="1044"/>
      <c r="G77" s="1044"/>
      <c r="H77" s="1044"/>
      <c r="I77" s="1044"/>
      <c r="J77" s="1044"/>
    </row>
    <row r="78" spans="2:10" ht="45.6" customHeight="1" thickBot="1">
      <c r="B78" s="75" t="s">
        <v>10</v>
      </c>
      <c r="C78" s="51" t="s">
        <v>129</v>
      </c>
      <c r="D78" s="51" t="s">
        <v>130</v>
      </c>
      <c r="E78" s="67" t="s">
        <v>12</v>
      </c>
      <c r="F78" s="67" t="s">
        <v>13</v>
      </c>
      <c r="G78" s="67">
        <v>2021</v>
      </c>
      <c r="H78" s="91">
        <v>2022</v>
      </c>
      <c r="I78" s="91">
        <v>2023</v>
      </c>
      <c r="J78" s="769">
        <v>2024</v>
      </c>
    </row>
    <row r="79" spans="2:10" ht="15" customHeight="1">
      <c r="B79" s="1075" t="s">
        <v>303</v>
      </c>
      <c r="C79" s="1078" t="s">
        <v>304</v>
      </c>
      <c r="D79" s="1081" t="s">
        <v>152</v>
      </c>
      <c r="E79" s="1084" t="s">
        <v>305</v>
      </c>
      <c r="F79" s="1081" t="s">
        <v>306</v>
      </c>
      <c r="G79" s="1069" t="s">
        <v>307</v>
      </c>
      <c r="H79" s="1072" t="s">
        <v>308</v>
      </c>
      <c r="I79" s="1086" t="s">
        <v>2651</v>
      </c>
      <c r="J79" s="1088">
        <v>68.599999999999994</v>
      </c>
    </row>
    <row r="80" spans="2:10" ht="15" customHeight="1">
      <c r="B80" s="1076"/>
      <c r="C80" s="1079"/>
      <c r="D80" s="1082"/>
      <c r="E80" s="1073"/>
      <c r="F80" s="1082"/>
      <c r="G80" s="1070"/>
      <c r="H80" s="1073"/>
      <c r="I80" s="1070"/>
      <c r="J80" s="1089"/>
    </row>
    <row r="81" spans="2:10" ht="15" customHeight="1">
      <c r="B81" s="1076"/>
      <c r="C81" s="1079"/>
      <c r="D81" s="1082"/>
      <c r="E81" s="1073"/>
      <c r="F81" s="1082"/>
      <c r="G81" s="1070"/>
      <c r="H81" s="1073"/>
      <c r="I81" s="1070"/>
      <c r="J81" s="1089"/>
    </row>
    <row r="82" spans="2:10" ht="15" customHeight="1">
      <c r="B82" s="1076"/>
      <c r="C82" s="1079"/>
      <c r="D82" s="1082"/>
      <c r="E82" s="1073"/>
      <c r="F82" s="1082"/>
      <c r="G82" s="1070"/>
      <c r="H82" s="1073"/>
      <c r="I82" s="1070"/>
      <c r="J82" s="1089"/>
    </row>
    <row r="83" spans="2:10" ht="15" customHeight="1">
      <c r="B83" s="1076"/>
      <c r="C83" s="1079"/>
      <c r="D83" s="1082"/>
      <c r="E83" s="1073"/>
      <c r="F83" s="1082"/>
      <c r="G83" s="1070"/>
      <c r="H83" s="1073"/>
      <c r="I83" s="1070"/>
      <c r="J83" s="1089"/>
    </row>
    <row r="84" spans="2:10" ht="15" customHeight="1">
      <c r="B84" s="1076"/>
      <c r="C84" s="1079"/>
      <c r="D84" s="1082"/>
      <c r="E84" s="1073"/>
      <c r="F84" s="1082"/>
      <c r="G84" s="1070"/>
      <c r="H84" s="1073"/>
      <c r="I84" s="1070"/>
      <c r="J84" s="1089"/>
    </row>
    <row r="85" spans="2:10" ht="15" customHeight="1">
      <c r="B85" s="1076"/>
      <c r="C85" s="1079"/>
      <c r="D85" s="1082"/>
      <c r="E85" s="1073"/>
      <c r="F85" s="1082"/>
      <c r="G85" s="1070"/>
      <c r="H85" s="1073"/>
      <c r="I85" s="1070"/>
      <c r="J85" s="1089"/>
    </row>
    <row r="86" spans="2:10" ht="15" customHeight="1" thickBot="1">
      <c r="B86" s="1077"/>
      <c r="C86" s="1080"/>
      <c r="D86" s="1083"/>
      <c r="E86" s="1085"/>
      <c r="F86" s="1083"/>
      <c r="G86" s="1071"/>
      <c r="H86" s="1074"/>
      <c r="I86" s="1087"/>
      <c r="J86" s="1090"/>
    </row>
    <row r="87" spans="2:10">
      <c r="B87" s="1045"/>
      <c r="C87" s="1045"/>
      <c r="D87" s="1045"/>
      <c r="E87" s="1045"/>
      <c r="F87" s="1045"/>
      <c r="G87" s="1045"/>
      <c r="H87" s="1045"/>
      <c r="I87" s="1045"/>
      <c r="J87" s="1045"/>
    </row>
    <row r="88" spans="2:10">
      <c r="C88" s="327"/>
      <c r="E88" s="88"/>
      <c r="G88" s="327"/>
      <c r="H88" s="327"/>
      <c r="I88" s="327"/>
      <c r="J88" s="327"/>
    </row>
    <row r="89" spans="2:10" ht="18.75" customHeight="1">
      <c r="B89" s="1091" t="s">
        <v>309</v>
      </c>
      <c r="C89" s="1091"/>
      <c r="D89" s="1091"/>
      <c r="E89" s="1091"/>
      <c r="F89" s="1091"/>
      <c r="G89" s="1091"/>
      <c r="H89" s="1091"/>
      <c r="I89" s="1091"/>
      <c r="J89" s="1091"/>
    </row>
    <row r="90" spans="2:10">
      <c r="C90" s="99"/>
      <c r="D90" s="100"/>
      <c r="E90" s="99"/>
      <c r="G90" s="327"/>
      <c r="H90" s="327"/>
      <c r="I90" s="327"/>
      <c r="J90" s="327"/>
    </row>
    <row r="91" spans="2:10" ht="14.4" customHeight="1" thickBot="1">
      <c r="B91" s="1044" t="s">
        <v>310</v>
      </c>
      <c r="C91" s="1044"/>
      <c r="D91" s="1044"/>
      <c r="E91" s="1044"/>
      <c r="F91" s="1044"/>
      <c r="G91" s="1044"/>
      <c r="H91" s="1044"/>
      <c r="I91" s="1044"/>
      <c r="J91" s="1044"/>
    </row>
    <row r="92" spans="2:10" ht="46.2" customHeight="1" thickBot="1">
      <c r="B92" s="28" t="s">
        <v>10</v>
      </c>
      <c r="C92" s="67" t="s">
        <v>129</v>
      </c>
      <c r="D92" s="67" t="s">
        <v>130</v>
      </c>
      <c r="E92" s="67" t="s">
        <v>12</v>
      </c>
      <c r="F92" s="67" t="s">
        <v>13</v>
      </c>
      <c r="G92" s="67">
        <v>2021</v>
      </c>
      <c r="H92" s="67">
        <v>2022</v>
      </c>
      <c r="I92" s="67">
        <v>2023</v>
      </c>
      <c r="J92" s="769">
        <v>2024</v>
      </c>
    </row>
    <row r="93" spans="2:10" ht="40.950000000000003" customHeight="1" thickBot="1">
      <c r="B93" s="332" t="s">
        <v>311</v>
      </c>
      <c r="C93" s="334" t="s">
        <v>312</v>
      </c>
      <c r="D93" s="313" t="s">
        <v>152</v>
      </c>
      <c r="E93" s="313" t="s">
        <v>313</v>
      </c>
      <c r="F93" s="313" t="s">
        <v>314</v>
      </c>
      <c r="G93" s="313" t="s">
        <v>366</v>
      </c>
      <c r="H93" s="313" t="s">
        <v>366</v>
      </c>
      <c r="I93" s="313" t="s">
        <v>366</v>
      </c>
      <c r="J93" s="394" t="s">
        <v>366</v>
      </c>
    </row>
    <row r="94" spans="2:10">
      <c r="C94" s="451"/>
      <c r="E94" s="46"/>
      <c r="G94" s="327"/>
      <c r="H94" s="327"/>
      <c r="I94" s="327"/>
      <c r="J94" s="327"/>
    </row>
    <row r="95" spans="2:10" ht="14.4" customHeight="1" thickBot="1">
      <c r="B95" s="1044" t="s">
        <v>315</v>
      </c>
      <c r="C95" s="1044"/>
      <c r="D95" s="1044"/>
      <c r="E95" s="1044"/>
      <c r="F95" s="1044"/>
      <c r="G95" s="1044"/>
      <c r="H95" s="1044"/>
      <c r="I95" s="1044"/>
      <c r="J95" s="1044"/>
    </row>
    <row r="96" spans="2:10" ht="45" customHeight="1" thickBot="1">
      <c r="B96" s="28" t="s">
        <v>10</v>
      </c>
      <c r="C96" s="67" t="s">
        <v>129</v>
      </c>
      <c r="D96" s="67" t="s">
        <v>130</v>
      </c>
      <c r="E96" s="67" t="s">
        <v>12</v>
      </c>
      <c r="F96" s="67" t="s">
        <v>13</v>
      </c>
      <c r="G96" s="67">
        <v>2021</v>
      </c>
      <c r="H96" s="91">
        <v>2022</v>
      </c>
      <c r="I96" s="67">
        <v>2023</v>
      </c>
      <c r="J96" s="769">
        <v>2024</v>
      </c>
    </row>
    <row r="97" spans="2:10" ht="79.95" customHeight="1" thickBot="1">
      <c r="B97" s="331" t="s">
        <v>316</v>
      </c>
      <c r="C97" s="333" t="s">
        <v>317</v>
      </c>
      <c r="D97" s="312" t="s">
        <v>206</v>
      </c>
      <c r="E97" s="312" t="s">
        <v>318</v>
      </c>
      <c r="F97" s="312" t="s">
        <v>319</v>
      </c>
      <c r="G97" s="312">
        <v>0</v>
      </c>
      <c r="H97" s="314">
        <v>0</v>
      </c>
      <c r="I97" s="345">
        <v>1</v>
      </c>
      <c r="J97" s="219">
        <v>1</v>
      </c>
    </row>
    <row r="98" spans="2:10" ht="42.75" customHeight="1">
      <c r="B98" s="1092" t="s">
        <v>320</v>
      </c>
      <c r="C98" s="1093"/>
      <c r="D98" s="1093"/>
      <c r="E98" s="1093"/>
      <c r="F98" s="1093"/>
      <c r="G98" s="1093"/>
      <c r="H98" s="1093"/>
      <c r="I98" s="1093"/>
      <c r="J98" s="1093"/>
    </row>
    <row r="99" spans="2:10">
      <c r="C99" s="327"/>
      <c r="E99" s="88"/>
      <c r="G99" s="327"/>
      <c r="H99" s="327"/>
      <c r="I99" s="327"/>
      <c r="J99" s="327"/>
    </row>
    <row r="100" spans="2:10" ht="14.4" customHeight="1" thickBot="1">
      <c r="B100" s="1044" t="s">
        <v>321</v>
      </c>
      <c r="C100" s="1044"/>
      <c r="D100" s="1044"/>
      <c r="E100" s="1044"/>
      <c r="F100" s="1044"/>
      <c r="G100" s="1044"/>
      <c r="H100" s="1044"/>
      <c r="I100" s="1044"/>
      <c r="J100" s="1044"/>
    </row>
    <row r="101" spans="2:10" ht="43.95" customHeight="1" thickBot="1">
      <c r="B101" s="28" t="s">
        <v>10</v>
      </c>
      <c r="C101" s="67" t="s">
        <v>129</v>
      </c>
      <c r="D101" s="67" t="s">
        <v>130</v>
      </c>
      <c r="E101" s="67" t="s">
        <v>12</v>
      </c>
      <c r="F101" s="67" t="s">
        <v>13</v>
      </c>
      <c r="G101" s="67">
        <v>2021</v>
      </c>
      <c r="H101" s="67">
        <v>2022</v>
      </c>
      <c r="I101" s="67">
        <v>2023</v>
      </c>
      <c r="J101" s="769">
        <v>2024</v>
      </c>
    </row>
    <row r="102" spans="2:10" ht="27" thickBot="1">
      <c r="B102" s="332" t="s">
        <v>322</v>
      </c>
      <c r="C102" s="452" t="s">
        <v>323</v>
      </c>
      <c r="D102" s="313" t="s">
        <v>212</v>
      </c>
      <c r="E102" s="313" t="s">
        <v>324</v>
      </c>
      <c r="F102" s="313" t="s">
        <v>325</v>
      </c>
      <c r="G102" s="313">
        <v>763.8</v>
      </c>
      <c r="H102" s="130">
        <v>701.7</v>
      </c>
      <c r="I102" s="130">
        <v>713.51</v>
      </c>
      <c r="J102" s="777">
        <v>606.36</v>
      </c>
    </row>
    <row r="103" spans="2:10">
      <c r="C103" s="451"/>
      <c r="E103" s="46"/>
      <c r="G103" s="327"/>
      <c r="H103" s="327"/>
      <c r="I103" s="327"/>
      <c r="J103" s="327"/>
    </row>
    <row r="104" spans="2:10" ht="14.4" customHeight="1" thickBot="1">
      <c r="B104" s="1044" t="s">
        <v>326</v>
      </c>
      <c r="C104" s="1044"/>
      <c r="D104" s="1044"/>
      <c r="E104" s="1044"/>
      <c r="F104" s="1044"/>
      <c r="G104" s="1044"/>
      <c r="H104" s="1044"/>
      <c r="I104" s="1044"/>
      <c r="J104" s="1044"/>
    </row>
    <row r="105" spans="2:10" ht="45.6" customHeight="1" thickBot="1">
      <c r="B105" s="75" t="s">
        <v>10</v>
      </c>
      <c r="C105" s="51" t="s">
        <v>129</v>
      </c>
      <c r="D105" s="51" t="s">
        <v>130</v>
      </c>
      <c r="E105" s="67" t="s">
        <v>12</v>
      </c>
      <c r="F105" s="67" t="s">
        <v>13</v>
      </c>
      <c r="G105" s="67">
        <v>2021</v>
      </c>
      <c r="H105" s="67">
        <v>2022</v>
      </c>
      <c r="I105" s="67">
        <v>2023</v>
      </c>
      <c r="J105" s="769">
        <v>2024</v>
      </c>
    </row>
    <row r="106" spans="2:10" ht="64.95" customHeight="1">
      <c r="B106" s="443" t="s">
        <v>327</v>
      </c>
      <c r="C106" s="453" t="s">
        <v>2701</v>
      </c>
      <c r="D106" s="101" t="s">
        <v>206</v>
      </c>
      <c r="E106" s="101" t="s">
        <v>18</v>
      </c>
      <c r="F106" s="101" t="s">
        <v>19</v>
      </c>
      <c r="G106" s="101">
        <v>10</v>
      </c>
      <c r="H106" s="315" t="s">
        <v>2702</v>
      </c>
      <c r="I106" s="312">
        <v>9</v>
      </c>
      <c r="J106" s="368">
        <v>12</v>
      </c>
    </row>
    <row r="107" spans="2:10" ht="51.6" customHeight="1">
      <c r="B107" s="454" t="s">
        <v>328</v>
      </c>
      <c r="C107" s="348" t="s">
        <v>2703</v>
      </c>
      <c r="D107" s="349" t="s">
        <v>212</v>
      </c>
      <c r="E107" s="349" t="s">
        <v>329</v>
      </c>
      <c r="F107" s="349" t="s">
        <v>330</v>
      </c>
      <c r="G107" s="349">
        <v>500.4</v>
      </c>
      <c r="H107" s="349">
        <v>572.99099999999999</v>
      </c>
      <c r="I107" s="349">
        <v>868.20500000000004</v>
      </c>
      <c r="J107" s="426">
        <v>1224.3</v>
      </c>
    </row>
    <row r="108" spans="2:10" ht="64.2" customHeight="1" thickBot="1">
      <c r="B108" s="455" t="s">
        <v>331</v>
      </c>
      <c r="C108" s="456" t="s">
        <v>2704</v>
      </c>
      <c r="D108" s="102" t="s">
        <v>206</v>
      </c>
      <c r="E108" s="102" t="s">
        <v>332</v>
      </c>
      <c r="F108" s="102" t="s">
        <v>333</v>
      </c>
      <c r="G108" s="102">
        <v>9</v>
      </c>
      <c r="H108" s="102">
        <v>9</v>
      </c>
      <c r="I108" s="102">
        <v>6</v>
      </c>
      <c r="J108" s="231">
        <v>11</v>
      </c>
    </row>
    <row r="109" spans="2:10" ht="12.75" customHeight="1">
      <c r="C109" s="451"/>
      <c r="E109" s="46"/>
      <c r="G109" s="327"/>
      <c r="H109" s="327"/>
      <c r="I109" s="327"/>
      <c r="J109" s="327"/>
    </row>
    <row r="110" spans="2:10" ht="14.4" customHeight="1" thickBot="1">
      <c r="B110" s="1044" t="s">
        <v>335</v>
      </c>
      <c r="C110" s="1044"/>
      <c r="D110" s="1044"/>
      <c r="E110" s="1044"/>
      <c r="F110" s="1044"/>
      <c r="G110" s="1044"/>
      <c r="H110" s="1044"/>
      <c r="I110" s="1044"/>
      <c r="J110" s="1044"/>
    </row>
    <row r="111" spans="2:10" ht="43.2" customHeight="1" thickBot="1">
      <c r="B111" s="28" t="s">
        <v>10</v>
      </c>
      <c r="C111" s="67" t="s">
        <v>129</v>
      </c>
      <c r="D111" s="67" t="s">
        <v>130</v>
      </c>
      <c r="E111" s="67" t="s">
        <v>12</v>
      </c>
      <c r="F111" s="67" t="s">
        <v>13</v>
      </c>
      <c r="G111" s="67">
        <v>2021</v>
      </c>
      <c r="H111" s="67">
        <v>2022</v>
      </c>
      <c r="I111" s="67">
        <v>2023</v>
      </c>
      <c r="J111" s="769">
        <v>2024</v>
      </c>
    </row>
    <row r="112" spans="2:10" ht="58.5" customHeight="1" thickBot="1">
      <c r="B112" s="332" t="s">
        <v>336</v>
      </c>
      <c r="C112" s="334" t="s">
        <v>2674</v>
      </c>
      <c r="D112" s="313" t="s">
        <v>152</v>
      </c>
      <c r="E112" s="313" t="s">
        <v>337</v>
      </c>
      <c r="F112" s="313" t="s">
        <v>338</v>
      </c>
      <c r="G112" s="313">
        <v>8.1999999999999993</v>
      </c>
      <c r="H112" s="313">
        <v>8.1999999999999993</v>
      </c>
      <c r="I112" s="313">
        <v>9.5</v>
      </c>
      <c r="J112" s="394">
        <v>9.6</v>
      </c>
    </row>
    <row r="113" spans="2:10">
      <c r="C113" s="451"/>
      <c r="E113" s="46"/>
      <c r="G113" s="327"/>
      <c r="H113" s="327"/>
      <c r="I113" s="327"/>
      <c r="J113" s="327"/>
    </row>
    <row r="114" spans="2:10" ht="14.4" customHeight="1" thickBot="1">
      <c r="B114" s="1044" t="s">
        <v>339</v>
      </c>
      <c r="C114" s="1044"/>
      <c r="D114" s="1044"/>
      <c r="E114" s="1044"/>
      <c r="F114" s="1044"/>
      <c r="G114" s="1044"/>
      <c r="H114" s="1044"/>
      <c r="I114" s="1044"/>
      <c r="J114" s="1044"/>
    </row>
    <row r="115" spans="2:10" ht="48.6" customHeight="1" thickBot="1">
      <c r="B115" s="28" t="s">
        <v>10</v>
      </c>
      <c r="C115" s="67" t="s">
        <v>129</v>
      </c>
      <c r="D115" s="67" t="s">
        <v>130</v>
      </c>
      <c r="E115" s="67" t="s">
        <v>12</v>
      </c>
      <c r="F115" s="67" t="s">
        <v>13</v>
      </c>
      <c r="G115" s="67">
        <v>2021</v>
      </c>
      <c r="H115" s="67">
        <v>2022</v>
      </c>
      <c r="I115" s="67">
        <v>2023</v>
      </c>
      <c r="J115" s="769">
        <v>2024</v>
      </c>
    </row>
    <row r="116" spans="2:10" ht="49.5" customHeight="1" thickBot="1">
      <c r="B116" s="332" t="s">
        <v>340</v>
      </c>
      <c r="C116" s="334" t="s">
        <v>341</v>
      </c>
      <c r="D116" s="313" t="s">
        <v>206</v>
      </c>
      <c r="E116" s="313" t="s">
        <v>342</v>
      </c>
      <c r="F116" s="313" t="s">
        <v>343</v>
      </c>
      <c r="G116" s="313">
        <v>16.559999999999999</v>
      </c>
      <c r="H116" s="313">
        <v>15.63</v>
      </c>
      <c r="I116" s="313">
        <v>14.8</v>
      </c>
      <c r="J116" s="394">
        <v>17.21</v>
      </c>
    </row>
    <row r="117" spans="2:10">
      <c r="C117" s="327"/>
      <c r="E117" s="88"/>
      <c r="G117" s="327"/>
      <c r="H117" s="327"/>
      <c r="I117" s="327"/>
      <c r="J117" s="327"/>
    </row>
    <row r="118" spans="2:10" ht="14.4" customHeight="1" thickBot="1">
      <c r="B118" s="1044" t="s">
        <v>1370</v>
      </c>
      <c r="C118" s="1044"/>
      <c r="D118" s="1044"/>
      <c r="E118" s="1044"/>
      <c r="F118" s="1044"/>
      <c r="G118" s="1044"/>
      <c r="H118" s="1044"/>
      <c r="I118" s="1044"/>
      <c r="J118" s="1044"/>
    </row>
    <row r="119" spans="2:10" ht="47.4" customHeight="1" thickBot="1">
      <c r="B119" s="28" t="s">
        <v>10</v>
      </c>
      <c r="C119" s="67" t="s">
        <v>129</v>
      </c>
      <c r="D119" s="67" t="s">
        <v>130</v>
      </c>
      <c r="E119" s="67" t="s">
        <v>12</v>
      </c>
      <c r="F119" s="67" t="s">
        <v>13</v>
      </c>
      <c r="G119" s="67">
        <v>2021</v>
      </c>
      <c r="H119" s="67">
        <v>2022</v>
      </c>
      <c r="I119" s="176">
        <v>2023</v>
      </c>
      <c r="J119" s="769">
        <v>2024</v>
      </c>
    </row>
    <row r="120" spans="2:10" ht="59.1" customHeight="1" thickBot="1">
      <c r="B120" s="332" t="s">
        <v>344</v>
      </c>
      <c r="C120" s="334" t="s">
        <v>345</v>
      </c>
      <c r="D120" s="313" t="s">
        <v>206</v>
      </c>
      <c r="E120" s="313" t="s">
        <v>346</v>
      </c>
      <c r="F120" s="313" t="s">
        <v>347</v>
      </c>
      <c r="G120" s="313">
        <v>198</v>
      </c>
      <c r="H120" s="346">
        <v>146</v>
      </c>
      <c r="I120" s="186">
        <v>239</v>
      </c>
      <c r="J120" s="219">
        <v>122</v>
      </c>
    </row>
    <row r="121" spans="2:10">
      <c r="C121" s="451"/>
      <c r="E121" s="46"/>
      <c r="G121" s="327"/>
      <c r="H121" s="327"/>
      <c r="I121" s="327"/>
      <c r="J121" s="327"/>
    </row>
    <row r="122" spans="2:10" ht="14.4" customHeight="1" thickBot="1">
      <c r="B122" s="1044" t="s">
        <v>1454</v>
      </c>
      <c r="C122" s="1044"/>
      <c r="D122" s="1044"/>
      <c r="E122" s="1044"/>
      <c r="F122" s="1044"/>
      <c r="G122" s="1044"/>
      <c r="H122" s="1044"/>
      <c r="I122" s="1044"/>
      <c r="J122" s="1044"/>
    </row>
    <row r="123" spans="2:10" ht="46.2" customHeight="1" thickBot="1">
      <c r="B123" s="28" t="s">
        <v>10</v>
      </c>
      <c r="C123" s="67" t="s">
        <v>129</v>
      </c>
      <c r="D123" s="67" t="s">
        <v>130</v>
      </c>
      <c r="E123" s="67" t="s">
        <v>12</v>
      </c>
      <c r="F123" s="67" t="s">
        <v>13</v>
      </c>
      <c r="G123" s="67">
        <v>2021</v>
      </c>
      <c r="H123" s="67">
        <v>2022</v>
      </c>
      <c r="I123" s="176">
        <v>2023</v>
      </c>
      <c r="J123" s="769">
        <v>2024</v>
      </c>
    </row>
    <row r="124" spans="2:10" ht="39.75" customHeight="1">
      <c r="B124" s="324" t="s">
        <v>348</v>
      </c>
      <c r="C124" s="352" t="s">
        <v>349</v>
      </c>
      <c r="D124" s="318" t="s">
        <v>350</v>
      </c>
      <c r="E124" s="318" t="s">
        <v>351</v>
      </c>
      <c r="F124" s="318" t="s">
        <v>352</v>
      </c>
      <c r="G124" s="318" t="s">
        <v>353</v>
      </c>
      <c r="H124" s="318" t="s">
        <v>353</v>
      </c>
      <c r="I124" s="177" t="s">
        <v>353</v>
      </c>
      <c r="J124" s="778" t="s">
        <v>2705</v>
      </c>
    </row>
    <row r="125" spans="2:10" ht="41.4" customHeight="1" thickBot="1">
      <c r="B125" s="328" t="s">
        <v>354</v>
      </c>
      <c r="C125" s="216" t="s">
        <v>355</v>
      </c>
      <c r="D125" s="87" t="s">
        <v>350</v>
      </c>
      <c r="E125" s="87" t="s">
        <v>356</v>
      </c>
      <c r="F125" s="87" t="s">
        <v>357</v>
      </c>
      <c r="G125" s="87" t="s">
        <v>358</v>
      </c>
      <c r="H125" s="20" t="s">
        <v>359</v>
      </c>
      <c r="I125" s="20" t="s">
        <v>360</v>
      </c>
      <c r="J125" s="376" t="s">
        <v>359</v>
      </c>
    </row>
    <row r="126" spans="2:10">
      <c r="C126" s="451"/>
      <c r="E126" s="46"/>
      <c r="G126" s="327"/>
      <c r="H126" s="327"/>
      <c r="I126" s="327"/>
      <c r="J126" s="327"/>
    </row>
    <row r="127" spans="2:10" ht="14.4" customHeight="1" thickBot="1">
      <c r="B127" s="1044" t="s">
        <v>361</v>
      </c>
      <c r="C127" s="1044"/>
      <c r="D127" s="1044"/>
      <c r="E127" s="1044"/>
      <c r="F127" s="1044"/>
      <c r="G127" s="1044"/>
      <c r="H127" s="1044"/>
      <c r="I127" s="1044"/>
      <c r="J127" s="1044"/>
    </row>
    <row r="128" spans="2:10" ht="46.2" customHeight="1" thickBot="1">
      <c r="B128" s="28" t="s">
        <v>10</v>
      </c>
      <c r="C128" s="67" t="s">
        <v>129</v>
      </c>
      <c r="D128" s="67" t="s">
        <v>130</v>
      </c>
      <c r="E128" s="67" t="s">
        <v>12</v>
      </c>
      <c r="F128" s="67" t="s">
        <v>13</v>
      </c>
      <c r="G128" s="67">
        <v>2021</v>
      </c>
      <c r="H128" s="67">
        <v>2022</v>
      </c>
      <c r="I128" s="67">
        <v>2023</v>
      </c>
      <c r="J128" s="769">
        <v>2024</v>
      </c>
    </row>
    <row r="129" spans="2:10" ht="57.6" customHeight="1" thickBot="1">
      <c r="B129" s="332" t="s">
        <v>362</v>
      </c>
      <c r="C129" s="334" t="s">
        <v>363</v>
      </c>
      <c r="D129" s="313" t="s">
        <v>152</v>
      </c>
      <c r="E129" s="313" t="s">
        <v>364</v>
      </c>
      <c r="F129" s="313" t="s">
        <v>365</v>
      </c>
      <c r="G129" s="313" t="s">
        <v>2669</v>
      </c>
      <c r="H129" s="313" t="s">
        <v>2670</v>
      </c>
      <c r="I129" s="50" t="s">
        <v>2671</v>
      </c>
      <c r="J129" s="219" t="s">
        <v>2706</v>
      </c>
    </row>
    <row r="130" spans="2:10" ht="24" customHeight="1">
      <c r="B130" s="1093" t="s">
        <v>367</v>
      </c>
      <c r="C130" s="1093"/>
      <c r="D130" s="1093"/>
      <c r="E130" s="1093"/>
      <c r="F130" s="1093"/>
      <c r="G130" s="1093"/>
      <c r="H130" s="1093"/>
      <c r="I130" s="1093"/>
      <c r="J130" s="1093"/>
    </row>
    <row r="131" spans="2:10" ht="16.2" customHeight="1" thickBot="1">
      <c r="B131" s="1044" t="s">
        <v>368</v>
      </c>
      <c r="C131" s="1044"/>
      <c r="D131" s="1044"/>
      <c r="E131" s="1044"/>
      <c r="F131" s="1044"/>
      <c r="G131" s="1044"/>
      <c r="H131" s="1044"/>
      <c r="I131" s="1044"/>
      <c r="J131" s="1044"/>
    </row>
    <row r="132" spans="2:10" ht="45" customHeight="1" thickBot="1">
      <c r="B132" s="75" t="s">
        <v>10</v>
      </c>
      <c r="C132" s="51" t="s">
        <v>129</v>
      </c>
      <c r="D132" s="51" t="s">
        <v>130</v>
      </c>
      <c r="E132" s="51" t="s">
        <v>12</v>
      </c>
      <c r="F132" s="51" t="s">
        <v>13</v>
      </c>
      <c r="G132" s="51">
        <v>2021</v>
      </c>
      <c r="H132" s="51">
        <v>2022</v>
      </c>
      <c r="I132" s="178">
        <v>2023</v>
      </c>
      <c r="J132" s="769">
        <v>2024</v>
      </c>
    </row>
    <row r="133" spans="2:10" ht="54.6" customHeight="1">
      <c r="B133" s="443" t="s">
        <v>369</v>
      </c>
      <c r="C133" s="453" t="s">
        <v>370</v>
      </c>
      <c r="D133" s="101" t="s">
        <v>371</v>
      </c>
      <c r="E133" s="101" t="s">
        <v>372</v>
      </c>
      <c r="F133" s="101" t="s">
        <v>373</v>
      </c>
      <c r="G133" s="457" t="s">
        <v>2707</v>
      </c>
      <c r="H133" s="458" t="s">
        <v>374</v>
      </c>
      <c r="I133" s="185" t="s">
        <v>375</v>
      </c>
      <c r="J133" s="778" t="s">
        <v>2708</v>
      </c>
    </row>
    <row r="134" spans="2:10" ht="57" customHeight="1" thickBot="1">
      <c r="B134" s="455" t="s">
        <v>376</v>
      </c>
      <c r="C134" s="456" t="s">
        <v>377</v>
      </c>
      <c r="D134" s="102" t="s">
        <v>378</v>
      </c>
      <c r="E134" s="102" t="s">
        <v>379</v>
      </c>
      <c r="F134" s="102" t="s">
        <v>380</v>
      </c>
      <c r="G134" s="459" t="s">
        <v>381</v>
      </c>
      <c r="H134" s="460" t="s">
        <v>382</v>
      </c>
      <c r="I134" s="461" t="s">
        <v>2709</v>
      </c>
      <c r="J134" s="231" t="s">
        <v>2710</v>
      </c>
    </row>
    <row r="135" spans="2:10" ht="19.5" customHeight="1">
      <c r="B135" s="1054" t="s">
        <v>383</v>
      </c>
      <c r="C135" s="1054"/>
      <c r="D135" s="1054"/>
      <c r="E135" s="1054"/>
      <c r="F135" s="1054"/>
      <c r="G135" s="1054"/>
      <c r="H135" s="1054"/>
      <c r="I135" s="1054"/>
      <c r="J135" s="1054"/>
    </row>
    <row r="136" spans="2:10" ht="14.4" customHeight="1" thickBot="1">
      <c r="B136" s="1044" t="s">
        <v>384</v>
      </c>
      <c r="C136" s="1044"/>
      <c r="D136" s="1044"/>
      <c r="E136" s="1044"/>
      <c r="F136" s="1044"/>
      <c r="G136" s="1044"/>
      <c r="H136" s="1044"/>
      <c r="I136" s="1044"/>
      <c r="J136" s="1044"/>
    </row>
    <row r="137" spans="2:10" ht="46.95" customHeight="1" thickBot="1">
      <c r="B137" s="75" t="s">
        <v>10</v>
      </c>
      <c r="C137" s="51" t="s">
        <v>129</v>
      </c>
      <c r="D137" s="51" t="s">
        <v>130</v>
      </c>
      <c r="E137" s="67" t="s">
        <v>12</v>
      </c>
      <c r="F137" s="67" t="s">
        <v>13</v>
      </c>
      <c r="G137" s="67">
        <v>2021</v>
      </c>
      <c r="H137" s="67">
        <v>2022</v>
      </c>
      <c r="I137" s="67">
        <v>2023</v>
      </c>
      <c r="J137" s="769">
        <v>2024</v>
      </c>
    </row>
    <row r="138" spans="2:10" ht="16.5" customHeight="1">
      <c r="B138" s="1112" t="s">
        <v>385</v>
      </c>
      <c r="C138" s="1115" t="s">
        <v>386</v>
      </c>
      <c r="D138" s="1115"/>
      <c r="E138" s="1115"/>
      <c r="F138" s="1115"/>
      <c r="G138" s="103"/>
      <c r="H138" s="103"/>
      <c r="I138" s="462"/>
      <c r="J138" s="779"/>
    </row>
    <row r="139" spans="2:10" ht="69.599999999999994" customHeight="1">
      <c r="B139" s="1113"/>
      <c r="C139" s="464" t="s">
        <v>387</v>
      </c>
      <c r="D139" s="104" t="s">
        <v>152</v>
      </c>
      <c r="E139" s="104" t="s">
        <v>388</v>
      </c>
      <c r="F139" s="104" t="s">
        <v>389</v>
      </c>
      <c r="G139" s="105">
        <v>100</v>
      </c>
      <c r="H139" s="128">
        <v>100</v>
      </c>
      <c r="I139" s="106">
        <v>100</v>
      </c>
      <c r="J139" s="780">
        <v>95</v>
      </c>
    </row>
    <row r="140" spans="2:10" ht="70.5" customHeight="1">
      <c r="B140" s="1113"/>
      <c r="C140" s="464" t="s">
        <v>390</v>
      </c>
      <c r="D140" s="104" t="s">
        <v>152</v>
      </c>
      <c r="E140" s="104" t="s">
        <v>391</v>
      </c>
      <c r="F140" s="104" t="s">
        <v>392</v>
      </c>
      <c r="G140" s="106">
        <v>11.6</v>
      </c>
      <c r="H140" s="128">
        <v>30.2</v>
      </c>
      <c r="I140" s="106">
        <v>15.1</v>
      </c>
      <c r="J140" s="780">
        <v>8</v>
      </c>
    </row>
    <row r="141" spans="2:10" ht="70.2" customHeight="1" thickBot="1">
      <c r="B141" s="1114"/>
      <c r="C141" s="447" t="s">
        <v>393</v>
      </c>
      <c r="D141" s="107" t="s">
        <v>152</v>
      </c>
      <c r="E141" s="107" t="s">
        <v>394</v>
      </c>
      <c r="F141" s="107" t="s">
        <v>395</v>
      </c>
      <c r="G141" s="108">
        <v>1.6</v>
      </c>
      <c r="H141" s="129">
        <v>4.7</v>
      </c>
      <c r="I141" s="465">
        <v>7.9</v>
      </c>
      <c r="J141" s="781">
        <v>7.9</v>
      </c>
    </row>
    <row r="142" spans="2:10">
      <c r="B142" s="442"/>
      <c r="C142" s="466"/>
      <c r="D142" s="109"/>
      <c r="E142" s="109"/>
      <c r="F142" s="109"/>
      <c r="G142" s="327"/>
      <c r="H142" s="327"/>
      <c r="I142" s="327"/>
      <c r="J142" s="327"/>
    </row>
    <row r="143" spans="2:10" ht="14.4" customHeight="1" thickBot="1">
      <c r="B143" s="1044" t="s">
        <v>396</v>
      </c>
      <c r="C143" s="1044"/>
      <c r="D143" s="1044"/>
      <c r="E143" s="1044"/>
      <c r="F143" s="1044"/>
      <c r="G143" s="1044"/>
      <c r="H143" s="1044"/>
      <c r="I143" s="1044"/>
      <c r="J143" s="1044"/>
    </row>
    <row r="144" spans="2:10" ht="42.6" customHeight="1" thickBot="1">
      <c r="B144" s="28" t="s">
        <v>10</v>
      </c>
      <c r="C144" s="67" t="s">
        <v>129</v>
      </c>
      <c r="D144" s="67" t="s">
        <v>130</v>
      </c>
      <c r="E144" s="67" t="s">
        <v>12</v>
      </c>
      <c r="F144" s="67" t="s">
        <v>13</v>
      </c>
      <c r="G144" s="67">
        <v>2021</v>
      </c>
      <c r="H144" s="67">
        <v>2022</v>
      </c>
      <c r="I144" s="67">
        <v>2023</v>
      </c>
      <c r="J144" s="769">
        <v>2024</v>
      </c>
    </row>
    <row r="145" spans="2:11" ht="51" customHeight="1">
      <c r="B145" s="324" t="s">
        <v>397</v>
      </c>
      <c r="C145" s="352" t="s">
        <v>398</v>
      </c>
      <c r="D145" s="318" t="s">
        <v>206</v>
      </c>
      <c r="E145" s="318" t="s">
        <v>399</v>
      </c>
      <c r="F145" s="318" t="s">
        <v>400</v>
      </c>
      <c r="G145" s="318">
        <v>1793.8</v>
      </c>
      <c r="H145" s="337">
        <v>1869.4</v>
      </c>
      <c r="I145" s="318">
        <v>1940.5</v>
      </c>
      <c r="J145" s="393">
        <v>1714.7</v>
      </c>
    </row>
    <row r="146" spans="2:11" ht="45" customHeight="1" thickBot="1">
      <c r="B146" s="328" t="s">
        <v>401</v>
      </c>
      <c r="C146" s="216" t="s">
        <v>402</v>
      </c>
      <c r="D146" s="87" t="s">
        <v>152</v>
      </c>
      <c r="E146" s="87" t="s">
        <v>403</v>
      </c>
      <c r="F146" s="87" t="s">
        <v>404</v>
      </c>
      <c r="G146" s="87">
        <v>99</v>
      </c>
      <c r="H146" s="87">
        <v>99</v>
      </c>
      <c r="I146" s="87">
        <v>98</v>
      </c>
      <c r="J146" s="231">
        <v>99</v>
      </c>
    </row>
    <row r="147" spans="2:11">
      <c r="C147" s="327"/>
      <c r="E147" s="88"/>
      <c r="G147" s="327"/>
      <c r="H147" s="327"/>
      <c r="I147" s="327"/>
      <c r="J147" s="327"/>
    </row>
    <row r="148" spans="2:11" ht="14.4" customHeight="1" thickBot="1">
      <c r="B148" s="1044" t="s">
        <v>405</v>
      </c>
      <c r="C148" s="1044"/>
      <c r="D148" s="1044"/>
      <c r="E148" s="1044"/>
      <c r="F148" s="1044"/>
      <c r="G148" s="1044"/>
      <c r="H148" s="1044"/>
      <c r="I148" s="1044"/>
      <c r="J148" s="1044"/>
    </row>
    <row r="149" spans="2:11" ht="46.2" customHeight="1" thickBot="1">
      <c r="B149" s="28" t="s">
        <v>10</v>
      </c>
      <c r="C149" s="67" t="s">
        <v>129</v>
      </c>
      <c r="D149" s="67" t="s">
        <v>130</v>
      </c>
      <c r="E149" s="67" t="s">
        <v>12</v>
      </c>
      <c r="F149" s="67" t="s">
        <v>13</v>
      </c>
      <c r="G149" s="67">
        <v>2021</v>
      </c>
      <c r="H149" s="67">
        <v>2022</v>
      </c>
      <c r="I149" s="176">
        <v>2023</v>
      </c>
      <c r="J149" s="769">
        <v>2024</v>
      </c>
    </row>
    <row r="150" spans="2:11" ht="70.2" customHeight="1">
      <c r="B150" s="324" t="s">
        <v>406</v>
      </c>
      <c r="C150" s="352" t="s">
        <v>2675</v>
      </c>
      <c r="D150" s="318" t="s">
        <v>206</v>
      </c>
      <c r="E150" s="318" t="s">
        <v>407</v>
      </c>
      <c r="F150" s="318" t="s">
        <v>408</v>
      </c>
      <c r="G150" s="318">
        <v>19</v>
      </c>
      <c r="H150" s="312">
        <v>19</v>
      </c>
      <c r="I150" s="117">
        <v>26</v>
      </c>
      <c r="J150" s="368">
        <v>28</v>
      </c>
    </row>
    <row r="151" spans="2:11" ht="61.5" customHeight="1">
      <c r="B151" s="325" t="s">
        <v>409</v>
      </c>
      <c r="C151" s="348" t="s">
        <v>2676</v>
      </c>
      <c r="D151" s="349" t="s">
        <v>152</v>
      </c>
      <c r="E151" s="349" t="s">
        <v>410</v>
      </c>
      <c r="F151" s="349" t="s">
        <v>411</v>
      </c>
      <c r="G151" s="349">
        <v>8</v>
      </c>
      <c r="H151" s="349">
        <v>8</v>
      </c>
      <c r="I151" s="349">
        <v>9.9</v>
      </c>
      <c r="J151" s="426">
        <v>10.5</v>
      </c>
    </row>
    <row r="152" spans="2:11" ht="69.599999999999994" customHeight="1" thickBot="1">
      <c r="B152" s="328" t="s">
        <v>412</v>
      </c>
      <c r="C152" s="216" t="s">
        <v>413</v>
      </c>
      <c r="D152" s="87" t="s">
        <v>414</v>
      </c>
      <c r="E152" s="87" t="s">
        <v>18</v>
      </c>
      <c r="F152" s="87" t="s">
        <v>415</v>
      </c>
      <c r="G152" s="87">
        <v>6.5</v>
      </c>
      <c r="H152" s="87">
        <v>5.5</v>
      </c>
      <c r="I152" s="87">
        <v>5.5</v>
      </c>
      <c r="J152" s="231">
        <v>5.5</v>
      </c>
    </row>
    <row r="153" spans="2:11" ht="15.6" customHeight="1">
      <c r="C153" s="327"/>
      <c r="E153" s="88"/>
      <c r="G153" s="327"/>
      <c r="H153" s="327"/>
      <c r="I153" s="327"/>
      <c r="J153" s="327"/>
    </row>
    <row r="154" spans="2:11" ht="21" customHeight="1" thickBot="1">
      <c r="B154" s="1055" t="s">
        <v>416</v>
      </c>
      <c r="C154" s="1055"/>
      <c r="D154" s="1055"/>
      <c r="E154" s="1055"/>
      <c r="F154" s="1055"/>
      <c r="G154" s="1055"/>
      <c r="H154" s="1055"/>
      <c r="I154" s="1055"/>
      <c r="J154" s="1055"/>
    </row>
    <row r="155" spans="2:11" ht="44.4" customHeight="1" thickBot="1">
      <c r="B155" s="110" t="s">
        <v>10</v>
      </c>
      <c r="C155" s="111" t="s">
        <v>129</v>
      </c>
      <c r="D155" s="111" t="s">
        <v>130</v>
      </c>
      <c r="E155" s="67" t="s">
        <v>12</v>
      </c>
      <c r="F155" s="67" t="s">
        <v>13</v>
      </c>
      <c r="G155" s="67">
        <v>2021</v>
      </c>
      <c r="H155" s="91">
        <v>2022</v>
      </c>
      <c r="I155" s="67">
        <v>2023</v>
      </c>
      <c r="J155" s="91">
        <v>2024</v>
      </c>
      <c r="K155" s="131"/>
    </row>
    <row r="156" spans="2:11" ht="38.4" customHeight="1">
      <c r="B156" s="1075" t="s">
        <v>417</v>
      </c>
      <c r="C156" s="1117" t="s">
        <v>418</v>
      </c>
      <c r="D156" s="1069" t="s">
        <v>249</v>
      </c>
      <c r="E156" s="1069" t="s">
        <v>419</v>
      </c>
      <c r="F156" s="1069" t="s">
        <v>232</v>
      </c>
      <c r="G156" s="1069">
        <v>3</v>
      </c>
      <c r="H156" s="1119" t="s">
        <v>2652</v>
      </c>
      <c r="I156" s="1072">
        <v>1</v>
      </c>
      <c r="J156" s="1088">
        <v>9</v>
      </c>
      <c r="K156" s="776"/>
    </row>
    <row r="157" spans="2:11" ht="38.4" customHeight="1" thickBot="1">
      <c r="B157" s="1116"/>
      <c r="C157" s="1118"/>
      <c r="D157" s="1087"/>
      <c r="E157" s="1087"/>
      <c r="F157" s="1087"/>
      <c r="G157" s="1087"/>
      <c r="H157" s="1120"/>
      <c r="I157" s="1074"/>
      <c r="J157" s="1090"/>
      <c r="K157" s="776"/>
    </row>
    <row r="158" spans="2:11">
      <c r="C158" s="451"/>
      <c r="E158" s="46"/>
      <c r="G158" s="327"/>
      <c r="H158" s="327"/>
      <c r="I158" s="327"/>
      <c r="J158" s="327"/>
    </row>
    <row r="159" spans="2:11" ht="18.600000000000001" customHeight="1" thickBot="1">
      <c r="B159" s="1055" t="s">
        <v>420</v>
      </c>
      <c r="C159" s="1055"/>
      <c r="D159" s="1055"/>
      <c r="E159" s="1055"/>
      <c r="F159" s="1055"/>
      <c r="G159" s="1055"/>
      <c r="H159" s="1055"/>
      <c r="I159" s="1055"/>
      <c r="J159" s="1055"/>
    </row>
    <row r="160" spans="2:11" ht="47.4" customHeight="1" thickBot="1">
      <c r="B160" s="28" t="s">
        <v>10</v>
      </c>
      <c r="C160" s="67" t="s">
        <v>129</v>
      </c>
      <c r="D160" s="67" t="s">
        <v>130</v>
      </c>
      <c r="E160" s="67" t="s">
        <v>12</v>
      </c>
      <c r="F160" s="67" t="s">
        <v>13</v>
      </c>
      <c r="G160" s="67">
        <v>2021</v>
      </c>
      <c r="H160" s="67">
        <v>2022</v>
      </c>
      <c r="I160" s="67">
        <v>2023</v>
      </c>
      <c r="J160" s="769">
        <v>2024</v>
      </c>
    </row>
    <row r="161" spans="2:10" ht="37.950000000000003" customHeight="1">
      <c r="B161" s="324" t="s">
        <v>421</v>
      </c>
      <c r="C161" s="352" t="s">
        <v>422</v>
      </c>
      <c r="D161" s="318" t="s">
        <v>423</v>
      </c>
      <c r="E161" s="318" t="s">
        <v>424</v>
      </c>
      <c r="F161" s="318" t="s">
        <v>425</v>
      </c>
      <c r="G161" s="318" t="s">
        <v>426</v>
      </c>
      <c r="H161" s="318" t="s">
        <v>427</v>
      </c>
      <c r="I161" s="184">
        <v>17.600000000000001</v>
      </c>
      <c r="J161" s="711">
        <v>16.8</v>
      </c>
    </row>
    <row r="162" spans="2:10" ht="40.200000000000003" customHeight="1" thickBot="1">
      <c r="B162" s="328" t="s">
        <v>428</v>
      </c>
      <c r="C162" s="216" t="s">
        <v>429</v>
      </c>
      <c r="D162" s="87" t="s">
        <v>430</v>
      </c>
      <c r="E162" s="87" t="s">
        <v>431</v>
      </c>
      <c r="F162" s="87" t="s">
        <v>425</v>
      </c>
      <c r="G162" s="87">
        <v>80</v>
      </c>
      <c r="H162" s="87">
        <v>123</v>
      </c>
      <c r="I162" s="87">
        <v>134</v>
      </c>
      <c r="J162" s="231">
        <v>99</v>
      </c>
    </row>
    <row r="163" spans="2:10" ht="20.399999999999999" customHeight="1">
      <c r="B163" s="109"/>
      <c r="C163" s="441"/>
      <c r="E163" s="46"/>
      <c r="G163" s="327"/>
      <c r="H163" s="327"/>
      <c r="I163" s="327"/>
      <c r="J163" s="327"/>
    </row>
    <row r="164" spans="2:10" ht="17.399999999999999" customHeight="1" thickBot="1">
      <c r="B164" s="1055" t="s">
        <v>432</v>
      </c>
      <c r="C164" s="1055"/>
      <c r="D164" s="1055"/>
      <c r="E164" s="1055"/>
      <c r="F164" s="1055"/>
      <c r="G164" s="1055"/>
      <c r="H164" s="1055"/>
      <c r="I164" s="1055"/>
      <c r="J164" s="1055"/>
    </row>
    <row r="165" spans="2:10" ht="45" customHeight="1" thickBot="1">
      <c r="B165" s="110" t="s">
        <v>10</v>
      </c>
      <c r="C165" s="111" t="s">
        <v>129</v>
      </c>
      <c r="D165" s="111" t="s">
        <v>130</v>
      </c>
      <c r="E165" s="67" t="s">
        <v>12</v>
      </c>
      <c r="F165" s="67" t="s">
        <v>13</v>
      </c>
      <c r="G165" s="67">
        <v>2021</v>
      </c>
      <c r="H165" s="91">
        <v>2022</v>
      </c>
      <c r="I165" s="180">
        <v>2023</v>
      </c>
      <c r="J165" s="782">
        <v>2024</v>
      </c>
    </row>
    <row r="166" spans="2:10" ht="67.5" customHeight="1" thickBot="1">
      <c r="B166" s="468" t="s">
        <v>433</v>
      </c>
      <c r="C166" s="469" t="s">
        <v>434</v>
      </c>
      <c r="D166" s="112" t="s">
        <v>371</v>
      </c>
      <c r="E166" s="112" t="s">
        <v>435</v>
      </c>
      <c r="F166" s="112" t="s">
        <v>436</v>
      </c>
      <c r="G166" s="112" t="s">
        <v>437</v>
      </c>
      <c r="H166" s="127" t="s">
        <v>438</v>
      </c>
      <c r="I166" s="127" t="s">
        <v>439</v>
      </c>
      <c r="J166" s="783" t="s">
        <v>2711</v>
      </c>
    </row>
    <row r="167" spans="2:10" ht="18.75" customHeight="1">
      <c r="B167" s="1068"/>
      <c r="C167" s="1068"/>
      <c r="D167" s="1068"/>
      <c r="E167" s="1068"/>
      <c r="F167" s="1068"/>
      <c r="G167" s="1068"/>
      <c r="H167" s="470"/>
      <c r="I167" s="470"/>
      <c r="J167" s="470"/>
    </row>
    <row r="168" spans="2:10" hidden="1">
      <c r="B168" s="109"/>
      <c r="C168" s="441"/>
      <c r="E168" s="46"/>
      <c r="G168" s="327"/>
      <c r="H168" s="327"/>
      <c r="I168" s="327"/>
      <c r="J168" s="327"/>
    </row>
    <row r="169" spans="2:10" ht="21" customHeight="1" thickBot="1">
      <c r="B169" s="1044" t="s">
        <v>440</v>
      </c>
      <c r="C169" s="1044"/>
      <c r="D169" s="1044"/>
      <c r="E169" s="1044"/>
      <c r="F169" s="1044"/>
      <c r="G169" s="1044"/>
      <c r="H169" s="1044"/>
      <c r="I169" s="1044"/>
      <c r="J169" s="1044"/>
    </row>
    <row r="170" spans="2:10" ht="43.2" customHeight="1" thickBot="1">
      <c r="B170" s="28" t="s">
        <v>10</v>
      </c>
      <c r="C170" s="67" t="s">
        <v>129</v>
      </c>
      <c r="D170" s="67" t="s">
        <v>130</v>
      </c>
      <c r="E170" s="67" t="s">
        <v>12</v>
      </c>
      <c r="F170" s="67" t="s">
        <v>13</v>
      </c>
      <c r="G170" s="67">
        <v>2021</v>
      </c>
      <c r="H170" s="67">
        <v>2022</v>
      </c>
      <c r="I170" s="176">
        <v>2023</v>
      </c>
      <c r="J170" s="769">
        <v>2024</v>
      </c>
    </row>
    <row r="171" spans="2:10" ht="55.2" customHeight="1" thickBot="1">
      <c r="B171" s="332" t="s">
        <v>441</v>
      </c>
      <c r="C171" s="334" t="s">
        <v>442</v>
      </c>
      <c r="D171" s="313" t="s">
        <v>206</v>
      </c>
      <c r="E171" s="313" t="s">
        <v>419</v>
      </c>
      <c r="F171" s="313" t="s">
        <v>443</v>
      </c>
      <c r="G171" s="313">
        <v>3</v>
      </c>
      <c r="H171" s="346">
        <v>3</v>
      </c>
      <c r="I171" s="11">
        <v>5</v>
      </c>
      <c r="J171" s="394">
        <v>5</v>
      </c>
    </row>
    <row r="172" spans="2:10">
      <c r="B172" s="109"/>
      <c r="C172" s="441"/>
      <c r="E172" s="46"/>
      <c r="G172" s="327"/>
      <c r="H172" s="327"/>
      <c r="I172" s="327"/>
      <c r="J172" s="327"/>
    </row>
    <row r="173" spans="2:10" ht="14.4" customHeight="1" thickBot="1">
      <c r="B173" s="1044" t="s">
        <v>444</v>
      </c>
      <c r="C173" s="1044"/>
      <c r="D173" s="1044"/>
      <c r="E173" s="1044"/>
      <c r="F173" s="1044"/>
      <c r="G173" s="1044"/>
      <c r="H173" s="1044"/>
      <c r="I173" s="1044"/>
      <c r="J173" s="1044"/>
    </row>
    <row r="174" spans="2:10" ht="43.2" customHeight="1" thickBot="1">
      <c r="B174" s="75" t="s">
        <v>10</v>
      </c>
      <c r="C174" s="51" t="s">
        <v>129</v>
      </c>
      <c r="D174" s="51" t="s">
        <v>130</v>
      </c>
      <c r="E174" s="67" t="s">
        <v>12</v>
      </c>
      <c r="F174" s="67" t="s">
        <v>13</v>
      </c>
      <c r="G174" s="67">
        <v>2021</v>
      </c>
      <c r="H174" s="67">
        <v>2022</v>
      </c>
      <c r="I174" s="91">
        <v>2023</v>
      </c>
      <c r="J174" s="769">
        <v>2024</v>
      </c>
    </row>
    <row r="175" spans="2:10" ht="46.2" customHeight="1">
      <c r="B175" s="443" t="s">
        <v>445</v>
      </c>
      <c r="C175" s="453" t="s">
        <v>446</v>
      </c>
      <c r="D175" s="101" t="s">
        <v>283</v>
      </c>
      <c r="E175" s="101" t="s">
        <v>447</v>
      </c>
      <c r="F175" s="101" t="s">
        <v>448</v>
      </c>
      <c r="G175" s="101">
        <v>14</v>
      </c>
      <c r="H175" s="126">
        <v>17</v>
      </c>
      <c r="I175" s="117">
        <v>23</v>
      </c>
      <c r="J175" s="778">
        <v>16</v>
      </c>
    </row>
    <row r="176" spans="2:10" ht="51" customHeight="1" thickBot="1">
      <c r="B176" s="455" t="s">
        <v>449</v>
      </c>
      <c r="C176" s="456" t="s">
        <v>450</v>
      </c>
      <c r="D176" s="102" t="s">
        <v>146</v>
      </c>
      <c r="E176" s="102" t="s">
        <v>451</v>
      </c>
      <c r="F176" s="102" t="s">
        <v>452</v>
      </c>
      <c r="G176" s="317">
        <v>15</v>
      </c>
      <c r="H176" s="346">
        <v>9.5</v>
      </c>
      <c r="I176" s="87">
        <v>10</v>
      </c>
      <c r="J176" s="394">
        <v>13</v>
      </c>
    </row>
    <row r="177" spans="2:10">
      <c r="B177" s="109"/>
      <c r="C177" s="441"/>
      <c r="E177" s="46"/>
      <c r="G177" s="327"/>
      <c r="H177" s="327"/>
      <c r="I177" s="327"/>
      <c r="J177" s="327"/>
    </row>
    <row r="178" spans="2:10" ht="0.75" customHeight="1">
      <c r="B178" s="109"/>
      <c r="C178" s="441"/>
      <c r="E178" s="46"/>
      <c r="G178" s="327"/>
      <c r="H178" s="327"/>
      <c r="I178" s="327"/>
      <c r="J178" s="327"/>
    </row>
    <row r="179" spans="2:10" ht="14.4" customHeight="1" thickBot="1">
      <c r="B179" s="1044" t="s">
        <v>453</v>
      </c>
      <c r="C179" s="1044"/>
      <c r="D179" s="1044"/>
      <c r="E179" s="1044"/>
      <c r="F179" s="1044"/>
      <c r="G179" s="1044"/>
      <c r="H179" s="1044"/>
      <c r="I179" s="1044"/>
      <c r="J179" s="1044"/>
    </row>
    <row r="180" spans="2:10" ht="47.4" customHeight="1" thickBot="1">
      <c r="B180" s="28" t="s">
        <v>10</v>
      </c>
      <c r="C180" s="67" t="s">
        <v>129</v>
      </c>
      <c r="D180" s="67" t="s">
        <v>130</v>
      </c>
      <c r="E180" s="67" t="s">
        <v>12</v>
      </c>
      <c r="F180" s="67" t="s">
        <v>13</v>
      </c>
      <c r="G180" s="67">
        <v>2021</v>
      </c>
      <c r="H180" s="67">
        <v>2022</v>
      </c>
      <c r="I180" s="67">
        <v>2023</v>
      </c>
      <c r="J180" s="769">
        <v>2024</v>
      </c>
    </row>
    <row r="181" spans="2:10" ht="45" customHeight="1" thickBot="1">
      <c r="B181" s="332" t="s">
        <v>454</v>
      </c>
      <c r="C181" s="334" t="s">
        <v>455</v>
      </c>
      <c r="D181" s="313" t="s">
        <v>456</v>
      </c>
      <c r="E181" s="313" t="s">
        <v>457</v>
      </c>
      <c r="F181" s="313" t="s">
        <v>458</v>
      </c>
      <c r="G181" s="313" t="s">
        <v>5</v>
      </c>
      <c r="H181" s="313" t="s">
        <v>5</v>
      </c>
      <c r="I181" s="313">
        <v>7.64</v>
      </c>
      <c r="J181" s="394">
        <v>7.64</v>
      </c>
    </row>
    <row r="182" spans="2:10">
      <c r="B182" s="109"/>
      <c r="C182" s="441"/>
      <c r="E182" s="46"/>
      <c r="G182" s="327"/>
      <c r="H182" s="327"/>
      <c r="I182" s="327"/>
      <c r="J182" s="327"/>
    </row>
    <row r="183" spans="2:10" ht="28.5" customHeight="1" thickBot="1">
      <c r="B183" s="1044" t="s">
        <v>459</v>
      </c>
      <c r="C183" s="1044"/>
      <c r="D183" s="1044"/>
      <c r="E183" s="1044"/>
      <c r="F183" s="1044"/>
      <c r="G183" s="1044"/>
      <c r="H183" s="1044"/>
      <c r="I183" s="1044"/>
      <c r="J183" s="1044"/>
    </row>
    <row r="184" spans="2:10" ht="43.2" customHeight="1" thickBot="1">
      <c r="B184" s="28" t="s">
        <v>10</v>
      </c>
      <c r="C184" s="67" t="s">
        <v>129</v>
      </c>
      <c r="D184" s="67" t="s">
        <v>130</v>
      </c>
      <c r="E184" s="67" t="s">
        <v>12</v>
      </c>
      <c r="F184" s="67" t="s">
        <v>13</v>
      </c>
      <c r="G184" s="67">
        <v>2021</v>
      </c>
      <c r="H184" s="67">
        <v>2022</v>
      </c>
      <c r="I184" s="67">
        <v>2023</v>
      </c>
      <c r="J184" s="769">
        <v>2024</v>
      </c>
    </row>
    <row r="185" spans="2:10" ht="21.75" customHeight="1">
      <c r="B185" s="1121" t="s">
        <v>460</v>
      </c>
      <c r="C185" s="1122" t="s">
        <v>461</v>
      </c>
      <c r="D185" s="1086" t="s">
        <v>152</v>
      </c>
      <c r="E185" s="1086" t="s">
        <v>462</v>
      </c>
      <c r="F185" s="1086" t="s">
        <v>306</v>
      </c>
      <c r="G185" s="1086">
        <v>60.6</v>
      </c>
      <c r="H185" s="1086">
        <v>62</v>
      </c>
      <c r="I185" s="1086">
        <v>64.599999999999994</v>
      </c>
      <c r="J185" s="1088">
        <v>68</v>
      </c>
    </row>
    <row r="186" spans="2:10" ht="25.5" customHeight="1">
      <c r="B186" s="1104"/>
      <c r="C186" s="1123"/>
      <c r="D186" s="1124"/>
      <c r="E186" s="1124"/>
      <c r="F186" s="1124"/>
      <c r="G186" s="1124"/>
      <c r="H186" s="1124"/>
      <c r="I186" s="1124"/>
      <c r="J186" s="1125"/>
    </row>
    <row r="187" spans="2:10" ht="38.25" customHeight="1">
      <c r="B187" s="325" t="s">
        <v>463</v>
      </c>
      <c r="C187" s="471" t="s">
        <v>464</v>
      </c>
      <c r="D187" s="349" t="s">
        <v>152</v>
      </c>
      <c r="E187" s="349" t="s">
        <v>465</v>
      </c>
      <c r="F187" s="349" t="s">
        <v>466</v>
      </c>
      <c r="G187" s="349">
        <v>60</v>
      </c>
      <c r="H187" s="349">
        <v>30</v>
      </c>
      <c r="I187" s="349">
        <v>61</v>
      </c>
      <c r="J187" s="426">
        <v>97</v>
      </c>
    </row>
    <row r="188" spans="2:10" ht="43.65" customHeight="1" thickBot="1">
      <c r="B188" s="328" t="s">
        <v>467</v>
      </c>
      <c r="C188" s="472" t="s">
        <v>468</v>
      </c>
      <c r="D188" s="87" t="s">
        <v>456</v>
      </c>
      <c r="E188" s="87" t="s">
        <v>469</v>
      </c>
      <c r="F188" s="87" t="s">
        <v>470</v>
      </c>
      <c r="G188" s="87" t="s">
        <v>5</v>
      </c>
      <c r="H188" s="87" t="s">
        <v>5</v>
      </c>
      <c r="I188" s="313">
        <v>7.56</v>
      </c>
      <c r="J188" s="394">
        <v>7.56</v>
      </c>
    </row>
    <row r="189" spans="2:10">
      <c r="B189" s="109"/>
      <c r="C189" s="441"/>
      <c r="E189" s="46"/>
      <c r="G189" s="327"/>
      <c r="H189" s="327"/>
      <c r="I189" s="327"/>
      <c r="J189" s="327"/>
    </row>
    <row r="190" spans="2:10" ht="27.75" customHeight="1" thickBot="1">
      <c r="B190" s="1055" t="s">
        <v>471</v>
      </c>
      <c r="C190" s="1055"/>
      <c r="D190" s="1055"/>
      <c r="E190" s="1055"/>
      <c r="F190" s="1055"/>
      <c r="G190" s="1055"/>
      <c r="H190" s="1055"/>
      <c r="I190" s="1055"/>
      <c r="J190" s="1055"/>
    </row>
    <row r="191" spans="2:10" ht="45" customHeight="1" thickBot="1">
      <c r="B191" s="110" t="s">
        <v>10</v>
      </c>
      <c r="C191" s="111" t="s">
        <v>129</v>
      </c>
      <c r="D191" s="111" t="s">
        <v>130</v>
      </c>
      <c r="E191" s="67" t="s">
        <v>12</v>
      </c>
      <c r="F191" s="67" t="s">
        <v>13</v>
      </c>
      <c r="G191" s="91">
        <v>2021</v>
      </c>
      <c r="H191" s="67">
        <v>2022</v>
      </c>
      <c r="I191" s="67">
        <v>2023</v>
      </c>
      <c r="J191" s="769">
        <v>2024</v>
      </c>
    </row>
    <row r="192" spans="2:10" ht="78.599999999999994" customHeight="1">
      <c r="B192" s="329" t="s">
        <v>472</v>
      </c>
      <c r="C192" s="444" t="s">
        <v>473</v>
      </c>
      <c r="D192" s="315" t="s">
        <v>152</v>
      </c>
      <c r="E192" s="315" t="s">
        <v>474</v>
      </c>
      <c r="F192" s="473" t="s">
        <v>120</v>
      </c>
      <c r="G192" s="113">
        <v>25</v>
      </c>
      <c r="H192" s="125">
        <v>31.8</v>
      </c>
      <c r="I192" s="312">
        <v>80.099999999999994</v>
      </c>
      <c r="J192" s="373">
        <v>86.05</v>
      </c>
    </row>
    <row r="193" spans="2:10" ht="69" customHeight="1">
      <c r="B193" s="474" t="s">
        <v>475</v>
      </c>
      <c r="C193" s="475" t="s">
        <v>476</v>
      </c>
      <c r="D193" s="476" t="s">
        <v>206</v>
      </c>
      <c r="E193" s="476" t="s">
        <v>246</v>
      </c>
      <c r="F193" s="477" t="s">
        <v>477</v>
      </c>
      <c r="G193" s="478">
        <v>2</v>
      </c>
      <c r="H193" s="476">
        <v>2</v>
      </c>
      <c r="I193" s="476">
        <v>4</v>
      </c>
      <c r="J193" s="784">
        <v>4</v>
      </c>
    </row>
    <row r="194" spans="2:10" ht="70.95" customHeight="1" thickBot="1">
      <c r="B194" s="330" t="s">
        <v>478</v>
      </c>
      <c r="C194" s="479" t="s">
        <v>479</v>
      </c>
      <c r="D194" s="317" t="s">
        <v>152</v>
      </c>
      <c r="E194" s="317" t="s">
        <v>225</v>
      </c>
      <c r="F194" s="181" t="s">
        <v>480</v>
      </c>
      <c r="G194" s="114">
        <v>100</v>
      </c>
      <c r="H194" s="313">
        <v>100</v>
      </c>
      <c r="I194" s="313">
        <v>93.3</v>
      </c>
      <c r="J194" s="394" t="s">
        <v>2712</v>
      </c>
    </row>
    <row r="195" spans="2:10">
      <c r="C195" s="451"/>
      <c r="E195" s="46"/>
      <c r="G195" s="327"/>
      <c r="H195" s="327"/>
      <c r="I195" s="327"/>
      <c r="J195" s="327"/>
    </row>
    <row r="196" spans="2:10" ht="16.5" customHeight="1" thickBot="1">
      <c r="B196" s="1044" t="s">
        <v>481</v>
      </c>
      <c r="C196" s="1044"/>
      <c r="D196" s="1044"/>
      <c r="E196" s="1044"/>
      <c r="F196" s="1044"/>
      <c r="G196" s="1044"/>
      <c r="H196" s="1044"/>
      <c r="I196" s="1044"/>
      <c r="J196" s="1044"/>
    </row>
    <row r="197" spans="2:10" ht="42" customHeight="1" thickBot="1">
      <c r="B197" s="28" t="s">
        <v>10</v>
      </c>
      <c r="C197" s="67" t="s">
        <v>129</v>
      </c>
      <c r="D197" s="67" t="s">
        <v>130</v>
      </c>
      <c r="E197" s="67" t="s">
        <v>12</v>
      </c>
      <c r="F197" s="67" t="s">
        <v>13</v>
      </c>
      <c r="G197" s="67">
        <v>2021</v>
      </c>
      <c r="H197" s="67">
        <v>2022</v>
      </c>
      <c r="I197" s="176">
        <v>2023</v>
      </c>
      <c r="J197" s="769">
        <v>2024</v>
      </c>
    </row>
    <row r="198" spans="2:10" ht="27" customHeight="1">
      <c r="B198" s="1104" t="s">
        <v>482</v>
      </c>
      <c r="C198" s="1049" t="s">
        <v>483</v>
      </c>
      <c r="D198" s="1050"/>
      <c r="E198" s="1050"/>
      <c r="F198" s="1050"/>
      <c r="G198" s="1050"/>
      <c r="H198" s="1050"/>
      <c r="I198" s="1050"/>
      <c r="J198" s="1051"/>
    </row>
    <row r="199" spans="2:10" ht="54.75" customHeight="1">
      <c r="B199" s="1105"/>
      <c r="C199" s="480" t="s">
        <v>484</v>
      </c>
      <c r="D199" s="104" t="s">
        <v>485</v>
      </c>
      <c r="E199" s="104" t="s">
        <v>486</v>
      </c>
      <c r="F199" s="104" t="s">
        <v>487</v>
      </c>
      <c r="G199" s="104" t="s">
        <v>488</v>
      </c>
      <c r="H199" s="481" t="s">
        <v>489</v>
      </c>
      <c r="I199" s="482" t="s">
        <v>2668</v>
      </c>
      <c r="J199" s="785" t="s">
        <v>2713</v>
      </c>
    </row>
    <row r="200" spans="2:10" ht="27.75" customHeight="1">
      <c r="B200" s="1105"/>
      <c r="C200" s="480" t="s">
        <v>490</v>
      </c>
      <c r="D200" s="104" t="s">
        <v>491</v>
      </c>
      <c r="E200" s="104" t="s">
        <v>492</v>
      </c>
      <c r="F200" s="104" t="s">
        <v>493</v>
      </c>
      <c r="G200" s="104">
        <v>670</v>
      </c>
      <c r="H200" s="484">
        <v>745</v>
      </c>
      <c r="I200" s="484">
        <v>872</v>
      </c>
      <c r="J200" s="786">
        <v>933</v>
      </c>
    </row>
    <row r="201" spans="2:10" ht="109.2" customHeight="1">
      <c r="B201" s="1105"/>
      <c r="C201" s="480" t="s">
        <v>494</v>
      </c>
      <c r="D201" s="104" t="s">
        <v>212</v>
      </c>
      <c r="E201" s="104" t="s">
        <v>495</v>
      </c>
      <c r="F201" s="104" t="s">
        <v>496</v>
      </c>
      <c r="G201" s="104" t="s">
        <v>497</v>
      </c>
      <c r="H201" s="481" t="s">
        <v>498</v>
      </c>
      <c r="I201" s="481" t="s">
        <v>499</v>
      </c>
      <c r="J201" s="417" t="s">
        <v>2714</v>
      </c>
    </row>
    <row r="202" spans="2:10" ht="18.75" customHeight="1">
      <c r="B202" s="1105"/>
      <c r="C202" s="480" t="s">
        <v>500</v>
      </c>
      <c r="D202" s="104" t="s">
        <v>491</v>
      </c>
      <c r="E202" s="104" t="s">
        <v>501</v>
      </c>
      <c r="F202" s="104" t="s">
        <v>214</v>
      </c>
      <c r="G202" s="104">
        <v>627</v>
      </c>
      <c r="H202" s="344">
        <v>209</v>
      </c>
      <c r="I202" s="109">
        <v>340</v>
      </c>
      <c r="J202" s="406">
        <v>400</v>
      </c>
    </row>
    <row r="203" spans="2:10" ht="49.95" customHeight="1" thickBot="1">
      <c r="B203" s="328" t="s">
        <v>502</v>
      </c>
      <c r="C203" s="216" t="s">
        <v>503</v>
      </c>
      <c r="D203" s="87" t="s">
        <v>161</v>
      </c>
      <c r="E203" s="87" t="s">
        <v>447</v>
      </c>
      <c r="F203" s="87" t="s">
        <v>247</v>
      </c>
      <c r="G203" s="87">
        <v>0</v>
      </c>
      <c r="H203" s="20">
        <v>0</v>
      </c>
      <c r="I203" s="45">
        <v>0</v>
      </c>
      <c r="J203" s="787">
        <v>0</v>
      </c>
    </row>
    <row r="204" spans="2:10">
      <c r="C204" s="451"/>
      <c r="E204" s="46"/>
      <c r="G204" s="327"/>
      <c r="H204" s="115"/>
      <c r="I204" s="115"/>
      <c r="J204" s="327"/>
    </row>
    <row r="205" spans="2:10" ht="14.25" customHeight="1" thickBot="1">
      <c r="B205" s="1055" t="s">
        <v>504</v>
      </c>
      <c r="C205" s="1055"/>
      <c r="D205" s="1055"/>
      <c r="E205" s="1055"/>
      <c r="F205" s="1055"/>
      <c r="G205" s="1055"/>
      <c r="H205" s="1055"/>
      <c r="I205" s="1055"/>
      <c r="J205" s="1055"/>
    </row>
    <row r="206" spans="2:10" ht="49.95" customHeight="1" thickBot="1">
      <c r="B206" s="110" t="s">
        <v>10</v>
      </c>
      <c r="C206" s="116" t="s">
        <v>129</v>
      </c>
      <c r="D206" s="116" t="s">
        <v>130</v>
      </c>
      <c r="E206" s="116" t="s">
        <v>12</v>
      </c>
      <c r="F206" s="116" t="s">
        <v>13</v>
      </c>
      <c r="G206" s="116">
        <v>2021</v>
      </c>
      <c r="H206" s="116">
        <v>2022</v>
      </c>
      <c r="I206" s="485">
        <v>2023</v>
      </c>
      <c r="J206" s="788">
        <v>2024</v>
      </c>
    </row>
    <row r="207" spans="2:10" ht="27.6" customHeight="1">
      <c r="B207" s="1126" t="s">
        <v>505</v>
      </c>
      <c r="C207" s="1098" t="s">
        <v>506</v>
      </c>
      <c r="D207" s="1099"/>
      <c r="E207" s="1099"/>
      <c r="F207" s="1099"/>
      <c r="G207" s="1099"/>
      <c r="H207" s="1099"/>
      <c r="I207" s="1099"/>
      <c r="J207" s="789"/>
    </row>
    <row r="208" spans="2:10" ht="27.6" customHeight="1">
      <c r="B208" s="1127"/>
      <c r="C208" s="1056" t="s">
        <v>507</v>
      </c>
      <c r="D208" s="1058" t="s">
        <v>152</v>
      </c>
      <c r="E208" s="1060" t="s">
        <v>508</v>
      </c>
      <c r="F208" s="1062" t="s">
        <v>509</v>
      </c>
      <c r="G208" s="1058">
        <v>12.3</v>
      </c>
      <c r="H208" s="1066">
        <v>9.94</v>
      </c>
      <c r="I208" s="1066">
        <v>9.5500000000000007</v>
      </c>
      <c r="J208" s="1130">
        <v>13.51</v>
      </c>
    </row>
    <row r="209" spans="2:10" ht="18" customHeight="1">
      <c r="B209" s="1127"/>
      <c r="C209" s="1057"/>
      <c r="D209" s="1059"/>
      <c r="E209" s="1061"/>
      <c r="F209" s="1128"/>
      <c r="G209" s="1065"/>
      <c r="H209" s="1129"/>
      <c r="I209" s="1067"/>
      <c r="J209" s="1131"/>
    </row>
    <row r="210" spans="2:10" ht="48" customHeight="1">
      <c r="B210" s="1127"/>
      <c r="C210" s="1056" t="s">
        <v>510</v>
      </c>
      <c r="D210" s="1132" t="s">
        <v>152</v>
      </c>
      <c r="E210" s="1060" t="s">
        <v>511</v>
      </c>
      <c r="F210" s="1062" t="s">
        <v>512</v>
      </c>
      <c r="G210" s="1064">
        <v>6.24</v>
      </c>
      <c r="H210" s="1066">
        <v>7.13</v>
      </c>
      <c r="I210" s="1066">
        <v>15</v>
      </c>
      <c r="J210" s="1130">
        <v>19.8</v>
      </c>
    </row>
    <row r="211" spans="2:10" ht="18.75" customHeight="1">
      <c r="B211" s="1127"/>
      <c r="C211" s="1057"/>
      <c r="D211" s="1133"/>
      <c r="E211" s="1061"/>
      <c r="F211" s="1128"/>
      <c r="G211" s="1065"/>
      <c r="H211" s="1067"/>
      <c r="I211" s="1067"/>
      <c r="J211" s="1131"/>
    </row>
    <row r="212" spans="2:10" ht="27" customHeight="1">
      <c r="B212" s="1127"/>
      <c r="C212" s="1056" t="s">
        <v>513</v>
      </c>
      <c r="D212" s="1058" t="s">
        <v>152</v>
      </c>
      <c r="E212" s="1058" t="s">
        <v>514</v>
      </c>
      <c r="F212" s="1058" t="s">
        <v>515</v>
      </c>
      <c r="G212" s="1064">
        <v>20.399999999999999</v>
      </c>
      <c r="H212" s="1060">
        <v>33.9</v>
      </c>
      <c r="I212" s="1066">
        <v>36</v>
      </c>
      <c r="J212" s="1130">
        <v>32</v>
      </c>
    </row>
    <row r="213" spans="2:10" ht="24.75" customHeight="1">
      <c r="B213" s="1127"/>
      <c r="C213" s="1057"/>
      <c r="D213" s="1059"/>
      <c r="E213" s="1059"/>
      <c r="F213" s="1059"/>
      <c r="G213" s="1065"/>
      <c r="H213" s="1061"/>
      <c r="I213" s="1067"/>
      <c r="J213" s="1131"/>
    </row>
    <row r="214" spans="2:10" ht="25.5" customHeight="1">
      <c r="B214" s="1127"/>
      <c r="C214" s="1056" t="s">
        <v>516</v>
      </c>
      <c r="D214" s="1058" t="s">
        <v>152</v>
      </c>
      <c r="E214" s="1060" t="s">
        <v>517</v>
      </c>
      <c r="F214" s="1062" t="s">
        <v>338</v>
      </c>
      <c r="G214" s="1064">
        <v>0.4</v>
      </c>
      <c r="H214" s="1060">
        <v>0.9</v>
      </c>
      <c r="I214" s="1066">
        <v>3.6</v>
      </c>
      <c r="J214" s="1130">
        <v>1.42</v>
      </c>
    </row>
    <row r="215" spans="2:10" ht="25.5" customHeight="1">
      <c r="B215" s="1127"/>
      <c r="C215" s="1057"/>
      <c r="D215" s="1059"/>
      <c r="E215" s="1061"/>
      <c r="F215" s="1063"/>
      <c r="G215" s="1065"/>
      <c r="H215" s="1061"/>
      <c r="I215" s="1067"/>
      <c r="J215" s="1131"/>
    </row>
    <row r="216" spans="2:10" ht="63" customHeight="1">
      <c r="B216" s="1127"/>
      <c r="C216" s="486" t="s">
        <v>518</v>
      </c>
      <c r="D216" s="321" t="s">
        <v>152</v>
      </c>
      <c r="E216" s="487" t="s">
        <v>519</v>
      </c>
      <c r="F216" s="322" t="s">
        <v>520</v>
      </c>
      <c r="G216" s="323">
        <v>0.11</v>
      </c>
      <c r="H216" s="487">
        <v>0.13</v>
      </c>
      <c r="I216" s="353">
        <v>0.21</v>
      </c>
      <c r="J216" s="407">
        <v>0.28000000000000003</v>
      </c>
    </row>
    <row r="217" spans="2:10" ht="26.25" customHeight="1">
      <c r="B217" s="1076" t="s">
        <v>521</v>
      </c>
      <c r="C217" s="1134" t="s">
        <v>522</v>
      </c>
      <c r="D217" s="1137" t="s">
        <v>206</v>
      </c>
      <c r="E217" s="1137" t="s">
        <v>225</v>
      </c>
      <c r="F217" s="1138" t="s">
        <v>523</v>
      </c>
      <c r="G217" s="1139">
        <v>3</v>
      </c>
      <c r="H217" s="1142">
        <v>4</v>
      </c>
      <c r="I217" s="1145">
        <v>3</v>
      </c>
      <c r="J217" s="1148">
        <v>3</v>
      </c>
    </row>
    <row r="218" spans="2:10" ht="16.5" customHeight="1">
      <c r="B218" s="1076"/>
      <c r="C218" s="1135"/>
      <c r="D218" s="1070"/>
      <c r="E218" s="1070"/>
      <c r="F218" s="1073"/>
      <c r="G218" s="1140"/>
      <c r="H218" s="1143"/>
      <c r="I218" s="1146"/>
      <c r="J218" s="1149"/>
    </row>
    <row r="219" spans="2:10" ht="27" customHeight="1" thickBot="1">
      <c r="B219" s="1077"/>
      <c r="C219" s="1136"/>
      <c r="D219" s="1071"/>
      <c r="E219" s="1071"/>
      <c r="F219" s="1085"/>
      <c r="G219" s="1141"/>
      <c r="H219" s="1144"/>
      <c r="I219" s="1147"/>
      <c r="J219" s="1150"/>
    </row>
    <row r="220" spans="2:10" ht="15.75" customHeight="1">
      <c r="B220" s="1054" t="s">
        <v>524</v>
      </c>
      <c r="C220" s="1054"/>
      <c r="D220" s="1054"/>
      <c r="E220" s="1054"/>
      <c r="F220" s="1054"/>
      <c r="G220" s="1054"/>
      <c r="H220" s="1054"/>
      <c r="I220" s="1054"/>
      <c r="J220" s="1054"/>
    </row>
    <row r="221" spans="2:10" ht="6.75" customHeight="1">
      <c r="C221" s="451"/>
      <c r="E221" s="46"/>
      <c r="G221" s="327"/>
      <c r="H221" s="327"/>
      <c r="I221" s="327"/>
      <c r="J221" s="327"/>
    </row>
    <row r="222" spans="2:10" ht="15" customHeight="1">
      <c r="B222" s="1055" t="s">
        <v>525</v>
      </c>
      <c r="C222" s="1055"/>
      <c r="D222" s="1055"/>
      <c r="E222" s="1055"/>
      <c r="F222" s="1055"/>
      <c r="G222" s="1055"/>
      <c r="H222" s="1055"/>
      <c r="I222" s="1055"/>
      <c r="J222" s="1055"/>
    </row>
    <row r="223" spans="2:10" ht="11.25" customHeight="1">
      <c r="C223" s="99"/>
      <c r="D223" s="100"/>
      <c r="E223" s="99"/>
      <c r="G223" s="327"/>
      <c r="H223" s="327"/>
      <c r="I223" s="327"/>
      <c r="J223" s="327"/>
    </row>
    <row r="224" spans="2:10" ht="15" customHeight="1" thickBot="1">
      <c r="B224" s="1044" t="s">
        <v>526</v>
      </c>
      <c r="C224" s="1044"/>
      <c r="D224" s="1044"/>
      <c r="E224" s="1044"/>
      <c r="F224" s="1044"/>
      <c r="G224" s="1044"/>
      <c r="H224" s="1044"/>
      <c r="I224" s="1044"/>
      <c r="J224" s="1044"/>
    </row>
    <row r="225" spans="2:10" ht="42" customHeight="1" thickBot="1">
      <c r="B225" s="28" t="s">
        <v>10</v>
      </c>
      <c r="C225" s="67" t="s">
        <v>129</v>
      </c>
      <c r="D225" s="67" t="s">
        <v>130</v>
      </c>
      <c r="E225" s="67" t="s">
        <v>12</v>
      </c>
      <c r="F225" s="67" t="s">
        <v>13</v>
      </c>
      <c r="G225" s="67">
        <v>2021</v>
      </c>
      <c r="H225" s="67">
        <v>2022</v>
      </c>
      <c r="I225" s="176">
        <v>2023</v>
      </c>
      <c r="J225" s="769">
        <v>2024</v>
      </c>
    </row>
    <row r="226" spans="2:10" ht="16.5" customHeight="1">
      <c r="B226" s="1046" t="s">
        <v>527</v>
      </c>
      <c r="C226" s="1049" t="s">
        <v>528</v>
      </c>
      <c r="D226" s="1050"/>
      <c r="E226" s="1050"/>
      <c r="F226" s="1050"/>
      <c r="G226" s="1050"/>
      <c r="H226" s="1050"/>
      <c r="I226" s="1050"/>
      <c r="J226" s="1051"/>
    </row>
    <row r="227" spans="2:10" ht="14.25" customHeight="1">
      <c r="B227" s="1047"/>
      <c r="C227" s="489" t="s">
        <v>529</v>
      </c>
      <c r="D227" s="318" t="s">
        <v>152</v>
      </c>
      <c r="E227" s="490" t="s">
        <v>530</v>
      </c>
      <c r="F227" s="491" t="s">
        <v>531</v>
      </c>
      <c r="G227" s="318" t="s">
        <v>532</v>
      </c>
      <c r="H227" s="316">
        <v>28</v>
      </c>
      <c r="I227" s="318" t="s">
        <v>532</v>
      </c>
      <c r="J227" s="393" t="s">
        <v>532</v>
      </c>
    </row>
    <row r="228" spans="2:10" ht="14.25" customHeight="1">
      <c r="B228" s="1047"/>
      <c r="C228" s="119" t="s">
        <v>533</v>
      </c>
      <c r="D228" s="349" t="s">
        <v>152</v>
      </c>
      <c r="E228" s="492" t="s">
        <v>534</v>
      </c>
      <c r="F228" s="493" t="s">
        <v>535</v>
      </c>
      <c r="G228" s="349" t="s">
        <v>532</v>
      </c>
      <c r="H228" s="336">
        <v>6</v>
      </c>
      <c r="I228" s="349" t="s">
        <v>532</v>
      </c>
      <c r="J228" s="426" t="s">
        <v>532</v>
      </c>
    </row>
    <row r="229" spans="2:10" ht="14.25" customHeight="1">
      <c r="B229" s="1047"/>
      <c r="C229" s="119" t="s">
        <v>536</v>
      </c>
      <c r="D229" s="349" t="s">
        <v>152</v>
      </c>
      <c r="E229" s="492" t="s">
        <v>530</v>
      </c>
      <c r="F229" s="493" t="s">
        <v>537</v>
      </c>
      <c r="G229" s="349" t="s">
        <v>532</v>
      </c>
      <c r="H229" s="336">
        <v>27</v>
      </c>
      <c r="I229" s="349" t="s">
        <v>532</v>
      </c>
      <c r="J229" s="426" t="s">
        <v>532</v>
      </c>
    </row>
    <row r="230" spans="2:10" ht="14.25" customHeight="1" thickBot="1">
      <c r="B230" s="1048"/>
      <c r="C230" s="494" t="s">
        <v>538</v>
      </c>
      <c r="D230" s="87" t="s">
        <v>152</v>
      </c>
      <c r="E230" s="495" t="s">
        <v>539</v>
      </c>
      <c r="F230" s="496" t="s">
        <v>540</v>
      </c>
      <c r="G230" s="87" t="s">
        <v>532</v>
      </c>
      <c r="H230" s="102">
        <v>39</v>
      </c>
      <c r="I230" s="87" t="s">
        <v>532</v>
      </c>
      <c r="J230" s="231" t="s">
        <v>532</v>
      </c>
    </row>
    <row r="231" spans="2:10">
      <c r="B231" s="442"/>
      <c r="C231" s="441"/>
      <c r="D231" s="109"/>
      <c r="E231" s="109"/>
      <c r="F231" s="109"/>
      <c r="G231" s="327"/>
      <c r="H231" s="327"/>
      <c r="I231" s="327"/>
      <c r="J231" s="327"/>
    </row>
    <row r="232" spans="2:10" ht="17.25" customHeight="1" thickBot="1">
      <c r="B232" s="1044" t="s">
        <v>541</v>
      </c>
      <c r="C232" s="1044"/>
      <c r="D232" s="1044"/>
      <c r="E232" s="1044"/>
      <c r="F232" s="1044"/>
      <c r="G232" s="1044"/>
      <c r="H232" s="1044"/>
      <c r="I232" s="1044"/>
      <c r="J232" s="1044"/>
    </row>
    <row r="233" spans="2:10" ht="43.95" customHeight="1" thickBot="1">
      <c r="B233" s="28" t="s">
        <v>10</v>
      </c>
      <c r="C233" s="67" t="s">
        <v>129</v>
      </c>
      <c r="D233" s="67" t="s">
        <v>130</v>
      </c>
      <c r="E233" s="67" t="s">
        <v>12</v>
      </c>
      <c r="F233" s="67" t="s">
        <v>13</v>
      </c>
      <c r="G233" s="67">
        <v>2021</v>
      </c>
      <c r="H233" s="67">
        <v>2022</v>
      </c>
      <c r="I233" s="176">
        <v>2023</v>
      </c>
      <c r="J233" s="769">
        <v>2024</v>
      </c>
    </row>
    <row r="234" spans="2:10" ht="17.25" customHeight="1">
      <c r="B234" s="324" t="s">
        <v>542</v>
      </c>
      <c r="C234" s="497" t="s">
        <v>543</v>
      </c>
      <c r="D234" s="318" t="s">
        <v>544</v>
      </c>
      <c r="E234" s="493" t="s">
        <v>545</v>
      </c>
      <c r="F234" s="493" t="s">
        <v>546</v>
      </c>
      <c r="G234" s="318">
        <v>98.8</v>
      </c>
      <c r="H234" s="318">
        <v>98.8</v>
      </c>
      <c r="I234" s="214">
        <v>101</v>
      </c>
      <c r="J234" s="790">
        <v>155.19999999999999</v>
      </c>
    </row>
    <row r="235" spans="2:10" ht="37.950000000000003" customHeight="1" thickBot="1">
      <c r="B235" s="328" t="s">
        <v>547</v>
      </c>
      <c r="C235" s="216" t="s">
        <v>548</v>
      </c>
      <c r="D235" s="87" t="s">
        <v>206</v>
      </c>
      <c r="E235" s="496" t="s">
        <v>231</v>
      </c>
      <c r="F235" s="496" t="s">
        <v>549</v>
      </c>
      <c r="G235" s="102">
        <v>3</v>
      </c>
      <c r="H235" s="102">
        <v>1</v>
      </c>
      <c r="I235" s="179">
        <v>0</v>
      </c>
      <c r="J235" s="231">
        <v>1</v>
      </c>
    </row>
    <row r="236" spans="2:10">
      <c r="C236" s="327"/>
      <c r="E236" s="88"/>
      <c r="G236" s="327"/>
      <c r="H236" s="327"/>
      <c r="I236" s="327"/>
      <c r="J236" s="115"/>
    </row>
    <row r="237" spans="2:10" ht="15" customHeight="1" thickBot="1">
      <c r="B237" s="1044" t="s">
        <v>550</v>
      </c>
      <c r="C237" s="1044"/>
      <c r="D237" s="1044"/>
      <c r="E237" s="1044"/>
      <c r="F237" s="1044"/>
      <c r="G237" s="1044"/>
      <c r="H237" s="1044"/>
      <c r="I237" s="1044"/>
      <c r="J237" s="1044"/>
    </row>
    <row r="238" spans="2:10" ht="45" customHeight="1" thickBot="1">
      <c r="B238" s="28" t="s">
        <v>10</v>
      </c>
      <c r="C238" s="67" t="s">
        <v>129</v>
      </c>
      <c r="D238" s="67" t="s">
        <v>130</v>
      </c>
      <c r="E238" s="67" t="s">
        <v>12</v>
      </c>
      <c r="F238" s="67" t="s">
        <v>13</v>
      </c>
      <c r="G238" s="67">
        <v>2021</v>
      </c>
      <c r="H238" s="67">
        <v>2022</v>
      </c>
      <c r="I238" s="176">
        <v>2023</v>
      </c>
      <c r="J238" s="769">
        <v>2024</v>
      </c>
    </row>
    <row r="239" spans="2:10" ht="58.95" customHeight="1">
      <c r="B239" s="324" t="s">
        <v>551</v>
      </c>
      <c r="C239" s="352" t="s">
        <v>552</v>
      </c>
      <c r="D239" s="318" t="s">
        <v>161</v>
      </c>
      <c r="E239" s="89" t="s">
        <v>553</v>
      </c>
      <c r="F239" s="349" t="s">
        <v>554</v>
      </c>
      <c r="G239" s="117">
        <v>178</v>
      </c>
      <c r="H239" s="117">
        <v>219</v>
      </c>
      <c r="I239" s="49">
        <v>225</v>
      </c>
      <c r="J239" s="778">
        <v>227</v>
      </c>
    </row>
    <row r="240" spans="2:10" ht="57" customHeight="1" thickBot="1">
      <c r="B240" s="328" t="s">
        <v>555</v>
      </c>
      <c r="C240" s="216" t="s">
        <v>556</v>
      </c>
      <c r="D240" s="45" t="s">
        <v>152</v>
      </c>
      <c r="E240" s="114" t="s">
        <v>557</v>
      </c>
      <c r="F240" s="499" t="s">
        <v>120</v>
      </c>
      <c r="G240" s="87">
        <v>32.340000000000003</v>
      </c>
      <c r="H240" s="317">
        <v>34.340000000000003</v>
      </c>
      <c r="I240" s="179">
        <v>37.479999999999997</v>
      </c>
      <c r="J240" s="394">
        <v>42.5</v>
      </c>
    </row>
    <row r="241" spans="2:10">
      <c r="C241" s="451"/>
      <c r="E241" s="46"/>
      <c r="G241" s="327"/>
      <c r="H241" s="327"/>
      <c r="I241" s="327"/>
      <c r="J241" s="327"/>
    </row>
    <row r="242" spans="2:10" ht="13.8" thickBot="1">
      <c r="B242" s="1044" t="s">
        <v>558</v>
      </c>
      <c r="C242" s="1044"/>
      <c r="D242" s="1044"/>
      <c r="E242" s="1044"/>
      <c r="F242" s="1044"/>
      <c r="G242" s="1044"/>
      <c r="H242" s="1044"/>
      <c r="I242" s="1044"/>
      <c r="J242" s="1044"/>
    </row>
    <row r="243" spans="2:10" ht="45.6" customHeight="1" thickBot="1">
      <c r="B243" s="28" t="s">
        <v>10</v>
      </c>
      <c r="C243" s="67" t="s">
        <v>129</v>
      </c>
      <c r="D243" s="67" t="s">
        <v>130</v>
      </c>
      <c r="E243" s="67" t="s">
        <v>12</v>
      </c>
      <c r="F243" s="67" t="s">
        <v>13</v>
      </c>
      <c r="G243" s="67">
        <v>2021</v>
      </c>
      <c r="H243" s="67">
        <v>2022</v>
      </c>
      <c r="I243" s="176">
        <v>2023</v>
      </c>
      <c r="J243" s="769">
        <v>2024</v>
      </c>
    </row>
    <row r="244" spans="2:10" ht="47.25" customHeight="1">
      <c r="B244" s="331" t="s">
        <v>559</v>
      </c>
      <c r="C244" s="333" t="s">
        <v>560</v>
      </c>
      <c r="D244" s="312" t="s">
        <v>206</v>
      </c>
      <c r="E244" s="500" t="s">
        <v>561</v>
      </c>
      <c r="F244" s="500" t="s">
        <v>562</v>
      </c>
      <c r="G244" s="312">
        <v>1</v>
      </c>
      <c r="H244" s="312">
        <v>1</v>
      </c>
      <c r="I244" s="312">
        <v>1</v>
      </c>
      <c r="J244" s="368">
        <v>1</v>
      </c>
    </row>
    <row r="245" spans="2:10" ht="38.4" customHeight="1">
      <c r="B245" s="501" t="s">
        <v>563</v>
      </c>
      <c r="C245" s="502" t="s">
        <v>564</v>
      </c>
      <c r="D245" s="89" t="s">
        <v>206</v>
      </c>
      <c r="E245" s="503" t="s">
        <v>447</v>
      </c>
      <c r="F245" s="503" t="s">
        <v>279</v>
      </c>
      <c r="G245" s="476">
        <v>2</v>
      </c>
      <c r="H245" s="504">
        <v>0</v>
      </c>
      <c r="I245" s="504">
        <v>1</v>
      </c>
      <c r="J245" s="791">
        <v>2</v>
      </c>
    </row>
    <row r="246" spans="2:10" ht="61.95" customHeight="1">
      <c r="B246" s="324" t="s">
        <v>565</v>
      </c>
      <c r="C246" s="352" t="s">
        <v>566</v>
      </c>
      <c r="D246" s="318" t="s">
        <v>206</v>
      </c>
      <c r="E246" s="491" t="s">
        <v>447</v>
      </c>
      <c r="F246" s="505" t="s">
        <v>562</v>
      </c>
      <c r="G246" s="318">
        <v>5</v>
      </c>
      <c r="H246" s="318">
        <v>0</v>
      </c>
      <c r="I246" s="318">
        <v>0</v>
      </c>
      <c r="J246" s="426">
        <v>1</v>
      </c>
    </row>
    <row r="247" spans="2:10" ht="51" customHeight="1">
      <c r="B247" s="1052" t="s">
        <v>567</v>
      </c>
      <c r="C247" s="1151" t="s">
        <v>568</v>
      </c>
      <c r="D247" s="1137" t="s">
        <v>206</v>
      </c>
      <c r="E247" s="1152" t="s">
        <v>447</v>
      </c>
      <c r="F247" s="1152" t="s">
        <v>113</v>
      </c>
      <c r="G247" s="1137">
        <v>0</v>
      </c>
      <c r="H247" s="1137">
        <v>0</v>
      </c>
      <c r="I247" s="1137">
        <v>0</v>
      </c>
      <c r="J247" s="1154">
        <v>0</v>
      </c>
    </row>
    <row r="248" spans="2:10" ht="51" customHeight="1" thickBot="1">
      <c r="B248" s="1053"/>
      <c r="C248" s="1136"/>
      <c r="D248" s="1071"/>
      <c r="E248" s="1153"/>
      <c r="F248" s="1153"/>
      <c r="G248" s="1071"/>
      <c r="H248" s="1071"/>
      <c r="I248" s="1071"/>
      <c r="J248" s="1090"/>
    </row>
    <row r="249" spans="2:10" ht="15.75" customHeight="1">
      <c r="C249" s="327"/>
      <c r="E249" s="88"/>
      <c r="G249" s="327"/>
      <c r="H249" s="327"/>
      <c r="I249" s="327"/>
      <c r="J249" s="327"/>
    </row>
    <row r="250" spans="2:10" ht="15.75" customHeight="1" thickBot="1">
      <c r="B250" s="1044" t="s">
        <v>569</v>
      </c>
      <c r="C250" s="1044"/>
      <c r="D250" s="1044"/>
      <c r="E250" s="1044"/>
      <c r="F250" s="1044"/>
      <c r="G250" s="1044"/>
      <c r="H250" s="1044"/>
      <c r="I250" s="1044"/>
      <c r="J250" s="1044"/>
    </row>
    <row r="251" spans="2:10" ht="44.4" customHeight="1" thickBot="1">
      <c r="B251" s="28" t="s">
        <v>10</v>
      </c>
      <c r="C251" s="67" t="s">
        <v>129</v>
      </c>
      <c r="D251" s="67" t="s">
        <v>130</v>
      </c>
      <c r="E251" s="67" t="s">
        <v>12</v>
      </c>
      <c r="F251" s="67" t="s">
        <v>13</v>
      </c>
      <c r="G251" s="67">
        <v>2021</v>
      </c>
      <c r="H251" s="67">
        <v>2022</v>
      </c>
      <c r="I251" s="176">
        <v>2023</v>
      </c>
      <c r="J251" s="67">
        <v>2024</v>
      </c>
    </row>
    <row r="252" spans="2:10" ht="53.4" thickBot="1">
      <c r="B252" s="332" t="s">
        <v>570</v>
      </c>
      <c r="C252" s="334" t="s">
        <v>571</v>
      </c>
      <c r="D252" s="313" t="s">
        <v>152</v>
      </c>
      <c r="E252" s="508" t="s">
        <v>572</v>
      </c>
      <c r="F252" s="508" t="s">
        <v>573</v>
      </c>
      <c r="G252" s="189">
        <v>2</v>
      </c>
      <c r="H252" s="21">
        <v>2</v>
      </c>
      <c r="I252" s="46">
        <v>1.7</v>
      </c>
      <c r="J252" s="11">
        <v>1.3</v>
      </c>
    </row>
    <row r="253" spans="2:10" ht="12.75" customHeight="1">
      <c r="C253" s="327"/>
      <c r="E253" s="88"/>
      <c r="G253" s="327"/>
      <c r="H253" s="327"/>
      <c r="I253" s="115"/>
      <c r="J253" s="327"/>
    </row>
    <row r="254" spans="2:10" ht="14.4" customHeight="1" thickBot="1">
      <c r="B254" s="1044" t="s">
        <v>574</v>
      </c>
      <c r="C254" s="1044"/>
      <c r="D254" s="1044"/>
      <c r="E254" s="1044"/>
      <c r="F254" s="1044"/>
      <c r="G254" s="1044"/>
      <c r="H254" s="1044"/>
      <c r="I254" s="1044"/>
      <c r="J254" s="1044"/>
    </row>
    <row r="255" spans="2:10" ht="49.95" customHeight="1" thickBot="1">
      <c r="B255" s="28" t="s">
        <v>10</v>
      </c>
      <c r="C255" s="67" t="s">
        <v>129</v>
      </c>
      <c r="D255" s="67" t="s">
        <v>130</v>
      </c>
      <c r="E255" s="67" t="s">
        <v>12</v>
      </c>
      <c r="F255" s="67" t="s">
        <v>13</v>
      </c>
      <c r="G255" s="67">
        <v>2021</v>
      </c>
      <c r="H255" s="67">
        <v>2022</v>
      </c>
      <c r="I255" s="176">
        <v>2023</v>
      </c>
      <c r="J255" s="769">
        <v>2024</v>
      </c>
    </row>
    <row r="256" spans="2:10" ht="18" customHeight="1">
      <c r="B256" s="1121" t="s">
        <v>575</v>
      </c>
      <c r="C256" s="1122" t="s">
        <v>576</v>
      </c>
      <c r="D256" s="1086" t="s">
        <v>577</v>
      </c>
      <c r="E256" s="1086" t="s">
        <v>578</v>
      </c>
      <c r="F256" s="1086" t="s">
        <v>579</v>
      </c>
      <c r="G256" s="1086">
        <v>0</v>
      </c>
      <c r="H256" s="1086" t="s">
        <v>2665</v>
      </c>
      <c r="I256" s="1086">
        <v>0</v>
      </c>
      <c r="J256" s="1088" t="s">
        <v>2715</v>
      </c>
    </row>
    <row r="257" spans="2:10" ht="18" customHeight="1">
      <c r="B257" s="1155"/>
      <c r="C257" s="1134"/>
      <c r="D257" s="1070"/>
      <c r="E257" s="1070"/>
      <c r="F257" s="1070"/>
      <c r="G257" s="1070"/>
      <c r="H257" s="1070"/>
      <c r="I257" s="1070"/>
      <c r="J257" s="1089"/>
    </row>
    <row r="258" spans="2:10" ht="18" customHeight="1">
      <c r="B258" s="1104"/>
      <c r="C258" s="1123"/>
      <c r="D258" s="1124"/>
      <c r="E258" s="1124"/>
      <c r="F258" s="1124"/>
      <c r="G258" s="1124"/>
      <c r="H258" s="1124"/>
      <c r="I258" s="1124"/>
      <c r="J258" s="1125"/>
    </row>
    <row r="259" spans="2:10" ht="40.5" customHeight="1" thickBot="1">
      <c r="B259" s="328" t="s">
        <v>580</v>
      </c>
      <c r="C259" s="216" t="s">
        <v>581</v>
      </c>
      <c r="D259" s="87" t="s">
        <v>206</v>
      </c>
      <c r="E259" s="509" t="s">
        <v>447</v>
      </c>
      <c r="F259" s="509" t="s">
        <v>582</v>
      </c>
      <c r="G259" s="87">
        <v>0</v>
      </c>
      <c r="H259" s="317">
        <v>0</v>
      </c>
      <c r="I259" s="181">
        <v>0</v>
      </c>
      <c r="J259" s="231">
        <v>0</v>
      </c>
    </row>
    <row r="260" spans="2:10">
      <c r="C260" s="327"/>
      <c r="E260" s="88"/>
      <c r="G260" s="327"/>
      <c r="H260" s="327"/>
      <c r="I260" s="327"/>
      <c r="J260" s="115"/>
    </row>
    <row r="261" spans="2:10" ht="17.25" customHeight="1" thickBot="1">
      <c r="B261" s="1044" t="s">
        <v>583</v>
      </c>
      <c r="C261" s="1044"/>
      <c r="D261" s="1044"/>
      <c r="E261" s="1044"/>
      <c r="F261" s="1044"/>
      <c r="G261" s="1044"/>
      <c r="H261" s="1044"/>
      <c r="I261" s="1044"/>
      <c r="J261" s="1044"/>
    </row>
    <row r="262" spans="2:10" ht="48.6" customHeight="1" thickBot="1">
      <c r="B262" s="28" t="s">
        <v>10</v>
      </c>
      <c r="C262" s="67" t="s">
        <v>129</v>
      </c>
      <c r="D262" s="67" t="s">
        <v>130</v>
      </c>
      <c r="E262" s="67" t="s">
        <v>12</v>
      </c>
      <c r="F262" s="67" t="s">
        <v>13</v>
      </c>
      <c r="G262" s="67">
        <v>2021</v>
      </c>
      <c r="H262" s="67">
        <v>2022</v>
      </c>
      <c r="I262" s="176">
        <v>2023</v>
      </c>
      <c r="J262" s="769">
        <v>2024</v>
      </c>
    </row>
    <row r="263" spans="2:10" ht="44.4" customHeight="1" thickBot="1">
      <c r="B263" s="801" t="s">
        <v>584</v>
      </c>
      <c r="C263" s="617" t="s">
        <v>585</v>
      </c>
      <c r="D263" s="11" t="s">
        <v>206</v>
      </c>
      <c r="E263" s="716" t="s">
        <v>447</v>
      </c>
      <c r="F263" s="716" t="s">
        <v>586</v>
      </c>
      <c r="G263" s="11">
        <v>4</v>
      </c>
      <c r="H263" s="11">
        <v>2</v>
      </c>
      <c r="I263" s="41">
        <v>3</v>
      </c>
      <c r="J263" s="219">
        <v>4</v>
      </c>
    </row>
    <row r="264" spans="2:10" ht="13.2" customHeight="1">
      <c r="C264" s="327"/>
      <c r="E264" s="442"/>
      <c r="F264" s="442"/>
      <c r="G264" s="46"/>
      <c r="H264" s="46"/>
      <c r="I264" s="46"/>
    </row>
    <row r="265" spans="2:10" s="118" customFormat="1" ht="28.2" customHeight="1">
      <c r="B265" s="1156" t="s">
        <v>587</v>
      </c>
      <c r="C265" s="1156"/>
      <c r="D265" s="1156"/>
      <c r="E265" s="1156"/>
      <c r="F265" s="1156"/>
      <c r="G265" s="1156"/>
      <c r="H265" s="1156"/>
      <c r="I265" s="1156"/>
      <c r="J265" s="1156"/>
    </row>
    <row r="266" spans="2:10" s="118" customFormat="1" ht="92.4" customHeight="1">
      <c r="B266" s="1157" t="s">
        <v>588</v>
      </c>
      <c r="C266" s="1157"/>
      <c r="D266" s="1157"/>
      <c r="E266" s="1157"/>
      <c r="F266" s="1157"/>
      <c r="G266" s="1157"/>
      <c r="H266" s="1157"/>
      <c r="I266" s="1157"/>
      <c r="J266" s="1157"/>
    </row>
    <row r="267" spans="2:10" ht="14.4" customHeight="1" thickBot="1">
      <c r="B267" s="1044" t="s">
        <v>589</v>
      </c>
      <c r="C267" s="1044"/>
      <c r="D267" s="1044"/>
      <c r="E267" s="1044"/>
      <c r="F267" s="1044"/>
      <c r="G267" s="1044"/>
      <c r="H267" s="1044"/>
      <c r="I267" s="1044"/>
      <c r="J267" s="1044"/>
    </row>
    <row r="268" spans="2:10" ht="44.4" customHeight="1" thickBot="1">
      <c r="B268" s="28" t="s">
        <v>10</v>
      </c>
      <c r="C268" s="67" t="s">
        <v>129</v>
      </c>
      <c r="D268" s="67" t="s">
        <v>130</v>
      </c>
      <c r="E268" s="67" t="s">
        <v>12</v>
      </c>
      <c r="F268" s="67" t="s">
        <v>13</v>
      </c>
      <c r="G268" s="67">
        <v>2021</v>
      </c>
      <c r="H268" s="67">
        <v>2022</v>
      </c>
      <c r="I268" s="176">
        <v>2023</v>
      </c>
      <c r="J268" s="769">
        <v>2024</v>
      </c>
    </row>
    <row r="269" spans="2:10" ht="41.25" customHeight="1" thickBot="1">
      <c r="B269" s="332" t="s">
        <v>590</v>
      </c>
      <c r="C269" s="334" t="s">
        <v>591</v>
      </c>
      <c r="D269" s="313" t="s">
        <v>152</v>
      </c>
      <c r="E269" s="496" t="s">
        <v>231</v>
      </c>
      <c r="F269" s="496" t="s">
        <v>19</v>
      </c>
      <c r="G269" s="317">
        <v>4</v>
      </c>
      <c r="H269" s="317">
        <v>5.5</v>
      </c>
      <c r="I269" s="122">
        <v>8</v>
      </c>
      <c r="J269" s="219">
        <v>11</v>
      </c>
    </row>
    <row r="270" spans="2:10" ht="9.75" customHeight="1">
      <c r="C270" s="451"/>
      <c r="E270" s="46"/>
      <c r="G270" s="327"/>
      <c r="H270" s="327"/>
      <c r="I270" s="327"/>
      <c r="J270" s="327"/>
    </row>
    <row r="271" spans="2:10" ht="4.5" customHeight="1">
      <c r="C271" s="327"/>
      <c r="E271" s="88"/>
      <c r="G271" s="327"/>
      <c r="H271" s="327"/>
      <c r="I271" s="327"/>
      <c r="J271" s="327"/>
    </row>
    <row r="272" spans="2:10" ht="14.4" customHeight="1" thickBot="1">
      <c r="B272" s="1044" t="s">
        <v>592</v>
      </c>
      <c r="C272" s="1044"/>
      <c r="D272" s="1044"/>
      <c r="E272" s="1044"/>
      <c r="F272" s="1044"/>
      <c r="G272" s="1044"/>
      <c r="H272" s="1044"/>
      <c r="I272" s="1044"/>
      <c r="J272" s="1044"/>
    </row>
    <row r="273" spans="2:10" ht="50.4" customHeight="1" thickBot="1">
      <c r="B273" s="28" t="s">
        <v>10</v>
      </c>
      <c r="C273" s="67" t="s">
        <v>129</v>
      </c>
      <c r="D273" s="67" t="s">
        <v>130</v>
      </c>
      <c r="E273" s="67" t="s">
        <v>12</v>
      </c>
      <c r="F273" s="67" t="s">
        <v>13</v>
      </c>
      <c r="G273" s="67">
        <v>2021</v>
      </c>
      <c r="H273" s="67">
        <v>2022</v>
      </c>
      <c r="I273" s="91">
        <v>2023</v>
      </c>
      <c r="J273" s="769">
        <v>2024</v>
      </c>
    </row>
    <row r="274" spans="2:10" ht="68.400000000000006" customHeight="1">
      <c r="B274" s="511" t="s">
        <v>593</v>
      </c>
      <c r="C274" s="512" t="s">
        <v>594</v>
      </c>
      <c r="D274" s="319" t="s">
        <v>152</v>
      </c>
      <c r="E274" s="513" t="s">
        <v>595</v>
      </c>
      <c r="F274" s="513" t="s">
        <v>596</v>
      </c>
      <c r="G274" s="319" t="s">
        <v>597</v>
      </c>
      <c r="H274" s="319" t="s">
        <v>598</v>
      </c>
      <c r="I274" s="125" t="s">
        <v>532</v>
      </c>
      <c r="J274" s="792" t="s">
        <v>2716</v>
      </c>
    </row>
    <row r="275" spans="2:10" ht="84" customHeight="1">
      <c r="B275" s="324" t="s">
        <v>599</v>
      </c>
      <c r="C275" s="352" t="s">
        <v>2765</v>
      </c>
      <c r="D275" s="318" t="s">
        <v>206</v>
      </c>
      <c r="E275" s="343" t="s">
        <v>600</v>
      </c>
      <c r="F275" s="343" t="s">
        <v>601</v>
      </c>
      <c r="G275" s="343" t="s">
        <v>602</v>
      </c>
      <c r="H275" s="514" t="s">
        <v>603</v>
      </c>
      <c r="I275" s="514" t="s">
        <v>604</v>
      </c>
      <c r="J275" s="793" t="s">
        <v>2717</v>
      </c>
    </row>
    <row r="276" spans="2:10" ht="109.2" customHeight="1">
      <c r="B276" s="325" t="s">
        <v>605</v>
      </c>
      <c r="C276" s="348" t="s">
        <v>606</v>
      </c>
      <c r="D276" s="349" t="s">
        <v>206</v>
      </c>
      <c r="E276" s="343" t="s">
        <v>607</v>
      </c>
      <c r="F276" s="343" t="s">
        <v>244</v>
      </c>
      <c r="G276" s="349">
        <v>6</v>
      </c>
      <c r="H276" s="124" t="s">
        <v>608</v>
      </c>
      <c r="I276" s="514" t="s">
        <v>2664</v>
      </c>
      <c r="J276" s="793" t="s">
        <v>2718</v>
      </c>
    </row>
    <row r="277" spans="2:10" ht="17.25" customHeight="1">
      <c r="B277" s="1105" t="s">
        <v>609</v>
      </c>
      <c r="C277" s="1101" t="s">
        <v>610</v>
      </c>
      <c r="D277" s="1102"/>
      <c r="E277" s="1102"/>
      <c r="F277" s="1102"/>
      <c r="G277" s="1102"/>
      <c r="H277" s="1158"/>
      <c r="I277" s="348"/>
      <c r="J277" s="794"/>
    </row>
    <row r="278" spans="2:10" ht="30" customHeight="1">
      <c r="B278" s="1105"/>
      <c r="C278" s="119" t="s">
        <v>611</v>
      </c>
      <c r="D278" s="104" t="s">
        <v>612</v>
      </c>
      <c r="E278" s="515" t="s">
        <v>613</v>
      </c>
      <c r="F278" s="516" t="s">
        <v>614</v>
      </c>
      <c r="G278" s="104">
        <v>60.17</v>
      </c>
      <c r="H278" s="517" t="s">
        <v>615</v>
      </c>
      <c r="I278" s="517" t="s">
        <v>616</v>
      </c>
      <c r="J278" s="795" t="s">
        <v>2719</v>
      </c>
    </row>
    <row r="279" spans="2:10" ht="26.4">
      <c r="B279" s="1105"/>
      <c r="C279" s="119" t="s">
        <v>617</v>
      </c>
      <c r="D279" s="104" t="s">
        <v>612</v>
      </c>
      <c r="E279" s="515" t="s">
        <v>618</v>
      </c>
      <c r="F279" s="516" t="s">
        <v>614</v>
      </c>
      <c r="G279" s="104">
        <v>54.91</v>
      </c>
      <c r="H279" s="518" t="s">
        <v>619</v>
      </c>
      <c r="I279" s="518" t="s">
        <v>620</v>
      </c>
      <c r="J279" s="796" t="s">
        <v>2720</v>
      </c>
    </row>
    <row r="280" spans="2:10" ht="27" thickBot="1">
      <c r="B280" s="1106"/>
      <c r="C280" s="494" t="s">
        <v>621</v>
      </c>
      <c r="D280" s="98" t="s">
        <v>612</v>
      </c>
      <c r="E280" s="519" t="s">
        <v>622</v>
      </c>
      <c r="F280" s="520" t="s">
        <v>614</v>
      </c>
      <c r="G280" s="98">
        <v>47.68</v>
      </c>
      <c r="H280" s="521" t="s">
        <v>623</v>
      </c>
      <c r="I280" s="521" t="s">
        <v>624</v>
      </c>
      <c r="J280" s="797" t="s">
        <v>2721</v>
      </c>
    </row>
    <row r="281" spans="2:10">
      <c r="C281" s="327"/>
      <c r="E281" s="88"/>
      <c r="G281" s="327"/>
      <c r="H281" s="327"/>
      <c r="I281" s="327"/>
      <c r="J281" s="327"/>
    </row>
    <row r="282" spans="2:10" ht="14.4" customHeight="1" thickBot="1">
      <c r="B282" s="1044" t="s">
        <v>625</v>
      </c>
      <c r="C282" s="1044"/>
      <c r="D282" s="1044"/>
      <c r="E282" s="1044"/>
      <c r="F282" s="1044"/>
      <c r="G282" s="1044"/>
      <c r="H282" s="1044"/>
      <c r="I282" s="1044"/>
      <c r="J282" s="1044"/>
    </row>
    <row r="283" spans="2:10" ht="42" customHeight="1" thickBot="1">
      <c r="B283" s="28" t="s">
        <v>10</v>
      </c>
      <c r="C283" s="67" t="s">
        <v>129</v>
      </c>
      <c r="D283" s="67" t="s">
        <v>130</v>
      </c>
      <c r="E283" s="67" t="s">
        <v>12</v>
      </c>
      <c r="F283" s="67" t="s">
        <v>13</v>
      </c>
      <c r="G283" s="67">
        <v>2021</v>
      </c>
      <c r="H283" s="67">
        <v>2022</v>
      </c>
      <c r="I283" s="176">
        <v>2023</v>
      </c>
      <c r="J283" s="769">
        <v>2024</v>
      </c>
    </row>
    <row r="284" spans="2:10" ht="42" customHeight="1" thickBot="1">
      <c r="B284" s="120" t="s">
        <v>626</v>
      </c>
      <c r="C284" s="121" t="s">
        <v>627</v>
      </c>
      <c r="D284" s="122" t="s">
        <v>628</v>
      </c>
      <c r="E284" s="522" t="s">
        <v>629</v>
      </c>
      <c r="F284" s="122" t="s">
        <v>630</v>
      </c>
      <c r="G284" s="122">
        <v>29</v>
      </c>
      <c r="H284" s="317">
        <v>30.61</v>
      </c>
      <c r="I284" s="123">
        <v>30.27</v>
      </c>
      <c r="J284" s="219">
        <v>29.3</v>
      </c>
    </row>
    <row r="285" spans="2:10" ht="15" customHeight="1">
      <c r="C285" s="327"/>
      <c r="E285" s="46"/>
      <c r="G285" s="327"/>
      <c r="H285" s="327"/>
      <c r="I285" s="327"/>
      <c r="J285" s="327"/>
    </row>
    <row r="286" spans="2:10" ht="69" customHeight="1">
      <c r="B286" s="1159" t="s">
        <v>631</v>
      </c>
      <c r="C286" s="1159"/>
      <c r="D286" s="1159"/>
      <c r="E286" s="1159"/>
      <c r="F286" s="1159"/>
      <c r="G286" s="1159"/>
      <c r="H286" s="1159"/>
      <c r="I286" s="1159"/>
      <c r="J286" s="1159"/>
    </row>
    <row r="287" spans="2:10" ht="19.5" customHeight="1" thickBot="1">
      <c r="B287" s="1044" t="s">
        <v>632</v>
      </c>
      <c r="C287" s="1044"/>
      <c r="D287" s="1044"/>
      <c r="E287" s="1044"/>
      <c r="F287" s="1044"/>
      <c r="G287" s="1044"/>
      <c r="H287" s="1044"/>
      <c r="I287" s="1044"/>
      <c r="J287" s="1044"/>
    </row>
    <row r="288" spans="2:10" ht="49.2" customHeight="1" thickBot="1">
      <c r="B288" s="28" t="s">
        <v>10</v>
      </c>
      <c r="C288" s="67" t="s">
        <v>129</v>
      </c>
      <c r="D288" s="67" t="s">
        <v>130</v>
      </c>
      <c r="E288" s="67" t="s">
        <v>12</v>
      </c>
      <c r="F288" s="67" t="s">
        <v>13</v>
      </c>
      <c r="G288" s="67">
        <v>2021</v>
      </c>
      <c r="H288" s="67">
        <v>2022</v>
      </c>
      <c r="I288" s="176">
        <v>2023</v>
      </c>
      <c r="J288" s="769">
        <v>2024</v>
      </c>
    </row>
    <row r="289" spans="2:11" ht="27.75" customHeight="1">
      <c r="B289" s="324" t="s">
        <v>633</v>
      </c>
      <c r="C289" s="352" t="s">
        <v>634</v>
      </c>
      <c r="D289" s="318" t="s">
        <v>152</v>
      </c>
      <c r="E289" s="491" t="s">
        <v>635</v>
      </c>
      <c r="F289" s="491" t="s">
        <v>636</v>
      </c>
      <c r="G289" s="318">
        <v>84</v>
      </c>
      <c r="H289" s="318">
        <v>90.7</v>
      </c>
      <c r="I289" s="117">
        <v>92.8</v>
      </c>
      <c r="J289" s="778">
        <v>92.9</v>
      </c>
    </row>
    <row r="290" spans="2:11" ht="60" customHeight="1">
      <c r="B290" s="325" t="s">
        <v>637</v>
      </c>
      <c r="C290" s="348" t="s">
        <v>638</v>
      </c>
      <c r="D290" s="349" t="s">
        <v>152</v>
      </c>
      <c r="E290" s="491" t="s">
        <v>231</v>
      </c>
      <c r="F290" s="491" t="s">
        <v>639</v>
      </c>
      <c r="G290" s="349">
        <v>4</v>
      </c>
      <c r="H290" s="340">
        <v>4.58</v>
      </c>
      <c r="I290" s="340">
        <v>9.6199999999999992</v>
      </c>
      <c r="J290" s="425">
        <v>13</v>
      </c>
    </row>
    <row r="291" spans="2:11" ht="36" customHeight="1">
      <c r="B291" s="325" t="s">
        <v>640</v>
      </c>
      <c r="C291" s="348" t="s">
        <v>641</v>
      </c>
      <c r="D291" s="349" t="s">
        <v>152</v>
      </c>
      <c r="E291" s="491" t="s">
        <v>642</v>
      </c>
      <c r="F291" s="491" t="s">
        <v>643</v>
      </c>
      <c r="G291" s="349">
        <v>10.199999999999999</v>
      </c>
      <c r="H291" s="349">
        <v>11.5</v>
      </c>
      <c r="I291" s="349">
        <v>12.4</v>
      </c>
      <c r="J291" s="798">
        <v>14.5</v>
      </c>
    </row>
    <row r="292" spans="2:11" ht="30.6" customHeight="1" thickBot="1">
      <c r="B292" s="328" t="s">
        <v>644</v>
      </c>
      <c r="C292" s="216" t="s">
        <v>645</v>
      </c>
      <c r="D292" s="87" t="s">
        <v>206</v>
      </c>
      <c r="E292" s="523" t="s">
        <v>646</v>
      </c>
      <c r="F292" s="523" t="s">
        <v>19</v>
      </c>
      <c r="G292" s="87">
        <v>8</v>
      </c>
      <c r="H292" s="87">
        <v>9</v>
      </c>
      <c r="I292" s="87">
        <v>9</v>
      </c>
      <c r="J292" s="799">
        <v>10</v>
      </c>
      <c r="K292" s="131"/>
    </row>
    <row r="293" spans="2:11">
      <c r="C293" s="451"/>
      <c r="E293" s="46"/>
      <c r="G293" s="327"/>
      <c r="H293" s="327"/>
      <c r="I293" s="327"/>
      <c r="J293" s="327"/>
    </row>
    <row r="294" spans="2:11" ht="14.4" customHeight="1" thickBot="1">
      <c r="B294" s="1044" t="s">
        <v>647</v>
      </c>
      <c r="C294" s="1044"/>
      <c r="D294" s="1044"/>
      <c r="E294" s="1044"/>
      <c r="F294" s="1044"/>
      <c r="G294" s="1044"/>
      <c r="H294" s="1044"/>
      <c r="I294" s="1044"/>
      <c r="J294" s="1044"/>
    </row>
    <row r="295" spans="2:11" ht="48.6" customHeight="1" thickBot="1">
      <c r="B295" s="28" t="s">
        <v>10</v>
      </c>
      <c r="C295" s="67" t="s">
        <v>129</v>
      </c>
      <c r="D295" s="67" t="s">
        <v>130</v>
      </c>
      <c r="E295" s="67" t="s">
        <v>12</v>
      </c>
      <c r="F295" s="67" t="s">
        <v>13</v>
      </c>
      <c r="G295" s="67">
        <v>2021</v>
      </c>
      <c r="H295" s="67">
        <v>2022</v>
      </c>
      <c r="I295" s="176">
        <v>2023</v>
      </c>
      <c r="J295" s="769">
        <v>2024</v>
      </c>
    </row>
    <row r="296" spans="2:11" ht="43.5" customHeight="1">
      <c r="B296" s="324" t="s">
        <v>648</v>
      </c>
      <c r="C296" s="352" t="s">
        <v>649</v>
      </c>
      <c r="D296" s="318" t="s">
        <v>650</v>
      </c>
      <c r="E296" s="524" t="s">
        <v>651</v>
      </c>
      <c r="F296" s="524" t="s">
        <v>458</v>
      </c>
      <c r="G296" s="318" t="s">
        <v>5</v>
      </c>
      <c r="H296" s="318" t="s">
        <v>5</v>
      </c>
      <c r="I296" s="312">
        <v>8.25</v>
      </c>
      <c r="J296" s="393">
        <v>8.25</v>
      </c>
    </row>
    <row r="297" spans="2:11" ht="42" customHeight="1">
      <c r="B297" s="325" t="s">
        <v>652</v>
      </c>
      <c r="C297" s="348" t="s">
        <v>653</v>
      </c>
      <c r="D297" s="349" t="s">
        <v>650</v>
      </c>
      <c r="E297" s="524" t="s">
        <v>654</v>
      </c>
      <c r="F297" s="524" t="s">
        <v>458</v>
      </c>
      <c r="G297" s="349" t="s">
        <v>5</v>
      </c>
      <c r="H297" s="349" t="s">
        <v>5</v>
      </c>
      <c r="I297" s="349">
        <v>7.41</v>
      </c>
      <c r="J297" s="426">
        <v>7.41</v>
      </c>
    </row>
    <row r="298" spans="2:11" ht="42.6" customHeight="1" thickBot="1">
      <c r="B298" s="328" t="s">
        <v>655</v>
      </c>
      <c r="C298" s="216" t="s">
        <v>656</v>
      </c>
      <c r="D298" s="87" t="s">
        <v>657</v>
      </c>
      <c r="E298" s="508" t="s">
        <v>207</v>
      </c>
      <c r="F298" s="508" t="s">
        <v>658</v>
      </c>
      <c r="G298" s="87">
        <v>3</v>
      </c>
      <c r="H298" s="87">
        <v>2</v>
      </c>
      <c r="I298" s="87">
        <v>2</v>
      </c>
      <c r="J298" s="231">
        <v>2</v>
      </c>
    </row>
    <row r="299" spans="2:11">
      <c r="C299" s="327"/>
      <c r="E299" s="88"/>
      <c r="G299" s="327"/>
      <c r="H299" s="327"/>
      <c r="I299" s="327"/>
      <c r="J299" s="327"/>
    </row>
    <row r="300" spans="2:11" ht="17.25" customHeight="1" thickBot="1">
      <c r="B300" s="1044" t="s">
        <v>659</v>
      </c>
      <c r="C300" s="1044"/>
      <c r="D300" s="1044"/>
      <c r="E300" s="1044"/>
      <c r="F300" s="1044"/>
      <c r="G300" s="1044"/>
      <c r="H300" s="1044"/>
      <c r="I300" s="1044"/>
      <c r="J300" s="1044"/>
    </row>
    <row r="301" spans="2:11" ht="47.4" customHeight="1" thickBot="1">
      <c r="B301" s="28" t="s">
        <v>10</v>
      </c>
      <c r="C301" s="67" t="s">
        <v>129</v>
      </c>
      <c r="D301" s="67" t="s">
        <v>130</v>
      </c>
      <c r="E301" s="67" t="s">
        <v>12</v>
      </c>
      <c r="F301" s="67" t="s">
        <v>13</v>
      </c>
      <c r="G301" s="67">
        <v>2021</v>
      </c>
      <c r="H301" s="67">
        <v>2022</v>
      </c>
      <c r="I301" s="176">
        <v>2023</v>
      </c>
      <c r="J301" s="769">
        <v>2024</v>
      </c>
    </row>
    <row r="302" spans="2:11" ht="40.950000000000003" customHeight="1">
      <c r="B302" s="324" t="s">
        <v>660</v>
      </c>
      <c r="C302" s="352" t="s">
        <v>661</v>
      </c>
      <c r="D302" s="318" t="s">
        <v>152</v>
      </c>
      <c r="E302" s="343" t="s">
        <v>662</v>
      </c>
      <c r="F302" s="343" t="s">
        <v>663</v>
      </c>
      <c r="G302" s="318">
        <v>1.1200000000000001</v>
      </c>
      <c r="H302" s="337">
        <v>0.95</v>
      </c>
      <c r="I302" s="126">
        <v>0</v>
      </c>
      <c r="J302" s="363">
        <v>0</v>
      </c>
    </row>
    <row r="303" spans="2:11" ht="55.5" customHeight="1">
      <c r="B303" s="325" t="s">
        <v>664</v>
      </c>
      <c r="C303" s="348" t="s">
        <v>665</v>
      </c>
      <c r="D303" s="349" t="s">
        <v>152</v>
      </c>
      <c r="E303" s="343" t="s">
        <v>666</v>
      </c>
      <c r="F303" s="343" t="s">
        <v>667</v>
      </c>
      <c r="G303" s="318">
        <v>98.88</v>
      </c>
      <c r="H303" s="337">
        <v>99.05</v>
      </c>
      <c r="I303" s="337">
        <v>100</v>
      </c>
      <c r="J303" s="363">
        <v>100</v>
      </c>
    </row>
    <row r="304" spans="2:11" ht="42" customHeight="1" thickBot="1">
      <c r="B304" s="328" t="s">
        <v>668</v>
      </c>
      <c r="C304" s="216" t="s">
        <v>669</v>
      </c>
      <c r="D304" s="87" t="s">
        <v>670</v>
      </c>
      <c r="E304" s="509" t="s">
        <v>671</v>
      </c>
      <c r="F304" s="509" t="s">
        <v>672</v>
      </c>
      <c r="G304" s="313">
        <v>0.41</v>
      </c>
      <c r="H304" s="346">
        <v>0.40899999999999997</v>
      </c>
      <c r="I304" s="346">
        <v>0.39900000000000002</v>
      </c>
      <c r="J304" s="376">
        <v>0.47</v>
      </c>
    </row>
    <row r="305" spans="2:10">
      <c r="C305" s="451"/>
      <c r="E305" s="46"/>
      <c r="G305" s="327"/>
      <c r="H305" s="327"/>
      <c r="I305" s="327"/>
      <c r="J305" s="327"/>
    </row>
    <row r="306" spans="2:10" ht="15.75" customHeight="1" thickBot="1">
      <c r="B306" s="1044" t="s">
        <v>673</v>
      </c>
      <c r="C306" s="1044"/>
      <c r="D306" s="1044"/>
      <c r="E306" s="1044"/>
      <c r="F306" s="1044"/>
      <c r="G306" s="1044"/>
      <c r="H306" s="1044"/>
      <c r="I306" s="1044"/>
      <c r="J306" s="1044"/>
    </row>
    <row r="307" spans="2:10" ht="48.6" customHeight="1" thickBot="1">
      <c r="B307" s="28" t="s">
        <v>10</v>
      </c>
      <c r="C307" s="67" t="s">
        <v>129</v>
      </c>
      <c r="D307" s="67" t="s">
        <v>130</v>
      </c>
      <c r="E307" s="67" t="s">
        <v>12</v>
      </c>
      <c r="F307" s="67" t="s">
        <v>13</v>
      </c>
      <c r="G307" s="67">
        <v>2021</v>
      </c>
      <c r="H307" s="67">
        <v>2022</v>
      </c>
      <c r="I307" s="67">
        <v>2023</v>
      </c>
      <c r="J307" s="769">
        <v>2024</v>
      </c>
    </row>
    <row r="308" spans="2:10" ht="46.95" customHeight="1">
      <c r="B308" s="324" t="s">
        <v>674</v>
      </c>
      <c r="C308" s="352" t="s">
        <v>675</v>
      </c>
      <c r="D308" s="318" t="s">
        <v>206</v>
      </c>
      <c r="E308" s="524" t="s">
        <v>676</v>
      </c>
      <c r="F308" s="524" t="s">
        <v>677</v>
      </c>
      <c r="G308" s="318">
        <v>35</v>
      </c>
      <c r="H308" s="318">
        <v>0</v>
      </c>
      <c r="I308" s="318">
        <v>34</v>
      </c>
      <c r="J308" s="393">
        <v>34</v>
      </c>
    </row>
    <row r="309" spans="2:10" ht="43.5" customHeight="1" thickBot="1">
      <c r="B309" s="328" t="s">
        <v>678</v>
      </c>
      <c r="C309" s="216" t="s">
        <v>679</v>
      </c>
      <c r="D309" s="87" t="s">
        <v>206</v>
      </c>
      <c r="E309" s="508" t="s">
        <v>680</v>
      </c>
      <c r="F309" s="508" t="s">
        <v>681</v>
      </c>
      <c r="G309" s="87">
        <v>4</v>
      </c>
      <c r="H309" s="87">
        <v>1</v>
      </c>
      <c r="I309" s="87">
        <v>3</v>
      </c>
      <c r="J309" s="231">
        <v>4</v>
      </c>
    </row>
  </sheetData>
  <mergeCells count="165">
    <mergeCell ref="B261:J261"/>
    <mergeCell ref="B300:J300"/>
    <mergeCell ref="B306:J306"/>
    <mergeCell ref="B265:J265"/>
    <mergeCell ref="B266:J266"/>
    <mergeCell ref="B267:J267"/>
    <mergeCell ref="B272:J272"/>
    <mergeCell ref="B277:B280"/>
    <mergeCell ref="C277:H277"/>
    <mergeCell ref="B282:J282"/>
    <mergeCell ref="B286:J286"/>
    <mergeCell ref="B254:J254"/>
    <mergeCell ref="B256:B258"/>
    <mergeCell ref="C256:C258"/>
    <mergeCell ref="D256:D258"/>
    <mergeCell ref="E256:E258"/>
    <mergeCell ref="F256:F258"/>
    <mergeCell ref="G256:G258"/>
    <mergeCell ref="H256:H258"/>
    <mergeCell ref="I256:I258"/>
    <mergeCell ref="J256:J258"/>
    <mergeCell ref="C247:C248"/>
    <mergeCell ref="D247:D248"/>
    <mergeCell ref="E247:E248"/>
    <mergeCell ref="F247:F248"/>
    <mergeCell ref="G247:G248"/>
    <mergeCell ref="H247:H248"/>
    <mergeCell ref="I247:I248"/>
    <mergeCell ref="J247:J248"/>
    <mergeCell ref="B250:J250"/>
    <mergeCell ref="D212:D213"/>
    <mergeCell ref="E212:E213"/>
    <mergeCell ref="F212:F213"/>
    <mergeCell ref="G212:G213"/>
    <mergeCell ref="H212:H213"/>
    <mergeCell ref="I212:I213"/>
    <mergeCell ref="J212:J213"/>
    <mergeCell ref="J214:J215"/>
    <mergeCell ref="B217:B219"/>
    <mergeCell ref="C217:C219"/>
    <mergeCell ref="D217:D219"/>
    <mergeCell ref="E217:E219"/>
    <mergeCell ref="F217:F219"/>
    <mergeCell ref="G217:G219"/>
    <mergeCell ref="H217:H219"/>
    <mergeCell ref="I217:I219"/>
    <mergeCell ref="J217:J219"/>
    <mergeCell ref="B190:J190"/>
    <mergeCell ref="B196:J196"/>
    <mergeCell ref="B198:B202"/>
    <mergeCell ref="C198:J198"/>
    <mergeCell ref="B205:J205"/>
    <mergeCell ref="B207:B216"/>
    <mergeCell ref="C207:I207"/>
    <mergeCell ref="C208:C209"/>
    <mergeCell ref="D208:D209"/>
    <mergeCell ref="E208:E209"/>
    <mergeCell ref="F208:F209"/>
    <mergeCell ref="G208:G209"/>
    <mergeCell ref="H208:H209"/>
    <mergeCell ref="I208:I209"/>
    <mergeCell ref="J208:J209"/>
    <mergeCell ref="C210:C211"/>
    <mergeCell ref="D210:D211"/>
    <mergeCell ref="E210:E211"/>
    <mergeCell ref="F210:F211"/>
    <mergeCell ref="G210:G211"/>
    <mergeCell ref="H210:H211"/>
    <mergeCell ref="I210:I211"/>
    <mergeCell ref="J210:J211"/>
    <mergeCell ref="C212:C213"/>
    <mergeCell ref="B185:B186"/>
    <mergeCell ref="C185:C186"/>
    <mergeCell ref="D185:D186"/>
    <mergeCell ref="E185:E186"/>
    <mergeCell ref="F185:F186"/>
    <mergeCell ref="G185:G186"/>
    <mergeCell ref="H185:H186"/>
    <mergeCell ref="I185:I186"/>
    <mergeCell ref="J185:J186"/>
    <mergeCell ref="B156:B157"/>
    <mergeCell ref="C156:C157"/>
    <mergeCell ref="D156:D157"/>
    <mergeCell ref="E156:E157"/>
    <mergeCell ref="F156:F157"/>
    <mergeCell ref="G156:G157"/>
    <mergeCell ref="H156:H157"/>
    <mergeCell ref="I156:I157"/>
    <mergeCell ref="J156:J157"/>
    <mergeCell ref="B130:J130"/>
    <mergeCell ref="B131:J131"/>
    <mergeCell ref="B135:J135"/>
    <mergeCell ref="B136:J136"/>
    <mergeCell ref="B138:B141"/>
    <mergeCell ref="C138:F138"/>
    <mergeCell ref="B143:J143"/>
    <mergeCell ref="B148:J148"/>
    <mergeCell ref="B154:J154"/>
    <mergeCell ref="B40:J40"/>
    <mergeCell ref="B44:J44"/>
    <mergeCell ref="B48:J48"/>
    <mergeCell ref="C50:J50"/>
    <mergeCell ref="C51:J51"/>
    <mergeCell ref="B59:J59"/>
    <mergeCell ref="B63:J63"/>
    <mergeCell ref="B50:B57"/>
    <mergeCell ref="B66:B68"/>
    <mergeCell ref="C66:H66"/>
    <mergeCell ref="A2:J2"/>
    <mergeCell ref="B4:J4"/>
    <mergeCell ref="B6:J6"/>
    <mergeCell ref="B15:J15"/>
    <mergeCell ref="B20:J20"/>
    <mergeCell ref="B25:J25"/>
    <mergeCell ref="B26:J26"/>
    <mergeCell ref="B28:J28"/>
    <mergeCell ref="B33:J33"/>
    <mergeCell ref="B169:J169"/>
    <mergeCell ref="B173:J173"/>
    <mergeCell ref="B179:J179"/>
    <mergeCell ref="B183:J183"/>
    <mergeCell ref="G79:G86"/>
    <mergeCell ref="H79:H86"/>
    <mergeCell ref="B79:B86"/>
    <mergeCell ref="C79:C86"/>
    <mergeCell ref="D79:D86"/>
    <mergeCell ref="E79:E86"/>
    <mergeCell ref="F79:F86"/>
    <mergeCell ref="I79:I86"/>
    <mergeCell ref="J79:J86"/>
    <mergeCell ref="B89:J89"/>
    <mergeCell ref="B91:J91"/>
    <mergeCell ref="B95:J95"/>
    <mergeCell ref="B98:J98"/>
    <mergeCell ref="B100:J100"/>
    <mergeCell ref="B104:J104"/>
    <mergeCell ref="B110:J110"/>
    <mergeCell ref="B114:J114"/>
    <mergeCell ref="B118:J118"/>
    <mergeCell ref="B122:J122"/>
    <mergeCell ref="B127:J127"/>
    <mergeCell ref="B70:J70"/>
    <mergeCell ref="B77:J77"/>
    <mergeCell ref="B87:J87"/>
    <mergeCell ref="B287:J287"/>
    <mergeCell ref="B294:J294"/>
    <mergeCell ref="B226:B230"/>
    <mergeCell ref="C226:J226"/>
    <mergeCell ref="B232:J232"/>
    <mergeCell ref="B237:J237"/>
    <mergeCell ref="B242:J242"/>
    <mergeCell ref="B247:B248"/>
    <mergeCell ref="B220:J220"/>
    <mergeCell ref="B222:J222"/>
    <mergeCell ref="B224:J224"/>
    <mergeCell ref="C214:C215"/>
    <mergeCell ref="D214:D215"/>
    <mergeCell ref="E214:E215"/>
    <mergeCell ref="F214:F215"/>
    <mergeCell ref="G214:G215"/>
    <mergeCell ref="H214:H215"/>
    <mergeCell ref="I214:I215"/>
    <mergeCell ref="B159:J159"/>
    <mergeCell ref="B164:J164"/>
    <mergeCell ref="B167:G167"/>
  </mergeCells>
  <conditionalFormatting sqref="B310:B65549">
    <cfRule type="containsText" dxfId="56" priority="113" stopIfTrue="1" operator="containsText" text="tiksl">
      <formula>NOT(ISERROR(SEARCH("tiksl",B310)))</formula>
    </cfRule>
  </conditionalFormatting>
  <conditionalFormatting sqref="B16">
    <cfRule type="containsText" dxfId="55" priority="49" stopIfTrue="1" operator="containsText" text="tiksl">
      <formula>NOT(ISERROR(SEARCH("tiksl",B16)))</formula>
    </cfRule>
  </conditionalFormatting>
  <conditionalFormatting sqref="B21">
    <cfRule type="containsText" dxfId="54" priority="48" stopIfTrue="1" operator="containsText" text="tiksl">
      <formula>NOT(ISERROR(SEARCH("tiksl",B21)))</formula>
    </cfRule>
  </conditionalFormatting>
  <conditionalFormatting sqref="B29">
    <cfRule type="containsText" dxfId="53" priority="13" stopIfTrue="1" operator="containsText" text="tiksl">
      <formula>NOT(ISERROR(SEARCH("tiksl",B29)))</formula>
    </cfRule>
  </conditionalFormatting>
  <conditionalFormatting sqref="B34">
    <cfRule type="containsText" dxfId="52" priority="47" stopIfTrue="1" operator="containsText" text="tiksl">
      <formula>NOT(ISERROR(SEARCH("tiksl",B34)))</formula>
    </cfRule>
  </conditionalFormatting>
  <conditionalFormatting sqref="B41">
    <cfRule type="containsText" dxfId="51" priority="46" stopIfTrue="1" operator="containsText" text="tiksl">
      <formula>NOT(ISERROR(SEARCH("tiksl",B41)))</formula>
    </cfRule>
  </conditionalFormatting>
  <conditionalFormatting sqref="B45">
    <cfRule type="containsText" dxfId="50" priority="45" stopIfTrue="1" operator="containsText" text="tiksl">
      <formula>NOT(ISERROR(SEARCH("tiksl",B45)))</formula>
    </cfRule>
  </conditionalFormatting>
  <conditionalFormatting sqref="B49">
    <cfRule type="containsText" dxfId="49" priority="44" stopIfTrue="1" operator="containsText" text="tiksl">
      <formula>NOT(ISERROR(SEARCH("tiksl",B49)))</formula>
    </cfRule>
  </conditionalFormatting>
  <conditionalFormatting sqref="B60">
    <cfRule type="containsText" dxfId="48" priority="43" stopIfTrue="1" operator="containsText" text="tiksl">
      <formula>NOT(ISERROR(SEARCH("tiksl",B60)))</formula>
    </cfRule>
  </conditionalFormatting>
  <conditionalFormatting sqref="B62 B69">
    <cfRule type="containsText" dxfId="47" priority="55" stopIfTrue="1" operator="containsText" text="tiksl">
      <formula>NOT(ISERROR(SEARCH("tiksl",B62)))</formula>
    </cfRule>
  </conditionalFormatting>
  <conditionalFormatting sqref="B64">
    <cfRule type="containsText" dxfId="46" priority="11" stopIfTrue="1" operator="containsText" text="tiksl">
      <formula>NOT(ISERROR(SEARCH("tiksl",B64)))</formula>
    </cfRule>
  </conditionalFormatting>
  <conditionalFormatting sqref="B66">
    <cfRule type="containsText" dxfId="45" priority="12" stopIfTrue="1" operator="containsText" text="tiksl">
      <formula>NOT(ISERROR(SEARCH("tiksl",B66)))</formula>
    </cfRule>
  </conditionalFormatting>
  <conditionalFormatting sqref="B71">
    <cfRule type="containsText" dxfId="44" priority="42" stopIfTrue="1" operator="containsText" text="tiksl">
      <formula>NOT(ISERROR(SEARCH("tiksl",B71)))</formula>
    </cfRule>
  </conditionalFormatting>
  <conditionalFormatting sqref="B78:B79">
    <cfRule type="containsText" dxfId="43" priority="41" stopIfTrue="1" operator="containsText" text="tiksl">
      <formula>NOT(ISERROR(SEARCH("tiksl",B78)))</formula>
    </cfRule>
  </conditionalFormatting>
  <conditionalFormatting sqref="B92">
    <cfRule type="containsText" dxfId="42" priority="40" stopIfTrue="1" operator="containsText" text="tiksl">
      <formula>NOT(ISERROR(SEARCH("tiksl",B92)))</formula>
    </cfRule>
  </conditionalFormatting>
  <conditionalFormatting sqref="B96">
    <cfRule type="containsText" dxfId="41" priority="39" stopIfTrue="1" operator="containsText" text="tiksl">
      <formula>NOT(ISERROR(SEARCH("tiksl",B96)))</formula>
    </cfRule>
  </conditionalFormatting>
  <conditionalFormatting sqref="B101">
    <cfRule type="containsText" dxfId="40" priority="38" stopIfTrue="1" operator="containsText" text="tiksl">
      <formula>NOT(ISERROR(SEARCH("tiksl",B101)))</formula>
    </cfRule>
  </conditionalFormatting>
  <conditionalFormatting sqref="B105">
    <cfRule type="containsText" dxfId="39" priority="37" stopIfTrue="1" operator="containsText" text="tiksl">
      <formula>NOT(ISERROR(SEARCH("tiksl",B105)))</formula>
    </cfRule>
  </conditionalFormatting>
  <conditionalFormatting sqref="B111">
    <cfRule type="containsText" dxfId="38" priority="36" stopIfTrue="1" operator="containsText" text="tiksl">
      <formula>NOT(ISERROR(SEARCH("tiksl",B111)))</formula>
    </cfRule>
  </conditionalFormatting>
  <conditionalFormatting sqref="B115">
    <cfRule type="containsText" dxfId="37" priority="35" stopIfTrue="1" operator="containsText" text="tiksl">
      <formula>NOT(ISERROR(SEARCH("tiksl",B115)))</formula>
    </cfRule>
  </conditionalFormatting>
  <conditionalFormatting sqref="B117">
    <cfRule type="containsText" dxfId="36" priority="54" stopIfTrue="1" operator="containsText" text="tiksl">
      <formula>NOT(ISERROR(SEARCH("tiksl",B117)))</formula>
    </cfRule>
  </conditionalFormatting>
  <conditionalFormatting sqref="B119">
    <cfRule type="containsText" dxfId="35" priority="34" stopIfTrue="1" operator="containsText" text="tiksl">
      <formula>NOT(ISERROR(SEARCH("tiksl",B119)))</formula>
    </cfRule>
  </conditionalFormatting>
  <conditionalFormatting sqref="B123">
    <cfRule type="containsText" dxfId="34" priority="10" stopIfTrue="1" operator="containsText" text="tiksl">
      <formula>NOT(ISERROR(SEARCH("tiksl",B123)))</formula>
    </cfRule>
  </conditionalFormatting>
  <conditionalFormatting sqref="B128">
    <cfRule type="containsText" dxfId="33" priority="33" stopIfTrue="1" operator="containsText" text="tiksl">
      <formula>NOT(ISERROR(SEARCH("tiksl",B128)))</formula>
    </cfRule>
  </conditionalFormatting>
  <conditionalFormatting sqref="B132">
    <cfRule type="containsText" dxfId="32" priority="32" stopIfTrue="1" operator="containsText" text="tiksl">
      <formula>NOT(ISERROR(SEARCH("tiksl",B132)))</formula>
    </cfRule>
  </conditionalFormatting>
  <conditionalFormatting sqref="B137">
    <cfRule type="containsText" dxfId="31" priority="31" stopIfTrue="1" operator="containsText" text="tiksl">
      <formula>NOT(ISERROR(SEARCH("tiksl",B137)))</formula>
    </cfRule>
  </conditionalFormatting>
  <conditionalFormatting sqref="B144">
    <cfRule type="containsText" dxfId="30" priority="30" stopIfTrue="1" operator="containsText" text="tiksl">
      <formula>NOT(ISERROR(SEARCH("tiksl",B144)))</formula>
    </cfRule>
  </conditionalFormatting>
  <conditionalFormatting sqref="B147">
    <cfRule type="containsText" dxfId="29" priority="53" stopIfTrue="1" operator="containsText" text="tiksl">
      <formula>NOT(ISERROR(SEARCH("tiksl",B147)))</formula>
    </cfRule>
  </conditionalFormatting>
  <conditionalFormatting sqref="B149">
    <cfRule type="containsText" dxfId="28" priority="29" stopIfTrue="1" operator="containsText" text="tiksl">
      <formula>NOT(ISERROR(SEARCH("tiksl",B149)))</formula>
    </cfRule>
  </conditionalFormatting>
  <conditionalFormatting sqref="B153">
    <cfRule type="containsText" dxfId="27" priority="52" stopIfTrue="1" operator="containsText" text="tiksl">
      <formula>NOT(ISERROR(SEARCH("tiksl",B153)))</formula>
    </cfRule>
  </conditionalFormatting>
  <conditionalFormatting sqref="B155">
    <cfRule type="containsText" dxfId="26" priority="28" stopIfTrue="1" operator="containsText" text="tiksl">
      <formula>NOT(ISERROR(SEARCH("tiksl",B155)))</formula>
    </cfRule>
  </conditionalFormatting>
  <conditionalFormatting sqref="B160">
    <cfRule type="containsText" dxfId="25" priority="27" stopIfTrue="1" operator="containsText" text="tiksl">
      <formula>NOT(ISERROR(SEARCH("tiksl",B160)))</formula>
    </cfRule>
  </conditionalFormatting>
  <conditionalFormatting sqref="B165">
    <cfRule type="containsText" dxfId="24" priority="8" stopIfTrue="1" operator="containsText" text="tiksl">
      <formula>NOT(ISERROR(SEARCH("tiksl",B165)))</formula>
    </cfRule>
  </conditionalFormatting>
  <conditionalFormatting sqref="B170">
    <cfRule type="containsText" dxfId="23" priority="9" stopIfTrue="1" operator="containsText" text="tiksl">
      <formula>NOT(ISERROR(SEARCH("tiksl",B170)))</formula>
    </cfRule>
  </conditionalFormatting>
  <conditionalFormatting sqref="B174">
    <cfRule type="containsText" dxfId="22" priority="7" stopIfTrue="1" operator="containsText" text="tiksl">
      <formula>NOT(ISERROR(SEARCH("tiksl",B174)))</formula>
    </cfRule>
  </conditionalFormatting>
  <conditionalFormatting sqref="B180">
    <cfRule type="containsText" dxfId="21" priority="5" stopIfTrue="1" operator="containsText" text="tiksl">
      <formula>NOT(ISERROR(SEARCH("tiksl",B180)))</formula>
    </cfRule>
  </conditionalFormatting>
  <conditionalFormatting sqref="B184:B185">
    <cfRule type="containsText" dxfId="20" priority="6" stopIfTrue="1" operator="containsText" text="tiksl">
      <formula>NOT(ISERROR(SEARCH("tiksl",B184)))</formula>
    </cfRule>
  </conditionalFormatting>
  <conditionalFormatting sqref="B191">
    <cfRule type="containsText" dxfId="19" priority="4" stopIfTrue="1" operator="containsText" text="tiksl">
      <formula>NOT(ISERROR(SEARCH("tiksl",B191)))</formula>
    </cfRule>
  </conditionalFormatting>
  <conditionalFormatting sqref="B197">
    <cfRule type="containsText" dxfId="18" priority="3" stopIfTrue="1" operator="containsText" text="tiksl">
      <formula>NOT(ISERROR(SEARCH("tiksl",B197)))</formula>
    </cfRule>
  </conditionalFormatting>
  <conditionalFormatting sqref="B206">
    <cfRule type="containsText" dxfId="17" priority="2" stopIfTrue="1" operator="containsText" text="tiksl">
      <formula>NOT(ISERROR(SEARCH("tiksl",B206)))</formula>
    </cfRule>
  </conditionalFormatting>
  <conditionalFormatting sqref="B225">
    <cfRule type="containsText" dxfId="16" priority="26" stopIfTrue="1" operator="containsText" text="tiksl">
      <formula>NOT(ISERROR(SEARCH("tiksl",B225)))</formula>
    </cfRule>
  </conditionalFormatting>
  <conditionalFormatting sqref="B233">
    <cfRule type="containsText" dxfId="15" priority="25" stopIfTrue="1" operator="containsText" text="tiksl">
      <formula>NOT(ISERROR(SEARCH("tiksl",B233)))</formula>
    </cfRule>
  </conditionalFormatting>
  <conditionalFormatting sqref="B238">
    <cfRule type="containsText" dxfId="14" priority="24" stopIfTrue="1" operator="containsText" text="tiksl">
      <formula>NOT(ISERROR(SEARCH("tiksl",B238)))</formula>
    </cfRule>
  </conditionalFormatting>
  <conditionalFormatting sqref="B243">
    <cfRule type="containsText" dxfId="13" priority="23" stopIfTrue="1" operator="containsText" text="tiksl">
      <formula>NOT(ISERROR(SEARCH("tiksl",B243)))</formula>
    </cfRule>
  </conditionalFormatting>
  <conditionalFormatting sqref="B249">
    <cfRule type="containsText" dxfId="12" priority="51" stopIfTrue="1" operator="containsText" text="tiksl">
      <formula>NOT(ISERROR(SEARCH("tiksl",B249)))</formula>
    </cfRule>
  </conditionalFormatting>
  <conditionalFormatting sqref="B251">
    <cfRule type="containsText" dxfId="11" priority="22" stopIfTrue="1" operator="containsText" text="tiksl">
      <formula>NOT(ISERROR(SEARCH("tiksl",B251)))</formula>
    </cfRule>
  </conditionalFormatting>
  <conditionalFormatting sqref="B255">
    <cfRule type="containsText" dxfId="10" priority="21" stopIfTrue="1" operator="containsText" text="tiksl">
      <formula>NOT(ISERROR(SEARCH("tiksl",B255)))</formula>
    </cfRule>
  </conditionalFormatting>
  <conditionalFormatting sqref="B262:B263">
    <cfRule type="containsText" dxfId="9" priority="20" stopIfTrue="1" operator="containsText" text="tiksl">
      <formula>NOT(ISERROR(SEARCH("tiksl",B262)))</formula>
    </cfRule>
  </conditionalFormatting>
  <conditionalFormatting sqref="B268">
    <cfRule type="containsText" dxfId="8" priority="19" stopIfTrue="1" operator="containsText" text="tiksl">
      <formula>NOT(ISERROR(SEARCH("tiksl",B268)))</formula>
    </cfRule>
  </conditionalFormatting>
  <conditionalFormatting sqref="B273">
    <cfRule type="containsText" dxfId="7" priority="18" stopIfTrue="1" operator="containsText" text="tiksl">
      <formula>NOT(ISERROR(SEARCH("tiksl",B273)))</formula>
    </cfRule>
  </conditionalFormatting>
  <conditionalFormatting sqref="B283:B286">
    <cfRule type="containsText" dxfId="6" priority="17" stopIfTrue="1" operator="containsText" text="tiksl">
      <formula>NOT(ISERROR(SEARCH("tiksl",B283)))</formula>
    </cfRule>
  </conditionalFormatting>
  <conditionalFormatting sqref="B288">
    <cfRule type="containsText" dxfId="5" priority="16" stopIfTrue="1" operator="containsText" text="tiksl">
      <formula>NOT(ISERROR(SEARCH("tiksl",B288)))</formula>
    </cfRule>
  </conditionalFormatting>
  <conditionalFormatting sqref="B295">
    <cfRule type="containsText" dxfId="4" priority="15" stopIfTrue="1" operator="containsText" text="tiksl">
      <formula>NOT(ISERROR(SEARCH("tiksl",B295)))</formula>
    </cfRule>
  </conditionalFormatting>
  <conditionalFormatting sqref="B299">
    <cfRule type="containsText" dxfId="3" priority="50" stopIfTrue="1" operator="containsText" text="tiksl">
      <formula>NOT(ISERROR(SEARCH("tiksl",B299)))</formula>
    </cfRule>
  </conditionalFormatting>
  <conditionalFormatting sqref="B301">
    <cfRule type="containsText" dxfId="2" priority="14" stopIfTrue="1" operator="containsText" text="tiksl">
      <formula>NOT(ISERROR(SEARCH("tiksl",B301)))</formula>
    </cfRule>
  </conditionalFormatting>
  <conditionalFormatting sqref="B7 B14 B19 B39 B43 B47 B76 F88 C90:D90 B99 B222 C223:D223 B236 B253 B260 B264 B271 B281 B87:B89">
    <cfRule type="containsText" dxfId="1" priority="56" stopIfTrue="1" operator="containsText" text="tiksl">
      <formula>NOT(ISERROR(SEARCH("tiksl",B7)))</formula>
    </cfRule>
  </conditionalFormatting>
  <conditionalFormatting sqref="B307">
    <cfRule type="containsText" dxfId="0" priority="1" stopIfTrue="1" operator="containsText" text="tiksl">
      <formula>NOT(ISERROR(SEARCH("tiksl",B307)))</formula>
    </cfRule>
  </conditionalFormatting>
  <pageMargins left="0.78740157480314965" right="0.39370078740157483" top="0.78740157480314965" bottom="0.78740157480314965" header="0.31496062992125984" footer="0.31496062992125984"/>
  <pageSetup paperSize="9" scale="75" orientation="portrait" r:id="rId1"/>
  <headerFooter>
    <oddFooter>&amp;C&amp;P</oddFooter>
  </headerFooter>
  <rowBreaks count="10" manualBreakCount="10">
    <brk id="32" max="9" man="1"/>
    <brk id="58" max="9" man="1"/>
    <brk id="94" max="9" man="1"/>
    <brk id="121" max="9" man="1"/>
    <brk id="147" max="9" man="1"/>
    <brk id="167" max="16383" man="1"/>
    <brk id="195" max="9" man="1"/>
    <brk id="230" max="9" man="1"/>
    <brk id="260" max="9" man="1"/>
    <brk id="286"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717D-040D-41E4-85A5-051B927456DD}">
  <sheetPr>
    <pageSetUpPr fitToPage="1"/>
  </sheetPr>
  <dimension ref="A2:S1356"/>
  <sheetViews>
    <sheetView zoomScaleNormal="100" workbookViewId="0">
      <selection activeCell="B2" sqref="B2:I2"/>
    </sheetView>
  </sheetViews>
  <sheetFormatPr defaultRowHeight="13.2"/>
  <cols>
    <col min="1" max="1" width="1.88671875" style="3" customWidth="1"/>
    <col min="2" max="2" width="11.88671875" style="54" customWidth="1"/>
    <col min="3" max="3" width="57.88671875" style="55" customWidth="1"/>
    <col min="4" max="4" width="12.88671875" style="3" customWidth="1"/>
    <col min="5" max="5" width="12.44140625" style="3" customWidth="1"/>
    <col min="6" max="9" width="10" style="7" customWidth="1"/>
    <col min="10" max="16368" width="8.88671875" style="3"/>
    <col min="16369" max="16373" width="9.109375" style="3" bestFit="1" customWidth="1"/>
    <col min="16374" max="16380" width="8.88671875" style="3"/>
    <col min="16381" max="16384" width="9.109375" style="3" customWidth="1"/>
  </cols>
  <sheetData>
    <row r="2" spans="2:9" ht="35.4" customHeight="1">
      <c r="B2" s="1227" t="s">
        <v>682</v>
      </c>
      <c r="C2" s="1227"/>
      <c r="D2" s="1227"/>
      <c r="E2" s="1227"/>
      <c r="F2" s="1227"/>
      <c r="G2" s="1227"/>
      <c r="H2" s="1227"/>
      <c r="I2" s="1227"/>
    </row>
    <row r="3" spans="2:9" ht="13.8" thickBot="1">
      <c r="C3" s="56"/>
      <c r="D3" s="527"/>
      <c r="E3" s="527"/>
      <c r="F3" s="3"/>
      <c r="G3" s="3"/>
      <c r="H3" s="3"/>
      <c r="I3" s="3"/>
    </row>
    <row r="4" spans="2:9" ht="21" customHeight="1" thickBot="1">
      <c r="B4" s="57"/>
      <c r="C4" s="58" t="s">
        <v>128</v>
      </c>
      <c r="D4" s="29">
        <v>2021</v>
      </c>
      <c r="E4" s="25">
        <v>2022</v>
      </c>
      <c r="F4" s="528">
        <v>2023</v>
      </c>
      <c r="G4" s="529">
        <v>2024</v>
      </c>
      <c r="H4" s="3"/>
      <c r="I4" s="3"/>
    </row>
    <row r="5" spans="2:9">
      <c r="C5" s="59" t="s">
        <v>683</v>
      </c>
      <c r="D5" s="530">
        <f t="shared" ref="D5:G8" si="0">D11+D63+D94</f>
        <v>15</v>
      </c>
      <c r="E5" s="531">
        <f t="shared" si="0"/>
        <v>15</v>
      </c>
      <c r="F5" s="532">
        <f t="shared" si="0"/>
        <v>15</v>
      </c>
      <c r="G5" s="533">
        <f t="shared" si="0"/>
        <v>15</v>
      </c>
      <c r="H5" s="3"/>
      <c r="I5" s="3"/>
    </row>
    <row r="6" spans="2:9">
      <c r="C6" s="60" t="s">
        <v>684</v>
      </c>
      <c r="D6" s="530">
        <f t="shared" si="0"/>
        <v>0</v>
      </c>
      <c r="E6" s="531">
        <f t="shared" si="0"/>
        <v>0</v>
      </c>
      <c r="F6" s="532">
        <f t="shared" si="0"/>
        <v>0</v>
      </c>
      <c r="G6" s="534">
        <f t="shared" si="0"/>
        <v>0</v>
      </c>
      <c r="H6" s="3"/>
      <c r="I6" s="3"/>
    </row>
    <row r="7" spans="2:9">
      <c r="C7" s="60" t="s">
        <v>685</v>
      </c>
      <c r="D7" s="530">
        <f t="shared" si="0"/>
        <v>14</v>
      </c>
      <c r="E7" s="531">
        <f t="shared" si="0"/>
        <v>14</v>
      </c>
      <c r="F7" s="532">
        <f t="shared" si="0"/>
        <v>15</v>
      </c>
      <c r="G7" s="534">
        <f t="shared" si="0"/>
        <v>15</v>
      </c>
      <c r="H7" s="3"/>
      <c r="I7" s="3"/>
    </row>
    <row r="8" spans="2:9" ht="13.8" thickBot="1">
      <c r="C8" s="61" t="s">
        <v>686</v>
      </c>
      <c r="D8" s="535">
        <f t="shared" si="0"/>
        <v>1</v>
      </c>
      <c r="E8" s="536">
        <f t="shared" si="0"/>
        <v>1</v>
      </c>
      <c r="F8" s="537">
        <f t="shared" si="0"/>
        <v>0</v>
      </c>
      <c r="G8" s="538">
        <f t="shared" si="0"/>
        <v>0</v>
      </c>
      <c r="H8" s="3"/>
      <c r="I8" s="3"/>
    </row>
    <row r="9" spans="2:9" ht="13.8" thickBot="1">
      <c r="D9" s="54"/>
      <c r="E9" s="54"/>
      <c r="F9" s="3"/>
      <c r="G9" s="3"/>
      <c r="H9" s="3"/>
      <c r="I9" s="3"/>
    </row>
    <row r="10" spans="2:9" ht="30" customHeight="1" thickBot="1">
      <c r="C10" s="62" t="s">
        <v>164</v>
      </c>
      <c r="D10" s="32">
        <v>2021</v>
      </c>
      <c r="E10" s="26">
        <v>2022</v>
      </c>
      <c r="F10" s="528">
        <v>2023</v>
      </c>
      <c r="G10" s="529">
        <v>2024</v>
      </c>
      <c r="H10" s="3"/>
      <c r="I10" s="3"/>
    </row>
    <row r="11" spans="2:9">
      <c r="C11" s="63" t="s">
        <v>683</v>
      </c>
      <c r="D11" s="533">
        <f>D12+D13+D14</f>
        <v>8</v>
      </c>
      <c r="E11" s="539">
        <f>E12+E13+E14</f>
        <v>8</v>
      </c>
      <c r="F11" s="540">
        <f>F12+F13+F14</f>
        <v>8</v>
      </c>
      <c r="G11" s="533">
        <v>8</v>
      </c>
      <c r="H11" s="3"/>
      <c r="I11" s="3"/>
    </row>
    <row r="12" spans="2:9">
      <c r="C12" s="64" t="s">
        <v>684</v>
      </c>
      <c r="D12" s="541">
        <v>0</v>
      </c>
      <c r="E12" s="542">
        <v>0</v>
      </c>
      <c r="F12" s="532">
        <v>0</v>
      </c>
      <c r="G12" s="534">
        <v>0</v>
      </c>
      <c r="H12" s="3"/>
      <c r="I12" s="3"/>
    </row>
    <row r="13" spans="2:9">
      <c r="C13" s="64" t="s">
        <v>685</v>
      </c>
      <c r="D13" s="541">
        <v>7</v>
      </c>
      <c r="E13" s="542">
        <v>7</v>
      </c>
      <c r="F13" s="532">
        <v>8</v>
      </c>
      <c r="G13" s="534">
        <v>8</v>
      </c>
      <c r="H13" s="3"/>
      <c r="I13" s="3"/>
    </row>
    <row r="14" spans="2:9" ht="13.8" thickBot="1">
      <c r="C14" s="65" t="s">
        <v>686</v>
      </c>
      <c r="D14" s="543">
        <v>1</v>
      </c>
      <c r="E14" s="544">
        <v>1</v>
      </c>
      <c r="F14" s="537">
        <v>0</v>
      </c>
      <c r="G14" s="545">
        <v>0</v>
      </c>
      <c r="H14" s="3"/>
      <c r="I14" s="3"/>
    </row>
    <row r="15" spans="2:9" ht="13.8" thickBot="1">
      <c r="C15" s="66"/>
      <c r="D15" s="409"/>
      <c r="E15" s="409"/>
      <c r="F15" s="8"/>
      <c r="G15" s="8"/>
      <c r="H15" s="8"/>
      <c r="I15" s="8"/>
    </row>
    <row r="16" spans="2:9" ht="55.5" customHeight="1" thickBot="1">
      <c r="B16" s="28" t="s">
        <v>10</v>
      </c>
      <c r="C16" s="67" t="s">
        <v>687</v>
      </c>
      <c r="D16" s="24" t="s">
        <v>12</v>
      </c>
      <c r="E16" s="24" t="s">
        <v>13</v>
      </c>
      <c r="F16" s="24" t="s">
        <v>688</v>
      </c>
      <c r="G16" s="24" t="s">
        <v>689</v>
      </c>
      <c r="H16" s="24" t="s">
        <v>690</v>
      </c>
      <c r="I16" s="26" t="s">
        <v>2722</v>
      </c>
    </row>
    <row r="17" spans="2:9" ht="52.2" customHeight="1" thickBot="1">
      <c r="B17" s="546" t="s">
        <v>691</v>
      </c>
      <c r="C17" s="68" t="s">
        <v>692</v>
      </c>
      <c r="D17" s="14"/>
      <c r="E17" s="14"/>
      <c r="F17" s="11">
        <v>1</v>
      </c>
      <c r="G17" s="11">
        <v>1</v>
      </c>
      <c r="H17" s="11">
        <v>1</v>
      </c>
      <c r="I17" s="219">
        <v>1</v>
      </c>
    </row>
    <row r="18" spans="2:9" ht="23.4" customHeight="1">
      <c r="B18" s="404" t="s">
        <v>693</v>
      </c>
      <c r="C18" s="365" t="s">
        <v>694</v>
      </c>
      <c r="D18" s="366" t="s">
        <v>447</v>
      </c>
      <c r="E18" s="366" t="s">
        <v>695</v>
      </c>
      <c r="F18" s="366">
        <v>1</v>
      </c>
      <c r="G18" s="366">
        <v>1</v>
      </c>
      <c r="H18" s="366">
        <v>1</v>
      </c>
      <c r="I18" s="368">
        <v>1</v>
      </c>
    </row>
    <row r="19" spans="2:9" ht="34.200000000000003" customHeight="1">
      <c r="B19" s="403" t="s">
        <v>696</v>
      </c>
      <c r="C19" s="405" t="s">
        <v>697</v>
      </c>
      <c r="D19" s="356" t="s">
        <v>447</v>
      </c>
      <c r="E19" s="356" t="s">
        <v>232</v>
      </c>
      <c r="F19" s="356">
        <v>0</v>
      </c>
      <c r="G19" s="356">
        <v>0</v>
      </c>
      <c r="H19" s="356">
        <v>1</v>
      </c>
      <c r="I19" s="397">
        <v>0</v>
      </c>
    </row>
    <row r="20" spans="2:9" ht="18.600000000000001" customHeight="1">
      <c r="B20" s="802" t="s">
        <v>698</v>
      </c>
      <c r="C20" s="235" t="s">
        <v>699</v>
      </c>
      <c r="D20" s="429" t="s">
        <v>225</v>
      </c>
      <c r="E20" s="429" t="s">
        <v>700</v>
      </c>
      <c r="F20" s="429">
        <v>7</v>
      </c>
      <c r="G20" s="429">
        <v>0</v>
      </c>
      <c r="H20" s="429">
        <v>9.6999999999999993</v>
      </c>
      <c r="I20" s="426" t="s">
        <v>5</v>
      </c>
    </row>
    <row r="21" spans="2:9" ht="29.4" customHeight="1">
      <c r="B21" s="427" t="s">
        <v>701</v>
      </c>
      <c r="C21" s="551" t="s">
        <v>702</v>
      </c>
      <c r="D21" s="357" t="s">
        <v>703</v>
      </c>
      <c r="E21" s="357" t="s">
        <v>704</v>
      </c>
      <c r="F21" s="357" t="s">
        <v>705</v>
      </c>
      <c r="G21" s="357" t="s">
        <v>706</v>
      </c>
      <c r="H21" s="357" t="s">
        <v>707</v>
      </c>
      <c r="I21" s="807" t="s">
        <v>2723</v>
      </c>
    </row>
    <row r="22" spans="2:9" ht="29.4" customHeight="1">
      <c r="B22" s="403" t="s">
        <v>708</v>
      </c>
      <c r="C22" s="755" t="s">
        <v>709</v>
      </c>
      <c r="D22" s="356" t="s">
        <v>447</v>
      </c>
      <c r="E22" s="356" t="s">
        <v>113</v>
      </c>
      <c r="F22" s="356">
        <v>1</v>
      </c>
      <c r="G22" s="356">
        <v>1</v>
      </c>
      <c r="H22" s="356">
        <v>1</v>
      </c>
      <c r="I22" s="397">
        <v>1</v>
      </c>
    </row>
    <row r="23" spans="2:9" ht="57.6" customHeight="1" thickBot="1">
      <c r="B23" s="403" t="s">
        <v>710</v>
      </c>
      <c r="C23" s="755" t="s">
        <v>2763</v>
      </c>
      <c r="D23" s="356" t="s">
        <v>447</v>
      </c>
      <c r="E23" s="356" t="s">
        <v>711</v>
      </c>
      <c r="F23" s="356">
        <v>1</v>
      </c>
      <c r="G23" s="356">
        <v>0</v>
      </c>
      <c r="H23" s="356">
        <v>0</v>
      </c>
      <c r="I23" s="397">
        <v>0</v>
      </c>
    </row>
    <row r="24" spans="2:9" ht="52.5" customHeight="1" thickBot="1">
      <c r="B24" s="547" t="s">
        <v>712</v>
      </c>
      <c r="C24" s="548" t="s">
        <v>713</v>
      </c>
      <c r="D24" s="549"/>
      <c r="E24" s="549"/>
      <c r="F24" s="112">
        <v>1</v>
      </c>
      <c r="G24" s="112">
        <v>1</v>
      </c>
      <c r="H24" s="112">
        <v>1</v>
      </c>
      <c r="I24" s="234">
        <v>1</v>
      </c>
    </row>
    <row r="25" spans="2:9" ht="37.950000000000003" customHeight="1">
      <c r="B25" s="550" t="s">
        <v>714</v>
      </c>
      <c r="C25" s="551" t="s">
        <v>2812</v>
      </c>
      <c r="D25" s="357" t="s">
        <v>715</v>
      </c>
      <c r="E25" s="357" t="s">
        <v>333</v>
      </c>
      <c r="F25" s="357">
        <v>9</v>
      </c>
      <c r="G25" s="357">
        <v>9</v>
      </c>
      <c r="H25" s="357">
        <v>9</v>
      </c>
      <c r="I25" s="373">
        <v>9</v>
      </c>
    </row>
    <row r="26" spans="2:9" ht="49.95" customHeight="1" thickBot="1">
      <c r="B26" s="803" t="s">
        <v>716</v>
      </c>
      <c r="C26" s="755" t="s">
        <v>717</v>
      </c>
      <c r="D26" s="356" t="s">
        <v>561</v>
      </c>
      <c r="E26" s="356" t="s">
        <v>232</v>
      </c>
      <c r="F26" s="356">
        <v>0</v>
      </c>
      <c r="G26" s="356">
        <v>0</v>
      </c>
      <c r="H26" s="356">
        <v>0</v>
      </c>
      <c r="I26" s="397">
        <v>4</v>
      </c>
    </row>
    <row r="27" spans="2:9" ht="30" customHeight="1" thickBot="1">
      <c r="B27" s="546" t="s">
        <v>718</v>
      </c>
      <c r="C27" s="68" t="s">
        <v>719</v>
      </c>
      <c r="D27" s="552"/>
      <c r="E27" s="14"/>
      <c r="F27" s="11">
        <v>1</v>
      </c>
      <c r="G27" s="11">
        <v>1</v>
      </c>
      <c r="H27" s="11">
        <v>1</v>
      </c>
      <c r="I27" s="219">
        <v>1</v>
      </c>
    </row>
    <row r="28" spans="2:9" ht="32.4" customHeight="1">
      <c r="B28" s="404" t="s">
        <v>720</v>
      </c>
      <c r="C28" s="568" t="s">
        <v>721</v>
      </c>
      <c r="D28" s="366" t="s">
        <v>722</v>
      </c>
      <c r="E28" s="366" t="s">
        <v>244</v>
      </c>
      <c r="F28" s="366">
        <v>1</v>
      </c>
      <c r="G28" s="366">
        <v>1</v>
      </c>
      <c r="H28" s="366">
        <v>1</v>
      </c>
      <c r="I28" s="368">
        <v>0</v>
      </c>
    </row>
    <row r="29" spans="2:9" ht="33.6" customHeight="1">
      <c r="B29" s="403" t="s">
        <v>723</v>
      </c>
      <c r="C29" s="755" t="s">
        <v>724</v>
      </c>
      <c r="D29" s="356" t="s">
        <v>231</v>
      </c>
      <c r="E29" s="356" t="s">
        <v>244</v>
      </c>
      <c r="F29" s="356">
        <v>0</v>
      </c>
      <c r="G29" s="356">
        <v>0</v>
      </c>
      <c r="H29" s="356">
        <v>0</v>
      </c>
      <c r="I29" s="397">
        <v>0</v>
      </c>
    </row>
    <row r="30" spans="2:9" ht="41.25" customHeight="1">
      <c r="B30" s="403" t="s">
        <v>725</v>
      </c>
      <c r="C30" s="755" t="s">
        <v>726</v>
      </c>
      <c r="D30" s="356" t="s">
        <v>207</v>
      </c>
      <c r="E30" s="356" t="s">
        <v>727</v>
      </c>
      <c r="F30" s="356">
        <v>1</v>
      </c>
      <c r="G30" s="356">
        <v>1</v>
      </c>
      <c r="H30" s="356">
        <v>1</v>
      </c>
      <c r="I30" s="397">
        <v>2</v>
      </c>
    </row>
    <row r="31" spans="2:9" ht="27.6" customHeight="1" thickBot="1">
      <c r="B31" s="403" t="s">
        <v>728</v>
      </c>
      <c r="C31" s="755" t="s">
        <v>729</v>
      </c>
      <c r="D31" s="356" t="s">
        <v>730</v>
      </c>
      <c r="E31" s="356" t="s">
        <v>333</v>
      </c>
      <c r="F31" s="361">
        <v>10</v>
      </c>
      <c r="G31" s="361">
        <v>7</v>
      </c>
      <c r="H31" s="361">
        <v>6</v>
      </c>
      <c r="I31" s="231">
        <v>10</v>
      </c>
    </row>
    <row r="32" spans="2:9" ht="15.75" customHeight="1" thickBot="1">
      <c r="B32" s="546" t="s">
        <v>731</v>
      </c>
      <c r="C32" s="68" t="s">
        <v>732</v>
      </c>
      <c r="D32" s="14"/>
      <c r="E32" s="14"/>
      <c r="F32" s="11">
        <v>1</v>
      </c>
      <c r="G32" s="11">
        <v>1</v>
      </c>
      <c r="H32" s="11">
        <v>1</v>
      </c>
      <c r="I32" s="219">
        <v>1</v>
      </c>
    </row>
    <row r="33" spans="2:9" ht="18.75" customHeight="1" thickBot="1">
      <c r="B33" s="1273" t="s">
        <v>733</v>
      </c>
      <c r="C33" s="1257" t="s">
        <v>734</v>
      </c>
      <c r="D33" s="1086" t="s">
        <v>447</v>
      </c>
      <c r="E33" s="1086" t="s">
        <v>540</v>
      </c>
      <c r="F33" s="1086">
        <v>0</v>
      </c>
      <c r="G33" s="1086">
        <v>0</v>
      </c>
      <c r="H33" s="1086">
        <v>0</v>
      </c>
      <c r="I33" s="1088">
        <v>0</v>
      </c>
    </row>
    <row r="34" spans="2:9" ht="28.5" customHeight="1" thickBot="1">
      <c r="B34" s="1273"/>
      <c r="C34" s="1257"/>
      <c r="D34" s="1086"/>
      <c r="E34" s="1086"/>
      <c r="F34" s="1086"/>
      <c r="G34" s="1086"/>
      <c r="H34" s="1086"/>
      <c r="I34" s="1088"/>
    </row>
    <row r="35" spans="2:9" ht="27" customHeight="1" thickBot="1">
      <c r="B35" s="546" t="s">
        <v>735</v>
      </c>
      <c r="C35" s="68" t="s">
        <v>736</v>
      </c>
      <c r="D35" s="11"/>
      <c r="E35" s="11"/>
      <c r="F35" s="11">
        <v>1</v>
      </c>
      <c r="G35" s="11">
        <v>1</v>
      </c>
      <c r="H35" s="11">
        <v>1</v>
      </c>
      <c r="I35" s="219">
        <v>1</v>
      </c>
    </row>
    <row r="36" spans="2:9" ht="40.200000000000003" customHeight="1">
      <c r="B36" s="364" t="s">
        <v>737</v>
      </c>
      <c r="C36" s="365" t="s">
        <v>738</v>
      </c>
      <c r="D36" s="117" t="s">
        <v>447</v>
      </c>
      <c r="E36" s="117" t="s">
        <v>739</v>
      </c>
      <c r="F36" s="117"/>
      <c r="G36" s="117"/>
      <c r="H36" s="117">
        <v>0</v>
      </c>
      <c r="I36" s="778">
        <v>0</v>
      </c>
    </row>
    <row r="37" spans="2:9" ht="23.4" customHeight="1">
      <c r="B37" s="1168" t="s">
        <v>740</v>
      </c>
      <c r="C37" s="471" t="s">
        <v>741</v>
      </c>
      <c r="D37" s="360"/>
      <c r="E37" s="360"/>
      <c r="F37" s="360"/>
      <c r="G37" s="360"/>
      <c r="H37" s="416"/>
      <c r="I37" s="373"/>
    </row>
    <row r="38" spans="2:9" ht="22.2" customHeight="1">
      <c r="B38" s="1168"/>
      <c r="C38" s="405" t="s">
        <v>742</v>
      </c>
      <c r="D38" s="356" t="s">
        <v>743</v>
      </c>
      <c r="E38" s="356" t="s">
        <v>744</v>
      </c>
      <c r="F38" s="507">
        <v>2533</v>
      </c>
      <c r="G38" s="356">
        <v>614</v>
      </c>
      <c r="H38" s="356">
        <v>1300</v>
      </c>
      <c r="I38" s="397">
        <v>0</v>
      </c>
    </row>
    <row r="39" spans="2:9" ht="18.75" customHeight="1">
      <c r="B39" s="1168"/>
      <c r="C39" s="405" t="s">
        <v>745</v>
      </c>
      <c r="D39" s="356" t="s">
        <v>746</v>
      </c>
      <c r="E39" s="356" t="s">
        <v>747</v>
      </c>
      <c r="F39" s="361">
        <v>1555</v>
      </c>
      <c r="G39" s="804">
        <v>7000</v>
      </c>
      <c r="H39" s="361">
        <v>533.48</v>
      </c>
      <c r="I39" s="791">
        <v>604.36</v>
      </c>
    </row>
    <row r="40" spans="2:9" ht="17.25" customHeight="1">
      <c r="B40" s="1168"/>
      <c r="C40" s="405" t="s">
        <v>748</v>
      </c>
      <c r="D40" s="356" t="s">
        <v>749</v>
      </c>
      <c r="E40" s="356" t="s">
        <v>750</v>
      </c>
      <c r="F40" s="356">
        <v>527</v>
      </c>
      <c r="G40" s="356">
        <v>500</v>
      </c>
      <c r="H40" s="507">
        <v>741.37</v>
      </c>
      <c r="I40" s="373">
        <v>0</v>
      </c>
    </row>
    <row r="41" spans="2:9" ht="17.25" customHeight="1">
      <c r="B41" s="1168"/>
      <c r="C41" s="405" t="s">
        <v>751</v>
      </c>
      <c r="D41" s="356" t="s">
        <v>752</v>
      </c>
      <c r="E41" s="356" t="s">
        <v>753</v>
      </c>
      <c r="F41" s="507">
        <v>2370</v>
      </c>
      <c r="G41" s="356">
        <v>700</v>
      </c>
      <c r="H41" s="356">
        <v>212</v>
      </c>
      <c r="I41" s="808">
        <v>0</v>
      </c>
    </row>
    <row r="42" spans="2:9" ht="15" customHeight="1">
      <c r="B42" s="1168"/>
      <c r="C42" s="405" t="s">
        <v>754</v>
      </c>
      <c r="D42" s="356" t="s">
        <v>755</v>
      </c>
      <c r="E42" s="356" t="s">
        <v>756</v>
      </c>
      <c r="F42" s="804">
        <v>1480</v>
      </c>
      <c r="G42" s="804">
        <v>666</v>
      </c>
      <c r="H42" s="356">
        <v>0</v>
      </c>
      <c r="I42" s="808">
        <v>0</v>
      </c>
    </row>
    <row r="43" spans="2:9" ht="18" customHeight="1" thickBot="1">
      <c r="B43" s="1168"/>
      <c r="C43" s="405" t="s">
        <v>757</v>
      </c>
      <c r="D43" s="356" t="s">
        <v>758</v>
      </c>
      <c r="E43" s="356" t="s">
        <v>759</v>
      </c>
      <c r="F43" s="361">
        <v>550</v>
      </c>
      <c r="G43" s="804">
        <v>0</v>
      </c>
      <c r="H43" s="507">
        <v>85</v>
      </c>
      <c r="I43" s="808">
        <v>0</v>
      </c>
    </row>
    <row r="44" spans="2:9" ht="58.95" customHeight="1" thickBot="1">
      <c r="B44" s="546" t="s">
        <v>760</v>
      </c>
      <c r="C44" s="68" t="s">
        <v>761</v>
      </c>
      <c r="D44" s="554"/>
      <c r="E44" s="554"/>
      <c r="F44" s="11">
        <v>0</v>
      </c>
      <c r="G44" s="11">
        <v>0</v>
      </c>
      <c r="H44" s="11">
        <v>1</v>
      </c>
      <c r="I44" s="219">
        <v>1</v>
      </c>
    </row>
    <row r="45" spans="2:9" ht="20.25" customHeight="1">
      <c r="B45" s="404" t="s">
        <v>762</v>
      </c>
      <c r="C45" s="365" t="s">
        <v>2764</v>
      </c>
      <c r="D45" s="366" t="s">
        <v>447</v>
      </c>
      <c r="E45" s="366" t="s">
        <v>763</v>
      </c>
      <c r="F45" s="366">
        <v>0</v>
      </c>
      <c r="G45" s="366">
        <v>0</v>
      </c>
      <c r="H45" s="366">
        <v>0</v>
      </c>
      <c r="I45" s="368">
        <v>0</v>
      </c>
    </row>
    <row r="46" spans="2:9" ht="18.75" customHeight="1">
      <c r="B46" s="403" t="s">
        <v>764</v>
      </c>
      <c r="C46" s="405" t="s">
        <v>765</v>
      </c>
      <c r="D46" s="356" t="s">
        <v>447</v>
      </c>
      <c r="E46" s="356" t="s">
        <v>766</v>
      </c>
      <c r="F46" s="356">
        <v>0</v>
      </c>
      <c r="G46" s="356">
        <v>0</v>
      </c>
      <c r="H46" s="356">
        <v>0</v>
      </c>
      <c r="I46" s="397">
        <v>0</v>
      </c>
    </row>
    <row r="47" spans="2:9" ht="16.5" customHeight="1">
      <c r="B47" s="403" t="s">
        <v>767</v>
      </c>
      <c r="C47" s="405" t="s">
        <v>768</v>
      </c>
      <c r="D47" s="356" t="s">
        <v>447</v>
      </c>
      <c r="E47" s="356" t="s">
        <v>1302</v>
      </c>
      <c r="F47" s="356">
        <v>0</v>
      </c>
      <c r="G47" s="356">
        <v>0</v>
      </c>
      <c r="H47" s="356">
        <v>8</v>
      </c>
      <c r="I47" s="397">
        <v>8</v>
      </c>
    </row>
    <row r="48" spans="2:9" ht="16.5" customHeight="1" thickBot="1">
      <c r="B48" s="403" t="s">
        <v>769</v>
      </c>
      <c r="C48" s="405" t="s">
        <v>770</v>
      </c>
      <c r="D48" s="356" t="s">
        <v>447</v>
      </c>
      <c r="E48" s="356" t="s">
        <v>771</v>
      </c>
      <c r="F48" s="356">
        <v>0</v>
      </c>
      <c r="G48" s="356">
        <v>0</v>
      </c>
      <c r="H48" s="356">
        <v>0</v>
      </c>
      <c r="I48" s="397">
        <v>0</v>
      </c>
    </row>
    <row r="49" spans="2:10" ht="30.75" customHeight="1" thickBot="1">
      <c r="B49" s="546" t="s">
        <v>772</v>
      </c>
      <c r="C49" s="555" t="s">
        <v>773</v>
      </c>
      <c r="D49" s="554"/>
      <c r="E49" s="554"/>
      <c r="F49" s="11">
        <v>1</v>
      </c>
      <c r="G49" s="11">
        <v>1</v>
      </c>
      <c r="H49" s="11">
        <v>1</v>
      </c>
      <c r="I49" s="219">
        <v>1</v>
      </c>
    </row>
    <row r="50" spans="2:10" ht="18.75" customHeight="1" thickBot="1">
      <c r="B50" s="1218" t="s">
        <v>774</v>
      </c>
      <c r="C50" s="1122" t="s">
        <v>775</v>
      </c>
      <c r="D50" s="1086" t="s">
        <v>447</v>
      </c>
      <c r="E50" s="1086" t="s">
        <v>247</v>
      </c>
      <c r="F50" s="1086" t="s">
        <v>5</v>
      </c>
      <c r="G50" s="1086" t="s">
        <v>5</v>
      </c>
      <c r="H50" s="1086" t="s">
        <v>5</v>
      </c>
      <c r="I50" s="1088" t="s">
        <v>5</v>
      </c>
    </row>
    <row r="51" spans="2:10" ht="17.25" customHeight="1">
      <c r="B51" s="1218"/>
      <c r="C51" s="1122"/>
      <c r="D51" s="1086"/>
      <c r="E51" s="1086"/>
      <c r="F51" s="1086"/>
      <c r="G51" s="1086"/>
      <c r="H51" s="1086"/>
      <c r="I51" s="1272"/>
      <c r="J51" s="751"/>
    </row>
    <row r="52" spans="2:10" ht="26.25" customHeight="1">
      <c r="B52" s="403" t="s">
        <v>776</v>
      </c>
      <c r="C52" s="405" t="s">
        <v>777</v>
      </c>
      <c r="D52" s="356" t="s">
        <v>561</v>
      </c>
      <c r="E52" s="356" t="s">
        <v>113</v>
      </c>
      <c r="F52" s="356">
        <v>0</v>
      </c>
      <c r="G52" s="356">
        <v>2</v>
      </c>
      <c r="H52" s="356">
        <v>2</v>
      </c>
      <c r="I52" s="809">
        <v>2</v>
      </c>
      <c r="J52" s="751"/>
    </row>
    <row r="53" spans="2:10" ht="31.5" customHeight="1">
      <c r="B53" s="403" t="s">
        <v>778</v>
      </c>
      <c r="C53" s="405" t="s">
        <v>779</v>
      </c>
      <c r="D53" s="356" t="s">
        <v>207</v>
      </c>
      <c r="E53" s="356" t="s">
        <v>208</v>
      </c>
      <c r="F53" s="356">
        <v>4</v>
      </c>
      <c r="G53" s="356">
        <v>4</v>
      </c>
      <c r="H53" s="356">
        <v>4</v>
      </c>
      <c r="I53" s="401">
        <v>4</v>
      </c>
      <c r="J53" s="751"/>
    </row>
    <row r="54" spans="2:10" ht="18" customHeight="1">
      <c r="B54" s="403" t="s">
        <v>780</v>
      </c>
      <c r="C54" s="405" t="s">
        <v>781</v>
      </c>
      <c r="D54" s="356" t="s">
        <v>782</v>
      </c>
      <c r="E54" s="356" t="s">
        <v>783</v>
      </c>
      <c r="F54" s="356" t="s">
        <v>5</v>
      </c>
      <c r="G54" s="356">
        <v>95</v>
      </c>
      <c r="H54" s="356">
        <v>95</v>
      </c>
      <c r="I54" s="400">
        <v>95</v>
      </c>
      <c r="J54" s="751"/>
    </row>
    <row r="55" spans="2:10" ht="25.95" customHeight="1">
      <c r="B55" s="403" t="s">
        <v>784</v>
      </c>
      <c r="C55" s="405" t="s">
        <v>785</v>
      </c>
      <c r="D55" s="356" t="s">
        <v>786</v>
      </c>
      <c r="E55" s="356" t="s">
        <v>787</v>
      </c>
      <c r="F55" s="356">
        <v>216</v>
      </c>
      <c r="G55" s="356">
        <v>238</v>
      </c>
      <c r="H55" s="356">
        <v>270</v>
      </c>
      <c r="I55" s="400">
        <v>297</v>
      </c>
      <c r="J55" s="751"/>
    </row>
    <row r="56" spans="2:10" ht="32.25" customHeight="1" thickBot="1">
      <c r="B56" s="403" t="s">
        <v>788</v>
      </c>
      <c r="C56" s="405" t="s">
        <v>789</v>
      </c>
      <c r="D56" s="356" t="s">
        <v>561</v>
      </c>
      <c r="E56" s="356" t="s">
        <v>244</v>
      </c>
      <c r="F56" s="356">
        <v>1</v>
      </c>
      <c r="G56" s="356">
        <v>2</v>
      </c>
      <c r="H56" s="356">
        <v>1</v>
      </c>
      <c r="I56" s="400">
        <v>1</v>
      </c>
      <c r="J56" s="751"/>
    </row>
    <row r="57" spans="2:10" ht="19.95" customHeight="1" thickBot="1">
      <c r="B57" s="546" t="s">
        <v>790</v>
      </c>
      <c r="C57" s="68" t="s">
        <v>791</v>
      </c>
      <c r="D57" s="554"/>
      <c r="E57" s="554"/>
      <c r="F57" s="11">
        <v>1</v>
      </c>
      <c r="G57" s="11">
        <v>1</v>
      </c>
      <c r="H57" s="11">
        <v>1</v>
      </c>
      <c r="I57" s="41">
        <v>1</v>
      </c>
      <c r="J57" s="751"/>
    </row>
    <row r="58" spans="2:10" ht="32.4" customHeight="1">
      <c r="B58" s="404" t="s">
        <v>792</v>
      </c>
      <c r="C58" s="568" t="s">
        <v>793</v>
      </c>
      <c r="D58" s="366" t="s">
        <v>231</v>
      </c>
      <c r="E58" s="366" t="s">
        <v>208</v>
      </c>
      <c r="F58" s="366">
        <v>4</v>
      </c>
      <c r="G58" s="366">
        <v>4</v>
      </c>
      <c r="H58" s="366">
        <v>4</v>
      </c>
      <c r="I58" s="450">
        <v>4</v>
      </c>
      <c r="J58" s="751"/>
    </row>
    <row r="59" spans="2:10" ht="36" customHeight="1" thickBot="1">
      <c r="B59" s="805" t="s">
        <v>794</v>
      </c>
      <c r="C59" s="806" t="s">
        <v>795</v>
      </c>
      <c r="D59" s="87" t="s">
        <v>796</v>
      </c>
      <c r="E59" s="87" t="s">
        <v>797</v>
      </c>
      <c r="F59" s="87">
        <v>432</v>
      </c>
      <c r="G59" s="87">
        <v>832</v>
      </c>
      <c r="H59" s="87">
        <v>899</v>
      </c>
      <c r="I59" s="45">
        <v>775</v>
      </c>
      <c r="J59" s="751"/>
    </row>
    <row r="60" spans="2:10" ht="37.950000000000003" customHeight="1">
      <c r="B60" s="1271" t="s">
        <v>798</v>
      </c>
      <c r="C60" s="1271"/>
      <c r="D60" s="1271"/>
      <c r="E60" s="1271"/>
      <c r="F60" s="1271"/>
      <c r="G60" s="1271"/>
      <c r="H60" s="1271"/>
      <c r="I60" s="1271"/>
    </row>
    <row r="61" spans="2:10" ht="13.8" thickBot="1">
      <c r="C61" s="69"/>
      <c r="D61" s="4"/>
      <c r="E61" s="4"/>
      <c r="F61" s="8"/>
      <c r="G61" s="8"/>
      <c r="H61" s="8"/>
      <c r="I61" s="8"/>
    </row>
    <row r="62" spans="2:10" ht="42.75" customHeight="1" thickBot="1">
      <c r="C62" s="70" t="s">
        <v>180</v>
      </c>
      <c r="D62" s="30">
        <v>2021</v>
      </c>
      <c r="E62" s="26">
        <v>2022</v>
      </c>
      <c r="F62" s="26">
        <v>2023</v>
      </c>
      <c r="G62" s="26">
        <v>2024</v>
      </c>
      <c r="H62" s="3"/>
      <c r="I62" s="3"/>
    </row>
    <row r="63" spans="2:10" ht="15" customHeight="1">
      <c r="C63" s="71" t="s">
        <v>683</v>
      </c>
      <c r="D63" s="556">
        <f>D64+D65+D66</f>
        <v>4</v>
      </c>
      <c r="E63" s="539">
        <f>E64+E65+E66</f>
        <v>4</v>
      </c>
      <c r="F63" s="539">
        <f>F64+F65+F66</f>
        <v>4</v>
      </c>
      <c r="G63" s="539">
        <v>4</v>
      </c>
      <c r="H63" s="3"/>
      <c r="I63" s="3"/>
    </row>
    <row r="64" spans="2:10" ht="16.95" customHeight="1">
      <c r="C64" s="72" t="s">
        <v>684</v>
      </c>
      <c r="D64" s="557">
        <v>0</v>
      </c>
      <c r="E64" s="542">
        <v>0</v>
      </c>
      <c r="F64" s="542">
        <v>0</v>
      </c>
      <c r="G64" s="542">
        <v>0</v>
      </c>
      <c r="H64" s="3"/>
      <c r="I64" s="3"/>
    </row>
    <row r="65" spans="1:9" ht="15" customHeight="1">
      <c r="C65" s="72" t="s">
        <v>685</v>
      </c>
      <c r="D65" s="557">
        <v>4</v>
      </c>
      <c r="E65" s="542">
        <v>4</v>
      </c>
      <c r="F65" s="542">
        <v>4</v>
      </c>
      <c r="G65" s="542">
        <v>4</v>
      </c>
      <c r="H65" s="3"/>
      <c r="I65" s="3"/>
    </row>
    <row r="66" spans="1:9" ht="15.6" customHeight="1" thickBot="1">
      <c r="C66" s="73" t="s">
        <v>686</v>
      </c>
      <c r="D66" s="558">
        <v>0</v>
      </c>
      <c r="E66" s="544">
        <v>0</v>
      </c>
      <c r="F66" s="544">
        <v>0</v>
      </c>
      <c r="G66" s="544">
        <v>0</v>
      </c>
      <c r="H66" s="3"/>
      <c r="I66" s="3"/>
    </row>
    <row r="67" spans="1:9" ht="16.95" customHeight="1" thickBot="1">
      <c r="C67" s="66"/>
      <c r="D67" s="409"/>
      <c r="E67" s="409"/>
      <c r="F67" s="3"/>
      <c r="G67" s="3"/>
      <c r="H67" s="3"/>
      <c r="I67" s="3"/>
    </row>
    <row r="68" spans="1:9" ht="57" customHeight="1" thickBot="1">
      <c r="B68" s="75" t="s">
        <v>10</v>
      </c>
      <c r="C68" s="27" t="s">
        <v>687</v>
      </c>
      <c r="D68" s="27" t="s">
        <v>12</v>
      </c>
      <c r="E68" s="27" t="s">
        <v>13</v>
      </c>
      <c r="F68" s="27" t="s">
        <v>688</v>
      </c>
      <c r="G68" s="27" t="s">
        <v>689</v>
      </c>
      <c r="H68" s="27" t="s">
        <v>690</v>
      </c>
      <c r="I68" s="33" t="s">
        <v>2722</v>
      </c>
    </row>
    <row r="69" spans="1:9" ht="34.200000000000003" customHeight="1" thickBot="1">
      <c r="B69" s="559" t="s">
        <v>799</v>
      </c>
      <c r="C69" s="548" t="s">
        <v>800</v>
      </c>
      <c r="D69" s="549"/>
      <c r="E69" s="549"/>
      <c r="F69" s="112">
        <v>1</v>
      </c>
      <c r="G69" s="112">
        <v>1</v>
      </c>
      <c r="H69" s="112">
        <v>1</v>
      </c>
      <c r="I69" s="234">
        <v>1</v>
      </c>
    </row>
    <row r="70" spans="1:9" ht="36" customHeight="1">
      <c r="B70" s="427" t="s">
        <v>801</v>
      </c>
      <c r="C70" s="398" t="s">
        <v>802</v>
      </c>
      <c r="D70" s="357" t="s">
        <v>366</v>
      </c>
      <c r="E70" s="357" t="s">
        <v>279</v>
      </c>
      <c r="F70" s="357">
        <v>7</v>
      </c>
      <c r="G70" s="357">
        <v>38</v>
      </c>
      <c r="H70" s="357">
        <v>38</v>
      </c>
      <c r="I70" s="373">
        <v>38</v>
      </c>
    </row>
    <row r="71" spans="1:9" ht="53.4" customHeight="1">
      <c r="B71" s="403" t="s">
        <v>803</v>
      </c>
      <c r="C71" s="405" t="s">
        <v>804</v>
      </c>
      <c r="D71" s="356" t="s">
        <v>805</v>
      </c>
      <c r="E71" s="356" t="s">
        <v>448</v>
      </c>
      <c r="F71" s="356" t="s">
        <v>366</v>
      </c>
      <c r="G71" s="356">
        <v>153</v>
      </c>
      <c r="H71" s="356">
        <v>242</v>
      </c>
      <c r="I71" s="397">
        <v>256</v>
      </c>
    </row>
    <row r="72" spans="1:9" ht="51.6" customHeight="1" thickBot="1">
      <c r="B72" s="403" t="s">
        <v>806</v>
      </c>
      <c r="C72" s="405" t="s">
        <v>807</v>
      </c>
      <c r="D72" s="356" t="s">
        <v>808</v>
      </c>
      <c r="E72" s="356" t="s">
        <v>809</v>
      </c>
      <c r="F72" s="356" t="s">
        <v>810</v>
      </c>
      <c r="G72" s="356">
        <v>8419</v>
      </c>
      <c r="H72" s="356">
        <v>9034</v>
      </c>
      <c r="I72" s="397">
        <v>8670</v>
      </c>
    </row>
    <row r="73" spans="1:9" ht="33" customHeight="1" thickBot="1">
      <c r="B73" s="546" t="s">
        <v>811</v>
      </c>
      <c r="C73" s="68" t="s">
        <v>812</v>
      </c>
      <c r="D73" s="562"/>
      <c r="E73" s="562"/>
      <c r="F73" s="11">
        <v>1</v>
      </c>
      <c r="G73" s="11">
        <v>1</v>
      </c>
      <c r="H73" s="11">
        <v>1</v>
      </c>
      <c r="I73" s="219">
        <v>1</v>
      </c>
    </row>
    <row r="74" spans="1:9" ht="18.75" customHeight="1">
      <c r="B74" s="404" t="s">
        <v>813</v>
      </c>
      <c r="C74" s="568" t="s">
        <v>814</v>
      </c>
      <c r="D74" s="366" t="s">
        <v>815</v>
      </c>
      <c r="E74" s="366" t="s">
        <v>727</v>
      </c>
      <c r="F74" s="366">
        <v>22</v>
      </c>
      <c r="G74" s="366">
        <v>26</v>
      </c>
      <c r="H74" s="366">
        <v>30</v>
      </c>
      <c r="I74" s="368">
        <v>40</v>
      </c>
    </row>
    <row r="75" spans="1:9" ht="34.950000000000003" customHeight="1">
      <c r="B75" s="403" t="s">
        <v>816</v>
      </c>
      <c r="C75" s="810" t="s">
        <v>817</v>
      </c>
      <c r="D75" s="361" t="s">
        <v>818</v>
      </c>
      <c r="E75" s="361" t="s">
        <v>819</v>
      </c>
      <c r="F75" s="361">
        <v>0</v>
      </c>
      <c r="G75" s="356" t="s">
        <v>820</v>
      </c>
      <c r="H75" s="356" t="s">
        <v>821</v>
      </c>
      <c r="I75" s="397" t="s">
        <v>2724</v>
      </c>
    </row>
    <row r="76" spans="1:9" ht="25.95" customHeight="1">
      <c r="B76" s="811" t="s">
        <v>822</v>
      </c>
      <c r="C76" s="812" t="s">
        <v>823</v>
      </c>
      <c r="D76" s="356" t="s">
        <v>207</v>
      </c>
      <c r="E76" s="356" t="s">
        <v>279</v>
      </c>
      <c r="F76" s="361">
        <v>0</v>
      </c>
      <c r="G76" s="361">
        <v>8</v>
      </c>
      <c r="H76" s="361">
        <v>8</v>
      </c>
      <c r="I76" s="372">
        <v>9</v>
      </c>
    </row>
    <row r="77" spans="1:9" ht="24" customHeight="1">
      <c r="B77" s="813" t="s">
        <v>824</v>
      </c>
      <c r="C77" s="814" t="s">
        <v>825</v>
      </c>
      <c r="D77" s="356" t="s">
        <v>447</v>
      </c>
      <c r="E77" s="356" t="s">
        <v>113</v>
      </c>
      <c r="F77" s="361">
        <v>0</v>
      </c>
      <c r="G77" s="361">
        <v>0</v>
      </c>
      <c r="H77" s="356">
        <v>0</v>
      </c>
      <c r="I77" s="397">
        <v>0</v>
      </c>
    </row>
    <row r="78" spans="1:9" ht="21.75" customHeight="1" thickBot="1">
      <c r="A78" s="563"/>
      <c r="B78" s="815" t="s">
        <v>826</v>
      </c>
      <c r="C78" s="814" t="s">
        <v>827</v>
      </c>
      <c r="D78" s="356" t="s">
        <v>447</v>
      </c>
      <c r="E78" s="356" t="s">
        <v>279</v>
      </c>
      <c r="F78" s="361">
        <v>0</v>
      </c>
      <c r="G78" s="361">
        <v>0</v>
      </c>
      <c r="H78" s="361">
        <v>0</v>
      </c>
      <c r="I78" s="372">
        <v>0</v>
      </c>
    </row>
    <row r="79" spans="1:9" ht="21.75" customHeight="1" thickBot="1">
      <c r="B79" s="564" t="s">
        <v>828</v>
      </c>
      <c r="C79" s="68" t="s">
        <v>829</v>
      </c>
      <c r="D79" s="562"/>
      <c r="E79" s="562"/>
      <c r="F79" s="11">
        <v>1</v>
      </c>
      <c r="G79" s="11">
        <v>1</v>
      </c>
      <c r="H79" s="11">
        <v>1</v>
      </c>
      <c r="I79" s="219">
        <v>1</v>
      </c>
    </row>
    <row r="80" spans="1:9" ht="41.4" customHeight="1">
      <c r="B80" s="404" t="s">
        <v>830</v>
      </c>
      <c r="C80" s="568" t="s">
        <v>831</v>
      </c>
      <c r="D80" s="366" t="s">
        <v>832</v>
      </c>
      <c r="E80" s="366" t="s">
        <v>833</v>
      </c>
      <c r="F80" s="366">
        <v>18</v>
      </c>
      <c r="G80" s="366">
        <v>36</v>
      </c>
      <c r="H80" s="366">
        <v>22</v>
      </c>
      <c r="I80" s="368">
        <v>28</v>
      </c>
    </row>
    <row r="81" spans="2:9" ht="26.4" customHeight="1">
      <c r="B81" s="403" t="s">
        <v>834</v>
      </c>
      <c r="C81" s="405" t="s">
        <v>2766</v>
      </c>
      <c r="D81" s="356" t="s">
        <v>835</v>
      </c>
      <c r="E81" s="356" t="s">
        <v>279</v>
      </c>
      <c r="F81" s="356">
        <v>0</v>
      </c>
      <c r="G81" s="356">
        <v>2</v>
      </c>
      <c r="H81" s="356">
        <v>3</v>
      </c>
      <c r="I81" s="397">
        <v>10</v>
      </c>
    </row>
    <row r="82" spans="2:9" ht="42.6" customHeight="1">
      <c r="B82" s="802" t="s">
        <v>836</v>
      </c>
      <c r="C82" s="428" t="s">
        <v>2767</v>
      </c>
      <c r="D82" s="429" t="s">
        <v>419</v>
      </c>
      <c r="E82" s="429" t="s">
        <v>562</v>
      </c>
      <c r="F82" s="429">
        <v>2</v>
      </c>
      <c r="G82" s="429">
        <v>3</v>
      </c>
      <c r="H82" s="429">
        <v>2</v>
      </c>
      <c r="I82" s="426">
        <v>3</v>
      </c>
    </row>
    <row r="83" spans="2:9" ht="21.6" customHeight="1">
      <c r="B83" s="1190" t="s">
        <v>837</v>
      </c>
      <c r="C83" s="497" t="s">
        <v>838</v>
      </c>
      <c r="D83" s="360" t="s">
        <v>447</v>
      </c>
      <c r="E83" s="360" t="s">
        <v>839</v>
      </c>
      <c r="F83" s="371">
        <v>0</v>
      </c>
      <c r="G83" s="371">
        <v>0</v>
      </c>
      <c r="H83" s="360">
        <v>1</v>
      </c>
      <c r="I83" s="393"/>
    </row>
    <row r="84" spans="2:9" ht="37.950000000000003" customHeight="1">
      <c r="B84" s="1190"/>
      <c r="C84" s="419" t="s">
        <v>840</v>
      </c>
      <c r="D84" s="356"/>
      <c r="E84" s="421" t="s">
        <v>841</v>
      </c>
      <c r="F84" s="816">
        <v>0</v>
      </c>
      <c r="G84" s="817">
        <v>0</v>
      </c>
      <c r="H84" s="421">
        <v>1</v>
      </c>
      <c r="I84" s="406"/>
    </row>
    <row r="85" spans="2:9" ht="32.4" customHeight="1">
      <c r="B85" s="1190"/>
      <c r="C85" s="419" t="s">
        <v>842</v>
      </c>
      <c r="D85" s="356"/>
      <c r="E85" s="421" t="s">
        <v>841</v>
      </c>
      <c r="F85" s="421">
        <v>0</v>
      </c>
      <c r="G85" s="421">
        <v>0</v>
      </c>
      <c r="H85" s="421">
        <v>0</v>
      </c>
      <c r="I85" s="406">
        <v>0</v>
      </c>
    </row>
    <row r="86" spans="2:9" ht="49.95" customHeight="1">
      <c r="B86" s="818" t="s">
        <v>843</v>
      </c>
      <c r="C86" s="419" t="s">
        <v>844</v>
      </c>
      <c r="D86" s="356" t="s">
        <v>845</v>
      </c>
      <c r="E86" s="421" t="s">
        <v>639</v>
      </c>
      <c r="F86" s="421">
        <v>31</v>
      </c>
      <c r="G86" s="421">
        <v>40</v>
      </c>
      <c r="H86" s="421">
        <v>69</v>
      </c>
      <c r="I86" s="406">
        <v>0</v>
      </c>
    </row>
    <row r="87" spans="2:9" ht="16.95" customHeight="1">
      <c r="B87" s="803" t="s">
        <v>846</v>
      </c>
      <c r="C87" s="405" t="s">
        <v>2725</v>
      </c>
      <c r="D87" s="356" t="s">
        <v>260</v>
      </c>
      <c r="E87" s="356" t="s">
        <v>208</v>
      </c>
      <c r="F87" s="361">
        <v>4</v>
      </c>
      <c r="G87" s="361">
        <v>4</v>
      </c>
      <c r="H87" s="361">
        <v>3</v>
      </c>
      <c r="I87" s="372">
        <v>0</v>
      </c>
    </row>
    <row r="88" spans="2:9" ht="33" customHeight="1" thickBot="1">
      <c r="B88" s="803" t="s">
        <v>847</v>
      </c>
      <c r="C88" s="405" t="s">
        <v>848</v>
      </c>
      <c r="D88" s="356" t="s">
        <v>183</v>
      </c>
      <c r="E88" s="356" t="s">
        <v>849</v>
      </c>
      <c r="F88" s="356">
        <v>13</v>
      </c>
      <c r="G88" s="356">
        <v>16</v>
      </c>
      <c r="H88" s="356">
        <v>6</v>
      </c>
      <c r="I88" s="823">
        <v>0</v>
      </c>
    </row>
    <row r="89" spans="2:9" ht="30.6" customHeight="1" thickBot="1">
      <c r="B89" s="77" t="s">
        <v>850</v>
      </c>
      <c r="C89" s="68" t="s">
        <v>851</v>
      </c>
      <c r="D89" s="11"/>
      <c r="E89" s="11"/>
      <c r="F89" s="11">
        <v>1</v>
      </c>
      <c r="G89" s="11">
        <v>1</v>
      </c>
      <c r="H89" s="11">
        <v>1</v>
      </c>
      <c r="I89" s="369">
        <v>1</v>
      </c>
    </row>
    <row r="90" spans="2:9" ht="28.95" customHeight="1">
      <c r="B90" s="588" t="s">
        <v>852</v>
      </c>
      <c r="C90" s="568" t="s">
        <v>853</v>
      </c>
      <c r="D90" s="366" t="s">
        <v>231</v>
      </c>
      <c r="E90" s="366" t="s">
        <v>854</v>
      </c>
      <c r="F90" s="366">
        <v>2</v>
      </c>
      <c r="G90" s="366">
        <v>3</v>
      </c>
      <c r="H90" s="450">
        <v>3</v>
      </c>
      <c r="I90" s="824">
        <v>32</v>
      </c>
    </row>
    <row r="91" spans="2:9" ht="31.2" customHeight="1" thickBot="1">
      <c r="B91" s="819"/>
      <c r="C91" s="820" t="s">
        <v>855</v>
      </c>
      <c r="D91" s="821" t="s">
        <v>447</v>
      </c>
      <c r="E91" s="822" t="s">
        <v>247</v>
      </c>
      <c r="F91" s="821">
        <v>1</v>
      </c>
      <c r="G91" s="821">
        <v>1</v>
      </c>
      <c r="H91" s="821">
        <v>2</v>
      </c>
      <c r="I91" s="823">
        <v>1</v>
      </c>
    </row>
    <row r="92" spans="2:9" ht="13.8" thickBot="1">
      <c r="C92" s="69"/>
      <c r="D92" s="4"/>
      <c r="E92" s="4"/>
      <c r="F92" s="8"/>
      <c r="G92" s="8"/>
      <c r="H92" s="8"/>
      <c r="I92" s="8"/>
    </row>
    <row r="93" spans="2:9" ht="31.95" customHeight="1" thickBot="1">
      <c r="C93" s="70" t="s">
        <v>195</v>
      </c>
      <c r="D93" s="30">
        <v>2021</v>
      </c>
      <c r="E93" s="26">
        <v>2022</v>
      </c>
      <c r="F93" s="26">
        <v>2023</v>
      </c>
      <c r="G93" s="26">
        <v>2024</v>
      </c>
      <c r="H93" s="3"/>
      <c r="I93" s="3"/>
    </row>
    <row r="94" spans="2:9">
      <c r="C94" s="71" t="s">
        <v>683</v>
      </c>
      <c r="D94" s="556">
        <f>D95+D96+D97</f>
        <v>3</v>
      </c>
      <c r="E94" s="539">
        <f>E95+E96+E97</f>
        <v>3</v>
      </c>
      <c r="F94" s="539">
        <f>F95+F96+F97</f>
        <v>3</v>
      </c>
      <c r="G94" s="539">
        <f>G95+G96+G97</f>
        <v>3</v>
      </c>
      <c r="H94" s="3"/>
      <c r="I94" s="3"/>
    </row>
    <row r="95" spans="2:9">
      <c r="C95" s="72" t="s">
        <v>684</v>
      </c>
      <c r="D95" s="557">
        <v>0</v>
      </c>
      <c r="E95" s="542">
        <v>0</v>
      </c>
      <c r="F95" s="542">
        <v>0</v>
      </c>
      <c r="G95" s="542">
        <v>0</v>
      </c>
      <c r="H95" s="3"/>
      <c r="I95" s="3"/>
    </row>
    <row r="96" spans="2:9">
      <c r="C96" s="72" t="s">
        <v>685</v>
      </c>
      <c r="D96" s="557">
        <v>3</v>
      </c>
      <c r="E96" s="542">
        <v>3</v>
      </c>
      <c r="F96" s="542">
        <v>3</v>
      </c>
      <c r="G96" s="542">
        <v>3</v>
      </c>
      <c r="H96" s="3"/>
      <c r="I96" s="3"/>
    </row>
    <row r="97" spans="2:9" ht="13.8" thickBot="1">
      <c r="C97" s="73" t="s">
        <v>686</v>
      </c>
      <c r="D97" s="558">
        <v>0</v>
      </c>
      <c r="E97" s="544">
        <v>0</v>
      </c>
      <c r="F97" s="544">
        <v>0</v>
      </c>
      <c r="G97" s="544">
        <v>0</v>
      </c>
      <c r="H97" s="3"/>
      <c r="I97" s="3"/>
    </row>
    <row r="98" spans="2:9" ht="13.8" thickBot="1">
      <c r="C98" s="66"/>
      <c r="D98" s="409"/>
      <c r="E98" s="409"/>
      <c r="F98" s="8"/>
      <c r="G98" s="8"/>
      <c r="H98" s="8"/>
      <c r="I98" s="8"/>
    </row>
    <row r="99" spans="2:9" ht="57" customHeight="1" thickBot="1">
      <c r="B99" s="110" t="s">
        <v>10</v>
      </c>
      <c r="C99" s="566" t="s">
        <v>687</v>
      </c>
      <c r="D99" s="566" t="s">
        <v>12</v>
      </c>
      <c r="E99" s="566" t="s">
        <v>13</v>
      </c>
      <c r="F99" s="566" t="s">
        <v>688</v>
      </c>
      <c r="G99" s="566" t="s">
        <v>689</v>
      </c>
      <c r="H99" s="566" t="s">
        <v>690</v>
      </c>
      <c r="I99" s="833" t="s">
        <v>2722</v>
      </c>
    </row>
    <row r="100" spans="2:9" ht="40.5" customHeight="1" thickBot="1">
      <c r="B100" s="567" t="s">
        <v>856</v>
      </c>
      <c r="C100" s="196" t="s">
        <v>857</v>
      </c>
      <c r="D100" s="228"/>
      <c r="E100" s="228"/>
      <c r="F100" s="18">
        <v>1</v>
      </c>
      <c r="G100" s="18">
        <v>1</v>
      </c>
      <c r="H100" s="18">
        <v>1</v>
      </c>
      <c r="I100" s="224">
        <v>1</v>
      </c>
    </row>
    <row r="101" spans="2:9" ht="35.4" customHeight="1">
      <c r="B101" s="825" t="s">
        <v>858</v>
      </c>
      <c r="C101" s="398" t="s">
        <v>859</v>
      </c>
      <c r="D101" s="357" t="s">
        <v>860</v>
      </c>
      <c r="E101" s="357" t="s">
        <v>861</v>
      </c>
      <c r="F101" s="357">
        <v>2</v>
      </c>
      <c r="G101" s="357">
        <v>6</v>
      </c>
      <c r="H101" s="357">
        <v>11</v>
      </c>
      <c r="I101" s="410">
        <v>6</v>
      </c>
    </row>
    <row r="102" spans="2:9" ht="34.200000000000003" customHeight="1">
      <c r="B102" s="826" t="s">
        <v>862</v>
      </c>
      <c r="C102" s="755" t="s">
        <v>863</v>
      </c>
      <c r="D102" s="356" t="s">
        <v>864</v>
      </c>
      <c r="E102" s="356" t="s">
        <v>865</v>
      </c>
      <c r="F102" s="361">
        <v>25</v>
      </c>
      <c r="G102" s="356">
        <v>217</v>
      </c>
      <c r="H102" s="356">
        <v>296</v>
      </c>
      <c r="I102" s="397">
        <v>240</v>
      </c>
    </row>
    <row r="103" spans="2:9" ht="33.75" customHeight="1">
      <c r="B103" s="827" t="s">
        <v>866</v>
      </c>
      <c r="C103" s="910" t="s">
        <v>867</v>
      </c>
      <c r="D103" s="432" t="s">
        <v>868</v>
      </c>
      <c r="E103" s="356" t="s">
        <v>727</v>
      </c>
      <c r="F103" s="356">
        <v>15</v>
      </c>
      <c r="G103" s="356">
        <v>15</v>
      </c>
      <c r="H103" s="356">
        <v>15</v>
      </c>
      <c r="I103" s="397">
        <v>15</v>
      </c>
    </row>
    <row r="104" spans="2:9" ht="39" customHeight="1" thickBot="1">
      <c r="B104" s="828" t="s">
        <v>869</v>
      </c>
      <c r="C104" s="398" t="s">
        <v>870</v>
      </c>
      <c r="D104" s="356" t="s">
        <v>871</v>
      </c>
      <c r="E104" s="356" t="s">
        <v>258</v>
      </c>
      <c r="F104" s="356">
        <v>40</v>
      </c>
      <c r="G104" s="356">
        <v>40</v>
      </c>
      <c r="H104" s="356">
        <v>15</v>
      </c>
      <c r="I104" s="397">
        <v>15</v>
      </c>
    </row>
    <row r="105" spans="2:9" ht="45.75" customHeight="1" thickBot="1">
      <c r="B105" s="829" t="s">
        <v>872</v>
      </c>
      <c r="C105" s="568" t="s">
        <v>873</v>
      </c>
      <c r="D105" s="569"/>
      <c r="E105" s="569"/>
      <c r="F105" s="366">
        <v>1</v>
      </c>
      <c r="G105" s="366">
        <v>1</v>
      </c>
      <c r="H105" s="366">
        <v>1</v>
      </c>
      <c r="I105" s="368">
        <v>1</v>
      </c>
    </row>
    <row r="106" spans="2:9" ht="30.75" customHeight="1" thickBot="1">
      <c r="B106" s="835" t="s">
        <v>874</v>
      </c>
      <c r="C106" s="830" t="s">
        <v>875</v>
      </c>
      <c r="D106" s="831" t="s">
        <v>680</v>
      </c>
      <c r="E106" s="375" t="s">
        <v>208</v>
      </c>
      <c r="F106" s="375">
        <v>3</v>
      </c>
      <c r="G106" s="375">
        <v>4</v>
      </c>
      <c r="H106" s="375">
        <v>4</v>
      </c>
      <c r="I106" s="395">
        <v>4</v>
      </c>
    </row>
    <row r="107" spans="2:9" ht="20.399999999999999" customHeight="1" thickBot="1">
      <c r="B107" s="547" t="s">
        <v>876</v>
      </c>
      <c r="C107" s="570" t="s">
        <v>877</v>
      </c>
      <c r="D107" s="571"/>
      <c r="E107" s="572"/>
      <c r="F107" s="112">
        <v>1</v>
      </c>
      <c r="G107" s="112">
        <v>1</v>
      </c>
      <c r="H107" s="112">
        <v>1</v>
      </c>
      <c r="I107" s="234">
        <v>1</v>
      </c>
    </row>
    <row r="108" spans="2:9" ht="33.75" customHeight="1">
      <c r="B108" s="427" t="s">
        <v>878</v>
      </c>
      <c r="C108" s="551" t="s">
        <v>879</v>
      </c>
      <c r="D108" s="357" t="s">
        <v>880</v>
      </c>
      <c r="E108" s="357" t="s">
        <v>333</v>
      </c>
      <c r="F108" s="357">
        <v>10</v>
      </c>
      <c r="G108" s="357">
        <v>6</v>
      </c>
      <c r="H108" s="357">
        <v>7</v>
      </c>
      <c r="I108" s="373">
        <v>10</v>
      </c>
    </row>
    <row r="109" spans="2:9" ht="87.75" customHeight="1" thickBot="1">
      <c r="B109" s="403" t="s">
        <v>881</v>
      </c>
      <c r="C109" s="405" t="s">
        <v>882</v>
      </c>
      <c r="D109" s="356" t="s">
        <v>207</v>
      </c>
      <c r="E109" s="356" t="s">
        <v>208</v>
      </c>
      <c r="F109" s="361">
        <v>2</v>
      </c>
      <c r="G109" s="361">
        <v>1</v>
      </c>
      <c r="H109" s="361">
        <v>1</v>
      </c>
      <c r="I109" s="834">
        <v>1</v>
      </c>
    </row>
    <row r="110" spans="2:9" ht="24.6" customHeight="1">
      <c r="B110" s="1268" t="s">
        <v>883</v>
      </c>
      <c r="C110" s="1117" t="s">
        <v>884</v>
      </c>
      <c r="D110" s="1069" t="s">
        <v>578</v>
      </c>
      <c r="E110" s="1069" t="s">
        <v>885</v>
      </c>
      <c r="F110" s="1069">
        <v>0</v>
      </c>
      <c r="G110" s="1069">
        <v>0</v>
      </c>
      <c r="H110" s="1069" t="s">
        <v>886</v>
      </c>
      <c r="I110" s="1266" t="s">
        <v>2726</v>
      </c>
    </row>
    <row r="111" spans="2:9" ht="15" customHeight="1" thickBot="1">
      <c r="B111" s="1269"/>
      <c r="C111" s="1270"/>
      <c r="D111" s="1261"/>
      <c r="E111" s="1261"/>
      <c r="F111" s="1265"/>
      <c r="G111" s="1265"/>
      <c r="H111" s="1265"/>
      <c r="I111" s="1267"/>
    </row>
    <row r="112" spans="2:9" ht="19.5" customHeight="1" thickBot="1">
      <c r="C112" s="69"/>
      <c r="D112" s="4"/>
      <c r="E112" s="4"/>
      <c r="F112" s="8"/>
      <c r="G112" s="8"/>
      <c r="H112" s="8"/>
      <c r="I112" s="8"/>
    </row>
    <row r="113" spans="1:9" ht="33" customHeight="1" thickBot="1">
      <c r="C113" s="58" t="s">
        <v>209</v>
      </c>
      <c r="D113" s="29">
        <v>2021</v>
      </c>
      <c r="E113" s="25">
        <v>2022</v>
      </c>
      <c r="F113" s="25">
        <v>2023</v>
      </c>
      <c r="G113" s="25">
        <v>2024</v>
      </c>
      <c r="H113" s="3"/>
      <c r="I113" s="3"/>
    </row>
    <row r="114" spans="1:9">
      <c r="C114" s="74" t="s">
        <v>683</v>
      </c>
      <c r="D114" s="573">
        <f t="shared" ref="D114:G117" si="1">D120+D164+D195</f>
        <v>15</v>
      </c>
      <c r="E114" s="574">
        <f t="shared" si="1"/>
        <v>15</v>
      </c>
      <c r="F114" s="574">
        <f t="shared" si="1"/>
        <v>15</v>
      </c>
      <c r="G114" s="574">
        <f t="shared" si="1"/>
        <v>15</v>
      </c>
      <c r="H114" s="3"/>
      <c r="I114" s="3"/>
    </row>
    <row r="115" spans="1:9">
      <c r="C115" s="60" t="s">
        <v>684</v>
      </c>
      <c r="D115" s="575">
        <f t="shared" si="1"/>
        <v>0</v>
      </c>
      <c r="E115" s="576">
        <f t="shared" si="1"/>
        <v>0</v>
      </c>
      <c r="F115" s="576">
        <f t="shared" si="1"/>
        <v>0</v>
      </c>
      <c r="G115" s="576">
        <f t="shared" si="1"/>
        <v>0</v>
      </c>
      <c r="H115" s="3"/>
      <c r="I115" s="3"/>
    </row>
    <row r="116" spans="1:9">
      <c r="C116" s="60" t="s">
        <v>685</v>
      </c>
      <c r="D116" s="575">
        <f t="shared" si="1"/>
        <v>15</v>
      </c>
      <c r="E116" s="576">
        <f t="shared" si="1"/>
        <v>15</v>
      </c>
      <c r="F116" s="576">
        <f t="shared" si="1"/>
        <v>15</v>
      </c>
      <c r="G116" s="576">
        <f t="shared" si="1"/>
        <v>15</v>
      </c>
      <c r="H116" s="3"/>
      <c r="I116" s="3"/>
    </row>
    <row r="117" spans="1:9" ht="13.8" thickBot="1">
      <c r="C117" s="61" t="s">
        <v>686</v>
      </c>
      <c r="D117" s="535">
        <f t="shared" si="1"/>
        <v>0</v>
      </c>
      <c r="E117" s="536">
        <f t="shared" si="1"/>
        <v>0</v>
      </c>
      <c r="F117" s="536">
        <f t="shared" si="1"/>
        <v>0</v>
      </c>
      <c r="G117" s="536">
        <f t="shared" si="1"/>
        <v>0</v>
      </c>
      <c r="H117" s="3"/>
      <c r="I117" s="3"/>
    </row>
    <row r="118" spans="1:9" ht="13.8" thickBot="1">
      <c r="D118" s="54"/>
      <c r="E118" s="54"/>
      <c r="F118" s="54"/>
      <c r="G118" s="3"/>
      <c r="H118" s="3"/>
      <c r="I118" s="3"/>
    </row>
    <row r="119" spans="1:9" ht="34.5" customHeight="1" thickBot="1">
      <c r="C119" s="70" t="s">
        <v>228</v>
      </c>
      <c r="D119" s="30">
        <v>2021</v>
      </c>
      <c r="E119" s="26">
        <v>2022</v>
      </c>
      <c r="F119" s="26">
        <v>2023</v>
      </c>
      <c r="G119" s="26">
        <v>2024</v>
      </c>
      <c r="H119" s="3"/>
      <c r="I119" s="3"/>
    </row>
    <row r="120" spans="1:9">
      <c r="C120" s="71" t="s">
        <v>683</v>
      </c>
      <c r="D120" s="556">
        <f>D121+D122+D123</f>
        <v>5</v>
      </c>
      <c r="E120" s="539">
        <f>E121+E122+E123</f>
        <v>5</v>
      </c>
      <c r="F120" s="539">
        <f>F121+F122+F123</f>
        <v>5</v>
      </c>
      <c r="G120" s="539">
        <f>G121+G122+G123</f>
        <v>5</v>
      </c>
      <c r="H120" s="3"/>
      <c r="I120" s="3"/>
    </row>
    <row r="121" spans="1:9">
      <c r="C121" s="72" t="s">
        <v>684</v>
      </c>
      <c r="D121" s="557">
        <v>0</v>
      </c>
      <c r="E121" s="542">
        <v>0</v>
      </c>
      <c r="F121" s="542">
        <v>0</v>
      </c>
      <c r="G121" s="542">
        <v>0</v>
      </c>
      <c r="H121" s="3"/>
      <c r="I121" s="3"/>
    </row>
    <row r="122" spans="1:9">
      <c r="C122" s="72" t="s">
        <v>685</v>
      </c>
      <c r="D122" s="557">
        <v>5</v>
      </c>
      <c r="E122" s="542">
        <v>5</v>
      </c>
      <c r="F122" s="542">
        <v>5</v>
      </c>
      <c r="G122" s="542">
        <v>5</v>
      </c>
      <c r="H122" s="3"/>
      <c r="I122" s="3"/>
    </row>
    <row r="123" spans="1:9" ht="13.8" thickBot="1">
      <c r="C123" s="73" t="s">
        <v>686</v>
      </c>
      <c r="D123" s="558">
        <v>0</v>
      </c>
      <c r="E123" s="544">
        <v>0</v>
      </c>
      <c r="F123" s="544">
        <v>0</v>
      </c>
      <c r="G123" s="544">
        <v>0</v>
      </c>
      <c r="H123" s="3"/>
      <c r="I123" s="3"/>
    </row>
    <row r="124" spans="1:9" ht="13.8" thickBot="1">
      <c r="C124" s="66"/>
      <c r="D124" s="409"/>
      <c r="E124" s="409"/>
      <c r="F124" s="3"/>
      <c r="G124" s="3"/>
      <c r="H124" s="3"/>
      <c r="I124" s="3"/>
    </row>
    <row r="125" spans="1:9" ht="57" customHeight="1" thickBot="1">
      <c r="A125" s="526"/>
      <c r="B125" s="75" t="s">
        <v>10</v>
      </c>
      <c r="C125" s="51" t="s">
        <v>687</v>
      </c>
      <c r="D125" s="51" t="s">
        <v>12</v>
      </c>
      <c r="E125" s="51" t="s">
        <v>13</v>
      </c>
      <c r="F125" s="51" t="s">
        <v>688</v>
      </c>
      <c r="G125" s="51" t="s">
        <v>689</v>
      </c>
      <c r="H125" s="51" t="s">
        <v>690</v>
      </c>
      <c r="I125" s="26" t="s">
        <v>2722</v>
      </c>
    </row>
    <row r="126" spans="1:9" ht="16.5" customHeight="1" thickBot="1">
      <c r="B126" s="220" t="s">
        <v>887</v>
      </c>
      <c r="C126" s="196" t="s">
        <v>888</v>
      </c>
      <c r="D126" s="228"/>
      <c r="E126" s="228"/>
      <c r="F126" s="18">
        <v>1</v>
      </c>
      <c r="G126" s="18">
        <v>1</v>
      </c>
      <c r="H126" s="18">
        <v>1</v>
      </c>
      <c r="I126" s="224">
        <v>1</v>
      </c>
    </row>
    <row r="127" spans="1:9" ht="31.95" customHeight="1">
      <c r="B127" s="836" t="s">
        <v>889</v>
      </c>
      <c r="C127" s="561" t="s">
        <v>890</v>
      </c>
      <c r="D127" s="375" t="s">
        <v>447</v>
      </c>
      <c r="E127" s="375" t="s">
        <v>113</v>
      </c>
      <c r="F127" s="375">
        <v>0</v>
      </c>
      <c r="G127" s="375">
        <v>0</v>
      </c>
      <c r="H127" s="473">
        <v>0</v>
      </c>
      <c r="I127" s="848">
        <v>0</v>
      </c>
    </row>
    <row r="128" spans="1:9" ht="30" customHeight="1">
      <c r="B128" s="837" t="s">
        <v>891</v>
      </c>
      <c r="C128" s="755" t="s">
        <v>892</v>
      </c>
      <c r="D128" s="356" t="s">
        <v>231</v>
      </c>
      <c r="E128" s="356" t="s">
        <v>232</v>
      </c>
      <c r="F128" s="356">
        <v>0</v>
      </c>
      <c r="G128" s="356">
        <v>0</v>
      </c>
      <c r="H128" s="400">
        <v>0</v>
      </c>
      <c r="I128" s="426">
        <v>0</v>
      </c>
    </row>
    <row r="129" spans="2:10" ht="42.6" customHeight="1">
      <c r="B129" s="403" t="s">
        <v>893</v>
      </c>
      <c r="C129" s="405" t="s">
        <v>894</v>
      </c>
      <c r="D129" s="356" t="s">
        <v>447</v>
      </c>
      <c r="E129" s="356" t="s">
        <v>895</v>
      </c>
      <c r="F129" s="356">
        <v>0</v>
      </c>
      <c r="G129" s="400">
        <v>0</v>
      </c>
      <c r="H129" s="429">
        <v>0</v>
      </c>
      <c r="I129" s="397">
        <v>0</v>
      </c>
    </row>
    <row r="130" spans="2:10" ht="29.4" customHeight="1">
      <c r="B130" s="577" t="s">
        <v>896</v>
      </c>
      <c r="C130" s="578" t="s">
        <v>897</v>
      </c>
      <c r="D130" s="356" t="s">
        <v>447</v>
      </c>
      <c r="E130" s="356" t="s">
        <v>898</v>
      </c>
      <c r="F130" s="89">
        <v>0</v>
      </c>
      <c r="G130" s="579">
        <v>0</v>
      </c>
      <c r="H130" s="89">
        <v>0</v>
      </c>
      <c r="I130" s="773">
        <v>0</v>
      </c>
    </row>
    <row r="131" spans="2:10" ht="27.6" customHeight="1">
      <c r="B131" s="1169" t="s">
        <v>899</v>
      </c>
      <c r="C131" s="471" t="s">
        <v>838</v>
      </c>
      <c r="D131" s="429" t="s">
        <v>447</v>
      </c>
      <c r="E131" s="429" t="s">
        <v>244</v>
      </c>
      <c r="F131" s="360">
        <v>0</v>
      </c>
      <c r="G131" s="360">
        <v>0</v>
      </c>
      <c r="H131" s="360">
        <v>0</v>
      </c>
      <c r="I131" s="411">
        <v>0</v>
      </c>
    </row>
    <row r="132" spans="2:10" ht="34.950000000000003" customHeight="1">
      <c r="B132" s="1169"/>
      <c r="C132" s="631" t="s">
        <v>900</v>
      </c>
      <c r="D132" s="421"/>
      <c r="E132" s="421" t="s">
        <v>901</v>
      </c>
      <c r="F132" s="421">
        <v>0</v>
      </c>
      <c r="G132" s="421">
        <v>0</v>
      </c>
      <c r="H132" s="370">
        <v>0</v>
      </c>
      <c r="I132" s="406">
        <v>0</v>
      </c>
    </row>
    <row r="133" spans="2:10" ht="27.6" customHeight="1">
      <c r="B133" s="1169"/>
      <c r="C133" s="580" t="s">
        <v>902</v>
      </c>
      <c r="D133" s="421"/>
      <c r="E133" s="421" t="s">
        <v>903</v>
      </c>
      <c r="F133" s="421">
        <v>0</v>
      </c>
      <c r="G133" s="421">
        <v>0</v>
      </c>
      <c r="H133" s="370">
        <v>0</v>
      </c>
      <c r="I133" s="406">
        <v>0</v>
      </c>
      <c r="J133" s="581"/>
    </row>
    <row r="134" spans="2:10" ht="30.75" customHeight="1">
      <c r="B134" s="1169"/>
      <c r="C134" s="580" t="s">
        <v>904</v>
      </c>
      <c r="D134" s="421"/>
      <c r="E134" s="421" t="s">
        <v>905</v>
      </c>
      <c r="F134" s="421">
        <v>0</v>
      </c>
      <c r="G134" s="421">
        <v>0</v>
      </c>
      <c r="H134" s="104">
        <v>0</v>
      </c>
      <c r="I134" s="849">
        <v>0</v>
      </c>
    </row>
    <row r="135" spans="2:10" ht="44.25" customHeight="1">
      <c r="B135" s="1169"/>
      <c r="C135" s="580" t="s">
        <v>906</v>
      </c>
      <c r="D135" s="421"/>
      <c r="E135" s="421" t="s">
        <v>907</v>
      </c>
      <c r="F135" s="421">
        <v>0</v>
      </c>
      <c r="G135" s="421">
        <v>0</v>
      </c>
      <c r="H135" s="104">
        <v>0</v>
      </c>
      <c r="I135" s="849">
        <v>0</v>
      </c>
    </row>
    <row r="136" spans="2:10" ht="33.9" customHeight="1">
      <c r="B136" s="1169"/>
      <c r="C136" s="119" t="s">
        <v>908</v>
      </c>
      <c r="D136" s="429"/>
      <c r="E136" s="104" t="s">
        <v>909</v>
      </c>
      <c r="F136" s="104">
        <v>0</v>
      </c>
      <c r="G136" s="104">
        <v>0</v>
      </c>
      <c r="H136" s="421">
        <v>0</v>
      </c>
      <c r="I136" s="849">
        <v>0</v>
      </c>
    </row>
    <row r="137" spans="2:10" ht="45.6" customHeight="1">
      <c r="B137" s="403" t="s">
        <v>910</v>
      </c>
      <c r="C137" s="405" t="s">
        <v>2768</v>
      </c>
      <c r="D137" s="356" t="s">
        <v>447</v>
      </c>
      <c r="E137" s="356" t="s">
        <v>911</v>
      </c>
      <c r="F137" s="356">
        <v>0</v>
      </c>
      <c r="G137" s="356">
        <v>0</v>
      </c>
      <c r="H137" s="356">
        <v>0</v>
      </c>
      <c r="I137" s="397">
        <v>0</v>
      </c>
    </row>
    <row r="138" spans="2:10" ht="48.6" customHeight="1" thickBot="1">
      <c r="B138" s="403" t="s">
        <v>912</v>
      </c>
      <c r="C138" s="405" t="s">
        <v>913</v>
      </c>
      <c r="D138" s="356" t="s">
        <v>447</v>
      </c>
      <c r="E138" s="356" t="s">
        <v>914</v>
      </c>
      <c r="F138" s="356">
        <v>0</v>
      </c>
      <c r="G138" s="356">
        <v>0</v>
      </c>
      <c r="H138" s="356">
        <v>0</v>
      </c>
      <c r="I138" s="397">
        <v>1</v>
      </c>
    </row>
    <row r="139" spans="2:10" ht="19.2" customHeight="1" thickBot="1">
      <c r="B139" s="52" t="s">
        <v>915</v>
      </c>
      <c r="C139" s="80" t="s">
        <v>916</v>
      </c>
      <c r="D139" s="582"/>
      <c r="E139" s="582"/>
      <c r="F139" s="23">
        <v>1</v>
      </c>
      <c r="G139" s="23">
        <v>1</v>
      </c>
      <c r="H139" s="23">
        <v>1</v>
      </c>
      <c r="I139" s="223">
        <v>1</v>
      </c>
    </row>
    <row r="140" spans="2:10" ht="27.75" customHeight="1" thickBot="1">
      <c r="B140" s="1250" t="s">
        <v>917</v>
      </c>
      <c r="C140" s="1257" t="s">
        <v>890</v>
      </c>
      <c r="D140" s="1086" t="s">
        <v>447</v>
      </c>
      <c r="E140" s="1086" t="s">
        <v>113</v>
      </c>
      <c r="F140" s="1086">
        <v>0</v>
      </c>
      <c r="G140" s="1086">
        <v>0</v>
      </c>
      <c r="H140" s="1086">
        <v>0</v>
      </c>
      <c r="I140" s="1264">
        <v>0</v>
      </c>
    </row>
    <row r="141" spans="2:10" ht="27" customHeight="1" thickBot="1">
      <c r="B141" s="1250"/>
      <c r="C141" s="1257"/>
      <c r="D141" s="1086"/>
      <c r="E141" s="1086"/>
      <c r="F141" s="1086"/>
      <c r="G141" s="1086"/>
      <c r="H141" s="1086"/>
      <c r="I141" s="1125"/>
    </row>
    <row r="142" spans="2:10" ht="16.5" customHeight="1">
      <c r="B142" s="1250"/>
      <c r="C142" s="1257"/>
      <c r="D142" s="1086"/>
      <c r="E142" s="1086"/>
      <c r="F142" s="1086"/>
      <c r="G142" s="1086"/>
      <c r="H142" s="1086"/>
      <c r="I142" s="1125"/>
    </row>
    <row r="143" spans="2:10" ht="18" customHeight="1">
      <c r="B143" s="838" t="s">
        <v>918</v>
      </c>
      <c r="C143" s="755" t="s">
        <v>919</v>
      </c>
      <c r="D143" s="356" t="s">
        <v>447</v>
      </c>
      <c r="E143" s="356" t="s">
        <v>113</v>
      </c>
      <c r="F143" s="356">
        <v>0</v>
      </c>
      <c r="G143" s="356">
        <v>0</v>
      </c>
      <c r="H143" s="356">
        <v>0</v>
      </c>
      <c r="I143" s="397">
        <v>0</v>
      </c>
    </row>
    <row r="144" spans="2:10" ht="30.75" customHeight="1">
      <c r="B144" s="403" t="s">
        <v>920</v>
      </c>
      <c r="C144" s="405" t="s">
        <v>2768</v>
      </c>
      <c r="D144" s="356" t="s">
        <v>447</v>
      </c>
      <c r="E144" s="356" t="s">
        <v>911</v>
      </c>
      <c r="F144" s="356">
        <v>0</v>
      </c>
      <c r="G144" s="356">
        <v>0</v>
      </c>
      <c r="H144" s="429">
        <v>0</v>
      </c>
      <c r="I144" s="397">
        <v>0</v>
      </c>
    </row>
    <row r="145" spans="2:9" ht="46.5" customHeight="1" thickBot="1">
      <c r="B145" s="403" t="s">
        <v>921</v>
      </c>
      <c r="C145" s="405" t="s">
        <v>913</v>
      </c>
      <c r="D145" s="356" t="s">
        <v>447</v>
      </c>
      <c r="E145" s="356" t="s">
        <v>914</v>
      </c>
      <c r="F145" s="356">
        <v>0</v>
      </c>
      <c r="G145" s="356">
        <v>1</v>
      </c>
      <c r="H145" s="87">
        <v>7</v>
      </c>
      <c r="I145" s="397">
        <v>7</v>
      </c>
    </row>
    <row r="146" spans="2:9" ht="32.25" customHeight="1" thickBot="1">
      <c r="B146" s="77" t="s">
        <v>922</v>
      </c>
      <c r="C146" s="68" t="s">
        <v>923</v>
      </c>
      <c r="D146" s="562"/>
      <c r="E146" s="562"/>
      <c r="F146" s="11">
        <v>1</v>
      </c>
      <c r="G146" s="11">
        <v>1</v>
      </c>
      <c r="H146" s="367">
        <v>1</v>
      </c>
      <c r="I146" s="219">
        <v>1</v>
      </c>
    </row>
    <row r="147" spans="2:9" ht="25.95" customHeight="1">
      <c r="B147" s="1190" t="s">
        <v>924</v>
      </c>
      <c r="C147" s="497" t="s">
        <v>838</v>
      </c>
      <c r="D147" s="360" t="s">
        <v>447</v>
      </c>
      <c r="E147" s="583" t="s">
        <v>925</v>
      </c>
      <c r="F147" s="357">
        <v>0</v>
      </c>
      <c r="G147" s="371">
        <v>0</v>
      </c>
      <c r="H147" s="357">
        <v>1</v>
      </c>
      <c r="I147" s="373">
        <v>0</v>
      </c>
    </row>
    <row r="148" spans="2:9" ht="32.4" customHeight="1">
      <c r="B148" s="1190"/>
      <c r="C148" s="419" t="s">
        <v>926</v>
      </c>
      <c r="D148" s="432"/>
      <c r="E148" s="370" t="s">
        <v>927</v>
      </c>
      <c r="F148" s="421">
        <v>0</v>
      </c>
      <c r="G148" s="839">
        <v>0</v>
      </c>
      <c r="H148" s="104">
        <v>0</v>
      </c>
      <c r="I148" s="406">
        <v>0</v>
      </c>
    </row>
    <row r="149" spans="2:9" ht="29.4" customHeight="1">
      <c r="B149" s="1190"/>
      <c r="C149" s="419" t="s">
        <v>928</v>
      </c>
      <c r="D149" s="432"/>
      <c r="E149" s="370" t="s">
        <v>841</v>
      </c>
      <c r="F149" s="104">
        <v>0</v>
      </c>
      <c r="G149" s="840">
        <v>0</v>
      </c>
      <c r="H149" s="104">
        <v>1</v>
      </c>
      <c r="I149" s="406"/>
    </row>
    <row r="150" spans="2:9" ht="34.950000000000003" customHeight="1" thickBot="1">
      <c r="B150" s="818" t="s">
        <v>929</v>
      </c>
      <c r="C150" s="405" t="s">
        <v>930</v>
      </c>
      <c r="D150" s="356" t="s">
        <v>447</v>
      </c>
      <c r="E150" s="421" t="s">
        <v>247</v>
      </c>
      <c r="F150" s="421">
        <v>0</v>
      </c>
      <c r="G150" s="421">
        <v>1</v>
      </c>
      <c r="H150" s="421">
        <v>2</v>
      </c>
      <c r="I150" s="406">
        <v>2</v>
      </c>
    </row>
    <row r="151" spans="2:9" ht="52.5" customHeight="1" thickBot="1">
      <c r="B151" s="52" t="s">
        <v>931</v>
      </c>
      <c r="C151" s="53" t="s">
        <v>932</v>
      </c>
      <c r="D151" s="14"/>
      <c r="E151" s="14"/>
      <c r="F151" s="6">
        <v>1</v>
      </c>
      <c r="G151" s="6">
        <v>1</v>
      </c>
      <c r="H151" s="6">
        <v>1</v>
      </c>
      <c r="I151" s="221">
        <v>1</v>
      </c>
    </row>
    <row r="152" spans="2:9" ht="28.95" customHeight="1">
      <c r="B152" s="842" t="s">
        <v>933</v>
      </c>
      <c r="C152" s="568" t="s">
        <v>934</v>
      </c>
      <c r="D152" s="366" t="s">
        <v>730</v>
      </c>
      <c r="E152" s="366" t="s">
        <v>19</v>
      </c>
      <c r="F152" s="366">
        <v>10</v>
      </c>
      <c r="G152" s="366">
        <v>10</v>
      </c>
      <c r="H152" s="450">
        <v>11</v>
      </c>
      <c r="I152" s="368">
        <v>11</v>
      </c>
    </row>
    <row r="153" spans="2:9" ht="29.4" customHeight="1">
      <c r="B153" s="841" t="s">
        <v>935</v>
      </c>
      <c r="C153" s="235" t="s">
        <v>936</v>
      </c>
      <c r="D153" s="429" t="s">
        <v>447</v>
      </c>
      <c r="E153" s="429" t="s">
        <v>937</v>
      </c>
      <c r="F153" s="356">
        <v>0</v>
      </c>
      <c r="G153" s="356">
        <v>0</v>
      </c>
      <c r="H153" s="356">
        <v>0</v>
      </c>
      <c r="I153" s="397">
        <v>0</v>
      </c>
    </row>
    <row r="154" spans="2:9" ht="45" customHeight="1" thickBot="1">
      <c r="B154" s="826" t="s">
        <v>938</v>
      </c>
      <c r="C154" s="843" t="s">
        <v>939</v>
      </c>
      <c r="D154" s="356" t="s">
        <v>561</v>
      </c>
      <c r="E154" s="356" t="s">
        <v>188</v>
      </c>
      <c r="F154" s="356">
        <v>1</v>
      </c>
      <c r="G154" s="356">
        <v>4</v>
      </c>
      <c r="H154" s="822">
        <v>4</v>
      </c>
      <c r="I154" s="397">
        <v>4</v>
      </c>
    </row>
    <row r="155" spans="2:9" ht="29.25" customHeight="1" thickBot="1">
      <c r="B155" s="77" t="s">
        <v>940</v>
      </c>
      <c r="C155" s="68" t="s">
        <v>941</v>
      </c>
      <c r="D155" s="375"/>
      <c r="E155" s="14"/>
      <c r="F155" s="11">
        <v>1</v>
      </c>
      <c r="G155" s="11">
        <v>1</v>
      </c>
      <c r="H155" s="367">
        <v>1</v>
      </c>
      <c r="I155" s="219">
        <v>1</v>
      </c>
    </row>
    <row r="156" spans="2:9" ht="26.4" customHeight="1">
      <c r="B156" s="842" t="s">
        <v>942</v>
      </c>
      <c r="C156" s="844" t="s">
        <v>943</v>
      </c>
      <c r="D156" s="375" t="s">
        <v>231</v>
      </c>
      <c r="E156" s="366" t="s">
        <v>232</v>
      </c>
      <c r="F156" s="366">
        <v>2</v>
      </c>
      <c r="G156" s="366">
        <v>2</v>
      </c>
      <c r="H156" s="366">
        <v>2</v>
      </c>
      <c r="I156" s="368">
        <v>0</v>
      </c>
    </row>
    <row r="157" spans="2:9" ht="65.25" customHeight="1">
      <c r="B157" s="837" t="s">
        <v>944</v>
      </c>
      <c r="C157" s="405" t="s">
        <v>945</v>
      </c>
      <c r="D157" s="356" t="s">
        <v>946</v>
      </c>
      <c r="E157" s="356" t="s">
        <v>509</v>
      </c>
      <c r="F157" s="356">
        <v>15</v>
      </c>
      <c r="G157" s="356">
        <v>15</v>
      </c>
      <c r="H157" s="356">
        <v>15</v>
      </c>
      <c r="I157" s="426">
        <v>12</v>
      </c>
    </row>
    <row r="158" spans="2:9" ht="33" customHeight="1">
      <c r="B158" s="1175" t="s">
        <v>947</v>
      </c>
      <c r="C158" s="471" t="s">
        <v>838</v>
      </c>
      <c r="D158" s="429" t="s">
        <v>447</v>
      </c>
      <c r="E158" s="356" t="s">
        <v>247</v>
      </c>
      <c r="F158" s="429">
        <v>0</v>
      </c>
      <c r="G158" s="429">
        <v>0</v>
      </c>
      <c r="H158" s="429">
        <v>2</v>
      </c>
      <c r="I158" s="397">
        <v>0</v>
      </c>
    </row>
    <row r="159" spans="2:9" ht="44.25" customHeight="1">
      <c r="B159" s="1175"/>
      <c r="C159" s="845" t="s">
        <v>948</v>
      </c>
      <c r="D159" s="356"/>
      <c r="E159" s="421" t="s">
        <v>901</v>
      </c>
      <c r="F159" s="421">
        <v>0</v>
      </c>
      <c r="G159" s="421">
        <v>0</v>
      </c>
      <c r="H159" s="421">
        <v>2</v>
      </c>
      <c r="I159" s="406">
        <v>0</v>
      </c>
    </row>
    <row r="160" spans="2:9" ht="36.6" customHeight="1" thickBot="1">
      <c r="B160" s="1263"/>
      <c r="C160" s="846" t="s">
        <v>949</v>
      </c>
      <c r="D160" s="87"/>
      <c r="E160" s="98" t="s">
        <v>950</v>
      </c>
      <c r="F160" s="847">
        <v>0</v>
      </c>
      <c r="G160" s="98">
        <v>0</v>
      </c>
      <c r="H160" s="98">
        <v>0</v>
      </c>
      <c r="I160" s="850">
        <v>0</v>
      </c>
    </row>
    <row r="161" spans="2:9" ht="19.2" customHeight="1">
      <c r="B161" s="1262" t="s">
        <v>951</v>
      </c>
      <c r="C161" s="1262"/>
      <c r="D161" s="1262"/>
      <c r="E161" s="1262"/>
      <c r="F161" s="1262"/>
      <c r="G161" s="1262"/>
      <c r="H161" s="1262"/>
      <c r="I161" s="1262"/>
    </row>
    <row r="162" spans="2:9" ht="13.8" thickBot="1">
      <c r="B162" s="584"/>
      <c r="C162" s="585"/>
      <c r="D162" s="4"/>
      <c r="E162" s="4"/>
      <c r="F162" s="3"/>
      <c r="G162" s="8"/>
      <c r="H162" s="8"/>
      <c r="I162" s="8"/>
    </row>
    <row r="163" spans="2:9" ht="45.75" customHeight="1" thickBot="1">
      <c r="C163" s="70" t="s">
        <v>233</v>
      </c>
      <c r="D163" s="34">
        <v>2021</v>
      </c>
      <c r="E163" s="33">
        <v>2022</v>
      </c>
      <c r="F163" s="33">
        <v>2023</v>
      </c>
      <c r="G163" s="33">
        <v>2024</v>
      </c>
      <c r="H163" s="3"/>
      <c r="I163" s="3"/>
    </row>
    <row r="164" spans="2:9">
      <c r="C164" s="71" t="s">
        <v>683</v>
      </c>
      <c r="D164" s="556">
        <f>D165+D166+D167</f>
        <v>6</v>
      </c>
      <c r="E164" s="539">
        <f>E165+E166+E167</f>
        <v>6</v>
      </c>
      <c r="F164" s="539">
        <f>F165+F166+F167</f>
        <v>6</v>
      </c>
      <c r="G164" s="539">
        <f>G165+G166+G167</f>
        <v>6</v>
      </c>
      <c r="H164" s="3"/>
      <c r="I164" s="3"/>
    </row>
    <row r="165" spans="2:9">
      <c r="C165" s="72" t="s">
        <v>684</v>
      </c>
      <c r="D165" s="557">
        <v>0</v>
      </c>
      <c r="E165" s="542">
        <v>0</v>
      </c>
      <c r="F165" s="542">
        <v>0</v>
      </c>
      <c r="G165" s="542">
        <v>0</v>
      </c>
      <c r="H165" s="3"/>
      <c r="I165" s="3"/>
    </row>
    <row r="166" spans="2:9">
      <c r="C166" s="72" t="s">
        <v>685</v>
      </c>
      <c r="D166" s="557">
        <v>6</v>
      </c>
      <c r="E166" s="542">
        <v>6</v>
      </c>
      <c r="F166" s="542">
        <v>6</v>
      </c>
      <c r="G166" s="542">
        <v>6</v>
      </c>
      <c r="H166" s="3"/>
      <c r="I166" s="3"/>
    </row>
    <row r="167" spans="2:9" ht="13.8" thickBot="1">
      <c r="C167" s="73" t="s">
        <v>686</v>
      </c>
      <c r="D167" s="586">
        <v>0</v>
      </c>
      <c r="E167" s="587">
        <v>0</v>
      </c>
      <c r="F167" s="587">
        <v>0</v>
      </c>
      <c r="G167" s="587">
        <v>0</v>
      </c>
      <c r="H167" s="3"/>
      <c r="I167" s="3"/>
    </row>
    <row r="168" spans="2:9" ht="13.8" thickBot="1">
      <c r="C168" s="66"/>
      <c r="D168" s="409"/>
      <c r="E168" s="409"/>
      <c r="F168" s="8"/>
      <c r="G168" s="8"/>
      <c r="H168" s="8"/>
      <c r="I168" s="8"/>
    </row>
    <row r="169" spans="2:9" ht="59.4" customHeight="1" thickBot="1">
      <c r="B169" s="28" t="s">
        <v>10</v>
      </c>
      <c r="C169" s="27" t="s">
        <v>687</v>
      </c>
      <c r="D169" s="27" t="s">
        <v>12</v>
      </c>
      <c r="E169" s="27" t="s">
        <v>13</v>
      </c>
      <c r="F169" s="24" t="s">
        <v>688</v>
      </c>
      <c r="G169" s="24" t="s">
        <v>689</v>
      </c>
      <c r="H169" s="24" t="s">
        <v>690</v>
      </c>
      <c r="I169" s="26" t="s">
        <v>2722</v>
      </c>
    </row>
    <row r="170" spans="2:9" ht="18.75" customHeight="1">
      <c r="B170" s="588" t="s">
        <v>952</v>
      </c>
      <c r="C170" s="568" t="s">
        <v>953</v>
      </c>
      <c r="D170" s="589"/>
      <c r="E170" s="589"/>
      <c r="F170" s="366">
        <v>1</v>
      </c>
      <c r="G170" s="366">
        <v>1</v>
      </c>
      <c r="H170" s="366">
        <v>1</v>
      </c>
      <c r="I170" s="368">
        <v>1</v>
      </c>
    </row>
    <row r="171" spans="2:9" ht="48.6" customHeight="1">
      <c r="B171" s="852" t="s">
        <v>954</v>
      </c>
      <c r="C171" s="235" t="s">
        <v>955</v>
      </c>
      <c r="D171" s="429" t="s">
        <v>207</v>
      </c>
      <c r="E171" s="429" t="s">
        <v>520</v>
      </c>
      <c r="F171" s="429">
        <v>5</v>
      </c>
      <c r="G171" s="429">
        <v>5</v>
      </c>
      <c r="H171" s="429">
        <v>5</v>
      </c>
      <c r="I171" s="426">
        <v>5</v>
      </c>
    </row>
    <row r="172" spans="2:9" ht="27.6" customHeight="1">
      <c r="B172" s="837" t="s">
        <v>956</v>
      </c>
      <c r="C172" s="755" t="s">
        <v>957</v>
      </c>
      <c r="D172" s="356" t="s">
        <v>231</v>
      </c>
      <c r="E172" s="356" t="s">
        <v>247</v>
      </c>
      <c r="F172" s="356">
        <v>4</v>
      </c>
      <c r="G172" s="356">
        <v>2</v>
      </c>
      <c r="H172" s="429">
        <v>2</v>
      </c>
      <c r="I172" s="397">
        <v>3</v>
      </c>
    </row>
    <row r="173" spans="2:9" ht="21" customHeight="1">
      <c r="B173" s="1258" t="s">
        <v>958</v>
      </c>
      <c r="C173" s="1259" t="s">
        <v>959</v>
      </c>
      <c r="D173" s="1137" t="s">
        <v>960</v>
      </c>
      <c r="E173" s="1137" t="s">
        <v>961</v>
      </c>
      <c r="F173" s="1137">
        <v>0</v>
      </c>
      <c r="G173" s="1137">
        <v>0</v>
      </c>
      <c r="H173" s="1260">
        <v>0</v>
      </c>
      <c r="I173" s="1154">
        <v>0</v>
      </c>
    </row>
    <row r="174" spans="2:9" ht="22.2" customHeight="1" thickBot="1">
      <c r="B174" s="1258"/>
      <c r="C174" s="1259"/>
      <c r="D174" s="1137"/>
      <c r="E174" s="1137"/>
      <c r="F174" s="1137"/>
      <c r="G174" s="1137"/>
      <c r="H174" s="1261"/>
      <c r="I174" s="1154"/>
    </row>
    <row r="175" spans="2:9" ht="18.75" customHeight="1" thickBot="1">
      <c r="B175" s="77" t="s">
        <v>962</v>
      </c>
      <c r="C175" s="68" t="s">
        <v>963</v>
      </c>
      <c r="D175" s="562"/>
      <c r="E175" s="562"/>
      <c r="F175" s="11">
        <v>1</v>
      </c>
      <c r="G175" s="11">
        <v>1</v>
      </c>
      <c r="H175" s="367">
        <v>1</v>
      </c>
      <c r="I175" s="219">
        <v>1</v>
      </c>
    </row>
    <row r="176" spans="2:9" ht="16.2" customHeight="1" thickBot="1">
      <c r="B176" s="590"/>
      <c r="C176" s="1257" t="s">
        <v>965</v>
      </c>
      <c r="D176" s="560"/>
      <c r="E176" s="1086" t="s">
        <v>966</v>
      </c>
      <c r="F176" s="1086" t="s">
        <v>366</v>
      </c>
      <c r="G176" s="1086" t="s">
        <v>366</v>
      </c>
      <c r="H176" s="1086" t="s">
        <v>366</v>
      </c>
      <c r="I176" s="1088" t="s">
        <v>366</v>
      </c>
    </row>
    <row r="177" spans="2:10" ht="16.2" customHeight="1" thickBot="1">
      <c r="B177" s="591" t="s">
        <v>964</v>
      </c>
      <c r="C177" s="1257"/>
      <c r="D177" s="592" t="s">
        <v>225</v>
      </c>
      <c r="E177" s="1086"/>
      <c r="F177" s="1086"/>
      <c r="G177" s="1086"/>
      <c r="H177" s="1086"/>
      <c r="I177" s="1088"/>
    </row>
    <row r="178" spans="2:10" ht="18.75" customHeight="1" thickBot="1">
      <c r="B178" s="77" t="s">
        <v>967</v>
      </c>
      <c r="C178" s="68" t="s">
        <v>968</v>
      </c>
      <c r="D178" s="14"/>
      <c r="E178" s="14"/>
      <c r="F178" s="11">
        <v>1</v>
      </c>
      <c r="G178" s="11">
        <v>1</v>
      </c>
      <c r="H178" s="11">
        <v>1</v>
      </c>
      <c r="I178" s="219">
        <v>1</v>
      </c>
    </row>
    <row r="179" spans="2:10" ht="43.95" customHeight="1">
      <c r="B179" s="404" t="s">
        <v>969</v>
      </c>
      <c r="C179" s="365" t="s">
        <v>970</v>
      </c>
      <c r="D179" s="366" t="s">
        <v>971</v>
      </c>
      <c r="E179" s="366" t="s">
        <v>972</v>
      </c>
      <c r="F179" s="366">
        <v>2</v>
      </c>
      <c r="G179" s="366">
        <v>3</v>
      </c>
      <c r="H179" s="450">
        <v>3</v>
      </c>
      <c r="I179" s="450">
        <v>2</v>
      </c>
      <c r="J179" s="751"/>
    </row>
    <row r="180" spans="2:10" ht="30.6" customHeight="1">
      <c r="B180" s="403" t="s">
        <v>973</v>
      </c>
      <c r="C180" s="405" t="s">
        <v>974</v>
      </c>
      <c r="D180" s="356" t="s">
        <v>447</v>
      </c>
      <c r="E180" s="356" t="s">
        <v>244</v>
      </c>
      <c r="F180" s="356">
        <v>2</v>
      </c>
      <c r="G180" s="356">
        <v>2</v>
      </c>
      <c r="H180" s="356">
        <v>4</v>
      </c>
      <c r="I180" s="400">
        <v>2</v>
      </c>
      <c r="J180" s="751"/>
    </row>
    <row r="181" spans="2:10" ht="31.95" customHeight="1">
      <c r="B181" s="802" t="s">
        <v>975</v>
      </c>
      <c r="C181" s="428" t="s">
        <v>2727</v>
      </c>
      <c r="D181" s="429" t="s">
        <v>447</v>
      </c>
      <c r="E181" s="429" t="s">
        <v>113</v>
      </c>
      <c r="F181" s="429">
        <v>0</v>
      </c>
      <c r="G181" s="429">
        <v>0</v>
      </c>
      <c r="H181" s="429">
        <v>0</v>
      </c>
      <c r="I181" s="553">
        <v>0</v>
      </c>
      <c r="J181" s="751"/>
    </row>
    <row r="182" spans="2:10" ht="28.5" customHeight="1" thickBot="1">
      <c r="B182" s="427" t="s">
        <v>976</v>
      </c>
      <c r="C182" s="398" t="s">
        <v>977</v>
      </c>
      <c r="D182" s="357" t="s">
        <v>978</v>
      </c>
      <c r="E182" s="357" t="s">
        <v>279</v>
      </c>
      <c r="F182" s="357">
        <v>8</v>
      </c>
      <c r="G182" s="357">
        <v>9</v>
      </c>
      <c r="H182" s="357">
        <v>9</v>
      </c>
      <c r="I182" s="400">
        <v>9</v>
      </c>
      <c r="J182" s="751"/>
    </row>
    <row r="183" spans="2:10" ht="46.5" customHeight="1" thickBot="1">
      <c r="B183" s="77" t="s">
        <v>979</v>
      </c>
      <c r="C183" s="68" t="s">
        <v>980</v>
      </c>
      <c r="D183" s="14"/>
      <c r="E183" s="14"/>
      <c r="F183" s="11">
        <v>1</v>
      </c>
      <c r="G183" s="11">
        <v>1</v>
      </c>
      <c r="H183" s="11">
        <v>1</v>
      </c>
      <c r="I183" s="41">
        <v>1</v>
      </c>
      <c r="J183" s="751"/>
    </row>
    <row r="184" spans="2:10" ht="28.2" customHeight="1">
      <c r="B184" s="404" t="s">
        <v>981</v>
      </c>
      <c r="C184" s="365" t="s">
        <v>982</v>
      </c>
      <c r="D184" s="366" t="s">
        <v>983</v>
      </c>
      <c r="E184" s="366" t="s">
        <v>984</v>
      </c>
      <c r="F184" s="366">
        <v>315</v>
      </c>
      <c r="G184" s="366">
        <v>356</v>
      </c>
      <c r="H184" s="450">
        <v>334</v>
      </c>
      <c r="I184" s="450">
        <v>449</v>
      </c>
      <c r="J184" s="751"/>
    </row>
    <row r="185" spans="2:10" ht="24" customHeight="1">
      <c r="B185" s="403" t="s">
        <v>985</v>
      </c>
      <c r="C185" s="405" t="s">
        <v>986</v>
      </c>
      <c r="D185" s="356" t="s">
        <v>987</v>
      </c>
      <c r="E185" s="356" t="s">
        <v>988</v>
      </c>
      <c r="F185" s="853">
        <v>78220</v>
      </c>
      <c r="G185" s="853">
        <v>78350</v>
      </c>
      <c r="H185" s="854">
        <v>66804</v>
      </c>
      <c r="I185" s="854">
        <v>89250</v>
      </c>
      <c r="J185" s="751"/>
    </row>
    <row r="186" spans="2:10" ht="30" customHeight="1" thickBot="1">
      <c r="B186" s="403" t="s">
        <v>989</v>
      </c>
      <c r="C186" s="405" t="s">
        <v>990</v>
      </c>
      <c r="D186" s="356" t="s">
        <v>561</v>
      </c>
      <c r="E186" s="356" t="s">
        <v>232</v>
      </c>
      <c r="F186" s="356">
        <v>1</v>
      </c>
      <c r="G186" s="853">
        <v>1</v>
      </c>
      <c r="H186" s="855">
        <v>1</v>
      </c>
      <c r="I186" s="412">
        <v>1</v>
      </c>
      <c r="J186" s="751"/>
    </row>
    <row r="187" spans="2:10" ht="20.25" customHeight="1" thickBot="1">
      <c r="B187" s="77" t="s">
        <v>991</v>
      </c>
      <c r="C187" s="68" t="s">
        <v>992</v>
      </c>
      <c r="D187" s="562"/>
      <c r="E187" s="112"/>
      <c r="F187" s="11">
        <v>1</v>
      </c>
      <c r="G187" s="11">
        <v>1</v>
      </c>
      <c r="H187" s="11">
        <v>1</v>
      </c>
      <c r="I187" s="450">
        <v>1</v>
      </c>
      <c r="J187" s="751"/>
    </row>
    <row r="188" spans="2:10" ht="29.4" customHeight="1">
      <c r="B188" s="842" t="s">
        <v>993</v>
      </c>
      <c r="C188" s="568" t="s">
        <v>994</v>
      </c>
      <c r="D188" s="856" t="s">
        <v>447</v>
      </c>
      <c r="E188" s="375" t="s">
        <v>113</v>
      </c>
      <c r="F188" s="366">
        <v>0</v>
      </c>
      <c r="G188" s="366">
        <v>0</v>
      </c>
      <c r="H188" s="366">
        <v>0</v>
      </c>
      <c r="I188" s="450">
        <v>0</v>
      </c>
      <c r="J188" s="751"/>
    </row>
    <row r="189" spans="2:10" ht="31.95" customHeight="1" thickBot="1">
      <c r="B189" s="838" t="s">
        <v>995</v>
      </c>
      <c r="C189" s="755" t="s">
        <v>996</v>
      </c>
      <c r="D189" s="356" t="s">
        <v>561</v>
      </c>
      <c r="E189" s="361" t="s">
        <v>279</v>
      </c>
      <c r="F189" s="356">
        <v>1</v>
      </c>
      <c r="G189" s="356">
        <v>1</v>
      </c>
      <c r="H189" s="356">
        <v>0</v>
      </c>
      <c r="I189" s="400">
        <v>0</v>
      </c>
      <c r="J189" s="751"/>
    </row>
    <row r="190" spans="2:10" ht="31.95" customHeight="1" thickBot="1">
      <c r="B190" s="567" t="s">
        <v>997</v>
      </c>
      <c r="C190" s="196" t="s">
        <v>998</v>
      </c>
      <c r="D190" s="18"/>
      <c r="E190" s="593"/>
      <c r="F190" s="18">
        <v>1</v>
      </c>
      <c r="G190" s="18">
        <v>1</v>
      </c>
      <c r="H190" s="18">
        <v>1</v>
      </c>
      <c r="I190" s="851">
        <v>1</v>
      </c>
      <c r="J190" s="751"/>
    </row>
    <row r="191" spans="2:10" ht="22.95" customHeight="1">
      <c r="B191" s="76" t="s">
        <v>999</v>
      </c>
      <c r="C191" s="857" t="s">
        <v>1000</v>
      </c>
      <c r="D191" s="380" t="s">
        <v>231</v>
      </c>
      <c r="E191" s="380" t="s">
        <v>232</v>
      </c>
      <c r="F191" s="380">
        <v>3</v>
      </c>
      <c r="G191" s="380">
        <v>3</v>
      </c>
      <c r="H191" s="413">
        <v>3</v>
      </c>
      <c r="I191" s="113">
        <v>2</v>
      </c>
      <c r="J191" s="751"/>
    </row>
    <row r="192" spans="2:10" ht="40.200000000000003" customHeight="1" thickBot="1">
      <c r="B192" s="858" t="s">
        <v>1001</v>
      </c>
      <c r="C192" s="806" t="s">
        <v>1002</v>
      </c>
      <c r="D192" s="87" t="s">
        <v>1003</v>
      </c>
      <c r="E192" s="87" t="s">
        <v>232</v>
      </c>
      <c r="F192" s="87">
        <v>2</v>
      </c>
      <c r="G192" s="87">
        <v>1</v>
      </c>
      <c r="H192" s="87">
        <v>1</v>
      </c>
      <c r="I192" s="231">
        <v>1</v>
      </c>
      <c r="J192" s="751"/>
    </row>
    <row r="193" spans="2:13" ht="13.8" thickBot="1">
      <c r="C193" s="69"/>
      <c r="D193" s="4"/>
      <c r="E193" s="4"/>
      <c r="F193" s="3"/>
      <c r="G193" s="3"/>
      <c r="H193" s="3"/>
      <c r="I193" s="3"/>
    </row>
    <row r="194" spans="2:13" ht="36" customHeight="1" thickBot="1">
      <c r="C194" s="62" t="s">
        <v>238</v>
      </c>
      <c r="D194" s="32">
        <v>2021</v>
      </c>
      <c r="E194" s="33">
        <v>2022</v>
      </c>
      <c r="F194" s="33">
        <v>2023</v>
      </c>
      <c r="G194" s="33">
        <v>2024</v>
      </c>
      <c r="H194" s="3"/>
      <c r="I194" s="3"/>
    </row>
    <row r="195" spans="2:13" ht="14.25" customHeight="1">
      <c r="C195" s="71" t="s">
        <v>683</v>
      </c>
      <c r="D195" s="556">
        <f>D196+D197+D198</f>
        <v>4</v>
      </c>
      <c r="E195" s="539">
        <f>E196+E197+E198</f>
        <v>4</v>
      </c>
      <c r="F195" s="539">
        <f>F196+F197+F198</f>
        <v>4</v>
      </c>
      <c r="G195" s="539">
        <f>G196+G197+G198</f>
        <v>4</v>
      </c>
      <c r="H195" s="3"/>
      <c r="I195" s="3"/>
    </row>
    <row r="196" spans="2:13" ht="16.5" customHeight="1">
      <c r="C196" s="72" t="s">
        <v>684</v>
      </c>
      <c r="D196" s="557">
        <v>0</v>
      </c>
      <c r="E196" s="542">
        <v>0</v>
      </c>
      <c r="F196" s="542">
        <v>0</v>
      </c>
      <c r="G196" s="542">
        <v>0</v>
      </c>
      <c r="H196" s="3"/>
      <c r="I196" s="3"/>
    </row>
    <row r="197" spans="2:13" ht="15" customHeight="1">
      <c r="C197" s="72" t="s">
        <v>685</v>
      </c>
      <c r="D197" s="557">
        <v>4</v>
      </c>
      <c r="E197" s="542">
        <v>4</v>
      </c>
      <c r="F197" s="542">
        <v>4</v>
      </c>
      <c r="G197" s="542">
        <v>4</v>
      </c>
      <c r="H197" s="3"/>
      <c r="I197" s="3"/>
    </row>
    <row r="198" spans="2:13" ht="15.75" customHeight="1" thickBot="1">
      <c r="C198" s="73" t="s">
        <v>686</v>
      </c>
      <c r="D198" s="558">
        <v>0</v>
      </c>
      <c r="E198" s="544">
        <v>0</v>
      </c>
      <c r="F198" s="544">
        <v>0</v>
      </c>
      <c r="G198" s="544">
        <v>0</v>
      </c>
      <c r="H198" s="3"/>
      <c r="I198" s="3"/>
    </row>
    <row r="199" spans="2:13" ht="13.8" thickBot="1">
      <c r="C199" s="66"/>
      <c r="D199" s="409"/>
      <c r="E199" s="409"/>
      <c r="F199" s="3"/>
      <c r="G199" s="3"/>
      <c r="H199" s="3"/>
      <c r="I199" s="3"/>
    </row>
    <row r="200" spans="2:13" ht="55.35" customHeight="1" thickBot="1">
      <c r="B200" s="28" t="s">
        <v>10</v>
      </c>
      <c r="C200" s="27" t="s">
        <v>687</v>
      </c>
      <c r="D200" s="27" t="s">
        <v>12</v>
      </c>
      <c r="E200" s="27" t="s">
        <v>13</v>
      </c>
      <c r="F200" s="24" t="s">
        <v>688</v>
      </c>
      <c r="G200" s="24" t="s">
        <v>689</v>
      </c>
      <c r="H200" s="24" t="s">
        <v>690</v>
      </c>
      <c r="I200" s="26" t="s">
        <v>2722</v>
      </c>
      <c r="M200" s="594"/>
    </row>
    <row r="201" spans="2:13" ht="47.4" customHeight="1" thickBot="1">
      <c r="B201" s="79" t="s">
        <v>1004</v>
      </c>
      <c r="C201" s="80" t="s">
        <v>1005</v>
      </c>
      <c r="D201" s="23"/>
      <c r="E201" s="23"/>
      <c r="F201" s="23">
        <v>1</v>
      </c>
      <c r="G201" s="23">
        <v>1</v>
      </c>
      <c r="H201" s="23">
        <v>1</v>
      </c>
      <c r="I201" s="223">
        <v>1</v>
      </c>
    </row>
    <row r="202" spans="2:13" ht="32.25" customHeight="1">
      <c r="B202" s="404" t="s">
        <v>1006</v>
      </c>
      <c r="C202" s="365" t="s">
        <v>1007</v>
      </c>
      <c r="D202" s="366" t="s">
        <v>231</v>
      </c>
      <c r="E202" s="366" t="s">
        <v>244</v>
      </c>
      <c r="F202" s="366">
        <v>0</v>
      </c>
      <c r="G202" s="366">
        <v>0</v>
      </c>
      <c r="H202" s="366">
        <v>1</v>
      </c>
      <c r="I202" s="368">
        <v>1</v>
      </c>
    </row>
    <row r="203" spans="2:13" ht="34.950000000000003" customHeight="1" thickBot="1">
      <c r="B203" s="859" t="s">
        <v>1008</v>
      </c>
      <c r="C203" s="405" t="s">
        <v>2769</v>
      </c>
      <c r="D203" s="356" t="s">
        <v>447</v>
      </c>
      <c r="E203" s="507" t="s">
        <v>232</v>
      </c>
      <c r="F203" s="361">
        <v>0</v>
      </c>
      <c r="G203" s="361">
        <v>0</v>
      </c>
      <c r="H203" s="361">
        <v>0</v>
      </c>
      <c r="I203" s="397">
        <v>0</v>
      </c>
    </row>
    <row r="204" spans="2:13" ht="30" customHeight="1" thickBot="1">
      <c r="B204" s="77" t="s">
        <v>1009</v>
      </c>
      <c r="C204" s="68" t="s">
        <v>1010</v>
      </c>
      <c r="D204" s="14"/>
      <c r="E204" s="14"/>
      <c r="F204" s="11">
        <v>1</v>
      </c>
      <c r="G204" s="11">
        <v>1</v>
      </c>
      <c r="H204" s="11">
        <v>1</v>
      </c>
      <c r="I204" s="219">
        <v>1</v>
      </c>
    </row>
    <row r="205" spans="2:13" ht="29.4" customHeight="1" thickBot="1">
      <c r="B205" s="842" t="s">
        <v>1006</v>
      </c>
      <c r="C205" s="568" t="s">
        <v>2770</v>
      </c>
      <c r="D205" s="366" t="s">
        <v>1011</v>
      </c>
      <c r="E205" s="366" t="s">
        <v>279</v>
      </c>
      <c r="F205" s="366">
        <v>6</v>
      </c>
      <c r="G205" s="366">
        <v>6</v>
      </c>
      <c r="H205" s="450">
        <v>4</v>
      </c>
      <c r="I205" s="368">
        <v>6</v>
      </c>
    </row>
    <row r="206" spans="2:13" ht="15.75" customHeight="1" thickBot="1">
      <c r="B206" s="77" t="s">
        <v>1012</v>
      </c>
      <c r="C206" s="68" t="s">
        <v>1013</v>
      </c>
      <c r="D206" s="14"/>
      <c r="E206" s="14"/>
      <c r="F206" s="11">
        <v>1</v>
      </c>
      <c r="G206" s="11">
        <v>1</v>
      </c>
      <c r="H206" s="11">
        <v>1</v>
      </c>
      <c r="I206" s="219">
        <v>1</v>
      </c>
    </row>
    <row r="207" spans="2:13" ht="45.6" customHeight="1" thickBot="1">
      <c r="B207" s="404" t="s">
        <v>1014</v>
      </c>
      <c r="C207" s="365" t="s">
        <v>1015</v>
      </c>
      <c r="D207" s="366" t="s">
        <v>419</v>
      </c>
      <c r="E207" s="366" t="s">
        <v>232</v>
      </c>
      <c r="F207" s="366">
        <v>3</v>
      </c>
      <c r="G207" s="366">
        <v>3</v>
      </c>
      <c r="H207" s="450">
        <v>3</v>
      </c>
      <c r="I207" s="368">
        <v>4</v>
      </c>
    </row>
    <row r="208" spans="2:13" ht="15.75" customHeight="1" thickBot="1">
      <c r="B208" s="77" t="s">
        <v>1016</v>
      </c>
      <c r="C208" s="68" t="s">
        <v>1017</v>
      </c>
      <c r="D208" s="14"/>
      <c r="E208" s="14"/>
      <c r="F208" s="11">
        <v>1</v>
      </c>
      <c r="G208" s="11">
        <v>1</v>
      </c>
      <c r="H208" s="450">
        <v>1</v>
      </c>
      <c r="I208" s="368">
        <v>1</v>
      </c>
    </row>
    <row r="209" spans="2:9" ht="33.6" customHeight="1" thickBot="1">
      <c r="B209" s="595" t="s">
        <v>1018</v>
      </c>
      <c r="C209" s="596" t="s">
        <v>1019</v>
      </c>
      <c r="D209" s="597" t="s">
        <v>1020</v>
      </c>
      <c r="E209" s="597" t="s">
        <v>1021</v>
      </c>
      <c r="F209" s="597">
        <v>108.3</v>
      </c>
      <c r="G209" s="597">
        <v>108.3</v>
      </c>
      <c r="H209" s="598">
        <v>108.3</v>
      </c>
      <c r="I209" s="860">
        <v>108.3</v>
      </c>
    </row>
    <row r="210" spans="2:9" ht="16.5" customHeight="1">
      <c r="B210" s="1256" t="s">
        <v>1022</v>
      </c>
      <c r="C210" s="1256"/>
      <c r="D210" s="1256"/>
      <c r="E210" s="1256"/>
      <c r="F210" s="1256"/>
      <c r="G210" s="1256"/>
      <c r="H210" s="1256"/>
      <c r="I210" s="1256"/>
    </row>
    <row r="211" spans="2:9" ht="13.8" thickBot="1">
      <c r="C211" s="69"/>
      <c r="D211" s="4"/>
      <c r="E211" s="4"/>
      <c r="F211" s="3"/>
      <c r="G211" s="3"/>
      <c r="H211" s="3"/>
      <c r="I211" s="3"/>
    </row>
    <row r="212" spans="2:9" ht="38.25" customHeight="1" thickBot="1">
      <c r="C212" s="81" t="s">
        <v>261</v>
      </c>
      <c r="D212" s="36">
        <v>2021</v>
      </c>
      <c r="E212" s="35">
        <v>2022</v>
      </c>
      <c r="F212" s="35">
        <v>2023</v>
      </c>
      <c r="G212" s="33">
        <v>2024</v>
      </c>
      <c r="H212" s="3"/>
      <c r="I212" s="3"/>
    </row>
    <row r="213" spans="2:9">
      <c r="C213" s="74" t="s">
        <v>683</v>
      </c>
      <c r="D213" s="573">
        <f>D219+D262+D319</f>
        <v>14</v>
      </c>
      <c r="E213" s="574">
        <f>E219+E262+E319</f>
        <v>14</v>
      </c>
      <c r="F213" s="574">
        <f>F219+F262+F319</f>
        <v>14</v>
      </c>
      <c r="G213" s="574">
        <f>G219+G262+G319</f>
        <v>14</v>
      </c>
      <c r="H213" s="3"/>
      <c r="I213" s="3"/>
    </row>
    <row r="214" spans="2:9">
      <c r="C214" s="60" t="s">
        <v>684</v>
      </c>
      <c r="D214" s="575">
        <f t="shared" ref="D214:F216" si="2">D220+D263+D320</f>
        <v>0</v>
      </c>
      <c r="E214" s="576">
        <f t="shared" si="2"/>
        <v>0</v>
      </c>
      <c r="F214" s="576">
        <f t="shared" si="2"/>
        <v>0</v>
      </c>
      <c r="G214" s="542">
        <v>0</v>
      </c>
      <c r="H214" s="3"/>
      <c r="I214" s="3"/>
    </row>
    <row r="215" spans="2:9">
      <c r="C215" s="60" t="s">
        <v>685</v>
      </c>
      <c r="D215" s="575">
        <f t="shared" si="2"/>
        <v>14</v>
      </c>
      <c r="E215" s="576">
        <f t="shared" si="2"/>
        <v>14</v>
      </c>
      <c r="F215" s="576">
        <f t="shared" si="2"/>
        <v>14</v>
      </c>
      <c r="G215" s="576">
        <f>G221+G264+G321</f>
        <v>14</v>
      </c>
      <c r="H215" s="3"/>
      <c r="I215" s="3"/>
    </row>
    <row r="216" spans="2:9" ht="13.8" thickBot="1">
      <c r="C216" s="61" t="s">
        <v>686</v>
      </c>
      <c r="D216" s="535">
        <f t="shared" si="2"/>
        <v>0</v>
      </c>
      <c r="E216" s="536">
        <f t="shared" si="2"/>
        <v>0</v>
      </c>
      <c r="F216" s="536">
        <f t="shared" si="2"/>
        <v>0</v>
      </c>
      <c r="G216" s="544">
        <v>0</v>
      </c>
      <c r="H216" s="3"/>
      <c r="I216" s="3"/>
    </row>
    <row r="217" spans="2:9" ht="13.8" thickBot="1">
      <c r="D217" s="8"/>
      <c r="E217" s="13"/>
      <c r="F217" s="13"/>
      <c r="G217" s="3"/>
      <c r="H217" s="3"/>
      <c r="I217" s="3"/>
    </row>
    <row r="218" spans="2:9" ht="34.5" customHeight="1" thickBot="1">
      <c r="C218" s="70" t="s">
        <v>1023</v>
      </c>
      <c r="D218" s="34">
        <v>2021</v>
      </c>
      <c r="E218" s="33">
        <v>2022</v>
      </c>
      <c r="F218" s="33">
        <v>2023</v>
      </c>
      <c r="G218" s="33">
        <v>2024</v>
      </c>
      <c r="H218" s="3"/>
      <c r="I218" s="3"/>
    </row>
    <row r="219" spans="2:9">
      <c r="C219" s="71" t="s">
        <v>683</v>
      </c>
      <c r="D219" s="556">
        <f>SUM(D220:D222)</f>
        <v>2</v>
      </c>
      <c r="E219" s="539">
        <f>SUM(E220:E222)</f>
        <v>2</v>
      </c>
      <c r="F219" s="539">
        <f>SUM(F220:F222)</f>
        <v>2</v>
      </c>
      <c r="G219" s="539">
        <f>G220+G221+G222</f>
        <v>2</v>
      </c>
      <c r="H219" s="3"/>
      <c r="I219" s="3"/>
    </row>
    <row r="220" spans="2:9">
      <c r="C220" s="72" t="s">
        <v>684</v>
      </c>
      <c r="D220" s="557">
        <v>0</v>
      </c>
      <c r="E220" s="542">
        <v>0</v>
      </c>
      <c r="F220" s="542">
        <v>0</v>
      </c>
      <c r="G220" s="542">
        <v>0</v>
      </c>
      <c r="H220" s="3"/>
      <c r="I220" s="3"/>
    </row>
    <row r="221" spans="2:9">
      <c r="C221" s="72" t="s">
        <v>685</v>
      </c>
      <c r="D221" s="557">
        <v>2</v>
      </c>
      <c r="E221" s="542">
        <v>2</v>
      </c>
      <c r="F221" s="542">
        <v>2</v>
      </c>
      <c r="G221" s="542">
        <v>2</v>
      </c>
      <c r="H221" s="3"/>
      <c r="I221" s="3"/>
    </row>
    <row r="222" spans="2:9" ht="13.8" thickBot="1">
      <c r="C222" s="73" t="s">
        <v>686</v>
      </c>
      <c r="D222" s="558">
        <v>0</v>
      </c>
      <c r="E222" s="544">
        <v>0</v>
      </c>
      <c r="F222" s="544">
        <v>0</v>
      </c>
      <c r="G222" s="544">
        <v>0</v>
      </c>
      <c r="H222" s="3"/>
      <c r="I222" s="3"/>
    </row>
    <row r="223" spans="2:9" ht="13.8" thickBot="1">
      <c r="C223" s="66"/>
      <c r="D223" s="409"/>
      <c r="E223" s="409"/>
      <c r="F223" s="3"/>
      <c r="G223" s="3"/>
      <c r="H223" s="3"/>
      <c r="I223" s="3"/>
    </row>
    <row r="224" spans="2:9" ht="57" customHeight="1" thickBot="1">
      <c r="B224" s="28" t="s">
        <v>10</v>
      </c>
      <c r="C224" s="27" t="s">
        <v>687</v>
      </c>
      <c r="D224" s="385" t="s">
        <v>12</v>
      </c>
      <c r="E224" s="27" t="s">
        <v>13</v>
      </c>
      <c r="F224" s="24" t="s">
        <v>688</v>
      </c>
      <c r="G224" s="24" t="s">
        <v>689</v>
      </c>
      <c r="H224" s="24" t="s">
        <v>690</v>
      </c>
      <c r="I224" s="26" t="s">
        <v>2722</v>
      </c>
    </row>
    <row r="225" spans="2:9" ht="29.4" customHeight="1" thickBot="1">
      <c r="B225" s="77" t="s">
        <v>1024</v>
      </c>
      <c r="C225" s="68" t="s">
        <v>1025</v>
      </c>
      <c r="D225" s="14"/>
      <c r="E225" s="14"/>
      <c r="F225" s="11">
        <v>1</v>
      </c>
      <c r="G225" s="11">
        <v>1</v>
      </c>
      <c r="H225" s="11">
        <v>1</v>
      </c>
      <c r="I225" s="219">
        <v>1</v>
      </c>
    </row>
    <row r="226" spans="2:9" ht="30.75" customHeight="1">
      <c r="B226" s="404" t="s">
        <v>1026</v>
      </c>
      <c r="C226" s="365" t="s">
        <v>1027</v>
      </c>
      <c r="D226" s="366" t="s">
        <v>1028</v>
      </c>
      <c r="E226" s="366" t="s">
        <v>120</v>
      </c>
      <c r="F226" s="366">
        <v>100</v>
      </c>
      <c r="G226" s="366">
        <v>98.81</v>
      </c>
      <c r="H226" s="450">
        <v>97.62</v>
      </c>
      <c r="I226" s="368">
        <v>98.84</v>
      </c>
    </row>
    <row r="227" spans="2:9" ht="34.950000000000003" customHeight="1">
      <c r="B227" s="403" t="s">
        <v>1029</v>
      </c>
      <c r="C227" s="405" t="s">
        <v>1030</v>
      </c>
      <c r="D227" s="507" t="s">
        <v>207</v>
      </c>
      <c r="E227" s="356" t="s">
        <v>279</v>
      </c>
      <c r="F227" s="356">
        <v>7</v>
      </c>
      <c r="G227" s="356">
        <v>8</v>
      </c>
      <c r="H227" s="400">
        <v>10</v>
      </c>
      <c r="I227" s="397">
        <v>13</v>
      </c>
    </row>
    <row r="228" spans="2:9" ht="26.4" customHeight="1">
      <c r="B228" s="1169" t="s">
        <v>1031</v>
      </c>
      <c r="C228" s="600" t="s">
        <v>838</v>
      </c>
      <c r="D228" s="356" t="s">
        <v>447</v>
      </c>
      <c r="E228" s="356" t="s">
        <v>549</v>
      </c>
      <c r="F228" s="356">
        <v>0</v>
      </c>
      <c r="G228" s="356">
        <v>0</v>
      </c>
      <c r="H228" s="356">
        <v>1</v>
      </c>
      <c r="I228" s="397">
        <v>7</v>
      </c>
    </row>
    <row r="229" spans="2:9" ht="16.5" customHeight="1">
      <c r="B229" s="1161"/>
      <c r="C229" s="601" t="s">
        <v>1032</v>
      </c>
      <c r="D229" s="429"/>
      <c r="E229" s="602"/>
      <c r="F229" s="429"/>
      <c r="G229" s="429"/>
      <c r="H229" s="429"/>
      <c r="I229" s="426"/>
    </row>
    <row r="230" spans="2:9" ht="30" customHeight="1">
      <c r="B230" s="1161"/>
      <c r="C230" s="419" t="s">
        <v>1033</v>
      </c>
      <c r="D230" s="356"/>
      <c r="E230" s="421" t="s">
        <v>1034</v>
      </c>
      <c r="F230" s="421">
        <v>0</v>
      </c>
      <c r="G230" s="421">
        <v>0</v>
      </c>
      <c r="H230" s="370">
        <v>0</v>
      </c>
      <c r="I230" s="406">
        <v>1</v>
      </c>
    </row>
    <row r="231" spans="2:9" ht="29.4" customHeight="1">
      <c r="B231" s="1162"/>
      <c r="C231" s="419" t="s">
        <v>1035</v>
      </c>
      <c r="D231" s="356"/>
      <c r="E231" s="421" t="s">
        <v>1036</v>
      </c>
      <c r="F231" s="421">
        <v>0</v>
      </c>
      <c r="G231" s="421">
        <v>0</v>
      </c>
      <c r="H231" s="370">
        <v>0</v>
      </c>
      <c r="I231" s="406">
        <v>0</v>
      </c>
    </row>
    <row r="232" spans="2:9" ht="33" customHeight="1">
      <c r="B232" s="1162"/>
      <c r="C232" s="419" t="s">
        <v>1037</v>
      </c>
      <c r="D232" s="356"/>
      <c r="E232" s="421" t="s">
        <v>1038</v>
      </c>
      <c r="F232" s="356"/>
      <c r="G232" s="421">
        <v>0</v>
      </c>
      <c r="H232" s="370">
        <v>0</v>
      </c>
      <c r="I232" s="406">
        <v>1</v>
      </c>
    </row>
    <row r="233" spans="2:9" ht="30.6" customHeight="1">
      <c r="B233" s="1161"/>
      <c r="C233" s="419" t="s">
        <v>1039</v>
      </c>
      <c r="D233" s="356"/>
      <c r="E233" s="421" t="s">
        <v>1038</v>
      </c>
      <c r="F233" s="421">
        <v>0</v>
      </c>
      <c r="G233" s="421">
        <v>1</v>
      </c>
      <c r="H233" s="421"/>
      <c r="I233" s="867"/>
    </row>
    <row r="234" spans="2:9" ht="32.4" customHeight="1">
      <c r="B234" s="1161"/>
      <c r="C234" s="419" t="s">
        <v>1040</v>
      </c>
      <c r="D234" s="356"/>
      <c r="E234" s="421" t="s">
        <v>905</v>
      </c>
      <c r="F234" s="421">
        <v>0</v>
      </c>
      <c r="G234" s="421">
        <v>1</v>
      </c>
      <c r="H234" s="104"/>
      <c r="I234" s="407"/>
    </row>
    <row r="235" spans="2:9" ht="31.2" customHeight="1">
      <c r="B235" s="1161"/>
      <c r="C235" s="861" t="s">
        <v>1041</v>
      </c>
      <c r="D235" s="432"/>
      <c r="E235" s="421" t="s">
        <v>905</v>
      </c>
      <c r="F235" s="356"/>
      <c r="G235" s="421">
        <v>0</v>
      </c>
      <c r="H235" s="370">
        <v>0</v>
      </c>
      <c r="I235" s="867">
        <v>0</v>
      </c>
    </row>
    <row r="236" spans="2:9" ht="33.6" customHeight="1">
      <c r="B236" s="1162"/>
      <c r="C236" s="862" t="s">
        <v>2679</v>
      </c>
      <c r="D236" s="356"/>
      <c r="E236" s="421" t="s">
        <v>905</v>
      </c>
      <c r="F236" s="421">
        <v>0</v>
      </c>
      <c r="G236" s="421">
        <v>0</v>
      </c>
      <c r="H236" s="421">
        <v>1</v>
      </c>
      <c r="I236" s="406"/>
    </row>
    <row r="237" spans="2:9" ht="37.950000000000003" customHeight="1">
      <c r="B237" s="1162"/>
      <c r="C237" s="419" t="s">
        <v>1042</v>
      </c>
      <c r="D237" s="356"/>
      <c r="E237" s="421" t="s">
        <v>1043</v>
      </c>
      <c r="F237" s="356"/>
      <c r="G237" s="421">
        <v>0</v>
      </c>
      <c r="H237" s="370">
        <v>0</v>
      </c>
      <c r="I237" s="406">
        <v>0</v>
      </c>
    </row>
    <row r="238" spans="2:9" ht="34.200000000000003" customHeight="1">
      <c r="B238" s="1161"/>
      <c r="C238" s="419" t="s">
        <v>1044</v>
      </c>
      <c r="D238" s="356"/>
      <c r="E238" s="421" t="s">
        <v>1045</v>
      </c>
      <c r="F238" s="356"/>
      <c r="G238" s="421">
        <v>0</v>
      </c>
      <c r="H238" s="370">
        <v>0</v>
      </c>
      <c r="I238" s="406">
        <v>0</v>
      </c>
    </row>
    <row r="239" spans="2:9" ht="28.5" customHeight="1">
      <c r="B239" s="1161"/>
      <c r="C239" s="419" t="s">
        <v>1046</v>
      </c>
      <c r="D239" s="356"/>
      <c r="E239" s="421" t="s">
        <v>1045</v>
      </c>
      <c r="F239" s="356"/>
      <c r="G239" s="421">
        <v>0</v>
      </c>
      <c r="H239" s="104">
        <v>0</v>
      </c>
      <c r="I239" s="867">
        <v>0</v>
      </c>
    </row>
    <row r="240" spans="2:9" ht="30.6" customHeight="1">
      <c r="B240" s="1161"/>
      <c r="C240" s="419" t="s">
        <v>1047</v>
      </c>
      <c r="D240" s="356"/>
      <c r="E240" s="421" t="s">
        <v>1048</v>
      </c>
      <c r="F240" s="356"/>
      <c r="G240" s="421">
        <v>0</v>
      </c>
      <c r="H240" s="370">
        <v>0</v>
      </c>
      <c r="I240" s="406">
        <v>0</v>
      </c>
    </row>
    <row r="241" spans="2:15" ht="32.25" customHeight="1">
      <c r="B241" s="1161"/>
      <c r="C241" s="419" t="s">
        <v>1049</v>
      </c>
      <c r="D241" s="356"/>
      <c r="E241" s="421" t="s">
        <v>1048</v>
      </c>
      <c r="F241" s="356"/>
      <c r="G241" s="421">
        <v>0</v>
      </c>
      <c r="H241" s="370">
        <v>0</v>
      </c>
      <c r="I241" s="406">
        <v>0</v>
      </c>
    </row>
    <row r="242" spans="2:15" ht="19.2" customHeight="1">
      <c r="B242" s="1161"/>
      <c r="C242" s="601" t="s">
        <v>1050</v>
      </c>
      <c r="D242" s="429"/>
      <c r="E242" s="603"/>
      <c r="F242" s="104"/>
      <c r="G242" s="604"/>
      <c r="H242" s="604"/>
      <c r="I242" s="867"/>
    </row>
    <row r="243" spans="2:15" ht="33.6" customHeight="1">
      <c r="B243" s="1161"/>
      <c r="C243" s="419" t="s">
        <v>1051</v>
      </c>
      <c r="D243" s="356"/>
      <c r="E243" s="421" t="s">
        <v>1034</v>
      </c>
      <c r="F243" s="421">
        <v>0</v>
      </c>
      <c r="G243" s="421">
        <v>0</v>
      </c>
      <c r="H243" s="104">
        <v>0</v>
      </c>
      <c r="I243" s="867">
        <v>1</v>
      </c>
    </row>
    <row r="244" spans="2:15" ht="33" customHeight="1">
      <c r="B244" s="1161"/>
      <c r="C244" s="419" t="s">
        <v>1052</v>
      </c>
      <c r="D244" s="356"/>
      <c r="E244" s="421" t="s">
        <v>905</v>
      </c>
      <c r="F244" s="356"/>
      <c r="G244" s="421">
        <v>0</v>
      </c>
      <c r="H244" s="421">
        <v>0</v>
      </c>
      <c r="I244" s="406">
        <v>0</v>
      </c>
    </row>
    <row r="245" spans="2:15" ht="33" customHeight="1">
      <c r="B245" s="1161"/>
      <c r="C245" s="419" t="s">
        <v>1053</v>
      </c>
      <c r="D245" s="356"/>
      <c r="E245" s="421" t="s">
        <v>841</v>
      </c>
      <c r="F245" s="421">
        <v>0</v>
      </c>
      <c r="G245" s="421">
        <v>1</v>
      </c>
      <c r="H245" s="370"/>
      <c r="I245" s="867"/>
      <c r="M245" s="605"/>
    </row>
    <row r="246" spans="2:15" ht="28.2" customHeight="1">
      <c r="B246" s="1161"/>
      <c r="C246" s="419" t="s">
        <v>1054</v>
      </c>
      <c r="D246" s="356"/>
      <c r="E246" s="421" t="s">
        <v>1055</v>
      </c>
      <c r="F246" s="356"/>
      <c r="G246" s="421">
        <v>0</v>
      </c>
      <c r="H246" s="370">
        <v>0</v>
      </c>
      <c r="I246" s="406">
        <v>0</v>
      </c>
    </row>
    <row r="247" spans="2:15" ht="28.95" customHeight="1">
      <c r="B247" s="1161"/>
      <c r="C247" s="419" t="s">
        <v>1056</v>
      </c>
      <c r="D247" s="356"/>
      <c r="E247" s="421" t="s">
        <v>1038</v>
      </c>
      <c r="F247" s="356"/>
      <c r="G247" s="421">
        <v>0</v>
      </c>
      <c r="H247" s="370">
        <v>0</v>
      </c>
      <c r="I247" s="406">
        <v>0</v>
      </c>
    </row>
    <row r="248" spans="2:15" ht="19.5" customHeight="1">
      <c r="B248" s="1161"/>
      <c r="C248" s="1170" t="s">
        <v>1057</v>
      </c>
      <c r="D248" s="1137"/>
      <c r="E248" s="1066" t="s">
        <v>1058</v>
      </c>
      <c r="F248" s="1137"/>
      <c r="G248" s="1253">
        <v>0</v>
      </c>
      <c r="H248" s="1062">
        <v>0</v>
      </c>
      <c r="I248" s="1130">
        <v>0</v>
      </c>
      <c r="O248" s="605"/>
    </row>
    <row r="249" spans="2:15" ht="15.6" customHeight="1">
      <c r="B249" s="1161"/>
      <c r="C249" s="1181"/>
      <c r="D249" s="1070"/>
      <c r="E249" s="1166"/>
      <c r="F249" s="1070"/>
      <c r="G249" s="1254"/>
      <c r="H249" s="1255"/>
      <c r="I249" s="1183"/>
    </row>
    <row r="250" spans="2:15" ht="16.5" customHeight="1">
      <c r="B250" s="1161"/>
      <c r="C250" s="1170" t="s">
        <v>1059</v>
      </c>
      <c r="D250" s="1137"/>
      <c r="E250" s="1066" t="s">
        <v>1060</v>
      </c>
      <c r="F250" s="1137"/>
      <c r="G250" s="1066"/>
      <c r="H250" s="1062">
        <v>0</v>
      </c>
      <c r="I250" s="1130">
        <v>0</v>
      </c>
      <c r="M250" s="599"/>
    </row>
    <row r="251" spans="2:15" ht="19.5" customHeight="1">
      <c r="B251" s="1161"/>
      <c r="C251" s="1224"/>
      <c r="D251" s="1124"/>
      <c r="E251" s="1067"/>
      <c r="F251" s="1124"/>
      <c r="G251" s="1067"/>
      <c r="H251" s="1128"/>
      <c r="I251" s="1131"/>
    </row>
    <row r="252" spans="2:15" ht="36" customHeight="1">
      <c r="B252" s="1161"/>
      <c r="C252" s="419" t="s">
        <v>1061</v>
      </c>
      <c r="D252" s="356"/>
      <c r="E252" s="421" t="s">
        <v>1060</v>
      </c>
      <c r="F252" s="356"/>
      <c r="G252" s="722">
        <v>0</v>
      </c>
      <c r="H252" s="370">
        <v>0</v>
      </c>
      <c r="I252" s="406">
        <v>0</v>
      </c>
      <c r="K252" s="594"/>
      <c r="L252" s="605"/>
    </row>
    <row r="253" spans="2:15" ht="30.6" customHeight="1" thickBot="1">
      <c r="B253" s="1161"/>
      <c r="C253" s="419" t="s">
        <v>1062</v>
      </c>
      <c r="D253" s="356"/>
      <c r="E253" s="421" t="s">
        <v>1060</v>
      </c>
      <c r="F253" s="356"/>
      <c r="G253" s="356"/>
      <c r="H253" s="400"/>
      <c r="I253" s="397"/>
    </row>
    <row r="254" spans="2:15" ht="22.2" customHeight="1" thickBot="1">
      <c r="B254" s="52" t="s">
        <v>1063</v>
      </c>
      <c r="C254" s="53" t="s">
        <v>1064</v>
      </c>
      <c r="D254" s="606"/>
      <c r="E254" s="606"/>
      <c r="F254" s="607">
        <v>1</v>
      </c>
      <c r="G254" s="607">
        <v>1</v>
      </c>
      <c r="H254" s="607">
        <v>1</v>
      </c>
      <c r="I254" s="868">
        <v>1</v>
      </c>
    </row>
    <row r="255" spans="2:15" ht="27.6" customHeight="1" thickBot="1">
      <c r="B255" s="404" t="s">
        <v>1065</v>
      </c>
      <c r="C255" s="365" t="s">
        <v>1066</v>
      </c>
      <c r="D255" s="366" t="s">
        <v>835</v>
      </c>
      <c r="E255" s="366" t="s">
        <v>639</v>
      </c>
      <c r="F255" s="510">
        <v>10</v>
      </c>
      <c r="G255" s="510">
        <v>0</v>
      </c>
      <c r="H255" s="863">
        <v>10</v>
      </c>
      <c r="I255" s="368">
        <v>0</v>
      </c>
    </row>
    <row r="256" spans="2:15" ht="42" customHeight="1" thickBot="1">
      <c r="B256" s="404" t="s">
        <v>1067</v>
      </c>
      <c r="C256" s="365" t="s">
        <v>1068</v>
      </c>
      <c r="D256" s="366" t="s">
        <v>730</v>
      </c>
      <c r="E256" s="366" t="s">
        <v>639</v>
      </c>
      <c r="F256" s="510">
        <v>10</v>
      </c>
      <c r="G256" s="510">
        <v>10</v>
      </c>
      <c r="H256" s="863">
        <v>11</v>
      </c>
      <c r="I256" s="368">
        <v>9.24</v>
      </c>
    </row>
    <row r="257" spans="2:9" ht="36.6" customHeight="1" thickBot="1">
      <c r="B257" s="404" t="s">
        <v>1069</v>
      </c>
      <c r="C257" s="365" t="s">
        <v>1070</v>
      </c>
      <c r="D257" s="366" t="s">
        <v>680</v>
      </c>
      <c r="E257" s="366" t="s">
        <v>108</v>
      </c>
      <c r="F257" s="510">
        <v>29</v>
      </c>
      <c r="G257" s="510">
        <v>29</v>
      </c>
      <c r="H257" s="863">
        <v>36</v>
      </c>
      <c r="I257" s="368">
        <v>36</v>
      </c>
    </row>
    <row r="258" spans="2:9" ht="35.4" customHeight="1" thickBot="1">
      <c r="B258" s="404" t="s">
        <v>1071</v>
      </c>
      <c r="C258" s="365" t="s">
        <v>1072</v>
      </c>
      <c r="D258" s="366" t="s">
        <v>1073</v>
      </c>
      <c r="E258" s="366" t="s">
        <v>1074</v>
      </c>
      <c r="F258" s="510">
        <v>354</v>
      </c>
      <c r="G258" s="510">
        <v>493</v>
      </c>
      <c r="H258" s="863">
        <v>130</v>
      </c>
      <c r="I258" s="368">
        <v>251</v>
      </c>
    </row>
    <row r="259" spans="2:9" ht="40.200000000000003" customHeight="1" thickBot="1">
      <c r="B259" s="865" t="s">
        <v>1075</v>
      </c>
      <c r="C259" s="617" t="s">
        <v>1076</v>
      </c>
      <c r="D259" s="11" t="s">
        <v>1077</v>
      </c>
      <c r="E259" s="11" t="s">
        <v>1078</v>
      </c>
      <c r="F259" s="716">
        <v>11800</v>
      </c>
      <c r="G259" s="716">
        <v>13471</v>
      </c>
      <c r="H259" s="866">
        <v>13575</v>
      </c>
      <c r="I259" s="219">
        <v>14190</v>
      </c>
    </row>
    <row r="260" spans="2:9" ht="13.8" thickBot="1">
      <c r="B260" s="584"/>
      <c r="C260" s="585"/>
      <c r="D260" s="864"/>
      <c r="E260" s="864"/>
      <c r="F260" s="3"/>
      <c r="G260" s="3"/>
      <c r="H260" s="3"/>
      <c r="I260" s="3"/>
    </row>
    <row r="261" spans="2:9" ht="36" customHeight="1" thickBot="1">
      <c r="B261" s="584"/>
      <c r="C261" s="81" t="s">
        <v>280</v>
      </c>
      <c r="D261" s="36">
        <v>2021</v>
      </c>
      <c r="E261" s="35">
        <v>2022</v>
      </c>
      <c r="F261" s="35">
        <v>2023</v>
      </c>
      <c r="G261" s="33">
        <v>2024</v>
      </c>
      <c r="H261" s="3"/>
      <c r="I261" s="3"/>
    </row>
    <row r="262" spans="2:9">
      <c r="B262" s="584"/>
      <c r="C262" s="74" t="s">
        <v>683</v>
      </c>
      <c r="D262" s="608">
        <f>SUM(D263:D265)</f>
        <v>10</v>
      </c>
      <c r="E262" s="609">
        <f>SUM(E263:E265)</f>
        <v>10</v>
      </c>
      <c r="F262" s="609">
        <f>SUM(F263:F265)</f>
        <v>10</v>
      </c>
      <c r="G262" s="539">
        <f>G263+G264+G265</f>
        <v>10</v>
      </c>
      <c r="H262" s="3"/>
      <c r="I262" s="3"/>
    </row>
    <row r="263" spans="2:9">
      <c r="B263" s="584"/>
      <c r="C263" s="60" t="s">
        <v>684</v>
      </c>
      <c r="D263" s="610">
        <v>0</v>
      </c>
      <c r="E263" s="611">
        <v>0</v>
      </c>
      <c r="F263" s="611">
        <v>0</v>
      </c>
      <c r="G263" s="542">
        <v>0</v>
      </c>
      <c r="H263" s="3"/>
      <c r="I263" s="3"/>
    </row>
    <row r="264" spans="2:9">
      <c r="B264" s="584"/>
      <c r="C264" s="60" t="s">
        <v>685</v>
      </c>
      <c r="D264" s="610">
        <v>10</v>
      </c>
      <c r="E264" s="611">
        <v>10</v>
      </c>
      <c r="F264" s="611">
        <v>10</v>
      </c>
      <c r="G264" s="542">
        <v>10</v>
      </c>
      <c r="H264" s="3"/>
      <c r="I264" s="3"/>
    </row>
    <row r="265" spans="2:9" ht="13.8" thickBot="1">
      <c r="C265" s="61" t="s">
        <v>686</v>
      </c>
      <c r="D265" s="612">
        <v>0</v>
      </c>
      <c r="E265" s="613">
        <v>0</v>
      </c>
      <c r="F265" s="613">
        <v>0</v>
      </c>
      <c r="G265" s="544">
        <v>0</v>
      </c>
      <c r="H265" s="3"/>
      <c r="I265" s="3"/>
    </row>
    <row r="266" spans="2:9" ht="13.8" thickBot="1">
      <c r="C266" s="66"/>
      <c r="D266" s="409"/>
      <c r="E266" s="409"/>
      <c r="F266" s="8"/>
      <c r="G266" s="8"/>
      <c r="H266" s="8"/>
      <c r="I266" s="8"/>
    </row>
    <row r="267" spans="2:9" ht="58.5" customHeight="1" thickBot="1">
      <c r="B267" s="28" t="s">
        <v>10</v>
      </c>
      <c r="C267" s="27" t="s">
        <v>687</v>
      </c>
      <c r="D267" s="27" t="s">
        <v>12</v>
      </c>
      <c r="E267" s="27" t="s">
        <v>13</v>
      </c>
      <c r="F267" s="24" t="s">
        <v>688</v>
      </c>
      <c r="G267" s="24" t="s">
        <v>689</v>
      </c>
      <c r="H267" s="24" t="s">
        <v>690</v>
      </c>
      <c r="I267" s="26" t="s">
        <v>2722</v>
      </c>
    </row>
    <row r="268" spans="2:9" ht="20.25" customHeight="1" thickBot="1">
      <c r="B268" s="52" t="s">
        <v>1079</v>
      </c>
      <c r="C268" s="53" t="s">
        <v>1080</v>
      </c>
      <c r="D268" s="227"/>
      <c r="E268" s="227"/>
      <c r="F268" s="6">
        <v>1</v>
      </c>
      <c r="G268" s="6">
        <v>1</v>
      </c>
      <c r="H268" s="6">
        <v>1</v>
      </c>
      <c r="I268" s="221">
        <v>1</v>
      </c>
    </row>
    <row r="269" spans="2:9" ht="24.6" customHeight="1">
      <c r="B269" s="1250" t="s">
        <v>1081</v>
      </c>
      <c r="C269" s="1122" t="s">
        <v>1082</v>
      </c>
      <c r="D269" s="1086" t="s">
        <v>1083</v>
      </c>
      <c r="E269" s="1086" t="s">
        <v>120</v>
      </c>
      <c r="F269" s="1086" t="s">
        <v>1084</v>
      </c>
      <c r="G269" s="1086" t="s">
        <v>1085</v>
      </c>
      <c r="H269" s="1072" t="s">
        <v>1086</v>
      </c>
      <c r="I269" s="1088" t="s">
        <v>2728</v>
      </c>
    </row>
    <row r="270" spans="2:9" ht="24.6" customHeight="1">
      <c r="B270" s="1251"/>
      <c r="C270" s="1134"/>
      <c r="D270" s="1070"/>
      <c r="E270" s="1070"/>
      <c r="F270" s="1070"/>
      <c r="G270" s="1070"/>
      <c r="H270" s="1073"/>
      <c r="I270" s="1089"/>
    </row>
    <row r="271" spans="2:9" ht="24.6" customHeight="1">
      <c r="B271" s="1251"/>
      <c r="C271" s="1134"/>
      <c r="D271" s="1070"/>
      <c r="E271" s="1070"/>
      <c r="F271" s="1070"/>
      <c r="G271" s="1070"/>
      <c r="H271" s="1073"/>
      <c r="I271" s="1089"/>
    </row>
    <row r="272" spans="2:9" ht="24.6" customHeight="1" thickBot="1">
      <c r="B272" s="1252"/>
      <c r="C272" s="1118"/>
      <c r="D272" s="1087"/>
      <c r="E272" s="1087"/>
      <c r="F272" s="1087"/>
      <c r="G272" s="1087"/>
      <c r="H272" s="1074"/>
      <c r="I272" s="1090"/>
    </row>
    <row r="273" spans="1:9" ht="26.25" customHeight="1" thickBot="1">
      <c r="B273" s="77" t="s">
        <v>1087</v>
      </c>
      <c r="C273" s="68" t="s">
        <v>1088</v>
      </c>
      <c r="D273" s="562"/>
      <c r="E273" s="562"/>
      <c r="F273" s="11">
        <v>1</v>
      </c>
      <c r="G273" s="11">
        <v>1</v>
      </c>
      <c r="H273" s="11">
        <v>1</v>
      </c>
      <c r="I273" s="219">
        <v>1</v>
      </c>
    </row>
    <row r="274" spans="1:9" ht="32.4" customHeight="1">
      <c r="B274" s="427" t="s">
        <v>1089</v>
      </c>
      <c r="C274" s="398" t="s">
        <v>1090</v>
      </c>
      <c r="D274" s="357" t="s">
        <v>1091</v>
      </c>
      <c r="E274" s="357" t="s">
        <v>1092</v>
      </c>
      <c r="F274" s="357">
        <v>0.6</v>
      </c>
      <c r="G274" s="357">
        <v>0.6</v>
      </c>
      <c r="H274" s="401">
        <v>0.6</v>
      </c>
      <c r="I274" s="373">
        <v>0.7</v>
      </c>
    </row>
    <row r="275" spans="1:9" ht="30" customHeight="1">
      <c r="B275" s="403" t="s">
        <v>1093</v>
      </c>
      <c r="C275" s="405" t="s">
        <v>1094</v>
      </c>
      <c r="D275" s="356" t="s">
        <v>329</v>
      </c>
      <c r="E275" s="356" t="s">
        <v>1095</v>
      </c>
      <c r="F275" s="356">
        <v>79</v>
      </c>
      <c r="G275" s="356">
        <v>84.2</v>
      </c>
      <c r="H275" s="400">
        <v>71.099999999999994</v>
      </c>
      <c r="I275" s="397">
        <v>84.4</v>
      </c>
    </row>
    <row r="276" spans="1:9" ht="36.6" customHeight="1">
      <c r="B276" s="403" t="s">
        <v>1096</v>
      </c>
      <c r="C276" s="405" t="s">
        <v>1097</v>
      </c>
      <c r="D276" s="356" t="s">
        <v>1098</v>
      </c>
      <c r="E276" s="356" t="s">
        <v>1099</v>
      </c>
      <c r="F276" s="356" t="s">
        <v>366</v>
      </c>
      <c r="G276" s="356">
        <v>6</v>
      </c>
      <c r="H276" s="400">
        <v>31.1</v>
      </c>
      <c r="I276" s="397">
        <v>31.9</v>
      </c>
    </row>
    <row r="277" spans="1:9" ht="28.2" customHeight="1">
      <c r="B277" s="403" t="s">
        <v>1100</v>
      </c>
      <c r="C277" s="405" t="s">
        <v>1101</v>
      </c>
      <c r="D277" s="356" t="s">
        <v>1102</v>
      </c>
      <c r="E277" s="356" t="s">
        <v>1103</v>
      </c>
      <c r="F277" s="356">
        <v>6.44</v>
      </c>
      <c r="G277" s="356">
        <v>7.9</v>
      </c>
      <c r="H277" s="400">
        <v>7.6</v>
      </c>
      <c r="I277" s="397">
        <v>7.6</v>
      </c>
    </row>
    <row r="278" spans="1:9" ht="33" customHeight="1">
      <c r="B278" s="802" t="s">
        <v>1104</v>
      </c>
      <c r="C278" s="428" t="s">
        <v>1105</v>
      </c>
      <c r="D278" s="429" t="s">
        <v>1106</v>
      </c>
      <c r="E278" s="429" t="s">
        <v>1107</v>
      </c>
      <c r="F278" s="429">
        <v>5.7</v>
      </c>
      <c r="G278" s="429">
        <v>5.6</v>
      </c>
      <c r="H278" s="553">
        <v>1.5</v>
      </c>
      <c r="I278" s="426">
        <v>0.22</v>
      </c>
    </row>
    <row r="279" spans="1:9" ht="40.5" customHeight="1" thickBot="1">
      <c r="B279" s="614" t="s">
        <v>1108</v>
      </c>
      <c r="C279" s="94" t="s">
        <v>1109</v>
      </c>
      <c r="D279" s="615"/>
      <c r="E279" s="615"/>
      <c r="F279" s="367">
        <v>1</v>
      </c>
      <c r="G279" s="367">
        <v>1</v>
      </c>
      <c r="H279" s="367">
        <v>1</v>
      </c>
      <c r="I279" s="394">
        <v>1</v>
      </c>
    </row>
    <row r="280" spans="1:9" ht="34.200000000000003" customHeight="1">
      <c r="B280" s="404" t="s">
        <v>1110</v>
      </c>
      <c r="C280" s="365" t="s">
        <v>1111</v>
      </c>
      <c r="D280" s="366" t="s">
        <v>447</v>
      </c>
      <c r="E280" s="366" t="s">
        <v>120</v>
      </c>
      <c r="F280" s="366">
        <v>0</v>
      </c>
      <c r="G280" s="366">
        <v>0</v>
      </c>
      <c r="H280" s="366">
        <v>0</v>
      </c>
      <c r="I280" s="368">
        <v>0</v>
      </c>
    </row>
    <row r="281" spans="1:9" ht="19.5" customHeight="1">
      <c r="A281" s="760"/>
      <c r="B281" s="1248" t="s">
        <v>1112</v>
      </c>
      <c r="C281" s="1151" t="s">
        <v>1113</v>
      </c>
      <c r="D281" s="1137" t="s">
        <v>419</v>
      </c>
      <c r="E281" s="1137" t="s">
        <v>562</v>
      </c>
      <c r="F281" s="1137">
        <v>3</v>
      </c>
      <c r="G281" s="1137">
        <v>3</v>
      </c>
      <c r="H281" s="1138">
        <v>3</v>
      </c>
      <c r="I281" s="1154">
        <v>3</v>
      </c>
    </row>
    <row r="282" spans="1:9" ht="20.25" customHeight="1">
      <c r="A282" s="760"/>
      <c r="B282" s="1249"/>
      <c r="C282" s="1134"/>
      <c r="D282" s="1070"/>
      <c r="E282" s="1070"/>
      <c r="F282" s="1070"/>
      <c r="G282" s="1070"/>
      <c r="H282" s="1073"/>
      <c r="I282" s="1089"/>
    </row>
    <row r="283" spans="1:9" ht="19.5" customHeight="1">
      <c r="B283" s="1164" t="s">
        <v>1114</v>
      </c>
      <c r="C283" s="1151" t="s">
        <v>1115</v>
      </c>
      <c r="D283" s="1137" t="s">
        <v>1116</v>
      </c>
      <c r="E283" s="1137" t="s">
        <v>1117</v>
      </c>
      <c r="F283" s="1137">
        <v>70.400000000000006</v>
      </c>
      <c r="G283" s="1137">
        <v>71</v>
      </c>
      <c r="H283" s="1137">
        <v>72.2</v>
      </c>
      <c r="I283" s="1154">
        <v>73.239999999999995</v>
      </c>
    </row>
    <row r="284" spans="1:9" ht="19.2" customHeight="1" thickBot="1">
      <c r="B284" s="1165"/>
      <c r="C284" s="1118"/>
      <c r="D284" s="1087"/>
      <c r="E284" s="1087"/>
      <c r="F284" s="1087"/>
      <c r="G284" s="1087"/>
      <c r="H284" s="1087"/>
      <c r="I284" s="1090"/>
    </row>
    <row r="285" spans="1:9" ht="42" customHeight="1" thickBot="1">
      <c r="B285" s="588" t="s">
        <v>1118</v>
      </c>
      <c r="C285" s="568" t="s">
        <v>1119</v>
      </c>
      <c r="D285" s="569"/>
      <c r="E285" s="569"/>
      <c r="F285" s="366">
        <v>1</v>
      </c>
      <c r="G285" s="366">
        <v>1</v>
      </c>
      <c r="H285" s="366">
        <v>1</v>
      </c>
      <c r="I285" s="368">
        <v>1</v>
      </c>
    </row>
    <row r="286" spans="1:9" ht="14.4" customHeight="1">
      <c r="B286" s="1218" t="s">
        <v>1120</v>
      </c>
      <c r="C286" s="1122" t="s">
        <v>1121</v>
      </c>
      <c r="D286" s="1086" t="s">
        <v>561</v>
      </c>
      <c r="E286" s="1086" t="s">
        <v>208</v>
      </c>
      <c r="F286" s="1086">
        <v>2</v>
      </c>
      <c r="G286" s="1086">
        <v>3</v>
      </c>
      <c r="H286" s="1072">
        <v>3</v>
      </c>
      <c r="I286" s="1088">
        <v>4</v>
      </c>
    </row>
    <row r="287" spans="1:9" ht="14.4" customHeight="1">
      <c r="B287" s="1219"/>
      <c r="C287" s="1134"/>
      <c r="D287" s="1070"/>
      <c r="E287" s="1070"/>
      <c r="F287" s="1070"/>
      <c r="G287" s="1070"/>
      <c r="H287" s="1073"/>
      <c r="I287" s="1089"/>
    </row>
    <row r="288" spans="1:9" ht="14.4" customHeight="1">
      <c r="B288" s="1219"/>
      <c r="C288" s="1123"/>
      <c r="D288" s="1124"/>
      <c r="E288" s="1124"/>
      <c r="F288" s="1124"/>
      <c r="G288" s="1124"/>
      <c r="H288" s="1247"/>
      <c r="I288" s="1125"/>
    </row>
    <row r="289" spans="2:9" ht="19.5" customHeight="1">
      <c r="B289" s="802" t="s">
        <v>1122</v>
      </c>
      <c r="C289" s="405" t="s">
        <v>1123</v>
      </c>
      <c r="D289" s="356" t="s">
        <v>1124</v>
      </c>
      <c r="E289" s="356" t="s">
        <v>1125</v>
      </c>
      <c r="F289" s="356">
        <v>14</v>
      </c>
      <c r="G289" s="356">
        <v>28</v>
      </c>
      <c r="H289" s="400">
        <v>41</v>
      </c>
      <c r="I289" s="397">
        <v>48</v>
      </c>
    </row>
    <row r="290" spans="2:9" ht="31.5" customHeight="1" thickBot="1">
      <c r="B290" s="427" t="s">
        <v>1126</v>
      </c>
      <c r="C290" s="405" t="s">
        <v>1127</v>
      </c>
      <c r="D290" s="356" t="s">
        <v>419</v>
      </c>
      <c r="E290" s="356" t="s">
        <v>961</v>
      </c>
      <c r="F290" s="356">
        <v>27</v>
      </c>
      <c r="G290" s="356">
        <v>47</v>
      </c>
      <c r="H290" s="400">
        <v>54</v>
      </c>
      <c r="I290" s="397">
        <v>54</v>
      </c>
    </row>
    <row r="291" spans="2:9" ht="31.5" customHeight="1" thickBot="1">
      <c r="B291" s="77" t="s">
        <v>1128</v>
      </c>
      <c r="C291" s="68" t="s">
        <v>1129</v>
      </c>
      <c r="D291" s="562"/>
      <c r="E291" s="562"/>
      <c r="F291" s="11">
        <v>1</v>
      </c>
      <c r="G291" s="11">
        <v>1</v>
      </c>
      <c r="H291" s="11">
        <v>1</v>
      </c>
      <c r="I291" s="219">
        <v>1</v>
      </c>
    </row>
    <row r="292" spans="2:9" ht="30.6" customHeight="1">
      <c r="B292" s="869" t="s">
        <v>1130</v>
      </c>
      <c r="C292" s="398" t="s">
        <v>1131</v>
      </c>
      <c r="D292" s="357" t="s">
        <v>1132</v>
      </c>
      <c r="E292" s="357" t="s">
        <v>330</v>
      </c>
      <c r="F292" s="357">
        <v>95.56</v>
      </c>
      <c r="G292" s="357">
        <v>96.16</v>
      </c>
      <c r="H292" s="401">
        <v>81</v>
      </c>
      <c r="I292" s="373">
        <v>74.5</v>
      </c>
    </row>
    <row r="293" spans="2:9" ht="20.25" customHeight="1" thickBot="1">
      <c r="B293" s="427" t="s">
        <v>1133</v>
      </c>
      <c r="C293" s="405" t="s">
        <v>1134</v>
      </c>
      <c r="D293" s="356" t="s">
        <v>1135</v>
      </c>
      <c r="E293" s="356" t="s">
        <v>1136</v>
      </c>
      <c r="F293" s="356">
        <v>14</v>
      </c>
      <c r="G293" s="356">
        <v>22</v>
      </c>
      <c r="H293" s="400">
        <v>38</v>
      </c>
      <c r="I293" s="397">
        <v>43</v>
      </c>
    </row>
    <row r="294" spans="2:9" ht="19.5" customHeight="1" thickBot="1">
      <c r="B294" s="616" t="s">
        <v>1137</v>
      </c>
      <c r="C294" s="617" t="s">
        <v>1138</v>
      </c>
      <c r="D294" s="562"/>
      <c r="E294" s="562"/>
      <c r="F294" s="11">
        <v>1</v>
      </c>
      <c r="G294" s="11">
        <v>1</v>
      </c>
      <c r="H294" s="11">
        <v>1</v>
      </c>
      <c r="I294" s="219">
        <v>1</v>
      </c>
    </row>
    <row r="295" spans="2:9" ht="37.200000000000003" customHeight="1">
      <c r="B295" s="427" t="s">
        <v>1139</v>
      </c>
      <c r="C295" s="398" t="s">
        <v>1140</v>
      </c>
      <c r="D295" s="357" t="s">
        <v>1141</v>
      </c>
      <c r="E295" s="357" t="s">
        <v>1142</v>
      </c>
      <c r="F295" s="357" t="s">
        <v>1143</v>
      </c>
      <c r="G295" s="357" t="s">
        <v>1144</v>
      </c>
      <c r="H295" s="401" t="s">
        <v>1145</v>
      </c>
      <c r="I295" s="373" t="s">
        <v>2729</v>
      </c>
    </row>
    <row r="296" spans="2:9" ht="25.95" customHeight="1" thickBot="1">
      <c r="B296" s="403" t="s">
        <v>1146</v>
      </c>
      <c r="C296" s="356" t="s">
        <v>1147</v>
      </c>
      <c r="D296" s="356" t="s">
        <v>231</v>
      </c>
      <c r="E296" s="356" t="s">
        <v>232</v>
      </c>
      <c r="F296" s="356">
        <v>2</v>
      </c>
      <c r="G296" s="356">
        <v>2</v>
      </c>
      <c r="H296" s="400">
        <v>2</v>
      </c>
      <c r="I296" s="397">
        <v>2</v>
      </c>
    </row>
    <row r="297" spans="2:9" ht="44.25" customHeight="1" thickBot="1">
      <c r="B297" s="77" t="s">
        <v>1148</v>
      </c>
      <c r="C297" s="68" t="s">
        <v>2813</v>
      </c>
      <c r="D297" s="562"/>
      <c r="E297" s="562"/>
      <c r="F297" s="11">
        <v>1</v>
      </c>
      <c r="G297" s="11">
        <v>1</v>
      </c>
      <c r="H297" s="11">
        <v>1</v>
      </c>
      <c r="I297" s="219">
        <v>1</v>
      </c>
    </row>
    <row r="298" spans="2:9" ht="35.4" customHeight="1" thickBot="1">
      <c r="B298" s="404" t="s">
        <v>1149</v>
      </c>
      <c r="C298" s="365" t="s">
        <v>1150</v>
      </c>
      <c r="D298" s="366" t="s">
        <v>1151</v>
      </c>
      <c r="E298" s="366" t="s">
        <v>1152</v>
      </c>
      <c r="F298" s="870" t="s">
        <v>1153</v>
      </c>
      <c r="G298" s="366" t="s">
        <v>1154</v>
      </c>
      <c r="H298" s="366" t="s">
        <v>1155</v>
      </c>
      <c r="I298" s="368" t="s">
        <v>1155</v>
      </c>
    </row>
    <row r="299" spans="2:9" ht="18" customHeight="1" thickBot="1">
      <c r="B299" s="77" t="s">
        <v>1156</v>
      </c>
      <c r="C299" s="68" t="s">
        <v>1157</v>
      </c>
      <c r="D299" s="562"/>
      <c r="E299" s="569"/>
      <c r="F299" s="11">
        <v>1</v>
      </c>
      <c r="G299" s="366">
        <v>1</v>
      </c>
      <c r="H299" s="366">
        <v>1</v>
      </c>
      <c r="I299" s="368">
        <v>1</v>
      </c>
    </row>
    <row r="300" spans="2:9" ht="31.5" customHeight="1">
      <c r="B300" s="404" t="s">
        <v>1158</v>
      </c>
      <c r="C300" s="365" t="s">
        <v>1159</v>
      </c>
      <c r="D300" s="366" t="s">
        <v>642</v>
      </c>
      <c r="E300" s="366" t="s">
        <v>727</v>
      </c>
      <c r="F300" s="366">
        <v>32</v>
      </c>
      <c r="G300" s="366">
        <v>122</v>
      </c>
      <c r="H300" s="366">
        <v>155</v>
      </c>
      <c r="I300" s="368">
        <v>185</v>
      </c>
    </row>
    <row r="301" spans="2:9" ht="39" customHeight="1">
      <c r="B301" s="618" t="s">
        <v>1160</v>
      </c>
      <c r="C301" s="471" t="s">
        <v>1161</v>
      </c>
      <c r="D301" s="89" t="s">
        <v>1162</v>
      </c>
      <c r="E301" s="429" t="s">
        <v>1163</v>
      </c>
      <c r="F301" s="429">
        <v>10</v>
      </c>
      <c r="G301" s="429">
        <v>10</v>
      </c>
      <c r="H301" s="429">
        <v>100</v>
      </c>
      <c r="I301" s="426">
        <v>100</v>
      </c>
    </row>
    <row r="302" spans="2:9" ht="23.25" customHeight="1">
      <c r="B302" s="802" t="s">
        <v>1164</v>
      </c>
      <c r="C302" s="428" t="s">
        <v>1165</v>
      </c>
      <c r="D302" s="765" t="s">
        <v>447</v>
      </c>
      <c r="E302" s="429" t="s">
        <v>279</v>
      </c>
      <c r="F302" s="429">
        <v>0</v>
      </c>
      <c r="G302" s="429">
        <v>0</v>
      </c>
      <c r="H302" s="429">
        <v>0</v>
      </c>
      <c r="I302" s="393">
        <v>0</v>
      </c>
    </row>
    <row r="303" spans="2:9" ht="30.75" customHeight="1">
      <c r="B303" s="427" t="s">
        <v>1166</v>
      </c>
      <c r="C303" s="398" t="s">
        <v>1167</v>
      </c>
      <c r="D303" s="357" t="s">
        <v>447</v>
      </c>
      <c r="E303" s="357" t="s">
        <v>19</v>
      </c>
      <c r="F303" s="357">
        <v>4</v>
      </c>
      <c r="G303" s="357">
        <v>11</v>
      </c>
      <c r="H303" s="357">
        <v>19</v>
      </c>
      <c r="I303" s="393">
        <v>52</v>
      </c>
    </row>
    <row r="304" spans="2:9" ht="26.25" customHeight="1">
      <c r="B304" s="1168" t="s">
        <v>1168</v>
      </c>
      <c r="C304" s="235" t="s">
        <v>1169</v>
      </c>
      <c r="D304" s="235"/>
      <c r="E304" s="603"/>
      <c r="F304" s="429"/>
      <c r="G304" s="429"/>
      <c r="H304" s="429"/>
      <c r="I304" s="426"/>
    </row>
    <row r="305" spans="2:9" ht="21.6" customHeight="1">
      <c r="B305" s="1168"/>
      <c r="C305" s="405" t="s">
        <v>1170</v>
      </c>
      <c r="D305" s="356" t="s">
        <v>447</v>
      </c>
      <c r="E305" s="356" t="s">
        <v>19</v>
      </c>
      <c r="F305" s="356">
        <v>1</v>
      </c>
      <c r="G305" s="356">
        <v>3</v>
      </c>
      <c r="H305" s="356">
        <v>3</v>
      </c>
      <c r="I305" s="397">
        <v>4</v>
      </c>
    </row>
    <row r="306" spans="2:9" ht="21.6" customHeight="1">
      <c r="B306" s="1168"/>
      <c r="C306" s="405" t="s">
        <v>1171</v>
      </c>
      <c r="D306" s="356" t="s">
        <v>447</v>
      </c>
      <c r="E306" s="356" t="s">
        <v>1172</v>
      </c>
      <c r="F306" s="356">
        <v>210</v>
      </c>
      <c r="G306" s="356">
        <v>731</v>
      </c>
      <c r="H306" s="356">
        <v>816</v>
      </c>
      <c r="I306" s="397">
        <v>1323</v>
      </c>
    </row>
    <row r="307" spans="2:9" ht="21.6" customHeight="1" thickBot="1">
      <c r="B307" s="1185"/>
      <c r="C307" s="680" t="s">
        <v>1173</v>
      </c>
      <c r="D307" s="1005" t="s">
        <v>447</v>
      </c>
      <c r="E307" s="87" t="s">
        <v>1174</v>
      </c>
      <c r="F307" s="87">
        <v>16</v>
      </c>
      <c r="G307" s="87">
        <v>23</v>
      </c>
      <c r="H307" s="87">
        <v>23</v>
      </c>
      <c r="I307" s="231">
        <v>45</v>
      </c>
    </row>
    <row r="308" spans="2:9" ht="29.25" customHeight="1" thickBot="1">
      <c r="B308" s="614" t="s">
        <v>1175</v>
      </c>
      <c r="C308" s="94" t="s">
        <v>1176</v>
      </c>
      <c r="D308" s="619"/>
      <c r="E308" s="615"/>
      <c r="F308" s="367">
        <v>1</v>
      </c>
      <c r="G308" s="367">
        <v>1</v>
      </c>
      <c r="H308" s="367">
        <v>1</v>
      </c>
      <c r="I308" s="394">
        <v>1</v>
      </c>
    </row>
    <row r="309" spans="2:9" ht="30.75" customHeight="1">
      <c r="B309" s="404" t="s">
        <v>1177</v>
      </c>
      <c r="C309" s="365" t="s">
        <v>1178</v>
      </c>
      <c r="D309" s="871" t="s">
        <v>419</v>
      </c>
      <c r="E309" s="366" t="s">
        <v>244</v>
      </c>
      <c r="F309" s="366">
        <v>2</v>
      </c>
      <c r="G309" s="366">
        <v>3</v>
      </c>
      <c r="H309" s="366">
        <v>3</v>
      </c>
      <c r="I309" s="368">
        <v>4</v>
      </c>
    </row>
    <row r="310" spans="2:9" ht="37.950000000000003" customHeight="1">
      <c r="B310" s="403" t="s">
        <v>1179</v>
      </c>
      <c r="C310" s="405" t="s">
        <v>1180</v>
      </c>
      <c r="D310" s="356" t="s">
        <v>1181</v>
      </c>
      <c r="E310" s="356" t="s">
        <v>1182</v>
      </c>
      <c r="F310" s="356">
        <v>452</v>
      </c>
      <c r="G310" s="356">
        <v>537</v>
      </c>
      <c r="H310" s="356">
        <v>893</v>
      </c>
      <c r="I310" s="397">
        <v>3095</v>
      </c>
    </row>
    <row r="311" spans="2:9" ht="28.2" customHeight="1" thickBot="1">
      <c r="B311" s="403" t="s">
        <v>1183</v>
      </c>
      <c r="C311" s="405" t="s">
        <v>1184</v>
      </c>
      <c r="D311" s="356" t="s">
        <v>1185</v>
      </c>
      <c r="E311" s="356" t="s">
        <v>258</v>
      </c>
      <c r="F311" s="356">
        <v>198</v>
      </c>
      <c r="G311" s="356">
        <v>201</v>
      </c>
      <c r="H311" s="356">
        <v>75</v>
      </c>
      <c r="I311" s="397">
        <v>75</v>
      </c>
    </row>
    <row r="312" spans="2:9" ht="30.75" customHeight="1" thickBot="1">
      <c r="B312" s="588" t="s">
        <v>1186</v>
      </c>
      <c r="C312" s="568" t="s">
        <v>1187</v>
      </c>
      <c r="D312" s="620"/>
      <c r="E312" s="569"/>
      <c r="F312" s="366">
        <v>1</v>
      </c>
      <c r="G312" s="366">
        <v>1</v>
      </c>
      <c r="H312" s="366">
        <v>1</v>
      </c>
      <c r="I312" s="219">
        <v>1</v>
      </c>
    </row>
    <row r="313" spans="2:9" ht="23.25" customHeight="1">
      <c r="B313" s="1218" t="s">
        <v>1188</v>
      </c>
      <c r="C313" s="1122" t="s">
        <v>1189</v>
      </c>
      <c r="D313" s="1086" t="s">
        <v>1190</v>
      </c>
      <c r="E313" s="1086" t="s">
        <v>1191</v>
      </c>
      <c r="F313" s="1086">
        <v>23.99</v>
      </c>
      <c r="G313" s="1086">
        <v>32.15</v>
      </c>
      <c r="H313" s="1086">
        <v>27</v>
      </c>
      <c r="I313" s="1088">
        <v>39.130000000000003</v>
      </c>
    </row>
    <row r="314" spans="2:9" ht="21.75" customHeight="1">
      <c r="B314" s="1219"/>
      <c r="C314" s="1134"/>
      <c r="D314" s="1070"/>
      <c r="E314" s="1070"/>
      <c r="F314" s="1070"/>
      <c r="G314" s="1070"/>
      <c r="H314" s="1070"/>
      <c r="I314" s="1089"/>
    </row>
    <row r="315" spans="2:9" ht="18.600000000000001" customHeight="1">
      <c r="B315" s="1164" t="s">
        <v>1192</v>
      </c>
      <c r="C315" s="1151" t="s">
        <v>1193</v>
      </c>
      <c r="D315" s="1137" t="s">
        <v>1194</v>
      </c>
      <c r="E315" s="1137" t="s">
        <v>509</v>
      </c>
      <c r="F315" s="1137">
        <v>11</v>
      </c>
      <c r="G315" s="1137">
        <v>14</v>
      </c>
      <c r="H315" s="1137">
        <v>14</v>
      </c>
      <c r="I315" s="1154">
        <v>14</v>
      </c>
    </row>
    <row r="316" spans="2:9" ht="18.600000000000001" customHeight="1" thickBot="1">
      <c r="B316" s="1165"/>
      <c r="C316" s="1118"/>
      <c r="D316" s="1087"/>
      <c r="E316" s="1087"/>
      <c r="F316" s="1087"/>
      <c r="G316" s="1087"/>
      <c r="H316" s="1087"/>
      <c r="I316" s="1090"/>
    </row>
    <row r="317" spans="2:9" ht="13.8" thickBot="1">
      <c r="C317" s="69"/>
      <c r="D317" s="4"/>
      <c r="E317" s="4"/>
      <c r="F317" s="3"/>
      <c r="G317" s="8"/>
      <c r="H317" s="8"/>
      <c r="I317" s="8"/>
    </row>
    <row r="318" spans="2:9" ht="42.75" customHeight="1" thickBot="1">
      <c r="C318" s="83" t="s">
        <v>302</v>
      </c>
      <c r="D318" s="34">
        <v>2021</v>
      </c>
      <c r="E318" s="33">
        <v>2022</v>
      </c>
      <c r="F318" s="33">
        <v>2023</v>
      </c>
      <c r="G318" s="33">
        <v>2024</v>
      </c>
      <c r="H318" s="3"/>
      <c r="I318" s="3"/>
    </row>
    <row r="319" spans="2:9">
      <c r="C319" s="71" t="s">
        <v>683</v>
      </c>
      <c r="D319" s="556">
        <f>SUM(D320:D322)</f>
        <v>2</v>
      </c>
      <c r="E319" s="539">
        <f>SUM(E320:E322)</f>
        <v>2</v>
      </c>
      <c r="F319" s="539">
        <f>SUM(F320:F322)</f>
        <v>2</v>
      </c>
      <c r="G319" s="539">
        <f>G320+G321+G322</f>
        <v>2</v>
      </c>
      <c r="H319" s="3"/>
      <c r="I319" s="3"/>
    </row>
    <row r="320" spans="2:9">
      <c r="C320" s="72" t="s">
        <v>684</v>
      </c>
      <c r="D320" s="557">
        <v>0</v>
      </c>
      <c r="E320" s="542">
        <v>0</v>
      </c>
      <c r="F320" s="542">
        <v>0</v>
      </c>
      <c r="G320" s="542">
        <v>0</v>
      </c>
      <c r="H320" s="3"/>
      <c r="I320" s="3"/>
    </row>
    <row r="321" spans="1:13">
      <c r="C321" s="72" t="s">
        <v>685</v>
      </c>
      <c r="D321" s="557">
        <v>2</v>
      </c>
      <c r="E321" s="542">
        <v>2</v>
      </c>
      <c r="F321" s="542">
        <v>2</v>
      </c>
      <c r="G321" s="542">
        <v>2</v>
      </c>
      <c r="H321" s="3"/>
      <c r="I321" s="3"/>
    </row>
    <row r="322" spans="1:13" ht="13.8" thickBot="1">
      <c r="C322" s="73" t="s">
        <v>686</v>
      </c>
      <c r="D322" s="558">
        <v>0</v>
      </c>
      <c r="E322" s="544">
        <v>0</v>
      </c>
      <c r="F322" s="544">
        <v>0</v>
      </c>
      <c r="G322" s="544">
        <v>0</v>
      </c>
      <c r="H322" s="3"/>
      <c r="I322" s="3"/>
    </row>
    <row r="323" spans="1:13" ht="13.8" thickBot="1">
      <c r="C323" s="66"/>
      <c r="D323" s="409"/>
      <c r="E323" s="409"/>
      <c r="F323" s="8"/>
      <c r="G323" s="3"/>
      <c r="H323" s="3"/>
      <c r="I323" s="3"/>
    </row>
    <row r="324" spans="1:13" ht="55.5" customHeight="1" thickBot="1">
      <c r="B324" s="28" t="s">
        <v>10</v>
      </c>
      <c r="C324" s="27" t="s">
        <v>687</v>
      </c>
      <c r="D324" s="27" t="s">
        <v>12</v>
      </c>
      <c r="E324" s="27" t="s">
        <v>13</v>
      </c>
      <c r="F324" s="24" t="s">
        <v>688</v>
      </c>
      <c r="G324" s="24" t="s">
        <v>689</v>
      </c>
      <c r="H324" s="24" t="s">
        <v>690</v>
      </c>
      <c r="I324" s="26" t="s">
        <v>2722</v>
      </c>
    </row>
    <row r="325" spans="1:13" ht="40.5" customHeight="1" thickBot="1">
      <c r="B325" s="52" t="s">
        <v>1195</v>
      </c>
      <c r="C325" s="53" t="s">
        <v>1196</v>
      </c>
      <c r="D325" s="227"/>
      <c r="E325" s="227"/>
      <c r="F325" s="6">
        <v>1</v>
      </c>
      <c r="G325" s="6">
        <v>1</v>
      </c>
      <c r="H325" s="6">
        <v>1</v>
      </c>
      <c r="I325" s="221">
        <v>1</v>
      </c>
    </row>
    <row r="326" spans="1:13" ht="36.6" customHeight="1">
      <c r="B326" s="404" t="s">
        <v>1199</v>
      </c>
      <c r="C326" s="365" t="s">
        <v>1200</v>
      </c>
      <c r="D326" s="366" t="s">
        <v>1197</v>
      </c>
      <c r="E326" s="366" t="s">
        <v>1198</v>
      </c>
      <c r="F326" s="366" t="s">
        <v>366</v>
      </c>
      <c r="G326" s="366" t="s">
        <v>366</v>
      </c>
      <c r="H326" s="366" t="s">
        <v>366</v>
      </c>
      <c r="I326" s="368" t="s">
        <v>5</v>
      </c>
    </row>
    <row r="327" spans="1:13" ht="34.950000000000003" customHeight="1">
      <c r="B327" s="859" t="s">
        <v>1201</v>
      </c>
      <c r="C327" s="405" t="s">
        <v>1202</v>
      </c>
      <c r="D327" s="356" t="s">
        <v>1203</v>
      </c>
      <c r="E327" s="356" t="s">
        <v>1204</v>
      </c>
      <c r="F327" s="356" t="s">
        <v>1205</v>
      </c>
      <c r="G327" s="356" t="s">
        <v>1205</v>
      </c>
      <c r="H327" s="356" t="s">
        <v>2730</v>
      </c>
      <c r="I327" s="397" t="s">
        <v>2730</v>
      </c>
    </row>
    <row r="328" spans="1:13" ht="25.95" customHeight="1">
      <c r="B328" s="403" t="s">
        <v>1206</v>
      </c>
      <c r="C328" s="405" t="s">
        <v>1207</v>
      </c>
      <c r="D328" s="356" t="s">
        <v>1208</v>
      </c>
      <c r="E328" s="356" t="s">
        <v>1209</v>
      </c>
      <c r="F328" s="356">
        <v>8385</v>
      </c>
      <c r="G328" s="356">
        <v>8249</v>
      </c>
      <c r="H328" s="356">
        <v>8345</v>
      </c>
      <c r="I328" s="397">
        <v>8423</v>
      </c>
    </row>
    <row r="329" spans="1:13" ht="33" customHeight="1" thickBot="1">
      <c r="B329" s="403" t="s">
        <v>1210</v>
      </c>
      <c r="C329" s="405" t="s">
        <v>1211</v>
      </c>
      <c r="D329" s="356" t="s">
        <v>419</v>
      </c>
      <c r="E329" s="356" t="s">
        <v>1212</v>
      </c>
      <c r="F329" s="87">
        <v>13</v>
      </c>
      <c r="G329" s="87">
        <v>16</v>
      </c>
      <c r="H329" s="87">
        <v>16</v>
      </c>
      <c r="I329" s="231">
        <v>19</v>
      </c>
    </row>
    <row r="330" spans="1:13" ht="45" customHeight="1" thickBot="1">
      <c r="B330" s="52" t="s">
        <v>1213</v>
      </c>
      <c r="C330" s="53" t="s">
        <v>1214</v>
      </c>
      <c r="D330" s="621"/>
      <c r="E330" s="621"/>
      <c r="F330" s="381">
        <v>1</v>
      </c>
      <c r="G330" s="380">
        <v>1</v>
      </c>
      <c r="H330" s="381">
        <v>1</v>
      </c>
      <c r="I330" s="390">
        <v>1</v>
      </c>
    </row>
    <row r="331" spans="1:13" ht="23.25" customHeight="1">
      <c r="B331" s="588" t="s">
        <v>1215</v>
      </c>
      <c r="C331" s="568" t="s">
        <v>1216</v>
      </c>
      <c r="D331" s="366" t="s">
        <v>447</v>
      </c>
      <c r="E331" s="366" t="s">
        <v>232</v>
      </c>
      <c r="F331" s="366">
        <v>2</v>
      </c>
      <c r="G331" s="366">
        <v>2</v>
      </c>
      <c r="H331" s="366">
        <v>1</v>
      </c>
      <c r="I331" s="368">
        <v>0</v>
      </c>
    </row>
    <row r="332" spans="1:13" ht="26.25" customHeight="1">
      <c r="B332" s="403" t="s">
        <v>1217</v>
      </c>
      <c r="C332" s="405" t="s">
        <v>1218</v>
      </c>
      <c r="D332" s="356" t="s">
        <v>447</v>
      </c>
      <c r="E332" s="356" t="s">
        <v>562</v>
      </c>
      <c r="F332" s="356">
        <v>1</v>
      </c>
      <c r="G332" s="356">
        <v>2</v>
      </c>
      <c r="H332" s="356">
        <v>2</v>
      </c>
      <c r="I332" s="397">
        <v>2</v>
      </c>
    </row>
    <row r="333" spans="1:13" ht="24" customHeight="1" thickBot="1">
      <c r="B333" s="805" t="s">
        <v>1219</v>
      </c>
      <c r="C333" s="216" t="s">
        <v>1220</v>
      </c>
      <c r="D333" s="87" t="s">
        <v>447</v>
      </c>
      <c r="E333" s="87" t="s">
        <v>1221</v>
      </c>
      <c r="F333" s="87">
        <v>0</v>
      </c>
      <c r="G333" s="87">
        <v>9</v>
      </c>
      <c r="H333" s="87">
        <v>5</v>
      </c>
      <c r="I333" s="231">
        <v>6</v>
      </c>
    </row>
    <row r="334" spans="1:13">
      <c r="C334" s="69"/>
      <c r="D334" s="4"/>
      <c r="E334" s="4"/>
      <c r="F334" s="8"/>
      <c r="G334" s="8"/>
      <c r="H334" s="8"/>
      <c r="I334" s="8"/>
    </row>
    <row r="335" spans="1:13" ht="38.4" customHeight="1">
      <c r="A335" s="526"/>
      <c r="B335" s="1227" t="s">
        <v>1222</v>
      </c>
      <c r="C335" s="1227"/>
      <c r="D335" s="1227"/>
      <c r="E335" s="1227"/>
      <c r="F335" s="1227"/>
      <c r="G335" s="1227"/>
      <c r="H335" s="1227"/>
      <c r="I335" s="1227"/>
      <c r="L335" s="526"/>
      <c r="M335" s="526"/>
    </row>
    <row r="336" spans="1:13" ht="13.8" thickBot="1">
      <c r="C336" s="56"/>
      <c r="D336" s="527"/>
      <c r="E336" s="527"/>
      <c r="F336" s="3"/>
      <c r="G336" s="622"/>
      <c r="H336" s="622"/>
      <c r="I336" s="622"/>
      <c r="L336" s="526"/>
      <c r="M336" s="526"/>
    </row>
    <row r="337" spans="2:13" ht="36.75" customHeight="1" thickBot="1">
      <c r="C337" s="70" t="s">
        <v>310</v>
      </c>
      <c r="D337" s="39">
        <v>2021</v>
      </c>
      <c r="E337" s="42">
        <v>2022</v>
      </c>
      <c r="F337" s="32">
        <v>2023</v>
      </c>
      <c r="G337" s="32">
        <v>2024</v>
      </c>
      <c r="H337" s="622"/>
      <c r="I337" s="622"/>
      <c r="L337" s="526"/>
      <c r="M337" s="526"/>
    </row>
    <row r="338" spans="2:13">
      <c r="C338" s="182" t="s">
        <v>683</v>
      </c>
      <c r="D338" s="623">
        <f t="shared" ref="D338:G341" si="3">D344+D371+D400</f>
        <v>12</v>
      </c>
      <c r="E338" s="624">
        <f t="shared" si="3"/>
        <v>12</v>
      </c>
      <c r="F338" s="625">
        <f t="shared" si="3"/>
        <v>12</v>
      </c>
      <c r="G338" s="625">
        <f t="shared" si="3"/>
        <v>12</v>
      </c>
      <c r="H338" s="622"/>
      <c r="I338" s="622"/>
      <c r="L338" s="526"/>
      <c r="M338" s="526"/>
    </row>
    <row r="339" spans="2:13">
      <c r="C339" s="72" t="s">
        <v>684</v>
      </c>
      <c r="D339" s="626">
        <f t="shared" si="3"/>
        <v>0</v>
      </c>
      <c r="E339" s="627">
        <f t="shared" si="3"/>
        <v>0</v>
      </c>
      <c r="F339" s="626">
        <f t="shared" si="3"/>
        <v>0</v>
      </c>
      <c r="G339" s="626">
        <f t="shared" si="3"/>
        <v>0</v>
      </c>
      <c r="H339" s="622"/>
      <c r="I339" s="622"/>
    </row>
    <row r="340" spans="2:13">
      <c r="C340" s="72" t="s">
        <v>685</v>
      </c>
      <c r="D340" s="626">
        <f t="shared" si="3"/>
        <v>12</v>
      </c>
      <c r="E340" s="627">
        <f t="shared" si="3"/>
        <v>12</v>
      </c>
      <c r="F340" s="626">
        <f t="shared" si="3"/>
        <v>12</v>
      </c>
      <c r="G340" s="626">
        <f t="shared" si="3"/>
        <v>12</v>
      </c>
      <c r="H340" s="622"/>
      <c r="I340" s="622"/>
    </row>
    <row r="341" spans="2:13" ht="13.8" thickBot="1">
      <c r="C341" s="73" t="s">
        <v>686</v>
      </c>
      <c r="D341" s="538">
        <f t="shared" si="3"/>
        <v>0</v>
      </c>
      <c r="E341" s="628">
        <f t="shared" si="3"/>
        <v>0</v>
      </c>
      <c r="F341" s="538">
        <f t="shared" si="3"/>
        <v>0</v>
      </c>
      <c r="G341" s="538">
        <f t="shared" si="3"/>
        <v>0</v>
      </c>
      <c r="H341" s="622"/>
      <c r="I341" s="622"/>
    </row>
    <row r="342" spans="2:13" ht="13.8" thickBot="1">
      <c r="D342" s="8"/>
      <c r="E342" s="13"/>
      <c r="F342" s="3"/>
      <c r="G342" s="622"/>
      <c r="H342" s="622"/>
      <c r="I342" s="622"/>
    </row>
    <row r="343" spans="2:13" ht="35.25" customHeight="1" thickBot="1">
      <c r="C343" s="83" t="s">
        <v>315</v>
      </c>
      <c r="D343" s="39">
        <v>2021</v>
      </c>
      <c r="E343" s="30">
        <v>2022</v>
      </c>
      <c r="F343" s="30">
        <v>2023</v>
      </c>
      <c r="G343" s="32">
        <v>2024</v>
      </c>
      <c r="H343" s="622"/>
      <c r="I343" s="622"/>
    </row>
    <row r="344" spans="2:13">
      <c r="C344" s="71" t="s">
        <v>683</v>
      </c>
      <c r="D344" s="533">
        <f>SUM(D345:D347)</f>
        <v>3</v>
      </c>
      <c r="E344" s="533">
        <f>SUM(E345:E347)</f>
        <v>3</v>
      </c>
      <c r="F344" s="533">
        <f>SUM(F345:F347)</f>
        <v>3</v>
      </c>
      <c r="G344" s="533">
        <v>3</v>
      </c>
      <c r="H344" s="622"/>
      <c r="I344" s="622"/>
    </row>
    <row r="345" spans="2:13">
      <c r="C345" s="72" t="s">
        <v>684</v>
      </c>
      <c r="D345" s="541">
        <v>0</v>
      </c>
      <c r="E345" s="541">
        <v>0</v>
      </c>
      <c r="F345" s="541">
        <v>0</v>
      </c>
      <c r="G345" s="541">
        <v>0</v>
      </c>
      <c r="H345" s="622"/>
      <c r="I345" s="622"/>
    </row>
    <row r="346" spans="2:13">
      <c r="C346" s="72" t="s">
        <v>685</v>
      </c>
      <c r="D346" s="541">
        <v>3</v>
      </c>
      <c r="E346" s="541">
        <v>3</v>
      </c>
      <c r="F346" s="541">
        <v>3</v>
      </c>
      <c r="G346" s="541">
        <v>3</v>
      </c>
      <c r="H346" s="622"/>
      <c r="I346" s="622"/>
    </row>
    <row r="347" spans="2:13" ht="13.8" thickBot="1">
      <c r="C347" s="73" t="s">
        <v>686</v>
      </c>
      <c r="D347" s="543">
        <v>0</v>
      </c>
      <c r="E347" s="543">
        <v>0</v>
      </c>
      <c r="F347" s="543">
        <v>0</v>
      </c>
      <c r="G347" s="538">
        <v>0</v>
      </c>
      <c r="H347" s="622"/>
      <c r="I347" s="622"/>
    </row>
    <row r="348" spans="2:13" ht="13.8" thickBot="1">
      <c r="C348" s="66"/>
      <c r="D348" s="409"/>
      <c r="E348" s="409"/>
      <c r="F348" s="3"/>
      <c r="G348" s="622"/>
      <c r="H348" s="622"/>
      <c r="I348" s="622"/>
    </row>
    <row r="349" spans="2:13" ht="55.5" customHeight="1" thickBot="1">
      <c r="B349" s="28" t="s">
        <v>10</v>
      </c>
      <c r="C349" s="27" t="s">
        <v>687</v>
      </c>
      <c r="D349" s="27" t="s">
        <v>12</v>
      </c>
      <c r="E349" s="27" t="s">
        <v>13</v>
      </c>
      <c r="F349" s="24" t="s">
        <v>688</v>
      </c>
      <c r="G349" s="37" t="s">
        <v>689</v>
      </c>
      <c r="H349" s="37" t="s">
        <v>690</v>
      </c>
      <c r="I349" s="26" t="s">
        <v>2722</v>
      </c>
    </row>
    <row r="350" spans="2:13" ht="15" customHeight="1" thickBot="1">
      <c r="B350" s="77" t="s">
        <v>1223</v>
      </c>
      <c r="C350" s="68" t="s">
        <v>1224</v>
      </c>
      <c r="D350" s="11"/>
      <c r="E350" s="629"/>
      <c r="F350" s="11">
        <v>1</v>
      </c>
      <c r="G350" s="41">
        <v>1</v>
      </c>
      <c r="H350" s="41">
        <v>1</v>
      </c>
      <c r="I350" s="219">
        <v>1</v>
      </c>
    </row>
    <row r="351" spans="2:13" ht="36" customHeight="1">
      <c r="B351" s="404" t="s">
        <v>1225</v>
      </c>
      <c r="C351" s="365" t="s">
        <v>1226</v>
      </c>
      <c r="D351" s="366" t="s">
        <v>578</v>
      </c>
      <c r="E351" s="366" t="s">
        <v>1227</v>
      </c>
      <c r="F351" s="366" t="s">
        <v>1228</v>
      </c>
      <c r="G351" s="366" t="s">
        <v>1229</v>
      </c>
      <c r="H351" s="366" t="s">
        <v>1230</v>
      </c>
      <c r="I351" s="368" t="s">
        <v>2731</v>
      </c>
    </row>
    <row r="352" spans="2:13" ht="30" customHeight="1">
      <c r="B352" s="403" t="s">
        <v>1231</v>
      </c>
      <c r="C352" s="405" t="s">
        <v>1232</v>
      </c>
      <c r="D352" s="361" t="s">
        <v>447</v>
      </c>
      <c r="E352" s="361" t="s">
        <v>961</v>
      </c>
      <c r="F352" s="356">
        <v>16</v>
      </c>
      <c r="G352" s="361">
        <v>16</v>
      </c>
      <c r="H352" s="356">
        <v>11</v>
      </c>
      <c r="I352" s="397">
        <v>16</v>
      </c>
    </row>
    <row r="353" spans="2:13" ht="49.5" customHeight="1">
      <c r="B353" s="403" t="s">
        <v>1233</v>
      </c>
      <c r="C353" s="405" t="s">
        <v>1234</v>
      </c>
      <c r="D353" s="429" t="s">
        <v>1235</v>
      </c>
      <c r="E353" s="356" t="s">
        <v>113</v>
      </c>
      <c r="F353" s="356">
        <v>7</v>
      </c>
      <c r="G353" s="356">
        <v>7</v>
      </c>
      <c r="H353" s="356">
        <v>7</v>
      </c>
      <c r="I353" s="397">
        <v>7</v>
      </c>
    </row>
    <row r="354" spans="2:13" ht="27.6" customHeight="1">
      <c r="B354" s="1168" t="s">
        <v>1236</v>
      </c>
      <c r="C354" s="873" t="s">
        <v>838</v>
      </c>
      <c r="D354" s="360" t="s">
        <v>447</v>
      </c>
      <c r="E354" s="429" t="s">
        <v>1237</v>
      </c>
      <c r="F354" s="429">
        <v>0</v>
      </c>
      <c r="G354" s="89">
        <v>0</v>
      </c>
      <c r="H354" s="89">
        <v>1</v>
      </c>
      <c r="I354" s="426">
        <v>0</v>
      </c>
    </row>
    <row r="355" spans="2:13" ht="33.6" customHeight="1">
      <c r="B355" s="1190"/>
      <c r="C355" s="874" t="s">
        <v>1238</v>
      </c>
      <c r="D355" s="875"/>
      <c r="E355" s="487" t="s">
        <v>1038</v>
      </c>
      <c r="F355" s="370">
        <v>0</v>
      </c>
      <c r="G355" s="876">
        <v>0</v>
      </c>
      <c r="H355" s="488">
        <v>1</v>
      </c>
      <c r="I355" s="407"/>
    </row>
    <row r="356" spans="2:13" ht="38.25" customHeight="1" thickBot="1">
      <c r="B356" s="1163"/>
      <c r="C356" s="877" t="s">
        <v>1239</v>
      </c>
      <c r="D356" s="356"/>
      <c r="E356" s="421" t="s">
        <v>1240</v>
      </c>
      <c r="F356" s="370"/>
      <c r="G356" s="421"/>
      <c r="H356" s="421">
        <v>0</v>
      </c>
      <c r="I356" s="406">
        <v>0</v>
      </c>
    </row>
    <row r="357" spans="2:13" ht="45" customHeight="1" thickBot="1">
      <c r="B357" s="77" t="s">
        <v>1241</v>
      </c>
      <c r="C357" s="68" t="s">
        <v>1242</v>
      </c>
      <c r="D357" s="14"/>
      <c r="E357" s="14"/>
      <c r="F357" s="11">
        <v>1</v>
      </c>
      <c r="G357" s="41">
        <v>1</v>
      </c>
      <c r="H357" s="41">
        <v>1</v>
      </c>
      <c r="I357" s="219">
        <v>1</v>
      </c>
    </row>
    <row r="358" spans="2:13" ht="45" customHeight="1">
      <c r="B358" s="404" t="s">
        <v>1243</v>
      </c>
      <c r="C358" s="365" t="s">
        <v>2771</v>
      </c>
      <c r="D358" s="366" t="s">
        <v>447</v>
      </c>
      <c r="E358" s="450" t="s">
        <v>1244</v>
      </c>
      <c r="F358" s="366">
        <v>0</v>
      </c>
      <c r="G358" s="832">
        <v>0</v>
      </c>
      <c r="H358" s="366">
        <v>0</v>
      </c>
      <c r="I358" s="368">
        <v>0</v>
      </c>
      <c r="M358" s="3" t="s">
        <v>334</v>
      </c>
    </row>
    <row r="359" spans="2:13" ht="33.6" customHeight="1">
      <c r="B359" s="403" t="s">
        <v>1245</v>
      </c>
      <c r="C359" s="405" t="s">
        <v>1246</v>
      </c>
      <c r="D359" s="429" t="s">
        <v>1247</v>
      </c>
      <c r="E359" s="878" t="s">
        <v>1248</v>
      </c>
      <c r="F359" s="879">
        <v>152</v>
      </c>
      <c r="G359" s="880">
        <v>0</v>
      </c>
      <c r="H359" s="765">
        <v>0</v>
      </c>
      <c r="I359" s="791">
        <v>0</v>
      </c>
    </row>
    <row r="360" spans="2:13" ht="40.200000000000003" customHeight="1">
      <c r="B360" s="618" t="s">
        <v>1249</v>
      </c>
      <c r="C360" s="471" t="s">
        <v>1226</v>
      </c>
      <c r="D360" s="360" t="s">
        <v>578</v>
      </c>
      <c r="E360" s="360" t="s">
        <v>1250</v>
      </c>
      <c r="F360" s="360" t="s">
        <v>1251</v>
      </c>
      <c r="G360" s="416">
        <v>0</v>
      </c>
      <c r="H360" s="416">
        <v>0</v>
      </c>
      <c r="I360" s="397">
        <v>0</v>
      </c>
    </row>
    <row r="361" spans="2:13" ht="27" customHeight="1">
      <c r="B361" s="1168" t="s">
        <v>1252</v>
      </c>
      <c r="C361" s="471" t="s">
        <v>838</v>
      </c>
      <c r="D361" s="429" t="s">
        <v>447</v>
      </c>
      <c r="E361" s="429" t="s">
        <v>247</v>
      </c>
      <c r="F361" s="429">
        <v>0</v>
      </c>
      <c r="G361" s="553">
        <v>0</v>
      </c>
      <c r="H361" s="553">
        <v>0</v>
      </c>
      <c r="I361" s="426">
        <v>0</v>
      </c>
    </row>
    <row r="362" spans="2:13" ht="41.4" customHeight="1">
      <c r="B362" s="1168"/>
      <c r="C362" s="419" t="s">
        <v>1253</v>
      </c>
      <c r="D362" s="356"/>
      <c r="E362" s="421" t="s">
        <v>927</v>
      </c>
      <c r="F362" s="421">
        <v>0</v>
      </c>
      <c r="G362" s="421">
        <v>0</v>
      </c>
      <c r="H362" s="421">
        <v>0</v>
      </c>
      <c r="I362" s="406">
        <v>0</v>
      </c>
    </row>
    <row r="363" spans="2:13" ht="39.6" customHeight="1" thickBot="1">
      <c r="B363" s="1168"/>
      <c r="C363" s="631" t="s">
        <v>2797</v>
      </c>
      <c r="D363" s="632"/>
      <c r="E363" s="421" t="s">
        <v>1060</v>
      </c>
      <c r="F363" s="356"/>
      <c r="G363" s="400"/>
      <c r="H363" s="400"/>
      <c r="I363" s="406"/>
    </row>
    <row r="364" spans="2:13" ht="28.5" customHeight="1" thickBot="1">
      <c r="B364" s="588" t="s">
        <v>1254</v>
      </c>
      <c r="C364" s="568" t="s">
        <v>1255</v>
      </c>
      <c r="D364" s="589"/>
      <c r="E364" s="589"/>
      <c r="F364" s="366">
        <v>1</v>
      </c>
      <c r="G364" s="450">
        <v>1</v>
      </c>
      <c r="H364" s="450">
        <v>1</v>
      </c>
      <c r="I364" s="368">
        <v>1</v>
      </c>
    </row>
    <row r="365" spans="2:13" ht="20.25" customHeight="1">
      <c r="B365" s="658" t="s">
        <v>1256</v>
      </c>
      <c r="C365" s="467" t="s">
        <v>1257</v>
      </c>
      <c r="D365" s="375" t="s">
        <v>447</v>
      </c>
      <c r="E365" s="375" t="s">
        <v>895</v>
      </c>
      <c r="F365" s="375">
        <v>0</v>
      </c>
      <c r="G365" s="375">
        <v>1</v>
      </c>
      <c r="H365" s="375">
        <v>2</v>
      </c>
      <c r="I365" s="395">
        <v>2</v>
      </c>
    </row>
    <row r="366" spans="2:13" s="187" customFormat="1" ht="33.6" customHeight="1">
      <c r="B366" s="828" t="s">
        <v>2732</v>
      </c>
      <c r="C366" s="405" t="s">
        <v>1246</v>
      </c>
      <c r="D366" s="356" t="s">
        <v>1258</v>
      </c>
      <c r="E366" s="356" t="s">
        <v>639</v>
      </c>
      <c r="F366" s="356">
        <v>4</v>
      </c>
      <c r="G366" s="356">
        <v>4</v>
      </c>
      <c r="H366" s="356">
        <v>9</v>
      </c>
      <c r="I366" s="397">
        <v>17</v>
      </c>
    </row>
    <row r="367" spans="2:13" ht="23.4" customHeight="1">
      <c r="B367" s="1245" t="s">
        <v>1259</v>
      </c>
      <c r="C367" s="471" t="s">
        <v>838</v>
      </c>
      <c r="D367" s="429" t="s">
        <v>447</v>
      </c>
      <c r="E367" s="429" t="s">
        <v>695</v>
      </c>
      <c r="F367" s="429">
        <v>0</v>
      </c>
      <c r="G367" s="553">
        <v>0</v>
      </c>
      <c r="H367" s="553">
        <v>0</v>
      </c>
      <c r="I367" s="426">
        <v>0</v>
      </c>
    </row>
    <row r="368" spans="2:13" ht="47.25" customHeight="1" thickBot="1">
      <c r="B368" s="1246"/>
      <c r="C368" s="216" t="s">
        <v>2772</v>
      </c>
      <c r="D368" s="87"/>
      <c r="E368" s="98" t="s">
        <v>1260</v>
      </c>
      <c r="F368" s="98">
        <v>0</v>
      </c>
      <c r="G368" s="98">
        <v>0</v>
      </c>
      <c r="H368" s="98">
        <v>0</v>
      </c>
      <c r="I368" s="850">
        <v>0</v>
      </c>
    </row>
    <row r="369" spans="2:9" ht="13.8" thickBot="1">
      <c r="C369" s="69"/>
      <c r="D369" s="4"/>
      <c r="E369" s="4"/>
      <c r="F369" s="3"/>
      <c r="G369" s="622"/>
      <c r="H369" s="622"/>
      <c r="I369" s="622"/>
    </row>
    <row r="370" spans="2:9" ht="36" customHeight="1" thickBot="1">
      <c r="C370" s="70" t="s">
        <v>1261</v>
      </c>
      <c r="D370" s="39">
        <v>2021</v>
      </c>
      <c r="E370" s="30">
        <v>2022</v>
      </c>
      <c r="F370" s="30">
        <v>2023</v>
      </c>
      <c r="G370" s="30">
        <v>2024</v>
      </c>
      <c r="H370" s="622"/>
      <c r="I370" s="622"/>
    </row>
    <row r="371" spans="2:9">
      <c r="C371" s="71" t="s">
        <v>683</v>
      </c>
      <c r="D371" s="633">
        <f>SUM(D372:D374)</f>
        <v>5</v>
      </c>
      <c r="E371" s="633">
        <f>SUM(E372:E374)</f>
        <v>5</v>
      </c>
      <c r="F371" s="633">
        <f>SUM(F372:F374)</f>
        <v>5</v>
      </c>
      <c r="G371" s="633">
        <v>5</v>
      </c>
      <c r="H371" s="622"/>
      <c r="I371" s="622"/>
    </row>
    <row r="372" spans="2:9">
      <c r="C372" s="72" t="s">
        <v>684</v>
      </c>
      <c r="D372" s="634">
        <v>0</v>
      </c>
      <c r="E372" s="634">
        <v>0</v>
      </c>
      <c r="F372" s="634">
        <v>0</v>
      </c>
      <c r="G372" s="541">
        <v>0</v>
      </c>
      <c r="H372" s="622"/>
      <c r="I372" s="622"/>
    </row>
    <row r="373" spans="2:9">
      <c r="C373" s="72" t="s">
        <v>685</v>
      </c>
      <c r="D373" s="634">
        <v>5</v>
      </c>
      <c r="E373" s="634">
        <v>5</v>
      </c>
      <c r="F373" s="635">
        <v>5</v>
      </c>
      <c r="G373" s="541">
        <v>5</v>
      </c>
      <c r="H373" s="622"/>
      <c r="I373" s="622"/>
    </row>
    <row r="374" spans="2:9" ht="13.8" thickBot="1">
      <c r="C374" s="73" t="s">
        <v>686</v>
      </c>
      <c r="D374" s="636">
        <v>0</v>
      </c>
      <c r="E374" s="636">
        <v>0</v>
      </c>
      <c r="F374" s="636">
        <v>0</v>
      </c>
      <c r="G374" s="538">
        <v>0</v>
      </c>
      <c r="H374" s="622"/>
      <c r="I374" s="622"/>
    </row>
    <row r="375" spans="2:9" ht="13.8" thickBot="1">
      <c r="C375" s="66"/>
      <c r="D375" s="409"/>
      <c r="E375" s="409"/>
      <c r="F375" s="3"/>
      <c r="G375" s="622"/>
      <c r="H375" s="622"/>
      <c r="I375" s="622"/>
    </row>
    <row r="376" spans="2:9" ht="58.5" customHeight="1" thickBot="1">
      <c r="B376" s="28" t="s">
        <v>10</v>
      </c>
      <c r="C376" s="27" t="s">
        <v>687</v>
      </c>
      <c r="D376" s="27" t="s">
        <v>12</v>
      </c>
      <c r="E376" s="27" t="s">
        <v>13</v>
      </c>
      <c r="F376" s="24" t="s">
        <v>688</v>
      </c>
      <c r="G376" s="24" t="s">
        <v>689</v>
      </c>
      <c r="H376" s="24" t="s">
        <v>690</v>
      </c>
      <c r="I376" s="26" t="s">
        <v>2722</v>
      </c>
    </row>
    <row r="377" spans="2:9" ht="27" thickBot="1">
      <c r="B377" s="77" t="s">
        <v>1262</v>
      </c>
      <c r="C377" s="68" t="s">
        <v>1263</v>
      </c>
      <c r="D377" s="14"/>
      <c r="E377" s="14"/>
      <c r="F377" s="11">
        <v>1</v>
      </c>
      <c r="G377" s="11">
        <v>1</v>
      </c>
      <c r="H377" s="11">
        <v>1</v>
      </c>
      <c r="I377" s="219">
        <v>1</v>
      </c>
    </row>
    <row r="378" spans="2:9" ht="40.950000000000003" customHeight="1">
      <c r="B378" s="404" t="s">
        <v>1264</v>
      </c>
      <c r="C378" s="365" t="s">
        <v>2773</v>
      </c>
      <c r="D378" s="366" t="s">
        <v>231</v>
      </c>
      <c r="E378" s="366" t="s">
        <v>244</v>
      </c>
      <c r="F378" s="366">
        <v>2</v>
      </c>
      <c r="G378" s="366">
        <v>4</v>
      </c>
      <c r="H378" s="366">
        <v>5</v>
      </c>
      <c r="I378" s="368">
        <v>6</v>
      </c>
    </row>
    <row r="379" spans="2:9" ht="26.4">
      <c r="B379" s="1168" t="s">
        <v>1265</v>
      </c>
      <c r="C379" s="235" t="s">
        <v>1266</v>
      </c>
      <c r="D379" s="429"/>
      <c r="E379" s="429"/>
      <c r="F379" s="429"/>
      <c r="G379" s="429"/>
      <c r="H379" s="429"/>
      <c r="I379" s="426"/>
    </row>
    <row r="380" spans="2:9" ht="25.5" customHeight="1">
      <c r="B380" s="1168"/>
      <c r="C380" s="419" t="s">
        <v>1267</v>
      </c>
      <c r="D380" s="421" t="s">
        <v>447</v>
      </c>
      <c r="E380" s="421" t="s">
        <v>247</v>
      </c>
      <c r="F380" s="421">
        <v>2</v>
      </c>
      <c r="G380" s="421">
        <v>1</v>
      </c>
      <c r="H380" s="421">
        <v>1</v>
      </c>
      <c r="I380" s="406">
        <v>0</v>
      </c>
    </row>
    <row r="381" spans="2:9" ht="25.2" customHeight="1">
      <c r="B381" s="1168"/>
      <c r="C381" s="419" t="s">
        <v>1268</v>
      </c>
      <c r="D381" s="421" t="s">
        <v>447</v>
      </c>
      <c r="E381" s="421" t="s">
        <v>247</v>
      </c>
      <c r="F381" s="421">
        <v>1</v>
      </c>
      <c r="G381" s="421">
        <v>3</v>
      </c>
      <c r="H381" s="421">
        <v>3</v>
      </c>
      <c r="I381" s="406">
        <v>2</v>
      </c>
    </row>
    <row r="382" spans="2:9" ht="27" customHeight="1">
      <c r="B382" s="1168"/>
      <c r="C382" s="419" t="s">
        <v>1269</v>
      </c>
      <c r="D382" s="421" t="s">
        <v>447</v>
      </c>
      <c r="E382" s="421" t="s">
        <v>232</v>
      </c>
      <c r="F382" s="421">
        <v>0</v>
      </c>
      <c r="G382" s="421">
        <v>0</v>
      </c>
      <c r="H382" s="421">
        <v>1</v>
      </c>
      <c r="I382" s="406">
        <v>0</v>
      </c>
    </row>
    <row r="383" spans="2:9" ht="57" customHeight="1" thickBot="1">
      <c r="B383" s="403" t="s">
        <v>1270</v>
      </c>
      <c r="C383" s="405" t="s">
        <v>1271</v>
      </c>
      <c r="D383" s="356" t="s">
        <v>578</v>
      </c>
      <c r="E383" s="356" t="s">
        <v>1272</v>
      </c>
      <c r="F383" s="356" t="s">
        <v>1273</v>
      </c>
      <c r="G383" s="356" t="s">
        <v>1274</v>
      </c>
      <c r="H383" s="356" t="s">
        <v>1275</v>
      </c>
      <c r="I383" s="397" t="s">
        <v>2733</v>
      </c>
    </row>
    <row r="384" spans="2:9" ht="30.75" customHeight="1" thickBot="1">
      <c r="B384" s="77" t="s">
        <v>1276</v>
      </c>
      <c r="C384" s="68" t="s">
        <v>1277</v>
      </c>
      <c r="D384" s="14"/>
      <c r="E384" s="14"/>
      <c r="F384" s="11">
        <v>1</v>
      </c>
      <c r="G384" s="11">
        <v>1</v>
      </c>
      <c r="H384" s="11">
        <v>1</v>
      </c>
      <c r="I384" s="219">
        <v>1</v>
      </c>
    </row>
    <row r="385" spans="1:9" ht="17.25" customHeight="1">
      <c r="B385" s="427" t="s">
        <v>1278</v>
      </c>
      <c r="C385" s="398" t="s">
        <v>1279</v>
      </c>
      <c r="D385" s="357" t="s">
        <v>447</v>
      </c>
      <c r="E385" s="357" t="s">
        <v>695</v>
      </c>
      <c r="F385" s="357">
        <v>0</v>
      </c>
      <c r="G385" s="357">
        <v>0</v>
      </c>
      <c r="H385" s="366">
        <v>0</v>
      </c>
      <c r="I385" s="368">
        <v>0</v>
      </c>
    </row>
    <row r="386" spans="1:9" ht="45.75" customHeight="1" thickBot="1">
      <c r="B386" s="403" t="s">
        <v>1280</v>
      </c>
      <c r="C386" s="405" t="s">
        <v>1281</v>
      </c>
      <c r="D386" s="356" t="s">
        <v>447</v>
      </c>
      <c r="E386" s="356" t="s">
        <v>279</v>
      </c>
      <c r="F386" s="356">
        <v>1</v>
      </c>
      <c r="G386" s="356">
        <v>0</v>
      </c>
      <c r="H386" s="356">
        <v>1</v>
      </c>
      <c r="I386" s="397">
        <v>2</v>
      </c>
    </row>
    <row r="387" spans="1:9" ht="15" customHeight="1" thickBot="1">
      <c r="B387" s="77" t="s">
        <v>1282</v>
      </c>
      <c r="C387" s="68" t="s">
        <v>1283</v>
      </c>
      <c r="D387" s="14"/>
      <c r="E387" s="14"/>
      <c r="F387" s="11">
        <v>1</v>
      </c>
      <c r="G387" s="11">
        <v>1</v>
      </c>
      <c r="H387" s="11">
        <v>1</v>
      </c>
      <c r="I387" s="219">
        <v>1</v>
      </c>
    </row>
    <row r="388" spans="1:9" ht="22.5" customHeight="1">
      <c r="B388" s="404" t="s">
        <v>1284</v>
      </c>
      <c r="C388" s="365" t="s">
        <v>1285</v>
      </c>
      <c r="D388" s="366" t="s">
        <v>447</v>
      </c>
      <c r="E388" s="366" t="s">
        <v>113</v>
      </c>
      <c r="F388" s="366"/>
      <c r="G388" s="366">
        <v>0</v>
      </c>
      <c r="H388" s="366">
        <v>0</v>
      </c>
      <c r="I388" s="368">
        <v>0</v>
      </c>
    </row>
    <row r="389" spans="1:9" ht="20.25" customHeight="1" thickBot="1">
      <c r="B389" s="403" t="s">
        <v>1286</v>
      </c>
      <c r="C389" s="405" t="s">
        <v>1287</v>
      </c>
      <c r="D389" s="356" t="s">
        <v>447</v>
      </c>
      <c r="E389" s="356" t="s">
        <v>727</v>
      </c>
      <c r="F389" s="356"/>
      <c r="G389" s="356">
        <v>0</v>
      </c>
      <c r="H389" s="507">
        <v>0</v>
      </c>
      <c r="I389" s="397">
        <v>0</v>
      </c>
    </row>
    <row r="390" spans="1:9" ht="35.4" customHeight="1" thickBot="1">
      <c r="B390" s="77" t="s">
        <v>1288</v>
      </c>
      <c r="C390" s="68" t="s">
        <v>1289</v>
      </c>
      <c r="D390" s="14"/>
      <c r="E390" s="14"/>
      <c r="F390" s="11">
        <v>1</v>
      </c>
      <c r="G390" s="11">
        <v>1</v>
      </c>
      <c r="H390" s="11">
        <v>1</v>
      </c>
      <c r="I390" s="219">
        <v>1</v>
      </c>
    </row>
    <row r="391" spans="1:9" ht="31.2" customHeight="1">
      <c r="B391" s="404" t="s">
        <v>1290</v>
      </c>
      <c r="C391" s="365" t="s">
        <v>1291</v>
      </c>
      <c r="D391" s="366" t="s">
        <v>447</v>
      </c>
      <c r="E391" s="366" t="s">
        <v>244</v>
      </c>
      <c r="F391" s="366"/>
      <c r="G391" s="366">
        <v>0</v>
      </c>
      <c r="H391" s="366">
        <v>0</v>
      </c>
      <c r="I391" s="368">
        <v>0</v>
      </c>
    </row>
    <row r="392" spans="1:9" ht="34.950000000000003" customHeight="1" thickBot="1">
      <c r="B392" s="403" t="s">
        <v>1292</v>
      </c>
      <c r="C392" s="405" t="s">
        <v>1293</v>
      </c>
      <c r="D392" s="356" t="s">
        <v>447</v>
      </c>
      <c r="E392" s="356" t="s">
        <v>783</v>
      </c>
      <c r="F392" s="356"/>
      <c r="G392" s="356">
        <v>0</v>
      </c>
      <c r="H392" s="356">
        <v>0</v>
      </c>
      <c r="I392" s="231">
        <v>0</v>
      </c>
    </row>
    <row r="393" spans="1:9" ht="31.2" customHeight="1" thickBot="1">
      <c r="B393" s="77" t="s">
        <v>1294</v>
      </c>
      <c r="C393" s="68" t="s">
        <v>1295</v>
      </c>
      <c r="D393" s="14"/>
      <c r="E393" s="14"/>
      <c r="F393" s="11">
        <v>1</v>
      </c>
      <c r="G393" s="11">
        <v>1</v>
      </c>
      <c r="H393" s="11">
        <v>1</v>
      </c>
      <c r="I393" s="219">
        <v>1</v>
      </c>
    </row>
    <row r="394" spans="1:9" ht="16.2" customHeight="1" thickBot="1">
      <c r="B394" s="1218" t="s">
        <v>1296</v>
      </c>
      <c r="C394" s="1122" t="s">
        <v>2774</v>
      </c>
      <c r="D394" s="1086" t="s">
        <v>946</v>
      </c>
      <c r="E394" s="1086" t="s">
        <v>1297</v>
      </c>
      <c r="F394" s="1086">
        <v>23</v>
      </c>
      <c r="G394" s="1086">
        <v>28</v>
      </c>
      <c r="H394" s="1086">
        <v>75</v>
      </c>
      <c r="I394" s="1088">
        <v>83</v>
      </c>
    </row>
    <row r="395" spans="1:9" ht="22.2" customHeight="1">
      <c r="A395" s="3" t="s">
        <v>334</v>
      </c>
      <c r="B395" s="1218"/>
      <c r="C395" s="1122"/>
      <c r="D395" s="1086"/>
      <c r="E395" s="1086"/>
      <c r="F395" s="1086"/>
      <c r="G395" s="1086"/>
      <c r="H395" s="1086"/>
      <c r="I395" s="1088"/>
    </row>
    <row r="396" spans="1:9" ht="34.200000000000003" customHeight="1">
      <c r="B396" s="403" t="s">
        <v>1298</v>
      </c>
      <c r="C396" s="405" t="s">
        <v>1299</v>
      </c>
      <c r="D396" s="356" t="s">
        <v>1162</v>
      </c>
      <c r="E396" s="356" t="s">
        <v>19</v>
      </c>
      <c r="F396" s="356">
        <v>7</v>
      </c>
      <c r="G396" s="356">
        <v>14</v>
      </c>
      <c r="H396" s="356">
        <v>17</v>
      </c>
      <c r="I396" s="397">
        <v>12</v>
      </c>
    </row>
    <row r="397" spans="1:9" ht="28.95" customHeight="1" thickBot="1">
      <c r="B397" s="881" t="s">
        <v>1300</v>
      </c>
      <c r="C397" s="820" t="s">
        <v>1301</v>
      </c>
      <c r="D397" s="822" t="s">
        <v>447</v>
      </c>
      <c r="E397" s="822" t="s">
        <v>1302</v>
      </c>
      <c r="F397" s="822">
        <v>0</v>
      </c>
      <c r="G397" s="822">
        <v>0</v>
      </c>
      <c r="H397" s="822">
        <v>0</v>
      </c>
      <c r="I397" s="823">
        <v>0</v>
      </c>
    </row>
    <row r="398" spans="1:9" ht="13.8" thickBot="1">
      <c r="C398" s="69"/>
      <c r="D398" s="637"/>
      <c r="E398" s="637"/>
      <c r="F398" s="3"/>
      <c r="G398" s="622"/>
      <c r="H398" s="622"/>
      <c r="I398" s="622"/>
    </row>
    <row r="399" spans="1:9" ht="36" customHeight="1" thickBot="1">
      <c r="C399" s="70" t="s">
        <v>326</v>
      </c>
      <c r="D399" s="39">
        <v>2021</v>
      </c>
      <c r="E399" s="30">
        <v>2022</v>
      </c>
      <c r="F399" s="30">
        <v>2023</v>
      </c>
      <c r="G399" s="30">
        <v>2024</v>
      </c>
      <c r="H399" s="622"/>
      <c r="I399" s="622"/>
    </row>
    <row r="400" spans="1:9">
      <c r="C400" s="71" t="s">
        <v>683</v>
      </c>
      <c r="D400" s="533">
        <f>SUM(D401:D403)</f>
        <v>4</v>
      </c>
      <c r="E400" s="533">
        <f>SUM(E401:E403)</f>
        <v>4</v>
      </c>
      <c r="F400" s="533">
        <f>SUM(F401:F403)</f>
        <v>4</v>
      </c>
      <c r="G400" s="533">
        <v>4</v>
      </c>
      <c r="H400" s="622"/>
      <c r="I400" s="622"/>
    </row>
    <row r="401" spans="2:9">
      <c r="C401" s="72" t="s">
        <v>684</v>
      </c>
      <c r="D401" s="541">
        <v>0</v>
      </c>
      <c r="E401" s="541">
        <v>0</v>
      </c>
      <c r="F401" s="541">
        <v>0</v>
      </c>
      <c r="G401" s="541">
        <v>0</v>
      </c>
      <c r="H401" s="622"/>
      <c r="I401" s="622"/>
    </row>
    <row r="402" spans="2:9">
      <c r="C402" s="72" t="s">
        <v>685</v>
      </c>
      <c r="D402" s="541">
        <v>4</v>
      </c>
      <c r="E402" s="541">
        <v>4</v>
      </c>
      <c r="F402" s="541">
        <v>4</v>
      </c>
      <c r="G402" s="541">
        <v>4</v>
      </c>
      <c r="H402" s="622"/>
      <c r="I402" s="622"/>
    </row>
    <row r="403" spans="2:9" ht="13.8" thickBot="1">
      <c r="C403" s="73" t="s">
        <v>686</v>
      </c>
      <c r="D403" s="543">
        <v>0</v>
      </c>
      <c r="E403" s="543">
        <v>0</v>
      </c>
      <c r="F403" s="543">
        <v>0</v>
      </c>
      <c r="G403" s="538">
        <v>0</v>
      </c>
      <c r="H403" s="622"/>
      <c r="I403" s="622"/>
    </row>
    <row r="404" spans="2:9" ht="13.8" thickBot="1">
      <c r="C404" s="69"/>
      <c r="D404" s="637"/>
      <c r="E404" s="637"/>
      <c r="F404" s="3"/>
      <c r="G404" s="622"/>
      <c r="H404" s="622"/>
      <c r="I404" s="622"/>
    </row>
    <row r="405" spans="2:9" ht="54.75" customHeight="1" thickBot="1">
      <c r="B405" s="638" t="s">
        <v>10</v>
      </c>
      <c r="C405" s="566" t="s">
        <v>687</v>
      </c>
      <c r="D405" s="566" t="s">
        <v>12</v>
      </c>
      <c r="E405" s="566" t="s">
        <v>13</v>
      </c>
      <c r="F405" s="639" t="s">
        <v>688</v>
      </c>
      <c r="G405" s="639" t="s">
        <v>689</v>
      </c>
      <c r="H405" s="639" t="s">
        <v>690</v>
      </c>
      <c r="I405" s="885" t="s">
        <v>2722</v>
      </c>
    </row>
    <row r="406" spans="2:9" ht="17.399999999999999" customHeight="1" thickBot="1">
      <c r="B406" s="640" t="s">
        <v>1303</v>
      </c>
      <c r="C406" s="68" t="s">
        <v>1304</v>
      </c>
      <c r="D406" s="14"/>
      <c r="E406" s="14"/>
      <c r="F406" s="11">
        <v>1</v>
      </c>
      <c r="G406" s="11">
        <v>1</v>
      </c>
      <c r="H406" s="11">
        <v>1</v>
      </c>
      <c r="I406" s="219">
        <v>1</v>
      </c>
    </row>
    <row r="407" spans="2:9" ht="39" customHeight="1">
      <c r="B407" s="882" t="s">
        <v>1305</v>
      </c>
      <c r="C407" s="365" t="s">
        <v>1306</v>
      </c>
      <c r="D407" s="366" t="s">
        <v>447</v>
      </c>
      <c r="E407" s="366" t="s">
        <v>766</v>
      </c>
      <c r="F407" s="366">
        <v>0</v>
      </c>
      <c r="G407" s="366">
        <v>1</v>
      </c>
      <c r="H407" s="357"/>
      <c r="I407" s="373"/>
    </row>
    <row r="408" spans="2:9" ht="22.2" customHeight="1">
      <c r="B408" s="828" t="s">
        <v>1307</v>
      </c>
      <c r="C408" s="405" t="s">
        <v>1308</v>
      </c>
      <c r="D408" s="356" t="s">
        <v>447</v>
      </c>
      <c r="E408" s="356" t="s">
        <v>695</v>
      </c>
      <c r="F408" s="356">
        <v>0</v>
      </c>
      <c r="G408" s="356">
        <v>0</v>
      </c>
      <c r="H408" s="356">
        <v>0</v>
      </c>
      <c r="I408" s="397">
        <v>0</v>
      </c>
    </row>
    <row r="409" spans="2:9" ht="33.6" customHeight="1">
      <c r="B409" s="828" t="s">
        <v>1309</v>
      </c>
      <c r="C409" s="578" t="s">
        <v>1310</v>
      </c>
      <c r="D409" s="356" t="s">
        <v>447</v>
      </c>
      <c r="E409" s="356" t="s">
        <v>113</v>
      </c>
      <c r="F409" s="356">
        <v>0</v>
      </c>
      <c r="G409" s="356">
        <v>0</v>
      </c>
      <c r="H409" s="356">
        <v>0</v>
      </c>
      <c r="I409" s="397">
        <v>0</v>
      </c>
    </row>
    <row r="410" spans="2:9" ht="30" customHeight="1" thickBot="1">
      <c r="B410" s="828" t="s">
        <v>1311</v>
      </c>
      <c r="C410" s="405" t="s">
        <v>1312</v>
      </c>
      <c r="D410" s="356" t="s">
        <v>447</v>
      </c>
      <c r="E410" s="356" t="s">
        <v>763</v>
      </c>
      <c r="F410" s="356">
        <v>0</v>
      </c>
      <c r="G410" s="356">
        <v>1</v>
      </c>
      <c r="H410" s="356"/>
      <c r="I410" s="397"/>
    </row>
    <row r="411" spans="2:9" ht="29.4" customHeight="1" thickBot="1">
      <c r="B411" s="641" t="s">
        <v>1313</v>
      </c>
      <c r="C411" s="548" t="s">
        <v>1314</v>
      </c>
      <c r="D411" s="572"/>
      <c r="E411" s="572"/>
      <c r="F411" s="112">
        <v>1</v>
      </c>
      <c r="G411" s="112">
        <v>1</v>
      </c>
      <c r="H411" s="112">
        <v>1</v>
      </c>
      <c r="I411" s="234">
        <v>1</v>
      </c>
    </row>
    <row r="412" spans="2:9" ht="47.4" customHeight="1">
      <c r="B412" s="883" t="s">
        <v>1315</v>
      </c>
      <c r="C412" s="453" t="s">
        <v>1316</v>
      </c>
      <c r="D412" s="357" t="s">
        <v>1317</v>
      </c>
      <c r="E412" s="101" t="s">
        <v>711</v>
      </c>
      <c r="F412" s="101">
        <v>1</v>
      </c>
      <c r="G412" s="357">
        <v>4</v>
      </c>
      <c r="H412" s="101">
        <v>2</v>
      </c>
      <c r="I412" s="373">
        <v>1</v>
      </c>
    </row>
    <row r="413" spans="2:9" ht="41.4" customHeight="1">
      <c r="B413" s="828" t="s">
        <v>1318</v>
      </c>
      <c r="C413" s="398" t="s">
        <v>1319</v>
      </c>
      <c r="D413" s="356" t="s">
        <v>447</v>
      </c>
      <c r="E413" s="357" t="s">
        <v>562</v>
      </c>
      <c r="F413" s="357">
        <v>0</v>
      </c>
      <c r="G413" s="356">
        <v>1</v>
      </c>
      <c r="H413" s="357">
        <v>2</v>
      </c>
      <c r="I413" s="397">
        <v>1</v>
      </c>
    </row>
    <row r="414" spans="2:9" ht="40.950000000000003" customHeight="1" thickBot="1">
      <c r="B414" s="828" t="s">
        <v>1320</v>
      </c>
      <c r="C414" s="405" t="s">
        <v>1321</v>
      </c>
      <c r="D414" s="356" t="s">
        <v>1317</v>
      </c>
      <c r="E414" s="356" t="s">
        <v>711</v>
      </c>
      <c r="F414" s="356">
        <v>1</v>
      </c>
      <c r="G414" s="356">
        <v>3</v>
      </c>
      <c r="H414" s="356">
        <v>10</v>
      </c>
      <c r="I414" s="397">
        <v>13</v>
      </c>
    </row>
    <row r="415" spans="2:9" ht="19.5" customHeight="1" thickBot="1">
      <c r="B415" s="641" t="s">
        <v>14</v>
      </c>
      <c r="C415" s="548" t="s">
        <v>15</v>
      </c>
      <c r="D415" s="642"/>
      <c r="E415" s="642"/>
      <c r="F415" s="112">
        <v>1</v>
      </c>
      <c r="G415" s="112">
        <v>1</v>
      </c>
      <c r="H415" s="112">
        <v>1</v>
      </c>
      <c r="I415" s="234">
        <v>1</v>
      </c>
    </row>
    <row r="416" spans="2:9" ht="22.95" customHeight="1">
      <c r="B416" s="643" t="s">
        <v>1322</v>
      </c>
      <c r="C416" s="497" t="s">
        <v>17</v>
      </c>
      <c r="D416" s="360" t="s">
        <v>18</v>
      </c>
      <c r="E416" s="360" t="s">
        <v>19</v>
      </c>
      <c r="F416" s="360">
        <v>8</v>
      </c>
      <c r="G416" s="360">
        <v>7</v>
      </c>
      <c r="H416" s="360">
        <v>11</v>
      </c>
      <c r="I416" s="393">
        <v>13</v>
      </c>
    </row>
    <row r="417" spans="2:9" ht="33.6" customHeight="1">
      <c r="B417" s="403" t="s">
        <v>1323</v>
      </c>
      <c r="C417" s="405" t="s">
        <v>21</v>
      </c>
      <c r="D417" s="356" t="s">
        <v>18</v>
      </c>
      <c r="E417" s="356" t="s">
        <v>19</v>
      </c>
      <c r="F417" s="356">
        <v>8</v>
      </c>
      <c r="G417" s="356">
        <v>7</v>
      </c>
      <c r="H417" s="356">
        <v>11</v>
      </c>
      <c r="I417" s="397">
        <v>13</v>
      </c>
    </row>
    <row r="418" spans="2:9" ht="30.75" customHeight="1" thickBot="1">
      <c r="B418" s="506"/>
      <c r="C418" s="419" t="s">
        <v>1324</v>
      </c>
      <c r="D418" s="356" t="s">
        <v>1325</v>
      </c>
      <c r="E418" s="356" t="s">
        <v>783</v>
      </c>
      <c r="F418" s="356">
        <v>80</v>
      </c>
      <c r="G418" s="356">
        <v>100</v>
      </c>
      <c r="H418" s="356">
        <v>100</v>
      </c>
      <c r="I418" s="397">
        <v>100</v>
      </c>
    </row>
    <row r="419" spans="2:9" ht="24" customHeight="1" thickBot="1">
      <c r="B419" s="78" t="s">
        <v>1326</v>
      </c>
      <c r="C419" s="430" t="s">
        <v>1327</v>
      </c>
      <c r="D419" s="19"/>
      <c r="E419" s="19"/>
      <c r="F419" s="385">
        <v>1</v>
      </c>
      <c r="G419" s="385">
        <v>1</v>
      </c>
      <c r="H419" s="385">
        <v>1</v>
      </c>
      <c r="I419" s="386">
        <v>1</v>
      </c>
    </row>
    <row r="420" spans="2:9" ht="33" customHeight="1">
      <c r="B420" s="658" t="s">
        <v>1328</v>
      </c>
      <c r="C420" s="467" t="s">
        <v>1329</v>
      </c>
      <c r="D420" s="375" t="s">
        <v>447</v>
      </c>
      <c r="E420" s="375" t="s">
        <v>911</v>
      </c>
      <c r="F420" s="375">
        <v>0</v>
      </c>
      <c r="G420" s="375">
        <v>0</v>
      </c>
      <c r="H420" s="375">
        <v>0</v>
      </c>
      <c r="I420" s="395">
        <v>0</v>
      </c>
    </row>
    <row r="421" spans="2:9" ht="49.2" customHeight="1" thickBot="1">
      <c r="B421" s="884" t="s">
        <v>1330</v>
      </c>
      <c r="C421" s="216" t="s">
        <v>1331</v>
      </c>
      <c r="D421" s="87" t="s">
        <v>447</v>
      </c>
      <c r="E421" s="87" t="s">
        <v>279</v>
      </c>
      <c r="F421" s="87">
        <v>1</v>
      </c>
      <c r="G421" s="87">
        <v>2</v>
      </c>
      <c r="H421" s="87">
        <v>2</v>
      </c>
      <c r="I421" s="231">
        <v>1</v>
      </c>
    </row>
    <row r="422" spans="2:9" ht="13.8" thickBot="1">
      <c r="B422" s="584"/>
      <c r="C422" s="584"/>
      <c r="D422" s="637"/>
      <c r="E422" s="637"/>
      <c r="F422" s="3"/>
      <c r="G422" s="622"/>
      <c r="H422" s="622"/>
      <c r="I422" s="622"/>
    </row>
    <row r="423" spans="2:9" ht="34.5" customHeight="1" thickBot="1">
      <c r="C423" s="70" t="s">
        <v>335</v>
      </c>
      <c r="D423" s="34">
        <v>2021</v>
      </c>
      <c r="E423" s="32">
        <v>2022</v>
      </c>
      <c r="F423" s="42">
        <v>2023</v>
      </c>
      <c r="G423" s="644">
        <v>2024</v>
      </c>
      <c r="H423" s="622"/>
      <c r="I423" s="622"/>
    </row>
    <row r="424" spans="2:9">
      <c r="C424" s="71" t="s">
        <v>683</v>
      </c>
      <c r="D424" s="645">
        <f t="shared" ref="D424:G427" si="4">D430+D462+D498</f>
        <v>13</v>
      </c>
      <c r="E424" s="625">
        <f t="shared" si="4"/>
        <v>13</v>
      </c>
      <c r="F424" s="646">
        <f t="shared" si="4"/>
        <v>13</v>
      </c>
      <c r="G424" s="647">
        <f t="shared" si="4"/>
        <v>13</v>
      </c>
      <c r="H424" s="622"/>
      <c r="I424" s="622"/>
    </row>
    <row r="425" spans="2:9">
      <c r="C425" s="72" t="s">
        <v>684</v>
      </c>
      <c r="D425" s="648">
        <f t="shared" si="4"/>
        <v>0</v>
      </c>
      <c r="E425" s="626">
        <f t="shared" si="4"/>
        <v>0</v>
      </c>
      <c r="F425" s="627">
        <f t="shared" si="4"/>
        <v>0</v>
      </c>
      <c r="G425" s="649">
        <f t="shared" si="4"/>
        <v>0</v>
      </c>
      <c r="H425" s="622"/>
      <c r="I425" s="622"/>
    </row>
    <row r="426" spans="2:9">
      <c r="C426" s="72" t="s">
        <v>685</v>
      </c>
      <c r="D426" s="648">
        <f t="shared" si="4"/>
        <v>13</v>
      </c>
      <c r="E426" s="626">
        <f t="shared" si="4"/>
        <v>13</v>
      </c>
      <c r="F426" s="627">
        <f t="shared" si="4"/>
        <v>13</v>
      </c>
      <c r="G426" s="649">
        <f t="shared" si="4"/>
        <v>13</v>
      </c>
      <c r="H426" s="622"/>
      <c r="I426" s="622"/>
    </row>
    <row r="427" spans="2:9" ht="13.8" thickBot="1">
      <c r="C427" s="73" t="s">
        <v>686</v>
      </c>
      <c r="D427" s="650">
        <f t="shared" si="4"/>
        <v>0</v>
      </c>
      <c r="E427" s="538">
        <f t="shared" si="4"/>
        <v>0</v>
      </c>
      <c r="F427" s="628">
        <f t="shared" si="4"/>
        <v>0</v>
      </c>
      <c r="G427" s="651">
        <f t="shared" si="4"/>
        <v>0</v>
      </c>
      <c r="H427" s="622"/>
      <c r="I427" s="622"/>
    </row>
    <row r="428" spans="2:9" ht="13.8" thickBot="1">
      <c r="D428" s="10"/>
      <c r="E428" s="13"/>
      <c r="F428" s="3"/>
      <c r="G428" s="622"/>
      <c r="H428" s="622"/>
      <c r="I428" s="622"/>
    </row>
    <row r="429" spans="2:9" ht="35.25" customHeight="1" thickBot="1">
      <c r="C429" s="70" t="s">
        <v>339</v>
      </c>
      <c r="D429" s="39">
        <v>2021</v>
      </c>
      <c r="E429" s="42">
        <v>2022</v>
      </c>
      <c r="F429" s="32">
        <v>2023</v>
      </c>
      <c r="G429" s="30">
        <v>2024</v>
      </c>
      <c r="H429" s="622"/>
      <c r="I429" s="622"/>
    </row>
    <row r="430" spans="2:9">
      <c r="C430" s="71" t="s">
        <v>683</v>
      </c>
      <c r="D430" s="533">
        <f>SUM(D431:D433)</f>
        <v>3</v>
      </c>
      <c r="E430" s="652">
        <f>SUM(E431:E433)</f>
        <v>3</v>
      </c>
      <c r="F430" s="533">
        <f>SUM(F431:F433)</f>
        <v>3</v>
      </c>
      <c r="G430" s="533">
        <v>3</v>
      </c>
      <c r="H430" s="622"/>
      <c r="I430" s="622"/>
    </row>
    <row r="431" spans="2:9">
      <c r="C431" s="72" t="s">
        <v>684</v>
      </c>
      <c r="D431" s="541">
        <v>0</v>
      </c>
      <c r="E431" s="653">
        <v>0</v>
      </c>
      <c r="F431" s="541">
        <v>0</v>
      </c>
      <c r="G431" s="654">
        <v>0</v>
      </c>
      <c r="H431" s="622"/>
      <c r="I431" s="622"/>
    </row>
    <row r="432" spans="2:9">
      <c r="C432" s="72" t="s">
        <v>685</v>
      </c>
      <c r="D432" s="541">
        <v>3</v>
      </c>
      <c r="E432" s="653">
        <v>3</v>
      </c>
      <c r="F432" s="541">
        <v>3</v>
      </c>
      <c r="G432" s="541">
        <v>3</v>
      </c>
      <c r="H432" s="622"/>
      <c r="I432" s="622"/>
    </row>
    <row r="433" spans="2:10" ht="13.8" thickBot="1">
      <c r="C433" s="73" t="s">
        <v>686</v>
      </c>
      <c r="D433" s="543">
        <v>0</v>
      </c>
      <c r="E433" s="655">
        <v>0</v>
      </c>
      <c r="F433" s="543">
        <v>0</v>
      </c>
      <c r="G433" s="538">
        <v>0</v>
      </c>
      <c r="H433" s="622"/>
      <c r="I433" s="622"/>
    </row>
    <row r="434" spans="2:10" ht="13.8" thickBot="1">
      <c r="C434" s="66"/>
      <c r="D434" s="409"/>
      <c r="E434" s="409"/>
      <c r="F434" s="3"/>
      <c r="G434" s="622"/>
      <c r="H434" s="622"/>
      <c r="I434" s="622"/>
    </row>
    <row r="435" spans="2:10" ht="57.75" customHeight="1" thickBot="1">
      <c r="B435" s="28" t="s">
        <v>10</v>
      </c>
      <c r="C435" s="27" t="s">
        <v>687</v>
      </c>
      <c r="D435" s="27" t="s">
        <v>12</v>
      </c>
      <c r="E435" s="27" t="s">
        <v>13</v>
      </c>
      <c r="F435" s="27" t="s">
        <v>688</v>
      </c>
      <c r="G435" s="27" t="s">
        <v>689</v>
      </c>
      <c r="H435" s="27" t="s">
        <v>690</v>
      </c>
      <c r="I435" s="33" t="s">
        <v>2722</v>
      </c>
    </row>
    <row r="436" spans="2:10" ht="13.8" thickBot="1">
      <c r="B436" s="656" t="s">
        <v>1332</v>
      </c>
      <c r="C436" s="561" t="s">
        <v>1333</v>
      </c>
      <c r="D436" s="657"/>
      <c r="E436" s="657"/>
      <c r="F436" s="375">
        <v>1</v>
      </c>
      <c r="G436" s="375">
        <v>1</v>
      </c>
      <c r="H436" s="375">
        <v>1</v>
      </c>
      <c r="I436" s="395">
        <v>1</v>
      </c>
    </row>
    <row r="437" spans="2:10" ht="32.4" customHeight="1">
      <c r="B437" s="423" t="s">
        <v>1334</v>
      </c>
      <c r="C437" s="467" t="s">
        <v>1335</v>
      </c>
      <c r="D437" s="375" t="s">
        <v>946</v>
      </c>
      <c r="E437" s="375" t="s">
        <v>1336</v>
      </c>
      <c r="F437" s="375">
        <v>3</v>
      </c>
      <c r="G437" s="375">
        <v>6</v>
      </c>
      <c r="H437" s="375">
        <v>2</v>
      </c>
      <c r="I437" s="395">
        <v>6</v>
      </c>
    </row>
    <row r="438" spans="2:10" ht="35.4" customHeight="1">
      <c r="B438" s="403" t="s">
        <v>1337</v>
      </c>
      <c r="C438" s="405" t="s">
        <v>1338</v>
      </c>
      <c r="D438" s="356" t="s">
        <v>225</v>
      </c>
      <c r="E438" s="400" t="s">
        <v>639</v>
      </c>
      <c r="F438" s="361">
        <v>0</v>
      </c>
      <c r="G438" s="361">
        <v>0</v>
      </c>
      <c r="H438" s="415" t="s">
        <v>2673</v>
      </c>
      <c r="I438" s="397">
        <v>15</v>
      </c>
    </row>
    <row r="439" spans="2:10" ht="33.6" customHeight="1" thickBot="1">
      <c r="B439" s="805" t="s">
        <v>1339</v>
      </c>
      <c r="C439" s="216" t="s">
        <v>1340</v>
      </c>
      <c r="D439" s="822" t="s">
        <v>1124</v>
      </c>
      <c r="E439" s="822" t="s">
        <v>279</v>
      </c>
      <c r="F439" s="822">
        <v>8</v>
      </c>
      <c r="G439" s="822">
        <v>8</v>
      </c>
      <c r="H439" s="822">
        <v>8</v>
      </c>
      <c r="I439" s="231">
        <v>8</v>
      </c>
    </row>
    <row r="440" spans="2:10" ht="51.6" customHeight="1" thickBot="1">
      <c r="B440" s="77" t="s">
        <v>1341</v>
      </c>
      <c r="C440" s="68" t="s">
        <v>1342</v>
      </c>
      <c r="D440" s="14"/>
      <c r="E440" s="14"/>
      <c r="F440" s="11">
        <v>1</v>
      </c>
      <c r="G440" s="11">
        <v>1</v>
      </c>
      <c r="H440" s="41">
        <v>1</v>
      </c>
      <c r="I440" s="219">
        <v>1</v>
      </c>
      <c r="J440" s="886"/>
    </row>
    <row r="441" spans="2:10" ht="26.4" customHeight="1">
      <c r="B441" s="1219" t="s">
        <v>1343</v>
      </c>
      <c r="C441" s="398" t="s">
        <v>838</v>
      </c>
      <c r="D441" s="357" t="s">
        <v>447</v>
      </c>
      <c r="E441" s="357" t="s">
        <v>898</v>
      </c>
      <c r="F441" s="357">
        <v>1</v>
      </c>
      <c r="G441" s="357">
        <v>5</v>
      </c>
      <c r="H441" s="357">
        <v>1</v>
      </c>
      <c r="I441" s="373">
        <v>1</v>
      </c>
    </row>
    <row r="442" spans="2:10" ht="30" customHeight="1">
      <c r="B442" s="1219"/>
      <c r="C442" s="419" t="s">
        <v>1344</v>
      </c>
      <c r="D442" s="356"/>
      <c r="E442" s="421" t="s">
        <v>1345</v>
      </c>
      <c r="F442" s="421">
        <v>1</v>
      </c>
      <c r="G442" s="421">
        <v>4</v>
      </c>
      <c r="H442" s="421">
        <v>1</v>
      </c>
      <c r="I442" s="406">
        <v>1</v>
      </c>
    </row>
    <row r="443" spans="2:10" ht="30" customHeight="1">
      <c r="B443" s="1219"/>
      <c r="C443" s="419" t="s">
        <v>1346</v>
      </c>
      <c r="D443" s="356"/>
      <c r="E443" s="421" t="s">
        <v>766</v>
      </c>
      <c r="F443" s="421">
        <v>0</v>
      </c>
      <c r="G443" s="421">
        <v>1</v>
      </c>
      <c r="H443" s="421"/>
      <c r="I443" s="406"/>
      <c r="J443" s="9"/>
    </row>
    <row r="444" spans="2:10" ht="30" customHeight="1">
      <c r="B444" s="1219"/>
      <c r="C444" s="419" t="s">
        <v>1347</v>
      </c>
      <c r="D444" s="356"/>
      <c r="E444" s="421" t="s">
        <v>841</v>
      </c>
      <c r="F444" s="421">
        <v>0</v>
      </c>
      <c r="G444" s="421">
        <v>0</v>
      </c>
      <c r="H444" s="421">
        <v>0</v>
      </c>
      <c r="I444" s="406">
        <v>0</v>
      </c>
    </row>
    <row r="445" spans="2:10" ht="34.200000000000003" customHeight="1">
      <c r="B445" s="1219"/>
      <c r="C445" s="419" t="s">
        <v>2775</v>
      </c>
      <c r="D445" s="356"/>
      <c r="E445" s="421" t="s">
        <v>1055</v>
      </c>
      <c r="F445" s="421"/>
      <c r="G445" s="421">
        <v>0</v>
      </c>
      <c r="H445" s="421">
        <v>0</v>
      </c>
      <c r="I445" s="406">
        <v>0</v>
      </c>
    </row>
    <row r="446" spans="2:10" ht="34.200000000000003" customHeight="1">
      <c r="B446" s="1219"/>
      <c r="C446" s="217" t="s">
        <v>1348</v>
      </c>
      <c r="D446" s="429"/>
      <c r="E446" s="104" t="s">
        <v>1055</v>
      </c>
      <c r="F446" s="104"/>
      <c r="G446" s="104"/>
      <c r="H446" s="104">
        <v>0</v>
      </c>
      <c r="I446" s="867">
        <v>0</v>
      </c>
    </row>
    <row r="447" spans="2:10" ht="30.6" customHeight="1">
      <c r="B447" s="1219"/>
      <c r="C447" s="489" t="s">
        <v>1349</v>
      </c>
      <c r="D447" s="422"/>
      <c r="E447" s="422" t="s">
        <v>1350</v>
      </c>
      <c r="F447" s="360"/>
      <c r="G447" s="360"/>
      <c r="H447" s="360"/>
      <c r="I447" s="426"/>
    </row>
    <row r="448" spans="2:10" ht="31.95" customHeight="1">
      <c r="B448" s="1219"/>
      <c r="C448" s="419" t="s">
        <v>1351</v>
      </c>
      <c r="D448" s="421"/>
      <c r="E448" s="421" t="s">
        <v>1352</v>
      </c>
      <c r="F448" s="356"/>
      <c r="G448" s="421">
        <v>0</v>
      </c>
      <c r="H448" s="421">
        <v>0</v>
      </c>
      <c r="I448" s="406">
        <v>0</v>
      </c>
    </row>
    <row r="449" spans="2:9" ht="32.4" customHeight="1">
      <c r="B449" s="1168" t="s">
        <v>1353</v>
      </c>
      <c r="C449" s="471" t="s">
        <v>2776</v>
      </c>
      <c r="D449" s="429" t="s">
        <v>447</v>
      </c>
      <c r="E449" s="429" t="s">
        <v>244</v>
      </c>
      <c r="F449" s="429">
        <v>0</v>
      </c>
      <c r="G449" s="429">
        <v>0</v>
      </c>
      <c r="H449" s="429">
        <v>0</v>
      </c>
      <c r="I449" s="426">
        <v>0</v>
      </c>
    </row>
    <row r="450" spans="2:9" ht="36" customHeight="1">
      <c r="B450" s="1168"/>
      <c r="C450" s="119" t="s">
        <v>1354</v>
      </c>
      <c r="D450" s="603"/>
      <c r="E450" s="104" t="s">
        <v>1355</v>
      </c>
      <c r="F450" s="429"/>
      <c r="G450" s="429"/>
      <c r="H450" s="429"/>
      <c r="I450" s="426"/>
    </row>
    <row r="451" spans="2:9" ht="34.200000000000003" customHeight="1">
      <c r="B451" s="1168"/>
      <c r="C451" s="119" t="s">
        <v>1356</v>
      </c>
      <c r="D451" s="602"/>
      <c r="E451" s="104" t="s">
        <v>1355</v>
      </c>
      <c r="F451" s="429"/>
      <c r="G451" s="429"/>
      <c r="H451" s="429"/>
      <c r="I451" s="426"/>
    </row>
    <row r="452" spans="2:9" ht="33.6" customHeight="1">
      <c r="B452" s="1168"/>
      <c r="C452" s="119" t="s">
        <v>1357</v>
      </c>
      <c r="D452" s="602"/>
      <c r="E452" s="104" t="s">
        <v>1355</v>
      </c>
      <c r="F452" s="429"/>
      <c r="G452" s="429"/>
      <c r="H452" s="429"/>
      <c r="I452" s="426"/>
    </row>
    <row r="453" spans="2:9" ht="34.200000000000003" customHeight="1">
      <c r="B453" s="1168"/>
      <c r="C453" s="419" t="s">
        <v>1358</v>
      </c>
      <c r="D453" s="763"/>
      <c r="E453" s="421" t="s">
        <v>1355</v>
      </c>
      <c r="F453" s="356"/>
      <c r="G453" s="421">
        <v>0</v>
      </c>
      <c r="H453" s="421">
        <v>0</v>
      </c>
      <c r="I453" s="867">
        <v>0</v>
      </c>
    </row>
    <row r="454" spans="2:9" ht="43.2" customHeight="1" thickBot="1">
      <c r="B454" s="1168"/>
      <c r="C454" s="631" t="s">
        <v>1359</v>
      </c>
      <c r="D454" s="632"/>
      <c r="E454" s="421" t="s">
        <v>1355</v>
      </c>
      <c r="F454" s="356"/>
      <c r="G454" s="356"/>
      <c r="H454" s="356"/>
      <c r="I454" s="373"/>
    </row>
    <row r="455" spans="2:9" ht="30" customHeight="1" thickBot="1">
      <c r="B455" s="588" t="s">
        <v>1360</v>
      </c>
      <c r="C455" s="568" t="s">
        <v>1361</v>
      </c>
      <c r="D455" s="589"/>
      <c r="E455" s="589"/>
      <c r="F455" s="366">
        <v>1</v>
      </c>
      <c r="G455" s="366">
        <v>1</v>
      </c>
      <c r="H455" s="366">
        <v>1</v>
      </c>
      <c r="I455" s="368">
        <v>1</v>
      </c>
    </row>
    <row r="456" spans="2:9" ht="30" customHeight="1">
      <c r="B456" s="658" t="s">
        <v>1362</v>
      </c>
      <c r="C456" s="467" t="s">
        <v>1363</v>
      </c>
      <c r="D456" s="375" t="s">
        <v>231</v>
      </c>
      <c r="E456" s="375" t="s">
        <v>562</v>
      </c>
      <c r="F456" s="375">
        <v>2</v>
      </c>
      <c r="G456" s="375">
        <v>2</v>
      </c>
      <c r="H456" s="375">
        <v>2</v>
      </c>
      <c r="I456" s="395">
        <v>2</v>
      </c>
    </row>
    <row r="457" spans="2:9" ht="30" customHeight="1">
      <c r="B457" s="1244" t="s">
        <v>1364</v>
      </c>
      <c r="C457" s="405" t="s">
        <v>1365</v>
      </c>
      <c r="D457" s="356" t="s">
        <v>561</v>
      </c>
      <c r="E457" s="356" t="s">
        <v>562</v>
      </c>
      <c r="F457" s="429">
        <v>1</v>
      </c>
      <c r="G457" s="429">
        <v>1</v>
      </c>
      <c r="H457" s="429">
        <v>1</v>
      </c>
      <c r="I457" s="426">
        <v>1</v>
      </c>
    </row>
    <row r="458" spans="2:9" ht="19.2" customHeight="1">
      <c r="B458" s="1244"/>
      <c r="C458" s="217" t="s">
        <v>1366</v>
      </c>
      <c r="D458" s="104" t="s">
        <v>447</v>
      </c>
      <c r="E458" s="104" t="s">
        <v>247</v>
      </c>
      <c r="F458" s="422">
        <v>0</v>
      </c>
      <c r="G458" s="422">
        <v>0</v>
      </c>
      <c r="H458" s="422">
        <v>0</v>
      </c>
      <c r="I458" s="408">
        <v>0</v>
      </c>
    </row>
    <row r="459" spans="2:9" ht="39.6" customHeight="1" thickBot="1">
      <c r="B459" s="884" t="s">
        <v>1367</v>
      </c>
      <c r="C459" s="216" t="s">
        <v>1368</v>
      </c>
      <c r="D459" s="87" t="s">
        <v>207</v>
      </c>
      <c r="E459" s="87" t="s">
        <v>1369</v>
      </c>
      <c r="F459" s="87">
        <v>5</v>
      </c>
      <c r="G459" s="87">
        <v>7</v>
      </c>
      <c r="H459" s="87">
        <v>8</v>
      </c>
      <c r="I459" s="231">
        <v>11</v>
      </c>
    </row>
    <row r="460" spans="2:9" ht="13.8" thickBot="1">
      <c r="C460" s="69"/>
      <c r="D460" s="4"/>
      <c r="E460" s="4"/>
      <c r="F460" s="3"/>
      <c r="G460" s="622"/>
      <c r="H460" s="622"/>
      <c r="I460" s="622"/>
    </row>
    <row r="461" spans="2:9" ht="39.75" customHeight="1" thickBot="1">
      <c r="C461" s="70" t="s">
        <v>1370</v>
      </c>
      <c r="D461" s="34">
        <v>2021</v>
      </c>
      <c r="E461" s="42">
        <v>2022</v>
      </c>
      <c r="F461" s="32">
        <v>2023</v>
      </c>
      <c r="G461" s="32">
        <v>2024</v>
      </c>
      <c r="H461" s="622"/>
      <c r="I461" s="622"/>
    </row>
    <row r="462" spans="2:9">
      <c r="C462" s="71" t="s">
        <v>683</v>
      </c>
      <c r="D462" s="556">
        <f>SUM(D463:D465)</f>
        <v>6</v>
      </c>
      <c r="E462" s="533">
        <f>SUM(E463:E465)</f>
        <v>6</v>
      </c>
      <c r="F462" s="533">
        <f>SUM(F463:F465)</f>
        <v>6</v>
      </c>
      <c r="G462" s="533">
        <v>6</v>
      </c>
      <c r="H462" s="622"/>
      <c r="I462" s="622"/>
    </row>
    <row r="463" spans="2:9">
      <c r="C463" s="72" t="s">
        <v>684</v>
      </c>
      <c r="D463" s="557">
        <v>0</v>
      </c>
      <c r="E463" s="541">
        <v>0</v>
      </c>
      <c r="F463" s="541">
        <v>0</v>
      </c>
      <c r="G463" s="541">
        <v>0</v>
      </c>
      <c r="H463" s="622"/>
      <c r="I463" s="622"/>
    </row>
    <row r="464" spans="2:9">
      <c r="C464" s="72" t="s">
        <v>685</v>
      </c>
      <c r="D464" s="557">
        <v>6</v>
      </c>
      <c r="E464" s="541">
        <v>6</v>
      </c>
      <c r="F464" s="541">
        <v>6</v>
      </c>
      <c r="G464" s="541">
        <v>6</v>
      </c>
      <c r="H464" s="622"/>
      <c r="I464" s="622"/>
    </row>
    <row r="465" spans="2:9" ht="13.8" thickBot="1">
      <c r="C465" s="73" t="s">
        <v>686</v>
      </c>
      <c r="D465" s="558">
        <v>0</v>
      </c>
      <c r="E465" s="543">
        <v>0</v>
      </c>
      <c r="F465" s="543">
        <v>0</v>
      </c>
      <c r="G465" s="538">
        <v>0</v>
      </c>
      <c r="H465" s="622"/>
      <c r="I465" s="622"/>
    </row>
    <row r="466" spans="2:9" ht="13.8" thickBot="1">
      <c r="C466" s="66"/>
      <c r="D466" s="409"/>
      <c r="E466" s="409"/>
      <c r="F466" s="3"/>
      <c r="G466" s="622"/>
      <c r="H466" s="622"/>
      <c r="I466" s="622"/>
    </row>
    <row r="467" spans="2:9" ht="59.4" customHeight="1" thickBot="1">
      <c r="B467" s="28" t="s">
        <v>10</v>
      </c>
      <c r="C467" s="27" t="s">
        <v>687</v>
      </c>
      <c r="D467" s="27" t="s">
        <v>12</v>
      </c>
      <c r="E467" s="27" t="s">
        <v>13</v>
      </c>
      <c r="F467" s="24" t="s">
        <v>688</v>
      </c>
      <c r="G467" s="24" t="s">
        <v>689</v>
      </c>
      <c r="H467" s="24" t="s">
        <v>690</v>
      </c>
      <c r="I467" s="26" t="s">
        <v>2722</v>
      </c>
    </row>
    <row r="468" spans="2:9" ht="38.25" customHeight="1" thickBot="1">
      <c r="B468" s="77" t="s">
        <v>1371</v>
      </c>
      <c r="C468" s="68" t="s">
        <v>1372</v>
      </c>
      <c r="D468" s="14"/>
      <c r="E468" s="14"/>
      <c r="F468" s="11">
        <v>1</v>
      </c>
      <c r="G468" s="11">
        <v>1</v>
      </c>
      <c r="H468" s="11">
        <v>1</v>
      </c>
      <c r="I468" s="219">
        <v>1</v>
      </c>
    </row>
    <row r="469" spans="2:9" ht="29.25" customHeight="1">
      <c r="B469" s="404" t="s">
        <v>1373</v>
      </c>
      <c r="C469" s="365" t="s">
        <v>1374</v>
      </c>
      <c r="D469" s="366" t="s">
        <v>1375</v>
      </c>
      <c r="E469" s="366" t="s">
        <v>1376</v>
      </c>
      <c r="F469" s="366">
        <v>8.1999999999999993</v>
      </c>
      <c r="G469" s="366">
        <v>18.5</v>
      </c>
      <c r="H469" s="366" t="s">
        <v>1377</v>
      </c>
      <c r="I469" s="368" t="s">
        <v>1377</v>
      </c>
    </row>
    <row r="470" spans="2:9" ht="35.25" customHeight="1">
      <c r="B470" s="577" t="s">
        <v>1378</v>
      </c>
      <c r="C470" s="578" t="s">
        <v>1379</v>
      </c>
      <c r="D470" s="361" t="s">
        <v>1380</v>
      </c>
      <c r="E470" s="361" t="s">
        <v>1381</v>
      </c>
      <c r="F470" s="361">
        <v>1585</v>
      </c>
      <c r="G470" s="361">
        <v>1400</v>
      </c>
      <c r="H470" s="361">
        <v>1781</v>
      </c>
      <c r="I470" s="372">
        <v>2062</v>
      </c>
    </row>
    <row r="471" spans="2:9" ht="30.75" customHeight="1">
      <c r="B471" s="403" t="s">
        <v>1382</v>
      </c>
      <c r="C471" s="405" t="s">
        <v>1383</v>
      </c>
      <c r="D471" s="356" t="s">
        <v>1384</v>
      </c>
      <c r="E471" s="356" t="s">
        <v>1385</v>
      </c>
      <c r="F471" s="356">
        <v>350</v>
      </c>
      <c r="G471" s="356">
        <v>349</v>
      </c>
      <c r="H471" s="356">
        <v>399</v>
      </c>
      <c r="I471" s="426">
        <v>377</v>
      </c>
    </row>
    <row r="472" spans="2:9" ht="58.95" customHeight="1" thickBot="1">
      <c r="B472" s="403" t="s">
        <v>1386</v>
      </c>
      <c r="C472" s="405" t="s">
        <v>1387</v>
      </c>
      <c r="D472" s="356" t="s">
        <v>1388</v>
      </c>
      <c r="E472" s="356" t="s">
        <v>1389</v>
      </c>
      <c r="F472" s="356" t="s">
        <v>1390</v>
      </c>
      <c r="G472" s="356" t="s">
        <v>1391</v>
      </c>
      <c r="H472" s="356" t="s">
        <v>1392</v>
      </c>
      <c r="I472" s="397" t="s">
        <v>2734</v>
      </c>
    </row>
    <row r="473" spans="2:9" ht="52.95" customHeight="1" thickBot="1">
      <c r="B473" s="641" t="s">
        <v>1393</v>
      </c>
      <c r="C473" s="548" t="s">
        <v>1394</v>
      </c>
      <c r="D473" s="549"/>
      <c r="E473" s="549"/>
      <c r="F473" s="112">
        <v>1</v>
      </c>
      <c r="G473" s="112">
        <v>1</v>
      </c>
      <c r="H473" s="112">
        <v>1</v>
      </c>
      <c r="I473" s="234">
        <v>1</v>
      </c>
    </row>
    <row r="474" spans="2:9" ht="64.5" customHeight="1">
      <c r="B474" s="887" t="s">
        <v>1373</v>
      </c>
      <c r="C474" s="453" t="s">
        <v>1395</v>
      </c>
      <c r="D474" s="101" t="s">
        <v>805</v>
      </c>
      <c r="E474" s="101" t="s">
        <v>1396</v>
      </c>
      <c r="F474" s="101">
        <v>0</v>
      </c>
      <c r="G474" s="101">
        <v>0</v>
      </c>
      <c r="H474" s="101">
        <v>0</v>
      </c>
      <c r="I474" s="889">
        <v>0</v>
      </c>
    </row>
    <row r="475" spans="2:9" ht="33" customHeight="1">
      <c r="B475" s="802" t="s">
        <v>1378</v>
      </c>
      <c r="C475" s="428" t="s">
        <v>1397</v>
      </c>
      <c r="D475" s="429" t="s">
        <v>578</v>
      </c>
      <c r="E475" s="429" t="s">
        <v>1398</v>
      </c>
      <c r="F475" s="429">
        <v>0</v>
      </c>
      <c r="G475" s="429">
        <v>0</v>
      </c>
      <c r="H475" s="429">
        <v>0</v>
      </c>
      <c r="I475" s="426">
        <v>0</v>
      </c>
    </row>
    <row r="476" spans="2:9" ht="33.6" customHeight="1">
      <c r="B476" s="427" t="s">
        <v>1382</v>
      </c>
      <c r="C476" s="398" t="s">
        <v>1399</v>
      </c>
      <c r="D476" s="357" t="s">
        <v>1400</v>
      </c>
      <c r="E476" s="357" t="s">
        <v>1401</v>
      </c>
      <c r="F476" s="357" t="s">
        <v>1402</v>
      </c>
      <c r="G476" s="357" t="s">
        <v>1403</v>
      </c>
      <c r="H476" s="551"/>
      <c r="I476" s="890"/>
    </row>
    <row r="477" spans="2:9" ht="39" customHeight="1">
      <c r="B477" s="403" t="s">
        <v>1386</v>
      </c>
      <c r="C477" s="405" t="s">
        <v>1404</v>
      </c>
      <c r="D477" s="356" t="s">
        <v>578</v>
      </c>
      <c r="E477" s="356" t="s">
        <v>1405</v>
      </c>
      <c r="F477" s="429">
        <v>0</v>
      </c>
      <c r="G477" s="429">
        <v>0</v>
      </c>
      <c r="H477" s="429">
        <v>0</v>
      </c>
      <c r="I477" s="426">
        <v>0</v>
      </c>
    </row>
    <row r="478" spans="2:9" ht="30.6" customHeight="1">
      <c r="B478" s="802" t="s">
        <v>1406</v>
      </c>
      <c r="C478" s="428" t="s">
        <v>1407</v>
      </c>
      <c r="D478" s="429" t="s">
        <v>1408</v>
      </c>
      <c r="E478" s="429" t="s">
        <v>1409</v>
      </c>
      <c r="F478" s="357">
        <v>0</v>
      </c>
      <c r="G478" s="401">
        <v>0</v>
      </c>
      <c r="H478" s="357">
        <v>0</v>
      </c>
      <c r="I478" s="373">
        <v>0</v>
      </c>
    </row>
    <row r="479" spans="2:9" ht="40.5" customHeight="1">
      <c r="B479" s="427" t="s">
        <v>1410</v>
      </c>
      <c r="C479" s="398" t="s">
        <v>1411</v>
      </c>
      <c r="D479" s="357" t="s">
        <v>447</v>
      </c>
      <c r="E479" s="357" t="s">
        <v>783</v>
      </c>
      <c r="F479" s="356">
        <v>0</v>
      </c>
      <c r="G479" s="888">
        <v>54.49</v>
      </c>
      <c r="H479" s="356">
        <v>53.7</v>
      </c>
      <c r="I479" s="891">
        <v>52</v>
      </c>
    </row>
    <row r="480" spans="2:9" ht="30" customHeight="1" thickBot="1">
      <c r="B480" s="403" t="s">
        <v>1412</v>
      </c>
      <c r="C480" s="405" t="s">
        <v>1413</v>
      </c>
      <c r="D480" s="356" t="s">
        <v>447</v>
      </c>
      <c r="E480" s="356" t="s">
        <v>214</v>
      </c>
      <c r="F480" s="356">
        <v>23</v>
      </c>
      <c r="G480" s="356">
        <v>25</v>
      </c>
      <c r="H480" s="853">
        <v>38</v>
      </c>
      <c r="I480" s="397">
        <v>80</v>
      </c>
    </row>
    <row r="481" spans="2:9" ht="39" customHeight="1" thickBot="1">
      <c r="B481" s="77" t="s">
        <v>1414</v>
      </c>
      <c r="C481" s="68" t="s">
        <v>1415</v>
      </c>
      <c r="D481" s="14"/>
      <c r="E481" s="14"/>
      <c r="F481" s="11">
        <v>1</v>
      </c>
      <c r="G481" s="11">
        <v>1</v>
      </c>
      <c r="H481" s="11">
        <v>1</v>
      </c>
      <c r="I481" s="219">
        <v>1</v>
      </c>
    </row>
    <row r="482" spans="2:9" ht="31.2" customHeight="1">
      <c r="B482" s="1190" t="s">
        <v>1416</v>
      </c>
      <c r="C482" s="463" t="s">
        <v>1417</v>
      </c>
      <c r="D482" s="463"/>
      <c r="E482" s="659"/>
      <c r="F482" s="360"/>
      <c r="G482" s="360"/>
      <c r="H482" s="360"/>
      <c r="I482" s="778"/>
    </row>
    <row r="483" spans="2:9" ht="25.5" customHeight="1">
      <c r="B483" s="1190"/>
      <c r="C483" s="419" t="s">
        <v>1418</v>
      </c>
      <c r="D483" s="421" t="s">
        <v>1419</v>
      </c>
      <c r="E483" s="421" t="s">
        <v>1420</v>
      </c>
      <c r="F483" s="421">
        <v>174</v>
      </c>
      <c r="G483" s="421">
        <v>176</v>
      </c>
      <c r="H483" s="421">
        <v>143</v>
      </c>
      <c r="I483" s="406">
        <v>138</v>
      </c>
    </row>
    <row r="484" spans="2:9" ht="27" customHeight="1">
      <c r="B484" s="1190"/>
      <c r="C484" s="419" t="s">
        <v>1421</v>
      </c>
      <c r="D484" s="421" t="s">
        <v>1419</v>
      </c>
      <c r="E484" s="421" t="s">
        <v>1420</v>
      </c>
      <c r="F484" s="421" t="s">
        <v>366</v>
      </c>
      <c r="G484" s="421" t="s">
        <v>366</v>
      </c>
      <c r="H484" s="421" t="s">
        <v>366</v>
      </c>
      <c r="I484" s="388">
        <v>1240</v>
      </c>
    </row>
    <row r="485" spans="2:9" ht="24" customHeight="1">
      <c r="B485" s="1190"/>
      <c r="C485" s="217" t="s">
        <v>1422</v>
      </c>
      <c r="D485" s="104" t="s">
        <v>1423</v>
      </c>
      <c r="E485" s="104" t="s">
        <v>1182</v>
      </c>
      <c r="F485" s="104">
        <v>2615</v>
      </c>
      <c r="G485" s="104">
        <v>2630</v>
      </c>
      <c r="H485" s="104">
        <v>2523</v>
      </c>
      <c r="I485" s="867">
        <v>1371</v>
      </c>
    </row>
    <row r="486" spans="2:9" ht="32.4" customHeight="1" thickBot="1">
      <c r="B486" s="403" t="s">
        <v>1424</v>
      </c>
      <c r="C486" s="398" t="s">
        <v>1425</v>
      </c>
      <c r="D486" s="357" t="s">
        <v>1426</v>
      </c>
      <c r="E486" s="357" t="s">
        <v>1427</v>
      </c>
      <c r="F486" s="357" t="s">
        <v>1428</v>
      </c>
      <c r="G486" s="357" t="s">
        <v>1429</v>
      </c>
      <c r="H486" s="357" t="s">
        <v>1430</v>
      </c>
      <c r="I486" s="373" t="s">
        <v>2735</v>
      </c>
    </row>
    <row r="487" spans="2:9" ht="57" customHeight="1" thickBot="1">
      <c r="B487" s="52" t="s">
        <v>1431</v>
      </c>
      <c r="C487" s="53" t="s">
        <v>1432</v>
      </c>
      <c r="D487" s="15"/>
      <c r="E487" s="15"/>
      <c r="F487" s="6">
        <v>1</v>
      </c>
      <c r="G487" s="6">
        <v>1</v>
      </c>
      <c r="H487" s="6">
        <v>1</v>
      </c>
      <c r="I487" s="221">
        <v>1</v>
      </c>
    </row>
    <row r="488" spans="2:9" ht="48.6" customHeight="1" thickBot="1">
      <c r="B488" s="404" t="s">
        <v>1433</v>
      </c>
      <c r="C488" s="365" t="s">
        <v>1434</v>
      </c>
      <c r="D488" s="366" t="s">
        <v>1435</v>
      </c>
      <c r="E488" s="366" t="s">
        <v>1436</v>
      </c>
      <c r="F488" s="366" t="s">
        <v>1437</v>
      </c>
      <c r="G488" s="366" t="s">
        <v>1438</v>
      </c>
      <c r="H488" s="366" t="s">
        <v>1439</v>
      </c>
      <c r="I488" s="368" t="s">
        <v>2736</v>
      </c>
    </row>
    <row r="489" spans="2:9" ht="33.6" customHeight="1" thickBot="1">
      <c r="B489" s="77" t="s">
        <v>1440</v>
      </c>
      <c r="C489" s="68" t="s">
        <v>1441</v>
      </c>
      <c r="D489" s="562"/>
      <c r="E489" s="562"/>
      <c r="F489" s="11">
        <v>1</v>
      </c>
      <c r="G489" s="11">
        <v>1</v>
      </c>
      <c r="H489" s="11">
        <v>1</v>
      </c>
      <c r="I489" s="219">
        <v>1</v>
      </c>
    </row>
    <row r="490" spans="2:9" ht="37.5" customHeight="1">
      <c r="B490" s="404" t="s">
        <v>1442</v>
      </c>
      <c r="C490" s="365" t="s">
        <v>1443</v>
      </c>
      <c r="D490" s="366" t="s">
        <v>730</v>
      </c>
      <c r="E490" s="366" t="s">
        <v>1444</v>
      </c>
      <c r="F490" s="366">
        <v>9</v>
      </c>
      <c r="G490" s="366">
        <v>9</v>
      </c>
      <c r="H490" s="366">
        <v>10</v>
      </c>
      <c r="I490" s="368">
        <v>10</v>
      </c>
    </row>
    <row r="491" spans="2:9" ht="34.200000000000003" customHeight="1" thickBot="1">
      <c r="B491" s="403" t="s">
        <v>1445</v>
      </c>
      <c r="C491" s="405" t="s">
        <v>1446</v>
      </c>
      <c r="D491" s="356" t="s">
        <v>419</v>
      </c>
      <c r="E491" s="356" t="s">
        <v>208</v>
      </c>
      <c r="F491" s="356">
        <v>4</v>
      </c>
      <c r="G491" s="356">
        <v>5</v>
      </c>
      <c r="H491" s="356">
        <v>4</v>
      </c>
      <c r="I491" s="397">
        <v>4</v>
      </c>
    </row>
    <row r="492" spans="2:9" ht="30" customHeight="1" thickBot="1">
      <c r="B492" s="588" t="s">
        <v>1447</v>
      </c>
      <c r="C492" s="568" t="s">
        <v>2737</v>
      </c>
      <c r="D492" s="569"/>
      <c r="E492" s="569"/>
      <c r="F492" s="366">
        <v>1</v>
      </c>
      <c r="G492" s="366">
        <v>1</v>
      </c>
      <c r="H492" s="366">
        <v>1</v>
      </c>
      <c r="I492" s="219">
        <v>1</v>
      </c>
    </row>
    <row r="493" spans="2:9" ht="31.95" customHeight="1">
      <c r="B493" s="404" t="s">
        <v>1448</v>
      </c>
      <c r="C493" s="365" t="s">
        <v>1449</v>
      </c>
      <c r="D493" s="366" t="s">
        <v>231</v>
      </c>
      <c r="E493" s="366" t="s">
        <v>279</v>
      </c>
      <c r="F493" s="366">
        <v>2</v>
      </c>
      <c r="G493" s="366">
        <v>5</v>
      </c>
      <c r="H493" s="366">
        <v>7</v>
      </c>
      <c r="I493" s="368">
        <v>7</v>
      </c>
    </row>
    <row r="494" spans="2:9" ht="52.95" customHeight="1" thickBot="1">
      <c r="B494" s="805" t="s">
        <v>1450</v>
      </c>
      <c r="C494" s="216" t="s">
        <v>1451</v>
      </c>
      <c r="D494" s="87" t="s">
        <v>578</v>
      </c>
      <c r="E494" s="87" t="s">
        <v>1452</v>
      </c>
      <c r="F494" s="87" t="s">
        <v>1961</v>
      </c>
      <c r="G494" s="87" t="s">
        <v>1961</v>
      </c>
      <c r="H494" s="87" t="s">
        <v>1961</v>
      </c>
      <c r="I494" s="236" t="s">
        <v>1961</v>
      </c>
    </row>
    <row r="495" spans="2:9" ht="19.5" customHeight="1">
      <c r="B495" s="1226" t="s">
        <v>1453</v>
      </c>
      <c r="C495" s="1226"/>
      <c r="D495" s="1226"/>
      <c r="E495" s="1226"/>
      <c r="F495" s="1226"/>
      <c r="G495" s="660"/>
      <c r="H495" s="660"/>
      <c r="I495" s="660"/>
    </row>
    <row r="496" spans="2:9" ht="13.8" thickBot="1">
      <c r="C496" s="69"/>
      <c r="D496" s="4"/>
      <c r="E496" s="4"/>
      <c r="F496" s="3"/>
      <c r="G496" s="622"/>
      <c r="H496" s="622"/>
      <c r="I496" s="622"/>
    </row>
    <row r="497" spans="2:9" ht="36.75" customHeight="1" thickBot="1">
      <c r="C497" s="70" t="s">
        <v>1454</v>
      </c>
      <c r="D497" s="39">
        <v>2021</v>
      </c>
      <c r="E497" s="47">
        <v>2022</v>
      </c>
      <c r="F497" s="32">
        <v>2023</v>
      </c>
      <c r="G497" s="32">
        <v>2024</v>
      </c>
      <c r="H497" s="622"/>
      <c r="I497" s="622"/>
    </row>
    <row r="498" spans="2:9">
      <c r="C498" s="71" t="s">
        <v>683</v>
      </c>
      <c r="D498" s="533">
        <f>SUM(D499:D501)</f>
        <v>4</v>
      </c>
      <c r="E498" s="652">
        <f>SUM(E499:E501)</f>
        <v>4</v>
      </c>
      <c r="F498" s="533">
        <f>SUM(F499:F501)</f>
        <v>4</v>
      </c>
      <c r="G498" s="533">
        <v>4</v>
      </c>
      <c r="H498" s="622"/>
      <c r="I498" s="622"/>
    </row>
    <row r="499" spans="2:9">
      <c r="C499" s="72" t="s">
        <v>684</v>
      </c>
      <c r="D499" s="541">
        <v>0</v>
      </c>
      <c r="E499" s="653">
        <v>0</v>
      </c>
      <c r="F499" s="541">
        <v>0</v>
      </c>
      <c r="G499" s="541">
        <v>0</v>
      </c>
      <c r="H499" s="622"/>
      <c r="I499" s="622"/>
    </row>
    <row r="500" spans="2:9">
      <c r="C500" s="72" t="s">
        <v>685</v>
      </c>
      <c r="D500" s="541">
        <v>4</v>
      </c>
      <c r="E500" s="653">
        <v>4</v>
      </c>
      <c r="F500" s="541">
        <v>4</v>
      </c>
      <c r="G500" s="541">
        <v>4</v>
      </c>
      <c r="H500" s="622"/>
      <c r="I500" s="622"/>
    </row>
    <row r="501" spans="2:9" ht="13.8" thickBot="1">
      <c r="C501" s="73" t="s">
        <v>686</v>
      </c>
      <c r="D501" s="543">
        <v>0</v>
      </c>
      <c r="E501" s="655">
        <v>0</v>
      </c>
      <c r="F501" s="543">
        <v>0</v>
      </c>
      <c r="G501" s="538">
        <v>0</v>
      </c>
      <c r="H501" s="622"/>
      <c r="I501" s="622"/>
    </row>
    <row r="502" spans="2:9" ht="13.8" thickBot="1">
      <c r="C502" s="66"/>
      <c r="D502" s="409"/>
      <c r="E502" s="409"/>
      <c r="F502" s="3"/>
      <c r="G502" s="622"/>
      <c r="H502" s="622"/>
      <c r="I502" s="622"/>
    </row>
    <row r="503" spans="2:9" ht="56.4" customHeight="1" thickBot="1">
      <c r="B503" s="28" t="s">
        <v>10</v>
      </c>
      <c r="C503" s="27" t="s">
        <v>687</v>
      </c>
      <c r="D503" s="27" t="s">
        <v>12</v>
      </c>
      <c r="E503" s="27" t="s">
        <v>13</v>
      </c>
      <c r="F503" s="24" t="s">
        <v>688</v>
      </c>
      <c r="G503" s="24" t="s">
        <v>689</v>
      </c>
      <c r="H503" s="24" t="s">
        <v>690</v>
      </c>
      <c r="I503" s="26" t="s">
        <v>2722</v>
      </c>
    </row>
    <row r="504" spans="2:9" ht="26.25" customHeight="1" thickBot="1">
      <c r="B504" s="77" t="s">
        <v>1455</v>
      </c>
      <c r="C504" s="68" t="s">
        <v>1456</v>
      </c>
      <c r="D504" s="14"/>
      <c r="E504" s="14"/>
      <c r="F504" s="11">
        <v>1</v>
      </c>
      <c r="G504" s="11">
        <v>1</v>
      </c>
      <c r="H504" s="11">
        <v>1</v>
      </c>
      <c r="I504" s="219">
        <v>1</v>
      </c>
    </row>
    <row r="505" spans="2:9" ht="38.4" customHeight="1">
      <c r="B505" s="404" t="s">
        <v>1457</v>
      </c>
      <c r="C505" s="365" t="s">
        <v>1458</v>
      </c>
      <c r="D505" s="366" t="s">
        <v>447</v>
      </c>
      <c r="E505" s="366" t="s">
        <v>279</v>
      </c>
      <c r="F505" s="366">
        <v>0</v>
      </c>
      <c r="G505" s="366">
        <v>12</v>
      </c>
      <c r="H505" s="366">
        <v>12</v>
      </c>
      <c r="I505" s="368">
        <v>12</v>
      </c>
    </row>
    <row r="506" spans="2:9" ht="31.2" customHeight="1">
      <c r="B506" s="403" t="s">
        <v>1459</v>
      </c>
      <c r="C506" s="405" t="s">
        <v>1460</v>
      </c>
      <c r="D506" s="356" t="s">
        <v>447</v>
      </c>
      <c r="E506" s="356" t="s">
        <v>108</v>
      </c>
      <c r="F506" s="356">
        <v>0</v>
      </c>
      <c r="G506" s="356">
        <v>41</v>
      </c>
      <c r="H506" s="356">
        <v>41</v>
      </c>
      <c r="I506" s="397">
        <v>41</v>
      </c>
    </row>
    <row r="507" spans="2:9" ht="41.25" customHeight="1">
      <c r="B507" s="403" t="s">
        <v>1461</v>
      </c>
      <c r="C507" s="405" t="s">
        <v>1462</v>
      </c>
      <c r="D507" s="356" t="s">
        <v>1463</v>
      </c>
      <c r="E507" s="356" t="s">
        <v>1464</v>
      </c>
      <c r="F507" s="356" t="s">
        <v>1465</v>
      </c>
      <c r="G507" s="356" t="s">
        <v>1466</v>
      </c>
      <c r="H507" s="356" t="s">
        <v>1467</v>
      </c>
      <c r="I507" s="397" t="s">
        <v>2738</v>
      </c>
    </row>
    <row r="508" spans="2:9" ht="30.6" customHeight="1">
      <c r="B508" s="403" t="s">
        <v>1468</v>
      </c>
      <c r="C508" s="405" t="s">
        <v>1469</v>
      </c>
      <c r="D508" s="356" t="s">
        <v>1470</v>
      </c>
      <c r="E508" s="356" t="s">
        <v>1471</v>
      </c>
      <c r="F508" s="356">
        <v>81</v>
      </c>
      <c r="G508" s="356">
        <v>52</v>
      </c>
      <c r="H508" s="356">
        <v>76</v>
      </c>
      <c r="I508" s="397">
        <v>67</v>
      </c>
    </row>
    <row r="509" spans="2:9" ht="28.5" customHeight="1">
      <c r="B509" s="403" t="s">
        <v>1472</v>
      </c>
      <c r="C509" s="405" t="s">
        <v>1473</v>
      </c>
      <c r="D509" s="356" t="s">
        <v>447</v>
      </c>
      <c r="E509" s="356" t="s">
        <v>1474</v>
      </c>
      <c r="F509" s="356">
        <v>0</v>
      </c>
      <c r="G509" s="356">
        <v>25</v>
      </c>
      <c r="H509" s="356">
        <v>25</v>
      </c>
      <c r="I509" s="397">
        <v>25</v>
      </c>
    </row>
    <row r="510" spans="2:9" ht="31.2" customHeight="1">
      <c r="B510" s="1164" t="s">
        <v>1475</v>
      </c>
      <c r="C510" s="405" t="s">
        <v>2814</v>
      </c>
      <c r="D510" s="356" t="s">
        <v>1476</v>
      </c>
      <c r="E510" s="356" t="s">
        <v>1477</v>
      </c>
      <c r="F510" s="356">
        <v>117</v>
      </c>
      <c r="G510" s="356">
        <v>110</v>
      </c>
      <c r="H510" s="356">
        <v>112</v>
      </c>
      <c r="I510" s="426">
        <v>112</v>
      </c>
    </row>
    <row r="511" spans="2:9" ht="34.200000000000003" customHeight="1">
      <c r="B511" s="1164"/>
      <c r="C511" s="419" t="s">
        <v>1478</v>
      </c>
      <c r="D511" s="421" t="s">
        <v>680</v>
      </c>
      <c r="E511" s="421" t="s">
        <v>681</v>
      </c>
      <c r="F511" s="421">
        <v>3</v>
      </c>
      <c r="G511" s="421">
        <v>6</v>
      </c>
      <c r="H511" s="421">
        <v>11</v>
      </c>
      <c r="I511" s="406">
        <v>11</v>
      </c>
    </row>
    <row r="512" spans="2:9" ht="36.6" customHeight="1">
      <c r="B512" s="403" t="s">
        <v>1479</v>
      </c>
      <c r="C512" s="405" t="s">
        <v>1480</v>
      </c>
      <c r="D512" s="356" t="s">
        <v>578</v>
      </c>
      <c r="E512" s="356" t="s">
        <v>1481</v>
      </c>
      <c r="F512" s="356">
        <v>0</v>
      </c>
      <c r="G512" s="356">
        <v>0</v>
      </c>
      <c r="H512" s="356">
        <v>37</v>
      </c>
      <c r="I512" s="397" t="s">
        <v>2739</v>
      </c>
    </row>
    <row r="513" spans="2:14" ht="48.6" customHeight="1">
      <c r="B513" s="403" t="s">
        <v>1482</v>
      </c>
      <c r="C513" s="405" t="s">
        <v>1483</v>
      </c>
      <c r="D513" s="356" t="s">
        <v>447</v>
      </c>
      <c r="E513" s="356" t="s">
        <v>1484</v>
      </c>
      <c r="F513" s="356">
        <v>0</v>
      </c>
      <c r="G513" s="356">
        <v>0</v>
      </c>
      <c r="H513" s="356" t="s">
        <v>1485</v>
      </c>
      <c r="I513" s="397" t="s">
        <v>1485</v>
      </c>
    </row>
    <row r="514" spans="2:14" ht="21" customHeight="1">
      <c r="B514" s="403" t="s">
        <v>1486</v>
      </c>
      <c r="C514" s="405" t="s">
        <v>1487</v>
      </c>
      <c r="D514" s="356" t="s">
        <v>557</v>
      </c>
      <c r="E514" s="356" t="s">
        <v>639</v>
      </c>
      <c r="F514" s="356">
        <v>56</v>
      </c>
      <c r="G514" s="356">
        <v>68</v>
      </c>
      <c r="H514" s="356">
        <v>79</v>
      </c>
      <c r="I514" s="397">
        <v>91</v>
      </c>
    </row>
    <row r="515" spans="2:14" ht="30" customHeight="1">
      <c r="B515" s="403" t="s">
        <v>1488</v>
      </c>
      <c r="C515" s="405" t="s">
        <v>1489</v>
      </c>
      <c r="D515" s="356" t="s">
        <v>578</v>
      </c>
      <c r="E515" s="356" t="s">
        <v>1490</v>
      </c>
      <c r="F515" s="356">
        <v>0</v>
      </c>
      <c r="G515" s="356" t="s">
        <v>1491</v>
      </c>
      <c r="H515" s="356" t="s">
        <v>1492</v>
      </c>
      <c r="I515" s="397" t="s">
        <v>2740</v>
      </c>
    </row>
    <row r="516" spans="2:14" ht="21.6" customHeight="1">
      <c r="B516" s="1175" t="s">
        <v>1493</v>
      </c>
      <c r="C516" s="235" t="s">
        <v>1494</v>
      </c>
      <c r="D516" s="429"/>
      <c r="E516" s="429"/>
      <c r="F516" s="429"/>
      <c r="G516" s="429"/>
      <c r="H516" s="429"/>
      <c r="I516" s="426"/>
    </row>
    <row r="517" spans="2:14" ht="31.5" customHeight="1">
      <c r="B517" s="1175"/>
      <c r="C517" s="419" t="s">
        <v>1495</v>
      </c>
      <c r="D517" s="421" t="s">
        <v>1235</v>
      </c>
      <c r="E517" s="421" t="s">
        <v>279</v>
      </c>
      <c r="F517" s="421">
        <v>8</v>
      </c>
      <c r="G517" s="421">
        <v>8</v>
      </c>
      <c r="H517" s="421">
        <v>10</v>
      </c>
      <c r="I517" s="406">
        <v>10</v>
      </c>
    </row>
    <row r="518" spans="2:14" ht="24.75" customHeight="1">
      <c r="B518" s="1175"/>
      <c r="C518" s="419" t="s">
        <v>1496</v>
      </c>
      <c r="D518" s="421" t="s">
        <v>805</v>
      </c>
      <c r="E518" s="421" t="s">
        <v>639</v>
      </c>
      <c r="F518" s="421">
        <v>50</v>
      </c>
      <c r="G518" s="421">
        <v>50</v>
      </c>
      <c r="H518" s="421">
        <v>50</v>
      </c>
      <c r="I518" s="406">
        <v>50</v>
      </c>
    </row>
    <row r="519" spans="2:14" ht="31.5" customHeight="1" thickBot="1">
      <c r="B519" s="1175"/>
      <c r="C519" s="419" t="s">
        <v>1497</v>
      </c>
      <c r="D519" s="421" t="s">
        <v>1498</v>
      </c>
      <c r="E519" s="421" t="s">
        <v>19</v>
      </c>
      <c r="F519" s="421">
        <v>16</v>
      </c>
      <c r="G519" s="421">
        <v>16</v>
      </c>
      <c r="H519" s="421">
        <v>20</v>
      </c>
      <c r="I519" s="893">
        <v>20</v>
      </c>
    </row>
    <row r="520" spans="2:14" ht="31.95" customHeight="1" thickBot="1">
      <c r="B520" s="641" t="s">
        <v>1499</v>
      </c>
      <c r="C520" s="548" t="s">
        <v>1500</v>
      </c>
      <c r="D520" s="661"/>
      <c r="E520" s="549"/>
      <c r="F520" s="112">
        <v>1</v>
      </c>
      <c r="G520" s="112">
        <v>1</v>
      </c>
      <c r="H520" s="112">
        <v>1</v>
      </c>
      <c r="I520" s="234">
        <v>1</v>
      </c>
    </row>
    <row r="521" spans="2:14" ht="33" customHeight="1">
      <c r="B521" s="427" t="s">
        <v>1501</v>
      </c>
      <c r="C521" s="398" t="s">
        <v>1502</v>
      </c>
      <c r="D521" s="357" t="s">
        <v>561</v>
      </c>
      <c r="E521" s="357" t="s">
        <v>1503</v>
      </c>
      <c r="F521" s="357">
        <v>1</v>
      </c>
      <c r="G521" s="357">
        <v>1</v>
      </c>
      <c r="H521" s="357">
        <v>2</v>
      </c>
      <c r="I521" s="373">
        <v>2</v>
      </c>
    </row>
    <row r="522" spans="2:14" ht="32.25" customHeight="1">
      <c r="B522" s="403" t="s">
        <v>1504</v>
      </c>
      <c r="C522" s="405" t="s">
        <v>1505</v>
      </c>
      <c r="D522" s="356" t="s">
        <v>1498</v>
      </c>
      <c r="E522" s="356" t="s">
        <v>1477</v>
      </c>
      <c r="F522" s="356">
        <v>16</v>
      </c>
      <c r="G522" s="356">
        <v>17</v>
      </c>
      <c r="H522" s="356">
        <v>230</v>
      </c>
      <c r="I522" s="397">
        <v>296</v>
      </c>
    </row>
    <row r="523" spans="2:14" ht="31.95" customHeight="1">
      <c r="B523" s="403" t="s">
        <v>1506</v>
      </c>
      <c r="C523" s="405" t="s">
        <v>1507</v>
      </c>
      <c r="D523" s="356" t="s">
        <v>1508</v>
      </c>
      <c r="E523" s="356" t="s">
        <v>1509</v>
      </c>
      <c r="F523" s="356">
        <v>170</v>
      </c>
      <c r="G523" s="356">
        <v>186</v>
      </c>
      <c r="H523" s="356">
        <v>167</v>
      </c>
      <c r="I523" s="397">
        <v>167</v>
      </c>
    </row>
    <row r="524" spans="2:14" ht="36" customHeight="1">
      <c r="B524" s="403" t="s">
        <v>1510</v>
      </c>
      <c r="C524" s="405" t="s">
        <v>1511</v>
      </c>
      <c r="D524" s="356" t="s">
        <v>730</v>
      </c>
      <c r="E524" s="356" t="s">
        <v>1512</v>
      </c>
      <c r="F524" s="356">
        <v>27</v>
      </c>
      <c r="G524" s="356">
        <v>34</v>
      </c>
      <c r="H524" s="356">
        <v>39</v>
      </c>
      <c r="I524" s="397">
        <v>29</v>
      </c>
      <c r="J524" s="526"/>
      <c r="K524" s="526"/>
      <c r="L524" s="526"/>
      <c r="M524" s="526"/>
    </row>
    <row r="525" spans="2:14" ht="30" customHeight="1">
      <c r="B525" s="802" t="s">
        <v>1513</v>
      </c>
      <c r="C525" s="428" t="s">
        <v>1514</v>
      </c>
      <c r="D525" s="429" t="s">
        <v>864</v>
      </c>
      <c r="E525" s="429" t="s">
        <v>1515</v>
      </c>
      <c r="F525" s="429">
        <v>21</v>
      </c>
      <c r="G525" s="429">
        <v>24</v>
      </c>
      <c r="H525" s="429">
        <v>22</v>
      </c>
      <c r="I525" s="426">
        <v>25</v>
      </c>
    </row>
    <row r="526" spans="2:14" ht="54.75" customHeight="1">
      <c r="B526" s="427" t="s">
        <v>1516</v>
      </c>
      <c r="C526" s="398" t="s">
        <v>1517</v>
      </c>
      <c r="D526" s="357" t="s">
        <v>447</v>
      </c>
      <c r="E526" s="357" t="s">
        <v>1512</v>
      </c>
      <c r="F526" s="357">
        <v>0</v>
      </c>
      <c r="G526" s="357">
        <v>0</v>
      </c>
      <c r="H526" s="357">
        <v>0</v>
      </c>
      <c r="I526" s="393">
        <v>0.25</v>
      </c>
      <c r="J526" s="526"/>
      <c r="K526" s="526"/>
      <c r="L526" s="526"/>
      <c r="M526" s="526"/>
      <c r="N526" s="526"/>
    </row>
    <row r="527" spans="2:14" ht="30.6" customHeight="1" thickBot="1">
      <c r="B527" s="403" t="s">
        <v>1518</v>
      </c>
      <c r="C527" s="405" t="s">
        <v>1519</v>
      </c>
      <c r="D527" s="356" t="s">
        <v>447</v>
      </c>
      <c r="E527" s="356" t="s">
        <v>279</v>
      </c>
      <c r="F527" s="356">
        <v>0</v>
      </c>
      <c r="G527" s="356">
        <v>29</v>
      </c>
      <c r="H527" s="356">
        <v>30</v>
      </c>
      <c r="I527" s="397">
        <v>30</v>
      </c>
    </row>
    <row r="528" spans="2:14" ht="18.600000000000001" customHeight="1" thickBot="1">
      <c r="B528" s="641" t="s">
        <v>1520</v>
      </c>
      <c r="C528" s="548" t="s">
        <v>1521</v>
      </c>
      <c r="D528" s="661"/>
      <c r="E528" s="549"/>
      <c r="F528" s="112">
        <v>1</v>
      </c>
      <c r="G528" s="112">
        <v>1</v>
      </c>
      <c r="H528" s="112">
        <v>1</v>
      </c>
      <c r="I528" s="234">
        <v>1</v>
      </c>
    </row>
    <row r="529" spans="2:9" ht="27.6" customHeight="1">
      <c r="B529" s="427" t="s">
        <v>1522</v>
      </c>
      <c r="C529" s="398" t="s">
        <v>1523</v>
      </c>
      <c r="D529" s="357" t="s">
        <v>447</v>
      </c>
      <c r="E529" s="357" t="s">
        <v>244</v>
      </c>
      <c r="F529" s="357">
        <v>1</v>
      </c>
      <c r="G529" s="357">
        <v>4</v>
      </c>
      <c r="H529" s="357">
        <v>5</v>
      </c>
      <c r="I529" s="373">
        <v>4</v>
      </c>
    </row>
    <row r="530" spans="2:9" ht="39" customHeight="1">
      <c r="B530" s="403" t="s">
        <v>1524</v>
      </c>
      <c r="C530" s="405" t="s">
        <v>1525</v>
      </c>
      <c r="D530" s="356" t="s">
        <v>447</v>
      </c>
      <c r="E530" s="356" t="s">
        <v>279</v>
      </c>
      <c r="F530" s="356">
        <v>5</v>
      </c>
      <c r="G530" s="356">
        <v>7</v>
      </c>
      <c r="H530" s="356">
        <v>1.7</v>
      </c>
      <c r="I530" s="397">
        <v>1.5</v>
      </c>
    </row>
    <row r="531" spans="2:9" ht="31.2" customHeight="1" thickBot="1">
      <c r="B531" s="403" t="s">
        <v>1526</v>
      </c>
      <c r="C531" s="405" t="s">
        <v>1527</v>
      </c>
      <c r="D531" s="356" t="s">
        <v>578</v>
      </c>
      <c r="E531" s="356" t="s">
        <v>1528</v>
      </c>
      <c r="F531" s="356">
        <v>0</v>
      </c>
      <c r="G531" s="356">
        <v>0</v>
      </c>
      <c r="H531" s="356">
        <v>0</v>
      </c>
      <c r="I531" s="397">
        <v>0</v>
      </c>
    </row>
    <row r="532" spans="2:9" ht="33.6" customHeight="1" thickBot="1">
      <c r="B532" s="588" t="s">
        <v>1529</v>
      </c>
      <c r="C532" s="568" t="s">
        <v>1530</v>
      </c>
      <c r="D532" s="620"/>
      <c r="E532" s="589"/>
      <c r="F532" s="366">
        <v>1</v>
      </c>
      <c r="G532" s="366">
        <v>1</v>
      </c>
      <c r="H532" s="366">
        <v>1</v>
      </c>
      <c r="I532" s="368">
        <v>1</v>
      </c>
    </row>
    <row r="533" spans="2:9" ht="31.2" customHeight="1">
      <c r="B533" s="658" t="s">
        <v>1531</v>
      </c>
      <c r="C533" s="467" t="s">
        <v>1532</v>
      </c>
      <c r="D533" s="375" t="s">
        <v>1533</v>
      </c>
      <c r="E533" s="375" t="s">
        <v>1534</v>
      </c>
      <c r="F533" s="375">
        <v>251</v>
      </c>
      <c r="G533" s="375">
        <v>207</v>
      </c>
      <c r="H533" s="375">
        <v>255</v>
      </c>
      <c r="I533" s="395">
        <v>291</v>
      </c>
    </row>
    <row r="534" spans="2:9" ht="29.4" customHeight="1">
      <c r="B534" s="892" t="s">
        <v>1535</v>
      </c>
      <c r="C534" s="428" t="s">
        <v>1536</v>
      </c>
      <c r="D534" s="429" t="s">
        <v>447</v>
      </c>
      <c r="E534" s="429" t="s">
        <v>1537</v>
      </c>
      <c r="F534" s="429">
        <v>0</v>
      </c>
      <c r="G534" s="429">
        <v>5</v>
      </c>
      <c r="H534" s="429">
        <v>32</v>
      </c>
      <c r="I534" s="426">
        <v>64</v>
      </c>
    </row>
    <row r="535" spans="2:9" ht="29.4" customHeight="1">
      <c r="B535" s="883" t="s">
        <v>1538</v>
      </c>
      <c r="C535" s="398" t="s">
        <v>1539</v>
      </c>
      <c r="D535" s="357" t="s">
        <v>680</v>
      </c>
      <c r="E535" s="357" t="s">
        <v>477</v>
      </c>
      <c r="F535" s="357">
        <v>3</v>
      </c>
      <c r="G535" s="357">
        <v>6</v>
      </c>
      <c r="H535" s="357">
        <v>7</v>
      </c>
      <c r="I535" s="373">
        <v>7</v>
      </c>
    </row>
    <row r="536" spans="2:9" ht="35.25" customHeight="1">
      <c r="B536" s="828" t="s">
        <v>1540</v>
      </c>
      <c r="C536" s="405" t="s">
        <v>1541</v>
      </c>
      <c r="D536" s="356" t="s">
        <v>1542</v>
      </c>
      <c r="E536" s="356" t="s">
        <v>1543</v>
      </c>
      <c r="F536" s="356">
        <v>300</v>
      </c>
      <c r="G536" s="356">
        <v>170</v>
      </c>
      <c r="H536" s="356">
        <v>229</v>
      </c>
      <c r="I536" s="397">
        <v>296</v>
      </c>
    </row>
    <row r="537" spans="2:9" ht="30.6" customHeight="1" thickBot="1">
      <c r="B537" s="884" t="s">
        <v>1544</v>
      </c>
      <c r="C537" s="216" t="s">
        <v>1545</v>
      </c>
      <c r="D537" s="87" t="s">
        <v>1546</v>
      </c>
      <c r="E537" s="87" t="s">
        <v>1547</v>
      </c>
      <c r="F537" s="87">
        <v>76</v>
      </c>
      <c r="G537" s="87">
        <v>110</v>
      </c>
      <c r="H537" s="87">
        <v>103</v>
      </c>
      <c r="I537" s="231">
        <v>110</v>
      </c>
    </row>
    <row r="538" spans="2:9" ht="19.2" customHeight="1" thickBot="1">
      <c r="C538" s="69"/>
      <c r="D538" s="4"/>
      <c r="E538" s="4"/>
      <c r="F538" s="3"/>
      <c r="G538" s="622"/>
      <c r="H538" s="622"/>
      <c r="I538" s="622"/>
    </row>
    <row r="539" spans="2:9" ht="36.75" customHeight="1" thickBot="1">
      <c r="C539" s="70" t="s">
        <v>361</v>
      </c>
      <c r="D539" s="39">
        <v>2021</v>
      </c>
      <c r="E539" s="42">
        <v>2022</v>
      </c>
      <c r="F539" s="32">
        <v>2023</v>
      </c>
      <c r="G539" s="32">
        <v>2024</v>
      </c>
      <c r="H539" s="622"/>
      <c r="I539" s="622"/>
    </row>
    <row r="540" spans="2:9">
      <c r="C540" s="183" t="s">
        <v>683</v>
      </c>
      <c r="D540" s="623">
        <f t="shared" ref="D540:G543" si="5">D546+D578</f>
        <v>6</v>
      </c>
      <c r="E540" s="624">
        <f t="shared" si="5"/>
        <v>6</v>
      </c>
      <c r="F540" s="625">
        <f t="shared" si="5"/>
        <v>6</v>
      </c>
      <c r="G540" s="625">
        <f t="shared" si="5"/>
        <v>6</v>
      </c>
      <c r="H540" s="622"/>
      <c r="I540" s="622"/>
    </row>
    <row r="541" spans="2:9">
      <c r="C541" s="60" t="s">
        <v>684</v>
      </c>
      <c r="D541" s="626">
        <f t="shared" si="5"/>
        <v>0</v>
      </c>
      <c r="E541" s="627">
        <f t="shared" si="5"/>
        <v>0</v>
      </c>
      <c r="F541" s="626">
        <f t="shared" si="5"/>
        <v>1</v>
      </c>
      <c r="G541" s="626">
        <f t="shared" si="5"/>
        <v>1</v>
      </c>
      <c r="H541" s="622"/>
      <c r="I541" s="622"/>
    </row>
    <row r="542" spans="2:9">
      <c r="C542" s="60" t="s">
        <v>685</v>
      </c>
      <c r="D542" s="626">
        <f t="shared" si="5"/>
        <v>6</v>
      </c>
      <c r="E542" s="627">
        <f t="shared" si="5"/>
        <v>6</v>
      </c>
      <c r="F542" s="626">
        <f t="shared" si="5"/>
        <v>4</v>
      </c>
      <c r="G542" s="626">
        <f t="shared" si="5"/>
        <v>4</v>
      </c>
      <c r="H542" s="622"/>
      <c r="I542" s="622"/>
    </row>
    <row r="543" spans="2:9" ht="13.8" thickBot="1">
      <c r="C543" s="61" t="s">
        <v>686</v>
      </c>
      <c r="D543" s="662">
        <f t="shared" si="5"/>
        <v>0</v>
      </c>
      <c r="E543" s="663">
        <f t="shared" si="5"/>
        <v>0</v>
      </c>
      <c r="F543" s="662">
        <f t="shared" si="5"/>
        <v>1</v>
      </c>
      <c r="G543" s="662">
        <f t="shared" si="5"/>
        <v>1</v>
      </c>
      <c r="H543" s="622"/>
      <c r="I543" s="622"/>
    </row>
    <row r="544" spans="2:9" ht="13.8" thickBot="1">
      <c r="D544" s="8"/>
      <c r="E544" s="13"/>
      <c r="F544" s="3"/>
      <c r="G544" s="622"/>
      <c r="H544" s="622"/>
      <c r="I544" s="622"/>
    </row>
    <row r="545" spans="2:9" ht="36.75" customHeight="1" thickBot="1">
      <c r="C545" s="70" t="s">
        <v>368</v>
      </c>
      <c r="D545" s="39">
        <v>2021</v>
      </c>
      <c r="E545" s="42">
        <v>2022</v>
      </c>
      <c r="F545" s="32">
        <v>2023</v>
      </c>
      <c r="G545" s="32">
        <v>2024</v>
      </c>
      <c r="H545" s="622"/>
      <c r="I545" s="622"/>
    </row>
    <row r="546" spans="2:9">
      <c r="C546" s="71" t="s">
        <v>683</v>
      </c>
      <c r="D546" s="533">
        <f>SUM(D547:D549)</f>
        <v>4</v>
      </c>
      <c r="E546" s="652">
        <f>SUM(E547:E549)</f>
        <v>4</v>
      </c>
      <c r="F546" s="533">
        <f>SUM(F547:F549)</f>
        <v>4</v>
      </c>
      <c r="G546" s="533">
        <f>SUM(G547:G549)</f>
        <v>4</v>
      </c>
      <c r="H546" s="622"/>
      <c r="I546" s="622"/>
    </row>
    <row r="547" spans="2:9">
      <c r="C547" s="72" t="s">
        <v>684</v>
      </c>
      <c r="D547" s="541">
        <v>0</v>
      </c>
      <c r="E547" s="653">
        <v>0</v>
      </c>
      <c r="F547" s="541">
        <v>1</v>
      </c>
      <c r="G547" s="541">
        <v>1</v>
      </c>
      <c r="H547" s="622"/>
      <c r="I547" s="622"/>
    </row>
    <row r="548" spans="2:9">
      <c r="C548" s="72" t="s">
        <v>685</v>
      </c>
      <c r="D548" s="541">
        <v>4</v>
      </c>
      <c r="E548" s="653">
        <v>4</v>
      </c>
      <c r="F548" s="541">
        <v>2</v>
      </c>
      <c r="G548" s="541">
        <v>2</v>
      </c>
      <c r="H548" s="622"/>
      <c r="I548" s="622"/>
    </row>
    <row r="549" spans="2:9" ht="13.8" thickBot="1">
      <c r="C549" s="73" t="s">
        <v>686</v>
      </c>
      <c r="D549" s="543">
        <v>0</v>
      </c>
      <c r="E549" s="655">
        <v>0</v>
      </c>
      <c r="F549" s="543">
        <v>1</v>
      </c>
      <c r="G549" s="538">
        <v>1</v>
      </c>
      <c r="H549" s="622"/>
      <c r="I549" s="622"/>
    </row>
    <row r="550" spans="2:9" ht="13.8" thickBot="1">
      <c r="C550" s="66"/>
      <c r="D550" s="409"/>
      <c r="E550" s="409"/>
      <c r="F550" s="3"/>
      <c r="G550" s="622"/>
      <c r="H550" s="622"/>
      <c r="I550" s="622"/>
    </row>
    <row r="551" spans="2:9" ht="57" customHeight="1" thickBot="1">
      <c r="B551" s="28" t="s">
        <v>10</v>
      </c>
      <c r="C551" s="27" t="s">
        <v>687</v>
      </c>
      <c r="D551" s="27" t="s">
        <v>12</v>
      </c>
      <c r="E551" s="27" t="s">
        <v>13</v>
      </c>
      <c r="F551" s="24" t="s">
        <v>688</v>
      </c>
      <c r="G551" s="24" t="s">
        <v>689</v>
      </c>
      <c r="H551" s="24" t="s">
        <v>690</v>
      </c>
      <c r="I551" s="26" t="s">
        <v>2722</v>
      </c>
    </row>
    <row r="552" spans="2:9" ht="27" thickBot="1">
      <c r="B552" s="77" t="s">
        <v>1548</v>
      </c>
      <c r="C552" s="68" t="s">
        <v>1549</v>
      </c>
      <c r="D552" s="11"/>
      <c r="E552" s="11"/>
      <c r="F552" s="11">
        <v>1</v>
      </c>
      <c r="G552" s="11">
        <v>1</v>
      </c>
      <c r="H552" s="11">
        <v>2</v>
      </c>
      <c r="I552" s="219"/>
    </row>
    <row r="553" spans="2:9" ht="50.4" customHeight="1">
      <c r="B553" s="427" t="s">
        <v>1550</v>
      </c>
      <c r="C553" s="398" t="s">
        <v>1551</v>
      </c>
      <c r="D553" s="357" t="s">
        <v>447</v>
      </c>
      <c r="E553" s="357" t="s">
        <v>113</v>
      </c>
      <c r="F553" s="357">
        <v>0</v>
      </c>
      <c r="G553" s="357">
        <v>0</v>
      </c>
      <c r="H553" s="357">
        <v>1</v>
      </c>
      <c r="I553" s="778"/>
    </row>
    <row r="554" spans="2:9" ht="24.75" customHeight="1">
      <c r="B554" s="1164" t="s">
        <v>1552</v>
      </c>
      <c r="C554" s="1151" t="s">
        <v>1553</v>
      </c>
      <c r="D554" s="1137" t="s">
        <v>246</v>
      </c>
      <c r="E554" s="1137" t="s">
        <v>839</v>
      </c>
      <c r="F554" s="1137">
        <v>0</v>
      </c>
      <c r="G554" s="1137">
        <v>2</v>
      </c>
      <c r="H554" s="894"/>
      <c r="I554" s="895"/>
    </row>
    <row r="555" spans="2:9" ht="13.8" thickBot="1">
      <c r="B555" s="1164"/>
      <c r="C555" s="1151"/>
      <c r="D555" s="1137"/>
      <c r="E555" s="1137"/>
      <c r="F555" s="1137"/>
      <c r="G555" s="1137"/>
      <c r="H555" s="551"/>
      <c r="I555" s="890"/>
    </row>
    <row r="556" spans="2:9" ht="33" customHeight="1" thickBot="1">
      <c r="B556" s="77" t="s">
        <v>1554</v>
      </c>
      <c r="C556" s="68" t="s">
        <v>1555</v>
      </c>
      <c r="D556" s="11"/>
      <c r="E556" s="11"/>
      <c r="F556" s="11">
        <v>1</v>
      </c>
      <c r="G556" s="11">
        <v>1</v>
      </c>
      <c r="H556" s="11">
        <v>1</v>
      </c>
      <c r="I556" s="219">
        <v>1</v>
      </c>
    </row>
    <row r="557" spans="2:9" ht="28.2" customHeight="1">
      <c r="B557" s="404" t="s">
        <v>1556</v>
      </c>
      <c r="C557" s="365" t="s">
        <v>1557</v>
      </c>
      <c r="D557" s="366" t="s">
        <v>561</v>
      </c>
      <c r="E557" s="366" t="s">
        <v>208</v>
      </c>
      <c r="F557" s="366">
        <v>2</v>
      </c>
      <c r="G557" s="366">
        <v>5</v>
      </c>
      <c r="H557" s="366">
        <v>6</v>
      </c>
      <c r="I557" s="368">
        <v>7</v>
      </c>
    </row>
    <row r="558" spans="2:9" ht="19.95" customHeight="1">
      <c r="B558" s="1164" t="s">
        <v>1558</v>
      </c>
      <c r="C558" s="405" t="s">
        <v>838</v>
      </c>
      <c r="D558" s="356" t="s">
        <v>447</v>
      </c>
      <c r="E558" s="356" t="s">
        <v>279</v>
      </c>
      <c r="F558" s="356">
        <v>1</v>
      </c>
      <c r="G558" s="356">
        <v>1</v>
      </c>
      <c r="H558" s="400">
        <v>0</v>
      </c>
      <c r="I558" s="397">
        <v>1</v>
      </c>
    </row>
    <row r="559" spans="2:9" ht="31.95" customHeight="1">
      <c r="B559" s="1164"/>
      <c r="C559" s="419" t="s">
        <v>1559</v>
      </c>
      <c r="D559" s="356"/>
      <c r="E559" s="421" t="s">
        <v>1260</v>
      </c>
      <c r="F559" s="421">
        <v>0</v>
      </c>
      <c r="G559" s="421">
        <v>0.3</v>
      </c>
      <c r="H559" s="421">
        <v>0</v>
      </c>
      <c r="I559" s="406"/>
    </row>
    <row r="560" spans="2:9" ht="31.95" customHeight="1">
      <c r="B560" s="1164"/>
      <c r="C560" s="419" t="s">
        <v>1560</v>
      </c>
      <c r="D560" s="356"/>
      <c r="E560" s="421" t="s">
        <v>1561</v>
      </c>
      <c r="F560" s="421">
        <v>0</v>
      </c>
      <c r="G560" s="421">
        <v>0</v>
      </c>
      <c r="H560" s="421">
        <v>0</v>
      </c>
      <c r="I560" s="406">
        <v>0</v>
      </c>
    </row>
    <row r="561" spans="2:19" ht="35.4" customHeight="1">
      <c r="B561" s="1164"/>
      <c r="C561" s="419" t="s">
        <v>1562</v>
      </c>
      <c r="D561" s="356"/>
      <c r="E561" s="421" t="s">
        <v>1038</v>
      </c>
      <c r="F561" s="421">
        <v>0</v>
      </c>
      <c r="G561" s="421">
        <v>0</v>
      </c>
      <c r="H561" s="421">
        <v>0</v>
      </c>
      <c r="I561" s="867">
        <v>0</v>
      </c>
    </row>
    <row r="562" spans="2:19" ht="37.5" customHeight="1">
      <c r="B562" s="1164"/>
      <c r="C562" s="119" t="s">
        <v>1563</v>
      </c>
      <c r="D562" s="603"/>
      <c r="E562" s="104" t="s">
        <v>763</v>
      </c>
      <c r="F562" s="104">
        <v>1</v>
      </c>
      <c r="G562" s="104"/>
      <c r="H562" s="104"/>
      <c r="I562" s="867"/>
    </row>
    <row r="563" spans="2:19" ht="35.4" customHeight="1">
      <c r="B563" s="1164"/>
      <c r="C563" s="419" t="s">
        <v>2804</v>
      </c>
      <c r="D563" s="752"/>
      <c r="E563" s="421" t="s">
        <v>766</v>
      </c>
      <c r="F563" s="421">
        <v>0</v>
      </c>
      <c r="G563" s="421">
        <v>0</v>
      </c>
      <c r="H563" s="421">
        <v>0</v>
      </c>
      <c r="I563" s="406">
        <v>1</v>
      </c>
    </row>
    <row r="564" spans="2:19" ht="39" customHeight="1">
      <c r="B564" s="1164"/>
      <c r="C564" s="419" t="s">
        <v>2805</v>
      </c>
      <c r="D564" s="752"/>
      <c r="E564" s="421" t="s">
        <v>905</v>
      </c>
      <c r="F564" s="421"/>
      <c r="G564" s="421">
        <v>0</v>
      </c>
      <c r="H564" s="421">
        <v>0</v>
      </c>
      <c r="I564" s="406">
        <v>0</v>
      </c>
    </row>
    <row r="565" spans="2:19" ht="39" customHeight="1">
      <c r="B565" s="1164"/>
      <c r="C565" s="405" t="s">
        <v>1564</v>
      </c>
      <c r="D565" s="752"/>
      <c r="E565" s="421" t="s">
        <v>695</v>
      </c>
      <c r="F565" s="421"/>
      <c r="G565" s="421"/>
      <c r="H565" s="421">
        <v>0</v>
      </c>
      <c r="I565" s="406">
        <v>0</v>
      </c>
    </row>
    <row r="566" spans="2:19" ht="36" customHeight="1">
      <c r="B566" s="1164"/>
      <c r="C566" s="419" t="s">
        <v>1565</v>
      </c>
      <c r="D566" s="752"/>
      <c r="E566" s="421" t="s">
        <v>695</v>
      </c>
      <c r="F566" s="356"/>
      <c r="G566" s="356"/>
      <c r="H566" s="421">
        <v>0</v>
      </c>
      <c r="I566" s="406">
        <v>0</v>
      </c>
    </row>
    <row r="567" spans="2:19" ht="45.6" customHeight="1">
      <c r="B567" s="1164"/>
      <c r="C567" s="419" t="s">
        <v>1566</v>
      </c>
      <c r="D567" s="752"/>
      <c r="E567" s="421" t="s">
        <v>1043</v>
      </c>
      <c r="F567" s="356"/>
      <c r="G567" s="356"/>
      <c r="H567" s="421">
        <v>0</v>
      </c>
      <c r="I567" s="867">
        <v>0</v>
      </c>
    </row>
    <row r="568" spans="2:19" ht="47.25" customHeight="1" thickBot="1">
      <c r="B568" s="1164"/>
      <c r="C568" s="631" t="s">
        <v>1567</v>
      </c>
      <c r="D568" s="632"/>
      <c r="E568" s="421" t="s">
        <v>907</v>
      </c>
      <c r="F568" s="356"/>
      <c r="G568" s="356"/>
      <c r="H568" s="356"/>
      <c r="I568" s="394"/>
    </row>
    <row r="569" spans="2:19" ht="27.75" customHeight="1" thickBot="1">
      <c r="B569" s="77" t="s">
        <v>1568</v>
      </c>
      <c r="C569" s="68" t="s">
        <v>1569</v>
      </c>
      <c r="D569" s="562"/>
      <c r="E569" s="562"/>
      <c r="F569" s="11">
        <v>1</v>
      </c>
      <c r="G569" s="11">
        <v>1</v>
      </c>
      <c r="H569" s="11">
        <v>0</v>
      </c>
      <c r="I569" s="219">
        <v>0</v>
      </c>
    </row>
    <row r="570" spans="2:19" ht="27.75" customHeight="1">
      <c r="B570" s="404" t="s">
        <v>1570</v>
      </c>
      <c r="C570" s="365" t="s">
        <v>1571</v>
      </c>
      <c r="D570" s="366" t="s">
        <v>1572</v>
      </c>
      <c r="E570" s="366" t="s">
        <v>1573</v>
      </c>
      <c r="F570" s="366" t="s">
        <v>1574</v>
      </c>
      <c r="G570" s="366" t="s">
        <v>1575</v>
      </c>
      <c r="H570" s="366" t="s">
        <v>1575</v>
      </c>
      <c r="I570" s="368" t="s">
        <v>1575</v>
      </c>
    </row>
    <row r="571" spans="2:19" ht="27.6" customHeight="1">
      <c r="B571" s="1168" t="s">
        <v>1576</v>
      </c>
      <c r="C571" s="471" t="s">
        <v>838</v>
      </c>
      <c r="D571" s="429" t="s">
        <v>447</v>
      </c>
      <c r="E571" s="429" t="s">
        <v>895</v>
      </c>
      <c r="F571" s="429">
        <v>0</v>
      </c>
      <c r="G571" s="429">
        <v>0</v>
      </c>
      <c r="H571" s="429">
        <v>0</v>
      </c>
      <c r="I571" s="426">
        <v>0</v>
      </c>
    </row>
    <row r="572" spans="2:19" ht="32.4" customHeight="1" thickBot="1">
      <c r="B572" s="1168"/>
      <c r="C572" s="419" t="s">
        <v>1577</v>
      </c>
      <c r="D572" s="356"/>
      <c r="E572" s="421" t="s">
        <v>841</v>
      </c>
      <c r="F572" s="421">
        <v>0</v>
      </c>
      <c r="G572" s="421">
        <v>0</v>
      </c>
      <c r="H572" s="421">
        <v>0</v>
      </c>
      <c r="I572" s="406">
        <v>0</v>
      </c>
    </row>
    <row r="573" spans="2:19" ht="27" thickBot="1">
      <c r="B573" s="641" t="s">
        <v>1578</v>
      </c>
      <c r="C573" s="548" t="s">
        <v>1579</v>
      </c>
      <c r="D573" s="112"/>
      <c r="E573" s="112"/>
      <c r="F573" s="112">
        <v>1</v>
      </c>
      <c r="G573" s="112">
        <v>1</v>
      </c>
      <c r="H573" s="112">
        <v>1</v>
      </c>
      <c r="I573" s="234">
        <v>1</v>
      </c>
    </row>
    <row r="574" spans="2:19" ht="36" customHeight="1">
      <c r="B574" s="427" t="s">
        <v>1556</v>
      </c>
      <c r="C574" s="398" t="s">
        <v>1580</v>
      </c>
      <c r="D574" s="357" t="s">
        <v>1194</v>
      </c>
      <c r="E574" s="357" t="s">
        <v>279</v>
      </c>
      <c r="F574" s="357">
        <v>0.96</v>
      </c>
      <c r="G574" s="357">
        <v>0.93</v>
      </c>
      <c r="H574" s="357">
        <v>0.92</v>
      </c>
      <c r="I574" s="373" t="s">
        <v>366</v>
      </c>
      <c r="J574" s="1242"/>
      <c r="K574" s="1243"/>
      <c r="L574" s="1243"/>
      <c r="M574" s="1243"/>
      <c r="N574" s="1243"/>
      <c r="O574" s="1243"/>
      <c r="P574" s="1243"/>
      <c r="Q574" s="1243"/>
      <c r="R574" s="1243"/>
      <c r="S574" s="1243"/>
    </row>
    <row r="575" spans="2:19" ht="36.6" customHeight="1" thickBot="1">
      <c r="B575" s="805" t="s">
        <v>1558</v>
      </c>
      <c r="C575" s="216" t="s">
        <v>1581</v>
      </c>
      <c r="D575" s="87" t="s">
        <v>1582</v>
      </c>
      <c r="E575" s="87" t="s">
        <v>1583</v>
      </c>
      <c r="F575" s="87" t="s">
        <v>1584</v>
      </c>
      <c r="G575" s="87" t="s">
        <v>1585</v>
      </c>
      <c r="H575" s="87"/>
      <c r="I575" s="231"/>
    </row>
    <row r="576" spans="2:19" ht="19.95" customHeight="1" thickBot="1">
      <c r="C576" s="69"/>
      <c r="D576" s="4"/>
      <c r="E576" s="4"/>
      <c r="F576" s="3"/>
      <c r="G576" s="622"/>
      <c r="H576" s="622"/>
      <c r="I576" s="622"/>
    </row>
    <row r="577" spans="2:9" ht="36" customHeight="1" thickBot="1">
      <c r="C577" s="70" t="s">
        <v>384</v>
      </c>
      <c r="D577" s="39">
        <v>2021</v>
      </c>
      <c r="E577" s="42">
        <v>2022</v>
      </c>
      <c r="F577" s="32">
        <v>2023</v>
      </c>
      <c r="G577" s="32">
        <v>2024</v>
      </c>
      <c r="H577" s="622"/>
      <c r="I577" s="622"/>
    </row>
    <row r="578" spans="2:9">
      <c r="C578" s="71" t="s">
        <v>683</v>
      </c>
      <c r="D578" s="533">
        <f>SUM(D579:D581)</f>
        <v>2</v>
      </c>
      <c r="E578" s="652">
        <f>SUM(E579:E581)</f>
        <v>2</v>
      </c>
      <c r="F578" s="533">
        <f>SUM(F579:F581)</f>
        <v>2</v>
      </c>
      <c r="G578" s="533">
        <v>2</v>
      </c>
      <c r="H578" s="622"/>
      <c r="I578" s="622"/>
    </row>
    <row r="579" spans="2:9">
      <c r="C579" s="72" t="s">
        <v>684</v>
      </c>
      <c r="D579" s="541">
        <v>0</v>
      </c>
      <c r="E579" s="653">
        <v>0</v>
      </c>
      <c r="F579" s="541">
        <v>0</v>
      </c>
      <c r="G579" s="541">
        <v>0</v>
      </c>
      <c r="H579" s="622"/>
      <c r="I579" s="622"/>
    </row>
    <row r="580" spans="2:9">
      <c r="C580" s="72" t="s">
        <v>685</v>
      </c>
      <c r="D580" s="541">
        <v>2</v>
      </c>
      <c r="E580" s="653">
        <v>2</v>
      </c>
      <c r="F580" s="541">
        <v>2</v>
      </c>
      <c r="G580" s="541">
        <v>2</v>
      </c>
      <c r="H580" s="622"/>
      <c r="I580" s="622"/>
    </row>
    <row r="581" spans="2:9" ht="13.8" thickBot="1">
      <c r="C581" s="73" t="s">
        <v>686</v>
      </c>
      <c r="D581" s="543">
        <v>0</v>
      </c>
      <c r="E581" s="655">
        <v>0</v>
      </c>
      <c r="F581" s="543">
        <v>0</v>
      </c>
      <c r="G581" s="538">
        <v>0</v>
      </c>
      <c r="H581" s="622"/>
      <c r="I581" s="622"/>
    </row>
    <row r="582" spans="2:9" ht="13.8" thickBot="1">
      <c r="C582" s="66"/>
      <c r="D582" s="409"/>
      <c r="E582" s="409"/>
      <c r="F582" s="3"/>
      <c r="G582" s="622"/>
      <c r="H582" s="622"/>
      <c r="I582" s="622"/>
    </row>
    <row r="583" spans="2:9" ht="60.6" customHeight="1" thickBot="1">
      <c r="B583" s="28" t="s">
        <v>10</v>
      </c>
      <c r="C583" s="27" t="s">
        <v>687</v>
      </c>
      <c r="D583" s="27" t="s">
        <v>12</v>
      </c>
      <c r="E583" s="27" t="s">
        <v>13</v>
      </c>
      <c r="F583" s="24" t="s">
        <v>688</v>
      </c>
      <c r="G583" s="24" t="s">
        <v>689</v>
      </c>
      <c r="H583" s="24" t="s">
        <v>690</v>
      </c>
      <c r="I583" s="26" t="s">
        <v>2722</v>
      </c>
    </row>
    <row r="584" spans="2:9" ht="28.5" customHeight="1" thickBot="1">
      <c r="B584" s="77" t="s">
        <v>1586</v>
      </c>
      <c r="C584" s="68" t="s">
        <v>1587</v>
      </c>
      <c r="D584" s="14"/>
      <c r="E584" s="14"/>
      <c r="F584" s="11">
        <v>1</v>
      </c>
      <c r="G584" s="11">
        <v>1</v>
      </c>
      <c r="H584" s="11">
        <v>1</v>
      </c>
      <c r="I584" s="219">
        <v>1</v>
      </c>
    </row>
    <row r="585" spans="2:9" ht="68.400000000000006" customHeight="1">
      <c r="B585" s="404" t="s">
        <v>1588</v>
      </c>
      <c r="C585" s="365" t="s">
        <v>1589</v>
      </c>
      <c r="D585" s="366" t="s">
        <v>1590</v>
      </c>
      <c r="E585" s="366" t="s">
        <v>1591</v>
      </c>
      <c r="F585" s="366">
        <v>74</v>
      </c>
      <c r="G585" s="366">
        <v>74.599999999999994</v>
      </c>
      <c r="H585" s="366">
        <v>75</v>
      </c>
      <c r="I585" s="368">
        <v>26.6</v>
      </c>
    </row>
    <row r="586" spans="2:9" ht="67.2" customHeight="1">
      <c r="B586" s="403" t="s">
        <v>1592</v>
      </c>
      <c r="C586" s="405" t="s">
        <v>1593</v>
      </c>
      <c r="D586" s="356" t="s">
        <v>1594</v>
      </c>
      <c r="E586" s="356" t="s">
        <v>1595</v>
      </c>
      <c r="F586" s="356">
        <v>7</v>
      </c>
      <c r="G586" s="356">
        <v>3</v>
      </c>
      <c r="H586" s="356">
        <v>4</v>
      </c>
      <c r="I586" s="397">
        <v>3.7</v>
      </c>
    </row>
    <row r="587" spans="2:9" ht="24" customHeight="1">
      <c r="B587" s="403" t="s">
        <v>1596</v>
      </c>
      <c r="C587" s="405" t="s">
        <v>1597</v>
      </c>
      <c r="D587" s="356" t="s">
        <v>231</v>
      </c>
      <c r="E587" s="356" t="s">
        <v>279</v>
      </c>
      <c r="F587" s="356">
        <v>4</v>
      </c>
      <c r="G587" s="356">
        <v>3</v>
      </c>
      <c r="H587" s="356">
        <v>2</v>
      </c>
      <c r="I587" s="397">
        <v>1</v>
      </c>
    </row>
    <row r="588" spans="2:9" ht="28.95" customHeight="1">
      <c r="B588" s="403" t="s">
        <v>1598</v>
      </c>
      <c r="C588" s="405" t="s">
        <v>1599</v>
      </c>
      <c r="D588" s="356" t="s">
        <v>231</v>
      </c>
      <c r="E588" s="356" t="s">
        <v>279</v>
      </c>
      <c r="F588" s="356">
        <v>4</v>
      </c>
      <c r="G588" s="356">
        <v>3</v>
      </c>
      <c r="H588" s="356">
        <v>2</v>
      </c>
      <c r="I588" s="397">
        <v>1</v>
      </c>
    </row>
    <row r="589" spans="2:9" ht="25.2" customHeight="1" thickBot="1">
      <c r="B589" s="403" t="s">
        <v>1600</v>
      </c>
      <c r="C589" s="405" t="s">
        <v>1601</v>
      </c>
      <c r="D589" s="356" t="s">
        <v>243</v>
      </c>
      <c r="E589" s="356" t="s">
        <v>208</v>
      </c>
      <c r="F589" s="356">
        <v>1</v>
      </c>
      <c r="G589" s="356">
        <v>0</v>
      </c>
      <c r="H589" s="356">
        <v>0</v>
      </c>
      <c r="I589" s="397">
        <v>0</v>
      </c>
    </row>
    <row r="590" spans="2:9" ht="27.75" customHeight="1" thickBot="1">
      <c r="B590" s="77" t="s">
        <v>1602</v>
      </c>
      <c r="C590" s="68" t="s">
        <v>1603</v>
      </c>
      <c r="D590" s="11"/>
      <c r="E590" s="11"/>
      <c r="F590" s="11">
        <v>1</v>
      </c>
      <c r="G590" s="11">
        <v>1</v>
      </c>
      <c r="H590" s="11">
        <v>1</v>
      </c>
      <c r="I590" s="219">
        <v>1</v>
      </c>
    </row>
    <row r="591" spans="2:9" ht="57" customHeight="1">
      <c r="B591" s="404" t="s">
        <v>1604</v>
      </c>
      <c r="C591" s="365" t="s">
        <v>1605</v>
      </c>
      <c r="D591" s="366" t="s">
        <v>1606</v>
      </c>
      <c r="E591" s="366" t="s">
        <v>1607</v>
      </c>
      <c r="F591" s="366">
        <v>52.1</v>
      </c>
      <c r="G591" s="366">
        <v>52.2</v>
      </c>
      <c r="H591" s="366">
        <v>67.900000000000006</v>
      </c>
      <c r="I591" s="368">
        <v>68.099999999999994</v>
      </c>
    </row>
    <row r="592" spans="2:9" ht="55.95" customHeight="1">
      <c r="B592" s="403" t="s">
        <v>1608</v>
      </c>
      <c r="C592" s="405" t="s">
        <v>1609</v>
      </c>
      <c r="D592" s="356" t="s">
        <v>1610</v>
      </c>
      <c r="E592" s="356" t="s">
        <v>1611</v>
      </c>
      <c r="F592" s="356">
        <v>52</v>
      </c>
      <c r="G592" s="356">
        <v>71</v>
      </c>
      <c r="H592" s="356">
        <v>66.5</v>
      </c>
      <c r="I592" s="397">
        <v>65.3</v>
      </c>
    </row>
    <row r="593" spans="2:9" ht="48.6" customHeight="1">
      <c r="B593" s="403" t="s">
        <v>1612</v>
      </c>
      <c r="C593" s="405" t="s">
        <v>1613</v>
      </c>
      <c r="D593" s="356" t="s">
        <v>1614</v>
      </c>
      <c r="E593" s="356" t="s">
        <v>1615</v>
      </c>
      <c r="F593" s="356">
        <v>56</v>
      </c>
      <c r="G593" s="356">
        <v>48.7</v>
      </c>
      <c r="H593" s="356">
        <v>57</v>
      </c>
      <c r="I593" s="397">
        <v>51.9</v>
      </c>
    </row>
    <row r="594" spans="2:9" ht="53.4" customHeight="1">
      <c r="B594" s="403" t="s">
        <v>1616</v>
      </c>
      <c r="C594" s="405" t="s">
        <v>1617</v>
      </c>
      <c r="D594" s="356" t="s">
        <v>1618</v>
      </c>
      <c r="E594" s="356" t="s">
        <v>1619</v>
      </c>
      <c r="F594" s="356">
        <v>48.6</v>
      </c>
      <c r="G594" s="356">
        <v>46.8</v>
      </c>
      <c r="H594" s="356">
        <v>42.8</v>
      </c>
      <c r="I594" s="397">
        <v>55.8</v>
      </c>
    </row>
    <row r="595" spans="2:9" ht="39" customHeight="1" thickBot="1">
      <c r="B595" s="805" t="s">
        <v>1620</v>
      </c>
      <c r="C595" s="216" t="s">
        <v>1621</v>
      </c>
      <c r="D595" s="87" t="s">
        <v>1622</v>
      </c>
      <c r="E595" s="87" t="s">
        <v>1623</v>
      </c>
      <c r="F595" s="87" t="s">
        <v>1624</v>
      </c>
      <c r="G595" s="87" t="s">
        <v>1625</v>
      </c>
      <c r="H595" s="87" t="s">
        <v>1626</v>
      </c>
      <c r="I595" s="231" t="s">
        <v>2741</v>
      </c>
    </row>
    <row r="596" spans="2:9" ht="13.8" thickBot="1">
      <c r="C596" s="69"/>
      <c r="D596" s="4"/>
      <c r="E596" s="4"/>
      <c r="F596" s="3"/>
      <c r="G596" s="622"/>
      <c r="H596" s="622"/>
      <c r="I596" s="622"/>
    </row>
    <row r="597" spans="2:9" ht="35.25" customHeight="1" thickBot="1">
      <c r="C597" s="70" t="s">
        <v>396</v>
      </c>
      <c r="D597" s="34">
        <v>2021</v>
      </c>
      <c r="E597" s="42">
        <v>2022</v>
      </c>
      <c r="F597" s="32">
        <v>2023</v>
      </c>
      <c r="G597" s="32">
        <v>2024</v>
      </c>
      <c r="H597" s="622"/>
      <c r="I597" s="622"/>
    </row>
    <row r="598" spans="2:9">
      <c r="C598" s="183" t="s">
        <v>683</v>
      </c>
      <c r="D598" s="664">
        <f t="shared" ref="D598:G601" si="6">D604+D661+D679</f>
        <v>20</v>
      </c>
      <c r="E598" s="625">
        <f t="shared" si="6"/>
        <v>20</v>
      </c>
      <c r="F598" s="645">
        <f t="shared" si="6"/>
        <v>20</v>
      </c>
      <c r="G598" s="645">
        <f t="shared" si="6"/>
        <v>20</v>
      </c>
      <c r="H598" s="622"/>
      <c r="I598" s="622"/>
    </row>
    <row r="599" spans="2:9">
      <c r="C599" s="60" t="s">
        <v>684</v>
      </c>
      <c r="D599" s="648">
        <f t="shared" si="6"/>
        <v>1</v>
      </c>
      <c r="E599" s="626">
        <f t="shared" si="6"/>
        <v>1</v>
      </c>
      <c r="F599" s="648">
        <f t="shared" si="6"/>
        <v>1</v>
      </c>
      <c r="G599" s="648">
        <f t="shared" si="6"/>
        <v>1</v>
      </c>
      <c r="H599" s="622"/>
      <c r="I599" s="622"/>
    </row>
    <row r="600" spans="2:9">
      <c r="C600" s="60" t="s">
        <v>685</v>
      </c>
      <c r="D600" s="648">
        <f t="shared" si="6"/>
        <v>19</v>
      </c>
      <c r="E600" s="626">
        <f t="shared" si="6"/>
        <v>19</v>
      </c>
      <c r="F600" s="648">
        <f t="shared" si="6"/>
        <v>19</v>
      </c>
      <c r="G600" s="648">
        <f t="shared" si="6"/>
        <v>19</v>
      </c>
      <c r="H600" s="622"/>
      <c r="I600" s="622"/>
    </row>
    <row r="601" spans="2:9" ht="13.8" thickBot="1">
      <c r="C601" s="61" t="s">
        <v>686</v>
      </c>
      <c r="D601" s="665">
        <f t="shared" si="6"/>
        <v>0</v>
      </c>
      <c r="E601" s="662">
        <f t="shared" si="6"/>
        <v>0</v>
      </c>
      <c r="F601" s="665">
        <f t="shared" si="6"/>
        <v>0</v>
      </c>
      <c r="G601" s="665">
        <f t="shared" si="6"/>
        <v>0</v>
      </c>
      <c r="H601" s="622"/>
      <c r="I601" s="622"/>
    </row>
    <row r="602" spans="2:9" ht="13.8" thickBot="1">
      <c r="D602" s="8"/>
      <c r="E602" s="13"/>
      <c r="F602" s="3"/>
      <c r="G602" s="622"/>
      <c r="H602" s="622"/>
      <c r="I602" s="622"/>
    </row>
    <row r="603" spans="2:9" ht="36" customHeight="1" thickBot="1">
      <c r="C603" s="70" t="s">
        <v>405</v>
      </c>
      <c r="D603" s="39">
        <v>2021</v>
      </c>
      <c r="E603" s="42">
        <v>2022</v>
      </c>
      <c r="F603" s="32">
        <v>2023</v>
      </c>
      <c r="G603" s="32">
        <v>2024</v>
      </c>
      <c r="H603" s="622"/>
      <c r="I603" s="622"/>
    </row>
    <row r="604" spans="2:9">
      <c r="C604" s="71" t="s">
        <v>683</v>
      </c>
      <c r="D604" s="633">
        <f>SUM(D605:D607)</f>
        <v>10</v>
      </c>
      <c r="E604" s="666">
        <f>SUM(E605:E607)</f>
        <v>10</v>
      </c>
      <c r="F604" s="633">
        <f>SUM(F605:F607)</f>
        <v>10</v>
      </c>
      <c r="G604" s="633">
        <v>10</v>
      </c>
      <c r="H604" s="622"/>
      <c r="I604" s="622"/>
    </row>
    <row r="605" spans="2:9">
      <c r="C605" s="72" t="s">
        <v>684</v>
      </c>
      <c r="D605" s="634">
        <v>0</v>
      </c>
      <c r="E605" s="667">
        <v>0</v>
      </c>
      <c r="F605" s="634">
        <v>0</v>
      </c>
      <c r="G605" s="541">
        <v>0</v>
      </c>
      <c r="H605" s="622"/>
      <c r="I605" s="622"/>
    </row>
    <row r="606" spans="2:9">
      <c r="C606" s="72" t="s">
        <v>685</v>
      </c>
      <c r="D606" s="634">
        <v>10</v>
      </c>
      <c r="E606" s="667">
        <v>10</v>
      </c>
      <c r="F606" s="634">
        <v>10</v>
      </c>
      <c r="G606" s="541">
        <v>10</v>
      </c>
      <c r="H606" s="622"/>
      <c r="I606" s="622"/>
    </row>
    <row r="607" spans="2:9" ht="13.8" thickBot="1">
      <c r="C607" s="73" t="s">
        <v>686</v>
      </c>
      <c r="D607" s="636">
        <v>0</v>
      </c>
      <c r="E607" s="668">
        <v>0</v>
      </c>
      <c r="F607" s="636">
        <v>0</v>
      </c>
      <c r="G607" s="538">
        <v>0</v>
      </c>
      <c r="H607" s="622"/>
      <c r="I607" s="622"/>
    </row>
    <row r="608" spans="2:9" ht="15" customHeight="1" thickBot="1">
      <c r="C608" s="66"/>
      <c r="D608" s="409"/>
      <c r="E608" s="409"/>
      <c r="F608" s="3"/>
      <c r="G608" s="622"/>
      <c r="H608" s="622"/>
      <c r="I608" s="622"/>
    </row>
    <row r="609" spans="2:9" ht="55.5" customHeight="1" thickBot="1">
      <c r="B609" s="28" t="s">
        <v>10</v>
      </c>
      <c r="C609" s="24" t="s">
        <v>687</v>
      </c>
      <c r="D609" s="24" t="s">
        <v>12</v>
      </c>
      <c r="E609" s="24" t="s">
        <v>13</v>
      </c>
      <c r="F609" s="24" t="s">
        <v>688</v>
      </c>
      <c r="G609" s="24" t="s">
        <v>689</v>
      </c>
      <c r="H609" s="24" t="s">
        <v>690</v>
      </c>
      <c r="I609" s="26" t="s">
        <v>2722</v>
      </c>
    </row>
    <row r="610" spans="2:9" ht="27" customHeight="1" thickBot="1">
      <c r="B610" s="52" t="s">
        <v>1627</v>
      </c>
      <c r="C610" s="53" t="s">
        <v>1628</v>
      </c>
      <c r="D610" s="227"/>
      <c r="E610" s="227"/>
      <c r="F610" s="6">
        <v>1</v>
      </c>
      <c r="G610" s="6">
        <v>1</v>
      </c>
      <c r="H610" s="6">
        <v>1</v>
      </c>
      <c r="I610" s="221">
        <v>1</v>
      </c>
    </row>
    <row r="611" spans="2:9" ht="42" customHeight="1">
      <c r="B611" s="842" t="s">
        <v>1629</v>
      </c>
      <c r="C611" s="568" t="s">
        <v>1630</v>
      </c>
      <c r="D611" s="366" t="s">
        <v>1631</v>
      </c>
      <c r="E611" s="366" t="s">
        <v>1632</v>
      </c>
      <c r="F611" s="366">
        <v>70</v>
      </c>
      <c r="G611" s="366">
        <v>51</v>
      </c>
      <c r="H611" s="366">
        <v>65</v>
      </c>
      <c r="I611" s="368">
        <v>67</v>
      </c>
    </row>
    <row r="612" spans="2:9" ht="40.200000000000003" customHeight="1">
      <c r="B612" s="403" t="s">
        <v>1633</v>
      </c>
      <c r="C612" s="405" t="s">
        <v>1634</v>
      </c>
      <c r="D612" s="356" t="s">
        <v>1635</v>
      </c>
      <c r="E612" s="356" t="s">
        <v>1636</v>
      </c>
      <c r="F612" s="356">
        <v>70</v>
      </c>
      <c r="G612" s="356">
        <v>20</v>
      </c>
      <c r="H612" s="356">
        <v>22</v>
      </c>
      <c r="I612" s="397">
        <v>26</v>
      </c>
    </row>
    <row r="613" spans="2:9" ht="31.2" customHeight="1" thickBot="1">
      <c r="B613" s="403" t="s">
        <v>1637</v>
      </c>
      <c r="C613" s="405" t="s">
        <v>1638</v>
      </c>
      <c r="D613" s="356" t="s">
        <v>1639</v>
      </c>
      <c r="E613" s="356" t="s">
        <v>1640</v>
      </c>
      <c r="F613" s="356">
        <v>418</v>
      </c>
      <c r="G613" s="356">
        <v>543</v>
      </c>
      <c r="H613" s="356">
        <v>663</v>
      </c>
      <c r="I613" s="397">
        <v>978</v>
      </c>
    </row>
    <row r="614" spans="2:9" ht="19.5" customHeight="1" thickBot="1">
      <c r="B614" s="77" t="s">
        <v>1641</v>
      </c>
      <c r="C614" s="68" t="s">
        <v>1642</v>
      </c>
      <c r="D614" s="14"/>
      <c r="E614" s="14"/>
      <c r="F614" s="11">
        <v>1</v>
      </c>
      <c r="G614" s="11">
        <v>1</v>
      </c>
      <c r="H614" s="11">
        <v>1</v>
      </c>
      <c r="I614" s="219">
        <v>1</v>
      </c>
    </row>
    <row r="615" spans="2:9" ht="34.200000000000003" customHeight="1">
      <c r="B615" s="842" t="s">
        <v>1643</v>
      </c>
      <c r="C615" s="568" t="s">
        <v>1644</v>
      </c>
      <c r="D615" s="366" t="s">
        <v>1645</v>
      </c>
      <c r="E615" s="366" t="s">
        <v>1136</v>
      </c>
      <c r="F615" s="366">
        <v>29</v>
      </c>
      <c r="G615" s="366">
        <v>20</v>
      </c>
      <c r="H615" s="366">
        <v>23</v>
      </c>
      <c r="I615" s="368">
        <v>30</v>
      </c>
    </row>
    <row r="616" spans="2:9" ht="39.6" customHeight="1">
      <c r="B616" s="618" t="s">
        <v>1646</v>
      </c>
      <c r="C616" s="471" t="s">
        <v>1647</v>
      </c>
      <c r="D616" s="429" t="s">
        <v>1648</v>
      </c>
      <c r="E616" s="429" t="s">
        <v>1649</v>
      </c>
      <c r="F616" s="429">
        <v>189</v>
      </c>
      <c r="G616" s="429">
        <v>285</v>
      </c>
      <c r="H616" s="429">
        <v>295</v>
      </c>
      <c r="I616" s="426">
        <v>260</v>
      </c>
    </row>
    <row r="617" spans="2:9" ht="24.6" customHeight="1">
      <c r="B617" s="618" t="s">
        <v>1650</v>
      </c>
      <c r="C617" s="471" t="s">
        <v>838</v>
      </c>
      <c r="D617" s="429" t="s">
        <v>447</v>
      </c>
      <c r="E617" s="429" t="s">
        <v>766</v>
      </c>
      <c r="F617" s="429">
        <v>0</v>
      </c>
      <c r="G617" s="429">
        <v>0</v>
      </c>
      <c r="H617" s="429">
        <v>0</v>
      </c>
      <c r="I617" s="426">
        <v>1</v>
      </c>
    </row>
    <row r="618" spans="2:9" ht="37.200000000000003" customHeight="1" thickBot="1">
      <c r="B618" s="896"/>
      <c r="C618" s="631" t="s">
        <v>1651</v>
      </c>
      <c r="D618" s="421"/>
      <c r="E618" s="421" t="s">
        <v>1034</v>
      </c>
      <c r="F618" s="421">
        <v>0</v>
      </c>
      <c r="G618" s="421">
        <v>0</v>
      </c>
      <c r="H618" s="421">
        <v>0</v>
      </c>
      <c r="I618" s="406">
        <v>1</v>
      </c>
    </row>
    <row r="619" spans="2:9" ht="17.25" customHeight="1" thickBot="1">
      <c r="B619" s="77" t="s">
        <v>1652</v>
      </c>
      <c r="C619" s="68" t="s">
        <v>1653</v>
      </c>
      <c r="D619" s="14"/>
      <c r="E619" s="14"/>
      <c r="F619" s="11">
        <v>1</v>
      </c>
      <c r="G619" s="11">
        <v>1</v>
      </c>
      <c r="H619" s="11">
        <v>1</v>
      </c>
      <c r="I619" s="219">
        <v>1</v>
      </c>
    </row>
    <row r="620" spans="2:9" ht="47.4" customHeight="1">
      <c r="B620" s="588" t="s">
        <v>1654</v>
      </c>
      <c r="C620" s="568" t="s">
        <v>1655</v>
      </c>
      <c r="D620" s="366" t="s">
        <v>1656</v>
      </c>
      <c r="E620" s="366" t="s">
        <v>1657</v>
      </c>
      <c r="F620" s="366">
        <v>67</v>
      </c>
      <c r="G620" s="366">
        <v>40</v>
      </c>
      <c r="H620" s="366">
        <v>91</v>
      </c>
      <c r="I620" s="368">
        <v>62</v>
      </c>
    </row>
    <row r="621" spans="2:9" ht="51.6" customHeight="1">
      <c r="B621" s="403" t="s">
        <v>1658</v>
      </c>
      <c r="C621" s="405" t="s">
        <v>2680</v>
      </c>
      <c r="D621" s="356" t="s">
        <v>1659</v>
      </c>
      <c r="E621" s="356" t="s">
        <v>1657</v>
      </c>
      <c r="F621" s="356">
        <v>150</v>
      </c>
      <c r="G621" s="356">
        <v>21</v>
      </c>
      <c r="H621" s="356">
        <v>35</v>
      </c>
      <c r="I621" s="397">
        <v>24</v>
      </c>
    </row>
    <row r="622" spans="2:9" ht="34.200000000000003" customHeight="1">
      <c r="B622" s="403" t="s">
        <v>1660</v>
      </c>
      <c r="C622" s="405" t="s">
        <v>1661</v>
      </c>
      <c r="D622" s="356" t="s">
        <v>447</v>
      </c>
      <c r="E622" s="356" t="s">
        <v>1662</v>
      </c>
      <c r="F622" s="356">
        <v>0</v>
      </c>
      <c r="G622" s="356">
        <v>0</v>
      </c>
      <c r="H622" s="356">
        <v>0</v>
      </c>
      <c r="I622" s="397">
        <v>0</v>
      </c>
    </row>
    <row r="623" spans="2:9" ht="43.95" customHeight="1">
      <c r="B623" s="818" t="s">
        <v>1663</v>
      </c>
      <c r="C623" s="600" t="s">
        <v>2681</v>
      </c>
      <c r="D623" s="356" t="s">
        <v>246</v>
      </c>
      <c r="E623" s="356" t="s">
        <v>113</v>
      </c>
      <c r="F623" s="356">
        <v>2</v>
      </c>
      <c r="G623" s="356">
        <v>2</v>
      </c>
      <c r="H623" s="356">
        <v>2</v>
      </c>
      <c r="I623" s="397">
        <v>1</v>
      </c>
    </row>
    <row r="624" spans="2:9" ht="27.75" customHeight="1">
      <c r="B624" s="1168" t="s">
        <v>1664</v>
      </c>
      <c r="C624" s="600" t="s">
        <v>838</v>
      </c>
      <c r="D624" s="356" t="s">
        <v>447</v>
      </c>
      <c r="E624" s="356" t="s">
        <v>695</v>
      </c>
      <c r="F624" s="356">
        <v>0</v>
      </c>
      <c r="G624" s="356">
        <v>0</v>
      </c>
      <c r="H624" s="356">
        <v>0</v>
      </c>
      <c r="I624" s="397">
        <v>0</v>
      </c>
    </row>
    <row r="625" spans="2:9" ht="39.6" customHeight="1" thickBot="1">
      <c r="B625" s="1168"/>
      <c r="C625" s="631" t="s">
        <v>1665</v>
      </c>
      <c r="D625" s="421"/>
      <c r="E625" s="421" t="s">
        <v>1036</v>
      </c>
      <c r="F625" s="421">
        <v>0</v>
      </c>
      <c r="G625" s="421">
        <v>0</v>
      </c>
      <c r="H625" s="421">
        <v>0</v>
      </c>
      <c r="I625" s="850">
        <v>0</v>
      </c>
    </row>
    <row r="626" spans="2:9" ht="20.25" customHeight="1" thickBot="1">
      <c r="B626" s="77" t="s">
        <v>1666</v>
      </c>
      <c r="C626" s="68" t="s">
        <v>1667</v>
      </c>
      <c r="D626" s="554"/>
      <c r="E626" s="554"/>
      <c r="F626" s="11">
        <v>1</v>
      </c>
      <c r="G626" s="11">
        <v>1</v>
      </c>
      <c r="H626" s="11">
        <v>1</v>
      </c>
      <c r="I626" s="219">
        <v>1</v>
      </c>
    </row>
    <row r="627" spans="2:9" ht="34.200000000000003" customHeight="1">
      <c r="B627" s="404" t="s">
        <v>1668</v>
      </c>
      <c r="C627" s="365" t="s">
        <v>1669</v>
      </c>
      <c r="D627" s="366" t="s">
        <v>1470</v>
      </c>
      <c r="E627" s="366" t="s">
        <v>1670</v>
      </c>
      <c r="F627" s="366">
        <v>143</v>
      </c>
      <c r="G627" s="366">
        <v>221</v>
      </c>
      <c r="H627" s="366">
        <v>265</v>
      </c>
      <c r="I627" s="368">
        <v>302</v>
      </c>
    </row>
    <row r="628" spans="2:9" ht="24.6" customHeight="1">
      <c r="B628" s="1168" t="s">
        <v>1671</v>
      </c>
      <c r="C628" s="471" t="s">
        <v>838</v>
      </c>
      <c r="D628" s="429" t="s">
        <v>447</v>
      </c>
      <c r="E628" s="429" t="s">
        <v>766</v>
      </c>
      <c r="F628" s="429">
        <v>0</v>
      </c>
      <c r="G628" s="429">
        <v>0</v>
      </c>
      <c r="H628" s="429">
        <v>1</v>
      </c>
      <c r="I628" s="426"/>
    </row>
    <row r="629" spans="2:9" ht="30.6" customHeight="1" thickBot="1">
      <c r="B629" s="1168"/>
      <c r="C629" s="631" t="s">
        <v>1672</v>
      </c>
      <c r="D629" s="421"/>
      <c r="E629" s="421" t="s">
        <v>1034</v>
      </c>
      <c r="F629" s="421">
        <v>0</v>
      </c>
      <c r="G629" s="421">
        <v>0</v>
      </c>
      <c r="H629" s="421">
        <v>1</v>
      </c>
      <c r="I629" s="406"/>
    </row>
    <row r="630" spans="2:9" ht="16.350000000000001" customHeight="1" thickBot="1">
      <c r="B630" s="77" t="s">
        <v>1673</v>
      </c>
      <c r="C630" s="68" t="s">
        <v>1674</v>
      </c>
      <c r="D630" s="554"/>
      <c r="E630" s="554"/>
      <c r="F630" s="11">
        <v>1</v>
      </c>
      <c r="G630" s="11">
        <v>1</v>
      </c>
      <c r="H630" s="11">
        <v>1</v>
      </c>
      <c r="I630" s="219">
        <v>1</v>
      </c>
    </row>
    <row r="631" spans="2:9" ht="46.2" customHeight="1">
      <c r="B631" s="842" t="s">
        <v>1675</v>
      </c>
      <c r="C631" s="568" t="s">
        <v>1676</v>
      </c>
      <c r="D631" s="366" t="s">
        <v>447</v>
      </c>
      <c r="E631" s="366" t="s">
        <v>477</v>
      </c>
      <c r="F631" s="366">
        <v>0</v>
      </c>
      <c r="G631" s="366">
        <v>0</v>
      </c>
      <c r="H631" s="366">
        <v>3</v>
      </c>
      <c r="I631" s="368">
        <v>5</v>
      </c>
    </row>
    <row r="632" spans="2:9" ht="46.2" customHeight="1">
      <c r="B632" s="818" t="s">
        <v>1677</v>
      </c>
      <c r="C632" s="600" t="s">
        <v>1678</v>
      </c>
      <c r="D632" s="356" t="s">
        <v>447</v>
      </c>
      <c r="E632" s="356" t="s">
        <v>1679</v>
      </c>
      <c r="F632" s="356">
        <v>0</v>
      </c>
      <c r="G632" s="356">
        <v>0</v>
      </c>
      <c r="H632" s="356">
        <v>0</v>
      </c>
      <c r="I632" s="397">
        <v>0</v>
      </c>
    </row>
    <row r="633" spans="2:9" ht="30" customHeight="1">
      <c r="B633" s="1168" t="s">
        <v>1680</v>
      </c>
      <c r="C633" s="600" t="s">
        <v>838</v>
      </c>
      <c r="D633" s="356" t="s">
        <v>447</v>
      </c>
      <c r="E633" s="356" t="s">
        <v>925</v>
      </c>
      <c r="F633" s="356">
        <v>0</v>
      </c>
      <c r="G633" s="356">
        <v>0</v>
      </c>
      <c r="H633" s="356">
        <v>0</v>
      </c>
      <c r="I633" s="397">
        <v>0</v>
      </c>
    </row>
    <row r="634" spans="2:9" ht="44.4" customHeight="1">
      <c r="B634" s="1168"/>
      <c r="C634" s="631" t="s">
        <v>1681</v>
      </c>
      <c r="D634" s="421"/>
      <c r="E634" s="421" t="s">
        <v>1240</v>
      </c>
      <c r="F634" s="421">
        <v>0</v>
      </c>
      <c r="G634" s="421">
        <v>0</v>
      </c>
      <c r="H634" s="421">
        <v>0</v>
      </c>
      <c r="I634" s="406">
        <v>0</v>
      </c>
    </row>
    <row r="635" spans="2:9" ht="45.6" customHeight="1" thickBot="1">
      <c r="B635" s="1168"/>
      <c r="C635" s="631" t="s">
        <v>1682</v>
      </c>
      <c r="D635" s="356"/>
      <c r="E635" s="421" t="s">
        <v>1352</v>
      </c>
      <c r="F635" s="421">
        <v>0</v>
      </c>
      <c r="G635" s="421">
        <v>0</v>
      </c>
      <c r="H635" s="421">
        <v>0</v>
      </c>
      <c r="I635" s="406">
        <v>0</v>
      </c>
    </row>
    <row r="636" spans="2:9" ht="32.25" customHeight="1" thickBot="1">
      <c r="B636" s="669" t="s">
        <v>1683</v>
      </c>
      <c r="C636" s="68" t="s">
        <v>1684</v>
      </c>
      <c r="D636" s="11"/>
      <c r="E636" s="11"/>
      <c r="F636" s="11">
        <v>1</v>
      </c>
      <c r="G636" s="11">
        <v>1</v>
      </c>
      <c r="H636" s="11">
        <v>1</v>
      </c>
      <c r="I636" s="219">
        <v>1</v>
      </c>
    </row>
    <row r="637" spans="2:9" ht="31.5" customHeight="1">
      <c r="B637" s="897" t="s">
        <v>1685</v>
      </c>
      <c r="C637" s="568" t="s">
        <v>1686</v>
      </c>
      <c r="D637" s="366" t="s">
        <v>447</v>
      </c>
      <c r="E637" s="366" t="s">
        <v>783</v>
      </c>
      <c r="F637" s="366">
        <v>44</v>
      </c>
      <c r="G637" s="366">
        <v>15</v>
      </c>
      <c r="H637" s="366">
        <v>46</v>
      </c>
      <c r="I637" s="368">
        <v>79</v>
      </c>
    </row>
    <row r="638" spans="2:9" ht="33.6" customHeight="1" thickBot="1">
      <c r="B638" s="403" t="s">
        <v>1687</v>
      </c>
      <c r="C638" s="405" t="s">
        <v>1688</v>
      </c>
      <c r="D638" s="361" t="s">
        <v>447</v>
      </c>
      <c r="E638" s="361" t="s">
        <v>120</v>
      </c>
      <c r="F638" s="356">
        <v>0</v>
      </c>
      <c r="G638" s="356">
        <v>55</v>
      </c>
      <c r="H638" s="356">
        <v>10</v>
      </c>
      <c r="I638" s="397">
        <v>65</v>
      </c>
    </row>
    <row r="639" spans="2:9" ht="20.399999999999999" customHeight="1" thickBot="1">
      <c r="B639" s="77" t="s">
        <v>1689</v>
      </c>
      <c r="C639" s="68" t="s">
        <v>1690</v>
      </c>
      <c r="D639" s="11"/>
      <c r="E639" s="11"/>
      <c r="F639" s="11">
        <v>1</v>
      </c>
      <c r="G639" s="11">
        <v>1</v>
      </c>
      <c r="H639" s="11">
        <v>1</v>
      </c>
      <c r="I639" s="219">
        <v>1</v>
      </c>
    </row>
    <row r="640" spans="2:9" ht="23.4" customHeight="1">
      <c r="B640" s="643" t="s">
        <v>1691</v>
      </c>
      <c r="C640" s="497" t="s">
        <v>1692</v>
      </c>
      <c r="D640" s="360" t="s">
        <v>1235</v>
      </c>
      <c r="E640" s="360" t="s">
        <v>1693</v>
      </c>
      <c r="F640" s="360">
        <v>6</v>
      </c>
      <c r="G640" s="360">
        <v>5.5</v>
      </c>
      <c r="H640" s="360">
        <v>5.5</v>
      </c>
      <c r="I640" s="393">
        <v>5.5</v>
      </c>
    </row>
    <row r="641" spans="2:9" ht="23.4" customHeight="1">
      <c r="B641" s="818" t="s">
        <v>1694</v>
      </c>
      <c r="C641" s="600" t="s">
        <v>2815</v>
      </c>
      <c r="D641" s="356" t="s">
        <v>1695</v>
      </c>
      <c r="E641" s="356" t="s">
        <v>1696</v>
      </c>
      <c r="F641" s="356">
        <v>32</v>
      </c>
      <c r="G641" s="356">
        <v>23</v>
      </c>
      <c r="H641" s="356">
        <v>34</v>
      </c>
      <c r="I641" s="426">
        <v>53</v>
      </c>
    </row>
    <row r="642" spans="2:9" ht="27" customHeight="1">
      <c r="B642" s="1168" t="s">
        <v>1697</v>
      </c>
      <c r="C642" s="471" t="s">
        <v>838</v>
      </c>
      <c r="D642" s="429" t="s">
        <v>447</v>
      </c>
      <c r="E642" s="429" t="s">
        <v>247</v>
      </c>
      <c r="F642" s="429">
        <v>0</v>
      </c>
      <c r="G642" s="429">
        <v>3</v>
      </c>
      <c r="H642" s="429">
        <v>5</v>
      </c>
      <c r="I642" s="426">
        <v>6</v>
      </c>
    </row>
    <row r="643" spans="2:9" ht="37.200000000000003" customHeight="1">
      <c r="B643" s="1168"/>
      <c r="C643" s="631" t="s">
        <v>2816</v>
      </c>
      <c r="D643" s="421"/>
      <c r="E643" s="421" t="s">
        <v>1561</v>
      </c>
      <c r="F643" s="421">
        <v>0</v>
      </c>
      <c r="G643" s="421">
        <v>0</v>
      </c>
      <c r="H643" s="421">
        <v>0</v>
      </c>
      <c r="I643" s="406">
        <v>0</v>
      </c>
    </row>
    <row r="644" spans="2:9" ht="35.4" customHeight="1" thickBot="1">
      <c r="B644" s="1168"/>
      <c r="C644" s="580" t="s">
        <v>2817</v>
      </c>
      <c r="D644" s="356"/>
      <c r="E644" s="421" t="s">
        <v>1698</v>
      </c>
      <c r="F644" s="421">
        <v>0</v>
      </c>
      <c r="G644" s="421">
        <v>3</v>
      </c>
      <c r="H644" s="421">
        <v>5</v>
      </c>
      <c r="I644" s="406">
        <v>6</v>
      </c>
    </row>
    <row r="645" spans="2:9" ht="35.25" customHeight="1" thickBot="1">
      <c r="B645" s="77" t="s">
        <v>1699</v>
      </c>
      <c r="C645" s="68" t="s">
        <v>1700</v>
      </c>
      <c r="D645" s="554"/>
      <c r="E645" s="554"/>
      <c r="F645" s="11">
        <v>1</v>
      </c>
      <c r="G645" s="11">
        <v>1</v>
      </c>
      <c r="H645" s="11">
        <v>1</v>
      </c>
      <c r="I645" s="219">
        <v>1</v>
      </c>
    </row>
    <row r="646" spans="2:9" ht="34.5" customHeight="1" thickBot="1">
      <c r="B646" s="404" t="s">
        <v>1701</v>
      </c>
      <c r="C646" s="365" t="s">
        <v>1702</v>
      </c>
      <c r="D646" s="366" t="s">
        <v>1703</v>
      </c>
      <c r="E646" s="366" t="s">
        <v>120</v>
      </c>
      <c r="F646" s="366">
        <v>100</v>
      </c>
      <c r="G646" s="366">
        <v>100</v>
      </c>
      <c r="H646" s="366">
        <v>100</v>
      </c>
      <c r="I646" s="368">
        <v>100</v>
      </c>
    </row>
    <row r="647" spans="2:9" ht="33.6" customHeight="1" thickBot="1">
      <c r="B647" s="77" t="s">
        <v>1704</v>
      </c>
      <c r="C647" s="68" t="s">
        <v>1705</v>
      </c>
      <c r="D647" s="554"/>
      <c r="E647" s="554"/>
      <c r="F647" s="11">
        <v>1</v>
      </c>
      <c r="G647" s="11">
        <v>1</v>
      </c>
      <c r="H647" s="11">
        <v>1</v>
      </c>
      <c r="I647" s="219">
        <v>1</v>
      </c>
    </row>
    <row r="648" spans="2:9" ht="35.4" customHeight="1" thickBot="1">
      <c r="B648" s="842" t="s">
        <v>1706</v>
      </c>
      <c r="C648" s="568" t="s">
        <v>1707</v>
      </c>
      <c r="D648" s="366" t="s">
        <v>1703</v>
      </c>
      <c r="E648" s="366" t="s">
        <v>120</v>
      </c>
      <c r="F648" s="366">
        <v>100</v>
      </c>
      <c r="G648" s="366">
        <v>100</v>
      </c>
      <c r="H648" s="366">
        <v>100</v>
      </c>
      <c r="I648" s="368">
        <v>100</v>
      </c>
    </row>
    <row r="649" spans="2:9" ht="27" customHeight="1" thickBot="1">
      <c r="B649" s="52" t="s">
        <v>1708</v>
      </c>
      <c r="C649" s="53" t="s">
        <v>1709</v>
      </c>
      <c r="D649" s="230"/>
      <c r="E649" s="230"/>
      <c r="F649" s="6">
        <v>1</v>
      </c>
      <c r="G649" s="6">
        <v>1</v>
      </c>
      <c r="H649" s="6">
        <v>1</v>
      </c>
      <c r="I649" s="221">
        <v>1</v>
      </c>
    </row>
    <row r="650" spans="2:9" ht="44.4" customHeight="1">
      <c r="B650" s="404" t="s">
        <v>1710</v>
      </c>
      <c r="C650" s="365" t="s">
        <v>1711</v>
      </c>
      <c r="D650" s="366" t="s">
        <v>1712</v>
      </c>
      <c r="E650" s="366" t="s">
        <v>1713</v>
      </c>
      <c r="F650" s="366">
        <v>32</v>
      </c>
      <c r="G650" s="366">
        <v>30</v>
      </c>
      <c r="H650" s="366">
        <v>33</v>
      </c>
      <c r="I650" s="368">
        <v>34</v>
      </c>
    </row>
    <row r="651" spans="2:9" ht="27.6" customHeight="1">
      <c r="B651" s="403" t="s">
        <v>1714</v>
      </c>
      <c r="C651" s="405" t="s">
        <v>1715</v>
      </c>
      <c r="D651" s="356" t="s">
        <v>1135</v>
      </c>
      <c r="E651" s="356" t="s">
        <v>727</v>
      </c>
      <c r="F651" s="356">
        <v>20</v>
      </c>
      <c r="G651" s="356">
        <v>25</v>
      </c>
      <c r="H651" s="356">
        <v>30</v>
      </c>
      <c r="I651" s="397">
        <v>35</v>
      </c>
    </row>
    <row r="652" spans="2:9" ht="43.2" customHeight="1">
      <c r="B652" s="1168" t="s">
        <v>1716</v>
      </c>
      <c r="C652" s="471" t="s">
        <v>838</v>
      </c>
      <c r="D652" s="429" t="s">
        <v>1717</v>
      </c>
      <c r="E652" s="429" t="s">
        <v>1718</v>
      </c>
      <c r="F652" s="429">
        <v>0</v>
      </c>
      <c r="G652" s="429">
        <v>1</v>
      </c>
      <c r="H652" s="429">
        <v>1</v>
      </c>
      <c r="I652" s="426"/>
    </row>
    <row r="653" spans="2:9" ht="15.6" customHeight="1">
      <c r="B653" s="1168"/>
      <c r="C653" s="419" t="s">
        <v>1719</v>
      </c>
      <c r="D653" s="356"/>
      <c r="E653" s="356"/>
      <c r="F653" s="356"/>
      <c r="G653" s="356">
        <v>1</v>
      </c>
      <c r="H653" s="356">
        <v>1</v>
      </c>
      <c r="I653" s="397"/>
    </row>
    <row r="654" spans="2:9" ht="23.4" customHeight="1">
      <c r="B654" s="1168"/>
      <c r="C654" s="419" t="s">
        <v>1720</v>
      </c>
      <c r="D654" s="400"/>
      <c r="E654" s="356"/>
      <c r="F654" s="400"/>
      <c r="G654" s="356"/>
      <c r="H654" s="356"/>
      <c r="I654" s="397"/>
    </row>
    <row r="655" spans="2:9" ht="31.2" customHeight="1" thickBot="1">
      <c r="B655" s="1185"/>
      <c r="C655" s="680" t="s">
        <v>1721</v>
      </c>
      <c r="D655" s="899"/>
      <c r="E655" s="900"/>
      <c r="F655" s="901"/>
      <c r="G655" s="902"/>
      <c r="H655" s="902"/>
      <c r="I655" s="903"/>
    </row>
    <row r="656" spans="2:9" ht="43.2" customHeight="1">
      <c r="B656" s="1226" t="s">
        <v>1722</v>
      </c>
      <c r="C656" s="1226"/>
      <c r="D656" s="1226"/>
      <c r="E656" s="1226"/>
      <c r="F656" s="1226"/>
      <c r="G656" s="1226"/>
      <c r="H656" s="1226"/>
      <c r="I656" s="1226"/>
    </row>
    <row r="657" spans="2:10" ht="37.950000000000003" customHeight="1">
      <c r="B657" s="1226" t="s">
        <v>1723</v>
      </c>
      <c r="C657" s="1226"/>
      <c r="D657" s="1226"/>
      <c r="E657" s="1226"/>
      <c r="F657" s="1226"/>
      <c r="G657" s="1226"/>
      <c r="H657" s="1226"/>
      <c r="I657" s="1226"/>
    </row>
    <row r="658" spans="2:10" ht="24" customHeight="1">
      <c r="B658" s="1226" t="s">
        <v>1724</v>
      </c>
      <c r="C658" s="1226"/>
      <c r="D658" s="1226"/>
      <c r="E658" s="1226"/>
      <c r="F658" s="1226"/>
      <c r="G658" s="1226"/>
      <c r="H658" s="1226"/>
      <c r="I658" s="1226"/>
    </row>
    <row r="659" spans="2:10" ht="12.75" customHeight="1" thickBot="1">
      <c r="C659" s="69"/>
      <c r="D659" s="4"/>
      <c r="E659" s="4"/>
      <c r="F659" s="3"/>
      <c r="G659" s="622"/>
      <c r="H659" s="622"/>
      <c r="I659" s="622"/>
    </row>
    <row r="660" spans="2:10" ht="41.4" customHeight="1" thickBot="1">
      <c r="C660" s="70" t="s">
        <v>416</v>
      </c>
      <c r="D660" s="34">
        <v>2021</v>
      </c>
      <c r="E660" s="42">
        <v>2022</v>
      </c>
      <c r="F660" s="32">
        <v>2023</v>
      </c>
      <c r="G660" s="32">
        <v>2024</v>
      </c>
      <c r="H660" s="622"/>
      <c r="I660" s="622"/>
    </row>
    <row r="661" spans="2:10">
      <c r="C661" s="71" t="s">
        <v>683</v>
      </c>
      <c r="D661" s="556">
        <f>SUM(D662:D664)</f>
        <v>3</v>
      </c>
      <c r="E661" s="670">
        <f>SUM(E662:E664)</f>
        <v>3</v>
      </c>
      <c r="F661" s="671">
        <f>SUM(F662:F664)</f>
        <v>3</v>
      </c>
      <c r="G661" s="633">
        <f>SUM(G662:G664)</f>
        <v>3</v>
      </c>
      <c r="H661" s="622"/>
      <c r="I661" s="622"/>
    </row>
    <row r="662" spans="2:10" ht="15" customHeight="1">
      <c r="C662" s="72" t="s">
        <v>684</v>
      </c>
      <c r="D662" s="557">
        <v>1</v>
      </c>
      <c r="E662" s="635">
        <v>1</v>
      </c>
      <c r="F662" s="672">
        <v>1</v>
      </c>
      <c r="G662" s="541">
        <v>1</v>
      </c>
      <c r="H662" s="622"/>
      <c r="I662" s="622"/>
    </row>
    <row r="663" spans="2:10">
      <c r="C663" s="72" t="s">
        <v>685</v>
      </c>
      <c r="D663" s="557">
        <v>2</v>
      </c>
      <c r="E663" s="635">
        <v>2</v>
      </c>
      <c r="F663" s="672">
        <v>2</v>
      </c>
      <c r="G663" s="541">
        <v>2</v>
      </c>
      <c r="H663" s="622"/>
      <c r="I663" s="622"/>
    </row>
    <row r="664" spans="2:10" ht="15" customHeight="1" thickBot="1">
      <c r="C664" s="73" t="s">
        <v>686</v>
      </c>
      <c r="D664" s="558">
        <v>0</v>
      </c>
      <c r="E664" s="498">
        <v>0</v>
      </c>
      <c r="F664" s="673">
        <v>0</v>
      </c>
      <c r="G664" s="538">
        <v>0</v>
      </c>
      <c r="H664" s="622"/>
      <c r="I664" s="622"/>
    </row>
    <row r="665" spans="2:10" ht="13.8" thickBot="1">
      <c r="C665" s="66"/>
      <c r="D665" s="409"/>
      <c r="E665" s="409"/>
      <c r="F665" s="3"/>
      <c r="G665" s="622"/>
      <c r="H665" s="622"/>
      <c r="I665" s="622"/>
    </row>
    <row r="666" spans="2:10" ht="54" customHeight="1" thickBot="1">
      <c r="B666" s="28" t="s">
        <v>10</v>
      </c>
      <c r="C666" s="27" t="s">
        <v>687</v>
      </c>
      <c r="D666" s="27" t="s">
        <v>12</v>
      </c>
      <c r="E666" s="27" t="s">
        <v>13</v>
      </c>
      <c r="F666" s="24" t="s">
        <v>688</v>
      </c>
      <c r="G666" s="24" t="s">
        <v>689</v>
      </c>
      <c r="H666" s="24" t="s">
        <v>690</v>
      </c>
      <c r="I666" s="26" t="s">
        <v>2722</v>
      </c>
    </row>
    <row r="667" spans="2:10" ht="33" customHeight="1" thickBot="1">
      <c r="B667" s="52" t="s">
        <v>1725</v>
      </c>
      <c r="C667" s="53" t="s">
        <v>1726</v>
      </c>
      <c r="D667" s="227"/>
      <c r="E667" s="227"/>
      <c r="F667" s="6">
        <v>1</v>
      </c>
      <c r="G667" s="6">
        <v>1</v>
      </c>
      <c r="H667" s="6">
        <v>1</v>
      </c>
      <c r="I667" s="221">
        <v>1</v>
      </c>
    </row>
    <row r="668" spans="2:10" ht="27" customHeight="1">
      <c r="B668" s="404" t="s">
        <v>1727</v>
      </c>
      <c r="C668" s="365" t="s">
        <v>1728</v>
      </c>
      <c r="D668" s="366" t="s">
        <v>419</v>
      </c>
      <c r="E668" s="366" t="s">
        <v>244</v>
      </c>
      <c r="F668" s="366">
        <v>13</v>
      </c>
      <c r="G668" s="366">
        <v>7</v>
      </c>
      <c r="H668" s="366">
        <v>17</v>
      </c>
      <c r="I668" s="368">
        <v>27</v>
      </c>
    </row>
    <row r="669" spans="2:10" ht="48" customHeight="1">
      <c r="B669" s="403" t="s">
        <v>1729</v>
      </c>
      <c r="C669" s="405" t="s">
        <v>1730</v>
      </c>
      <c r="D669" s="356" t="s">
        <v>447</v>
      </c>
      <c r="E669" s="356" t="s">
        <v>232</v>
      </c>
      <c r="F669" s="429">
        <v>0</v>
      </c>
      <c r="G669" s="429">
        <v>0</v>
      </c>
      <c r="H669" s="356">
        <v>13</v>
      </c>
      <c r="I669" s="397">
        <v>18</v>
      </c>
      <c r="J669" s="581"/>
    </row>
    <row r="670" spans="2:10" ht="27" customHeight="1" thickBot="1">
      <c r="B670" s="805" t="s">
        <v>1731</v>
      </c>
      <c r="C670" s="216" t="s">
        <v>1732</v>
      </c>
      <c r="D670" s="87" t="s">
        <v>1733</v>
      </c>
      <c r="E670" s="87" t="s">
        <v>1734</v>
      </c>
      <c r="F670" s="367">
        <v>0</v>
      </c>
      <c r="G670" s="367">
        <v>0</v>
      </c>
      <c r="H670" s="87">
        <v>6</v>
      </c>
      <c r="I670" s="823">
        <v>0</v>
      </c>
      <c r="J670" s="581"/>
    </row>
    <row r="671" spans="2:10" ht="33.6" customHeight="1" thickBot="1">
      <c r="B671" s="674" t="s">
        <v>1735</v>
      </c>
      <c r="C671" s="675" t="s">
        <v>2777</v>
      </c>
      <c r="D671" s="358"/>
      <c r="E671" s="358"/>
      <c r="F671" s="358">
        <v>2</v>
      </c>
      <c r="G671" s="358"/>
      <c r="H671" s="358"/>
      <c r="I671" s="369"/>
    </row>
    <row r="672" spans="2:10" ht="27" customHeight="1">
      <c r="B672" s="1190" t="s">
        <v>1736</v>
      </c>
      <c r="C672" s="497" t="s">
        <v>838</v>
      </c>
      <c r="D672" s="360" t="s">
        <v>447</v>
      </c>
      <c r="E672" s="360" t="s">
        <v>763</v>
      </c>
      <c r="F672" s="360">
        <v>1</v>
      </c>
      <c r="G672" s="360"/>
      <c r="H672" s="360"/>
      <c r="I672" s="393"/>
    </row>
    <row r="673" spans="2:9" ht="33" customHeight="1" thickBot="1">
      <c r="B673" s="1161"/>
      <c r="C673" s="631" t="s">
        <v>1737</v>
      </c>
      <c r="D673" s="356"/>
      <c r="E673" s="421" t="s">
        <v>763</v>
      </c>
      <c r="F673" s="421">
        <v>1</v>
      </c>
      <c r="G673" s="421"/>
      <c r="H673" s="421"/>
      <c r="I673" s="406"/>
    </row>
    <row r="674" spans="2:9" ht="21" customHeight="1" thickBot="1">
      <c r="B674" s="641" t="s">
        <v>1738</v>
      </c>
      <c r="C674" s="548" t="s">
        <v>1739</v>
      </c>
      <c r="D674" s="112"/>
      <c r="E674" s="112"/>
      <c r="F674" s="112">
        <v>1</v>
      </c>
      <c r="G674" s="112">
        <v>1</v>
      </c>
      <c r="H674" s="112">
        <v>1</v>
      </c>
      <c r="I674" s="234">
        <v>1</v>
      </c>
    </row>
    <row r="675" spans="2:9" ht="36.6" customHeight="1">
      <c r="B675" s="872" t="s">
        <v>1740</v>
      </c>
      <c r="C675" s="551" t="s">
        <v>1741</v>
      </c>
      <c r="D675" s="357" t="s">
        <v>1258</v>
      </c>
      <c r="E675" s="357" t="s">
        <v>1742</v>
      </c>
      <c r="F675" s="357">
        <v>17</v>
      </c>
      <c r="G675" s="357">
        <v>16</v>
      </c>
      <c r="H675" s="357">
        <v>12</v>
      </c>
      <c r="I675" s="373">
        <v>12</v>
      </c>
    </row>
    <row r="676" spans="2:9" ht="41.4" customHeight="1" thickBot="1">
      <c r="B676" s="858" t="s">
        <v>1743</v>
      </c>
      <c r="C676" s="806" t="s">
        <v>1744</v>
      </c>
      <c r="D676" s="87" t="s">
        <v>1745</v>
      </c>
      <c r="E676" s="87" t="s">
        <v>192</v>
      </c>
      <c r="F676" s="87">
        <v>33</v>
      </c>
      <c r="G676" s="87">
        <v>46</v>
      </c>
      <c r="H676" s="87">
        <v>50</v>
      </c>
      <c r="I676" s="231">
        <v>50</v>
      </c>
    </row>
    <row r="677" spans="2:9" ht="13.8" thickBot="1">
      <c r="C677" s="69"/>
      <c r="D677" s="4"/>
      <c r="E677" s="4"/>
      <c r="F677" s="3"/>
      <c r="G677" s="622"/>
      <c r="H677" s="622"/>
      <c r="I677" s="622"/>
    </row>
    <row r="678" spans="2:9" ht="41.1" customHeight="1" thickBot="1">
      <c r="C678" s="70" t="s">
        <v>420</v>
      </c>
      <c r="D678" s="34">
        <v>2021</v>
      </c>
      <c r="E678" s="42">
        <v>2022</v>
      </c>
      <c r="F678" s="32">
        <v>2023</v>
      </c>
      <c r="G678" s="32">
        <v>2024</v>
      </c>
      <c r="H678" s="622"/>
      <c r="I678" s="622"/>
    </row>
    <row r="679" spans="2:9">
      <c r="C679" s="71" t="s">
        <v>683</v>
      </c>
      <c r="D679" s="676">
        <f>SUM(D680:D682)</f>
        <v>7</v>
      </c>
      <c r="E679" s="633">
        <f>SUM(E680:E682)</f>
        <v>7</v>
      </c>
      <c r="F679" s="633">
        <f>SUM(F680:F682)</f>
        <v>7</v>
      </c>
      <c r="G679" s="633">
        <v>7</v>
      </c>
      <c r="H679" s="622"/>
      <c r="I679" s="622"/>
    </row>
    <row r="680" spans="2:9">
      <c r="C680" s="72" t="s">
        <v>684</v>
      </c>
      <c r="D680" s="677">
        <v>0</v>
      </c>
      <c r="E680" s="634">
        <v>0</v>
      </c>
      <c r="F680" s="634">
        <v>0</v>
      </c>
      <c r="G680" s="541">
        <v>0</v>
      </c>
      <c r="H680" s="622"/>
      <c r="I680" s="622"/>
    </row>
    <row r="681" spans="2:9">
      <c r="C681" s="72" t="s">
        <v>685</v>
      </c>
      <c r="D681" s="677">
        <v>7</v>
      </c>
      <c r="E681" s="634">
        <v>7</v>
      </c>
      <c r="F681" s="634">
        <v>7</v>
      </c>
      <c r="G681" s="541">
        <v>7</v>
      </c>
      <c r="H681" s="622"/>
      <c r="I681" s="622"/>
    </row>
    <row r="682" spans="2:9" ht="13.8" thickBot="1">
      <c r="C682" s="73" t="s">
        <v>686</v>
      </c>
      <c r="D682" s="586">
        <v>0</v>
      </c>
      <c r="E682" s="636">
        <v>0</v>
      </c>
      <c r="F682" s="636">
        <v>0</v>
      </c>
      <c r="G682" s="538">
        <v>0</v>
      </c>
      <c r="H682" s="622"/>
      <c r="I682" s="622"/>
    </row>
    <row r="683" spans="2:9" ht="13.8" thickBot="1">
      <c r="C683" s="66"/>
      <c r="D683" s="409"/>
      <c r="E683" s="409"/>
      <c r="F683" s="3"/>
      <c r="G683" s="622"/>
      <c r="H683" s="622"/>
      <c r="I683" s="622"/>
    </row>
    <row r="684" spans="2:9" ht="55.5" customHeight="1" thickBot="1">
      <c r="B684" s="75" t="s">
        <v>10</v>
      </c>
      <c r="C684" s="27" t="s">
        <v>687</v>
      </c>
      <c r="D684" s="27" t="s">
        <v>12</v>
      </c>
      <c r="E684" s="27" t="s">
        <v>13</v>
      </c>
      <c r="F684" s="27" t="s">
        <v>688</v>
      </c>
      <c r="G684" s="27" t="s">
        <v>689</v>
      </c>
      <c r="H684" s="27" t="s">
        <v>690</v>
      </c>
      <c r="I684" s="33" t="s">
        <v>2722</v>
      </c>
    </row>
    <row r="685" spans="2:9" ht="16.5" customHeight="1" thickBot="1">
      <c r="B685" s="656" t="s">
        <v>1746</v>
      </c>
      <c r="C685" s="678" t="s">
        <v>1747</v>
      </c>
      <c r="D685" s="657"/>
      <c r="E685" s="657"/>
      <c r="F685" s="375">
        <v>1</v>
      </c>
      <c r="G685" s="375">
        <v>1</v>
      </c>
      <c r="H685" s="375">
        <v>1</v>
      </c>
      <c r="I685" s="395">
        <v>2</v>
      </c>
    </row>
    <row r="686" spans="2:9" ht="31.95" customHeight="1">
      <c r="B686" s="423" t="s">
        <v>1748</v>
      </c>
      <c r="C686" s="467" t="s">
        <v>1749</v>
      </c>
      <c r="D686" s="375" t="s">
        <v>447</v>
      </c>
      <c r="E686" s="375" t="s">
        <v>113</v>
      </c>
      <c r="F686" s="375">
        <v>0</v>
      </c>
      <c r="G686" s="375">
        <v>0</v>
      </c>
      <c r="H686" s="375">
        <v>0</v>
      </c>
      <c r="I686" s="395">
        <v>1</v>
      </c>
    </row>
    <row r="687" spans="2:9" ht="29.4" customHeight="1">
      <c r="B687" s="403" t="s">
        <v>1750</v>
      </c>
      <c r="C687" s="405" t="s">
        <v>1751</v>
      </c>
      <c r="D687" s="356" t="s">
        <v>447</v>
      </c>
      <c r="E687" s="356" t="s">
        <v>113</v>
      </c>
      <c r="F687" s="356">
        <v>0</v>
      </c>
      <c r="G687" s="356">
        <v>0</v>
      </c>
      <c r="H687" s="356">
        <v>0</v>
      </c>
      <c r="I687" s="397">
        <v>0</v>
      </c>
    </row>
    <row r="688" spans="2:9" ht="26.4" customHeight="1" thickBot="1">
      <c r="B688" s="403" t="s">
        <v>1752</v>
      </c>
      <c r="C688" s="405" t="s">
        <v>1753</v>
      </c>
      <c r="D688" s="356" t="s">
        <v>447</v>
      </c>
      <c r="E688" s="356" t="s">
        <v>232</v>
      </c>
      <c r="F688" s="356">
        <v>0</v>
      </c>
      <c r="G688" s="356">
        <v>1</v>
      </c>
      <c r="H688" s="356">
        <v>2</v>
      </c>
      <c r="I688" s="397">
        <v>0</v>
      </c>
    </row>
    <row r="689" spans="2:9" ht="48.6" customHeight="1" thickBot="1">
      <c r="B689" s="77" t="s">
        <v>1754</v>
      </c>
      <c r="C689" s="68" t="s">
        <v>1755</v>
      </c>
      <c r="D689" s="562"/>
      <c r="E689" s="562"/>
      <c r="F689" s="11">
        <v>1</v>
      </c>
      <c r="G689" s="11">
        <v>1</v>
      </c>
      <c r="H689" s="11">
        <v>1</v>
      </c>
      <c r="I689" s="219">
        <v>1</v>
      </c>
    </row>
    <row r="690" spans="2:9" ht="34.950000000000003" customHeight="1">
      <c r="B690" s="404" t="s">
        <v>1756</v>
      </c>
      <c r="C690" s="365" t="s">
        <v>1757</v>
      </c>
      <c r="D690" s="366" t="s">
        <v>329</v>
      </c>
      <c r="E690" s="366" t="s">
        <v>237</v>
      </c>
      <c r="F690" s="366">
        <v>73</v>
      </c>
      <c r="G690" s="366">
        <v>90</v>
      </c>
      <c r="H690" s="366">
        <v>90</v>
      </c>
      <c r="I690" s="368">
        <v>119</v>
      </c>
    </row>
    <row r="691" spans="2:9" ht="29.4" customHeight="1">
      <c r="B691" s="403" t="s">
        <v>1758</v>
      </c>
      <c r="C691" s="405" t="s">
        <v>1759</v>
      </c>
      <c r="D691" s="356" t="s">
        <v>447</v>
      </c>
      <c r="E691" s="356" t="s">
        <v>1760</v>
      </c>
      <c r="F691" s="356">
        <v>0</v>
      </c>
      <c r="G691" s="356">
        <v>14</v>
      </c>
      <c r="H691" s="356">
        <v>16</v>
      </c>
      <c r="I691" s="397">
        <v>16</v>
      </c>
    </row>
    <row r="692" spans="2:9" ht="25.95" customHeight="1" thickBot="1">
      <c r="B692" s="403" t="s">
        <v>1761</v>
      </c>
      <c r="C692" s="405" t="s">
        <v>1762</v>
      </c>
      <c r="D692" s="356" t="s">
        <v>561</v>
      </c>
      <c r="E692" s="356" t="s">
        <v>1763</v>
      </c>
      <c r="F692" s="356">
        <v>0</v>
      </c>
      <c r="G692" s="356">
        <v>34</v>
      </c>
      <c r="H692" s="356">
        <v>37</v>
      </c>
      <c r="I692" s="397">
        <v>83</v>
      </c>
    </row>
    <row r="693" spans="2:9" ht="46.2" customHeight="1" thickBot="1">
      <c r="B693" s="226" t="s">
        <v>1764</v>
      </c>
      <c r="C693" s="196" t="s">
        <v>1765</v>
      </c>
      <c r="D693" s="18"/>
      <c r="E693" s="18"/>
      <c r="F693" s="18">
        <v>1</v>
      </c>
      <c r="G693" s="18">
        <v>1</v>
      </c>
      <c r="H693" s="18">
        <v>1</v>
      </c>
      <c r="I693" s="224">
        <v>1</v>
      </c>
    </row>
    <row r="694" spans="2:9" ht="75" customHeight="1" thickBot="1">
      <c r="B694" s="423" t="s">
        <v>1766</v>
      </c>
      <c r="C694" s="467" t="s">
        <v>1767</v>
      </c>
      <c r="D694" s="375" t="s">
        <v>447</v>
      </c>
      <c r="E694" s="375" t="s">
        <v>1768</v>
      </c>
      <c r="F694" s="375">
        <v>679</v>
      </c>
      <c r="G694" s="375">
        <v>520</v>
      </c>
      <c r="H694" s="375">
        <v>612</v>
      </c>
      <c r="I694" s="395">
        <v>1349</v>
      </c>
    </row>
    <row r="695" spans="2:9" ht="42" customHeight="1" thickBot="1">
      <c r="B695" s="865" t="s">
        <v>1769</v>
      </c>
      <c r="C695" s="617" t="s">
        <v>1770</v>
      </c>
      <c r="D695" s="11" t="s">
        <v>1771</v>
      </c>
      <c r="E695" s="11" t="s">
        <v>1772</v>
      </c>
      <c r="F695" s="11" t="s">
        <v>1773</v>
      </c>
      <c r="G695" s="11" t="s">
        <v>1774</v>
      </c>
      <c r="H695" s="11" t="s">
        <v>1775</v>
      </c>
      <c r="I695" s="219" t="s">
        <v>2742</v>
      </c>
    </row>
    <row r="696" spans="2:9" ht="43.95" customHeight="1" thickBot="1">
      <c r="B696" s="232" t="s">
        <v>1776</v>
      </c>
      <c r="C696" s="233" t="s">
        <v>1777</v>
      </c>
      <c r="D696" s="389"/>
      <c r="E696" s="389"/>
      <c r="F696" s="389">
        <v>1</v>
      </c>
      <c r="G696" s="213">
        <v>1</v>
      </c>
      <c r="H696" s="679">
        <v>1</v>
      </c>
      <c r="I696" s="387">
        <v>1</v>
      </c>
    </row>
    <row r="697" spans="2:9" ht="32.25" customHeight="1">
      <c r="B697" s="423" t="s">
        <v>1778</v>
      </c>
      <c r="C697" s="467" t="s">
        <v>1779</v>
      </c>
      <c r="D697" s="375" t="s">
        <v>447</v>
      </c>
      <c r="E697" s="375" t="s">
        <v>727</v>
      </c>
      <c r="F697" s="375">
        <v>5</v>
      </c>
      <c r="G697" s="375">
        <v>15</v>
      </c>
      <c r="H697" s="375">
        <v>27</v>
      </c>
      <c r="I697" s="395">
        <v>56</v>
      </c>
    </row>
    <row r="698" spans="2:9" ht="49.2" customHeight="1">
      <c r="B698" s="403" t="s">
        <v>1780</v>
      </c>
      <c r="C698" s="405" t="s">
        <v>2778</v>
      </c>
      <c r="D698" s="356" t="s">
        <v>1781</v>
      </c>
      <c r="E698" s="356" t="s">
        <v>1782</v>
      </c>
      <c r="F698" s="356" t="s">
        <v>1783</v>
      </c>
      <c r="G698" s="356" t="s">
        <v>1784</v>
      </c>
      <c r="H698" s="356" t="s">
        <v>1785</v>
      </c>
      <c r="I698" s="906" t="s">
        <v>2723</v>
      </c>
    </row>
    <row r="699" spans="2:9" ht="66.599999999999994" customHeight="1">
      <c r="B699" s="403" t="s">
        <v>1786</v>
      </c>
      <c r="C699" s="405" t="s">
        <v>1787</v>
      </c>
      <c r="D699" s="356" t="s">
        <v>1788</v>
      </c>
      <c r="E699" s="356" t="s">
        <v>1789</v>
      </c>
      <c r="F699" s="356" t="s">
        <v>1790</v>
      </c>
      <c r="G699" s="356" t="s">
        <v>1791</v>
      </c>
      <c r="H699" s="356" t="s">
        <v>1792</v>
      </c>
      <c r="I699" s="426" t="s">
        <v>2743</v>
      </c>
    </row>
    <row r="700" spans="2:9" ht="57.6" customHeight="1">
      <c r="B700" s="403" t="s">
        <v>1793</v>
      </c>
      <c r="C700" s="405" t="s">
        <v>1794</v>
      </c>
      <c r="D700" s="356" t="s">
        <v>1795</v>
      </c>
      <c r="E700" s="356" t="s">
        <v>1796</v>
      </c>
      <c r="F700" s="356" t="s">
        <v>1797</v>
      </c>
      <c r="G700" s="356" t="s">
        <v>1798</v>
      </c>
      <c r="H700" s="356" t="s">
        <v>1799</v>
      </c>
      <c r="I700" s="426" t="s">
        <v>2744</v>
      </c>
    </row>
    <row r="701" spans="2:9" ht="49.95" customHeight="1">
      <c r="B701" s="403" t="s">
        <v>1800</v>
      </c>
      <c r="C701" s="405" t="s">
        <v>1801</v>
      </c>
      <c r="D701" s="356" t="s">
        <v>1802</v>
      </c>
      <c r="E701" s="356" t="s">
        <v>1803</v>
      </c>
      <c r="F701" s="356" t="s">
        <v>1804</v>
      </c>
      <c r="G701" s="356" t="s">
        <v>1805</v>
      </c>
      <c r="H701" s="356" t="s">
        <v>1806</v>
      </c>
      <c r="I701" s="362" t="s">
        <v>2745</v>
      </c>
    </row>
    <row r="702" spans="2:9" ht="36.6" customHeight="1">
      <c r="B702" s="403" t="s">
        <v>1807</v>
      </c>
      <c r="C702" s="405" t="s">
        <v>1808</v>
      </c>
      <c r="D702" s="356" t="s">
        <v>447</v>
      </c>
      <c r="E702" s="356" t="s">
        <v>279</v>
      </c>
      <c r="F702" s="356">
        <v>3</v>
      </c>
      <c r="G702" s="356">
        <v>0</v>
      </c>
      <c r="H702" s="356">
        <v>0</v>
      </c>
      <c r="I702" s="397">
        <v>0</v>
      </c>
    </row>
    <row r="703" spans="2:9" ht="36.6" customHeight="1" thickBot="1">
      <c r="B703" s="403" t="s">
        <v>1809</v>
      </c>
      <c r="C703" s="405" t="s">
        <v>1810</v>
      </c>
      <c r="D703" s="356" t="s">
        <v>1811</v>
      </c>
      <c r="E703" s="356" t="s">
        <v>408</v>
      </c>
      <c r="F703" s="356">
        <v>0</v>
      </c>
      <c r="G703" s="356">
        <v>1.2</v>
      </c>
      <c r="H703" s="356">
        <v>1.2</v>
      </c>
      <c r="I703" s="397">
        <v>1.9</v>
      </c>
    </row>
    <row r="704" spans="2:9" ht="20.399999999999999" customHeight="1" thickBot="1">
      <c r="B704" s="567" t="s">
        <v>1812</v>
      </c>
      <c r="C704" s="196" t="s">
        <v>1813</v>
      </c>
      <c r="D704" s="228"/>
      <c r="E704" s="228"/>
      <c r="F704" s="18">
        <v>1</v>
      </c>
      <c r="G704" s="18">
        <v>1</v>
      </c>
      <c r="H704" s="18">
        <v>1</v>
      </c>
      <c r="I704" s="224">
        <v>1</v>
      </c>
    </row>
    <row r="705" spans="2:10" ht="34.200000000000003" customHeight="1">
      <c r="B705" s="427" t="s">
        <v>1814</v>
      </c>
      <c r="C705" s="398" t="s">
        <v>1815</v>
      </c>
      <c r="D705" s="357" t="s">
        <v>1816</v>
      </c>
      <c r="E705" s="357" t="s">
        <v>1817</v>
      </c>
      <c r="F705" s="357">
        <v>52</v>
      </c>
      <c r="G705" s="357">
        <v>53</v>
      </c>
      <c r="H705" s="357">
        <v>54</v>
      </c>
      <c r="I705" s="373">
        <v>57</v>
      </c>
    </row>
    <row r="706" spans="2:10" ht="28.2" customHeight="1">
      <c r="B706" s="1175" t="s">
        <v>1818</v>
      </c>
      <c r="C706" s="428" t="s">
        <v>838</v>
      </c>
      <c r="D706" s="429" t="s">
        <v>447</v>
      </c>
      <c r="E706" s="429" t="s">
        <v>113</v>
      </c>
      <c r="F706" s="429">
        <v>0</v>
      </c>
      <c r="G706" s="429">
        <v>0</v>
      </c>
      <c r="H706" s="429">
        <v>0</v>
      </c>
      <c r="I706" s="426">
        <v>0</v>
      </c>
    </row>
    <row r="707" spans="2:10" ht="33.6" customHeight="1">
      <c r="B707" s="1199"/>
      <c r="C707" s="419" t="s">
        <v>1819</v>
      </c>
      <c r="D707" s="356"/>
      <c r="E707" s="421" t="s">
        <v>901</v>
      </c>
      <c r="F707" s="104">
        <v>0</v>
      </c>
      <c r="G707" s="104">
        <v>0</v>
      </c>
      <c r="H707" s="104">
        <v>0</v>
      </c>
      <c r="I707" s="426">
        <v>0</v>
      </c>
    </row>
    <row r="708" spans="2:10" ht="34.200000000000003" customHeight="1">
      <c r="B708" s="802" t="s">
        <v>1820</v>
      </c>
      <c r="C708" s="428" t="s">
        <v>1821</v>
      </c>
      <c r="D708" s="429" t="s">
        <v>1124</v>
      </c>
      <c r="E708" s="429" t="s">
        <v>244</v>
      </c>
      <c r="F708" s="429">
        <v>6</v>
      </c>
      <c r="G708" s="429">
        <v>6</v>
      </c>
      <c r="H708" s="429">
        <v>7</v>
      </c>
      <c r="I708" s="426">
        <v>11</v>
      </c>
    </row>
    <row r="709" spans="2:10" ht="40.950000000000003" customHeight="1">
      <c r="B709" s="427" t="s">
        <v>1822</v>
      </c>
      <c r="C709" s="398" t="s">
        <v>1823</v>
      </c>
      <c r="D709" s="357" t="s">
        <v>1824</v>
      </c>
      <c r="E709" s="357" t="s">
        <v>783</v>
      </c>
      <c r="F709" s="505">
        <v>123</v>
      </c>
      <c r="G709" s="360">
        <v>123</v>
      </c>
      <c r="H709" s="360">
        <v>113</v>
      </c>
      <c r="I709" s="393">
        <v>96</v>
      </c>
    </row>
    <row r="710" spans="2:10" ht="32.25" customHeight="1">
      <c r="B710" s="403" t="s">
        <v>1825</v>
      </c>
      <c r="C710" s="405" t="s">
        <v>1826</v>
      </c>
      <c r="D710" s="356" t="s">
        <v>1827</v>
      </c>
      <c r="E710" s="356" t="s">
        <v>1828</v>
      </c>
      <c r="F710" s="429">
        <v>468</v>
      </c>
      <c r="G710" s="719">
        <v>472</v>
      </c>
      <c r="H710" s="429">
        <v>474</v>
      </c>
      <c r="I710" s="426">
        <v>475</v>
      </c>
    </row>
    <row r="711" spans="2:10" ht="33" customHeight="1" thickBot="1">
      <c r="B711" s="403" t="s">
        <v>1829</v>
      </c>
      <c r="C711" s="405" t="s">
        <v>1830</v>
      </c>
      <c r="D711" s="356" t="s">
        <v>1831</v>
      </c>
      <c r="E711" s="356" t="s">
        <v>727</v>
      </c>
      <c r="F711" s="429">
        <v>25.1</v>
      </c>
      <c r="G711" s="429">
        <v>25.2</v>
      </c>
      <c r="H711" s="719">
        <v>25.3</v>
      </c>
      <c r="I711" s="426">
        <v>25.4</v>
      </c>
    </row>
    <row r="712" spans="2:10" ht="26.25" customHeight="1" thickBot="1">
      <c r="B712" s="52" t="s">
        <v>1832</v>
      </c>
      <c r="C712" s="80" t="s">
        <v>1833</v>
      </c>
      <c r="D712" s="23"/>
      <c r="E712" s="23"/>
      <c r="F712" s="23">
        <v>1</v>
      </c>
      <c r="G712" s="23">
        <v>1</v>
      </c>
      <c r="H712" s="23">
        <v>1</v>
      </c>
      <c r="I712" s="223">
        <v>1</v>
      </c>
    </row>
    <row r="713" spans="2:10" ht="27.6" customHeight="1">
      <c r="B713" s="404" t="s">
        <v>1834</v>
      </c>
      <c r="C713" s="365" t="s">
        <v>1835</v>
      </c>
      <c r="D713" s="366" t="s">
        <v>447</v>
      </c>
      <c r="E713" s="366" t="s">
        <v>247</v>
      </c>
      <c r="F713" s="366">
        <v>0</v>
      </c>
      <c r="G713" s="366">
        <v>1</v>
      </c>
      <c r="H713" s="366">
        <v>2</v>
      </c>
      <c r="I713" s="368">
        <v>3</v>
      </c>
    </row>
    <row r="714" spans="2:10" ht="41.25" customHeight="1">
      <c r="B714" s="403" t="s">
        <v>1836</v>
      </c>
      <c r="C714" s="405" t="s">
        <v>1837</v>
      </c>
      <c r="D714" s="356" t="s">
        <v>447</v>
      </c>
      <c r="E714" s="356" t="s">
        <v>766</v>
      </c>
      <c r="F714" s="356">
        <v>0</v>
      </c>
      <c r="G714" s="356">
        <v>0</v>
      </c>
      <c r="H714" s="356">
        <v>0</v>
      </c>
      <c r="I714" s="397">
        <v>0</v>
      </c>
      <c r="J714" s="526"/>
    </row>
    <row r="715" spans="2:10" ht="30" customHeight="1" thickBot="1">
      <c r="B715" s="403" t="s">
        <v>1838</v>
      </c>
      <c r="C715" s="405" t="s">
        <v>1839</v>
      </c>
      <c r="D715" s="356" t="s">
        <v>447</v>
      </c>
      <c r="E715" s="356" t="s">
        <v>1840</v>
      </c>
      <c r="F715" s="356">
        <v>0</v>
      </c>
      <c r="G715" s="356">
        <v>0</v>
      </c>
      <c r="H715" s="356">
        <v>0</v>
      </c>
      <c r="I715" s="397">
        <v>0</v>
      </c>
    </row>
    <row r="716" spans="2:10" ht="21" customHeight="1" thickBot="1">
      <c r="B716" s="77" t="s">
        <v>1841</v>
      </c>
      <c r="C716" s="68" t="s">
        <v>1842</v>
      </c>
      <c r="D716" s="11"/>
      <c r="E716" s="11"/>
      <c r="F716" s="11">
        <v>1</v>
      </c>
      <c r="G716" s="11">
        <v>1</v>
      </c>
      <c r="H716" s="11">
        <v>1</v>
      </c>
      <c r="I716" s="219">
        <v>1</v>
      </c>
    </row>
    <row r="717" spans="2:10" ht="33" customHeight="1">
      <c r="B717" s="905" t="s">
        <v>1843</v>
      </c>
      <c r="C717" s="462" t="s">
        <v>1844</v>
      </c>
      <c r="D717" s="117" t="s">
        <v>447</v>
      </c>
      <c r="E717" s="117" t="s">
        <v>338</v>
      </c>
      <c r="F717" s="117">
        <v>104</v>
      </c>
      <c r="G717" s="117">
        <v>170</v>
      </c>
      <c r="H717" s="117">
        <v>152</v>
      </c>
      <c r="I717" s="778">
        <v>132</v>
      </c>
    </row>
    <row r="718" spans="2:10" ht="28.2" customHeight="1">
      <c r="B718" s="872" t="s">
        <v>1845</v>
      </c>
      <c r="C718" s="551" t="s">
        <v>1846</v>
      </c>
      <c r="D718" s="357" t="s">
        <v>447</v>
      </c>
      <c r="E718" s="357" t="s">
        <v>695</v>
      </c>
      <c r="F718" s="357">
        <v>0</v>
      </c>
      <c r="G718" s="357">
        <v>0</v>
      </c>
      <c r="H718" s="429">
        <v>0</v>
      </c>
      <c r="I718" s="426">
        <v>0</v>
      </c>
    </row>
    <row r="719" spans="2:10" ht="27.75" customHeight="1">
      <c r="B719" s="1168" t="s">
        <v>1847</v>
      </c>
      <c r="C719" s="471" t="s">
        <v>838</v>
      </c>
      <c r="D719" s="429" t="s">
        <v>447</v>
      </c>
      <c r="E719" s="429" t="s">
        <v>695</v>
      </c>
      <c r="F719" s="429">
        <v>0</v>
      </c>
      <c r="G719" s="429">
        <v>0</v>
      </c>
      <c r="H719" s="360">
        <v>0</v>
      </c>
      <c r="I719" s="393">
        <v>0</v>
      </c>
    </row>
    <row r="720" spans="2:10" ht="36.6" customHeight="1" thickBot="1">
      <c r="B720" s="1185"/>
      <c r="C720" s="680" t="s">
        <v>1848</v>
      </c>
      <c r="D720" s="87"/>
      <c r="E720" s="98" t="s">
        <v>1043</v>
      </c>
      <c r="F720" s="87"/>
      <c r="G720" s="87"/>
      <c r="H720" s="87"/>
      <c r="I720" s="394"/>
    </row>
    <row r="721" spans="2:9" ht="19.5" customHeight="1">
      <c r="B721" s="1174" t="s">
        <v>2818</v>
      </c>
      <c r="C721" s="1174"/>
      <c r="D721" s="1174"/>
      <c r="E721" s="1174"/>
      <c r="F721" s="1174"/>
      <c r="G721" s="1174"/>
      <c r="H721" s="1174"/>
      <c r="I721" s="1174"/>
    </row>
    <row r="722" spans="2:9" ht="13.8" thickBot="1">
      <c r="B722" s="681"/>
      <c r="C722" s="681"/>
      <c r="D722" s="681"/>
      <c r="E722" s="681"/>
      <c r="F722" s="3"/>
      <c r="G722" s="622"/>
      <c r="H722" s="622"/>
      <c r="I722" s="622"/>
    </row>
    <row r="723" spans="2:9" ht="35.25" customHeight="1" thickBot="1">
      <c r="B723" s="584"/>
      <c r="C723" s="81" t="s">
        <v>432</v>
      </c>
      <c r="D723" s="40">
        <v>2021</v>
      </c>
      <c r="E723" s="42">
        <v>2022</v>
      </c>
      <c r="F723" s="32">
        <v>2023</v>
      </c>
      <c r="G723" s="32">
        <v>2024</v>
      </c>
      <c r="H723" s="622"/>
      <c r="I723" s="622"/>
    </row>
    <row r="724" spans="2:9">
      <c r="B724" s="584"/>
      <c r="C724" s="183" t="s">
        <v>683</v>
      </c>
      <c r="D724" s="682">
        <f t="shared" ref="D724:G727" si="7">D730+D749</f>
        <v>8</v>
      </c>
      <c r="E724" s="683">
        <f t="shared" si="7"/>
        <v>8</v>
      </c>
      <c r="F724" s="533">
        <f t="shared" si="7"/>
        <v>8</v>
      </c>
      <c r="G724" s="533">
        <f t="shared" si="7"/>
        <v>8</v>
      </c>
      <c r="H724" s="622"/>
      <c r="I724" s="622"/>
    </row>
    <row r="725" spans="2:9">
      <c r="B725" s="584"/>
      <c r="C725" s="60" t="s">
        <v>684</v>
      </c>
      <c r="D725" s="534">
        <f t="shared" si="7"/>
        <v>0</v>
      </c>
      <c r="E725" s="684">
        <f t="shared" si="7"/>
        <v>0</v>
      </c>
      <c r="F725" s="534">
        <f t="shared" si="7"/>
        <v>0</v>
      </c>
      <c r="G725" s="534">
        <f t="shared" si="7"/>
        <v>0</v>
      </c>
      <c r="H725" s="622"/>
      <c r="I725" s="622"/>
    </row>
    <row r="726" spans="2:9">
      <c r="B726" s="584"/>
      <c r="C726" s="60" t="s">
        <v>685</v>
      </c>
      <c r="D726" s="534">
        <f t="shared" si="7"/>
        <v>8</v>
      </c>
      <c r="E726" s="684">
        <f t="shared" si="7"/>
        <v>8</v>
      </c>
      <c r="F726" s="534">
        <f t="shared" si="7"/>
        <v>8</v>
      </c>
      <c r="G726" s="534">
        <f t="shared" si="7"/>
        <v>8</v>
      </c>
      <c r="H726" s="622"/>
      <c r="I726" s="622"/>
    </row>
    <row r="727" spans="2:9" ht="13.8" thickBot="1">
      <c r="B727" s="584"/>
      <c r="C727" s="61" t="s">
        <v>686</v>
      </c>
      <c r="D727" s="662">
        <f t="shared" si="7"/>
        <v>0</v>
      </c>
      <c r="E727" s="663">
        <f t="shared" si="7"/>
        <v>0</v>
      </c>
      <c r="F727" s="662">
        <f t="shared" si="7"/>
        <v>0</v>
      </c>
      <c r="G727" s="662">
        <f t="shared" si="7"/>
        <v>0</v>
      </c>
      <c r="H727" s="622"/>
      <c r="I727" s="622"/>
    </row>
    <row r="728" spans="2:9" ht="13.8" thickBot="1">
      <c r="B728" s="584"/>
      <c r="C728" s="585"/>
      <c r="D728" s="9"/>
      <c r="E728" s="9"/>
      <c r="F728" s="3"/>
      <c r="G728" s="622"/>
      <c r="H728" s="622"/>
      <c r="I728" s="622"/>
    </row>
    <row r="729" spans="2:9" ht="34.5" customHeight="1" thickBot="1">
      <c r="C729" s="70" t="s">
        <v>440</v>
      </c>
      <c r="D729" s="39">
        <v>2021</v>
      </c>
      <c r="E729" s="42">
        <v>2022</v>
      </c>
      <c r="F729" s="32">
        <v>2023</v>
      </c>
      <c r="G729" s="32">
        <v>2024</v>
      </c>
      <c r="H729" s="622"/>
      <c r="I729" s="622"/>
    </row>
    <row r="730" spans="2:9">
      <c r="C730" s="71" t="s">
        <v>683</v>
      </c>
      <c r="D730" s="533">
        <f>SUM(D731:D733)</f>
        <v>2</v>
      </c>
      <c r="E730" s="652">
        <f>SUM(E731:E733)</f>
        <v>2</v>
      </c>
      <c r="F730" s="533">
        <f>SUM(F731:F733)</f>
        <v>2</v>
      </c>
      <c r="G730" s="533">
        <v>2</v>
      </c>
      <c r="H730" s="622"/>
      <c r="I730" s="622"/>
    </row>
    <row r="731" spans="2:9">
      <c r="C731" s="72" t="s">
        <v>684</v>
      </c>
      <c r="D731" s="541">
        <v>0</v>
      </c>
      <c r="E731" s="653">
        <v>0</v>
      </c>
      <c r="F731" s="541">
        <v>0</v>
      </c>
      <c r="G731" s="685">
        <v>0</v>
      </c>
      <c r="H731" s="622"/>
      <c r="I731" s="622"/>
    </row>
    <row r="732" spans="2:9">
      <c r="C732" s="72" t="s">
        <v>685</v>
      </c>
      <c r="D732" s="541">
        <v>2</v>
      </c>
      <c r="E732" s="653">
        <v>2</v>
      </c>
      <c r="F732" s="541">
        <v>2</v>
      </c>
      <c r="G732" s="685">
        <v>2</v>
      </c>
      <c r="H732" s="622"/>
      <c r="I732" s="622"/>
    </row>
    <row r="733" spans="2:9" ht="13.8" thickBot="1">
      <c r="C733" s="73" t="s">
        <v>686</v>
      </c>
      <c r="D733" s="543">
        <v>0</v>
      </c>
      <c r="E733" s="655">
        <v>0</v>
      </c>
      <c r="F733" s="543">
        <v>0</v>
      </c>
      <c r="G733" s="686">
        <v>0</v>
      </c>
      <c r="H733" s="622"/>
      <c r="I733" s="622"/>
    </row>
    <row r="734" spans="2:9" ht="13.8" thickBot="1">
      <c r="C734" s="66"/>
      <c r="D734" s="409"/>
      <c r="E734" s="409"/>
      <c r="F734" s="3"/>
      <c r="G734" s="622"/>
      <c r="H734" s="622"/>
      <c r="I734" s="622"/>
    </row>
    <row r="735" spans="2:9" ht="56.25" customHeight="1" thickBot="1">
      <c r="B735" s="28" t="s">
        <v>10</v>
      </c>
      <c r="C735" s="27" t="s">
        <v>687</v>
      </c>
      <c r="D735" s="27" t="s">
        <v>12</v>
      </c>
      <c r="E735" s="27" t="s">
        <v>13</v>
      </c>
      <c r="F735" s="24" t="s">
        <v>688</v>
      </c>
      <c r="G735" s="24" t="s">
        <v>689</v>
      </c>
      <c r="H735" s="24" t="s">
        <v>690</v>
      </c>
      <c r="I735" s="26" t="s">
        <v>2722</v>
      </c>
    </row>
    <row r="736" spans="2:9" ht="27" thickBot="1">
      <c r="B736" s="77" t="s">
        <v>1849</v>
      </c>
      <c r="C736" s="68" t="s">
        <v>1850</v>
      </c>
      <c r="D736" s="11"/>
      <c r="E736" s="11"/>
      <c r="F736" s="11">
        <v>1</v>
      </c>
      <c r="G736" s="11">
        <v>1</v>
      </c>
      <c r="H736" s="11">
        <v>1</v>
      </c>
      <c r="I736" s="219">
        <v>1</v>
      </c>
    </row>
    <row r="737" spans="2:9" ht="24.6" customHeight="1">
      <c r="B737" s="404" t="s">
        <v>1851</v>
      </c>
      <c r="C737" s="365" t="s">
        <v>1852</v>
      </c>
      <c r="D737" s="366" t="s">
        <v>419</v>
      </c>
      <c r="E737" s="366" t="s">
        <v>244</v>
      </c>
      <c r="F737" s="366">
        <v>3</v>
      </c>
      <c r="G737" s="366">
        <v>3</v>
      </c>
      <c r="H737" s="366">
        <v>5</v>
      </c>
      <c r="I737" s="368">
        <v>4</v>
      </c>
    </row>
    <row r="738" spans="2:9" ht="31.95" customHeight="1">
      <c r="B738" s="403" t="s">
        <v>1853</v>
      </c>
      <c r="C738" s="405" t="s">
        <v>1854</v>
      </c>
      <c r="D738" s="356" t="s">
        <v>1855</v>
      </c>
      <c r="E738" s="356" t="s">
        <v>1856</v>
      </c>
      <c r="F738" s="356" t="s">
        <v>1857</v>
      </c>
      <c r="G738" s="356">
        <v>0</v>
      </c>
      <c r="H738" s="356" t="s">
        <v>1858</v>
      </c>
      <c r="I738" s="397">
        <v>0</v>
      </c>
    </row>
    <row r="739" spans="2:9" ht="23.4" customHeight="1">
      <c r="B739" s="1164" t="s">
        <v>1859</v>
      </c>
      <c r="C739" s="1151" t="s">
        <v>1860</v>
      </c>
      <c r="D739" s="1137" t="s">
        <v>447</v>
      </c>
      <c r="E739" s="1137" t="s">
        <v>763</v>
      </c>
      <c r="F739" s="1137">
        <v>1</v>
      </c>
      <c r="G739" s="1137"/>
      <c r="H739" s="356"/>
      <c r="I739" s="397"/>
    </row>
    <row r="740" spans="2:9" ht="27.6" customHeight="1">
      <c r="B740" s="1241"/>
      <c r="C740" s="1123"/>
      <c r="D740" s="1124"/>
      <c r="E740" s="1124"/>
      <c r="F740" s="1124"/>
      <c r="G740" s="1124"/>
      <c r="H740" s="360"/>
      <c r="I740" s="393"/>
    </row>
    <row r="741" spans="2:9" ht="24.6" customHeight="1">
      <c r="B741" s="907" t="s">
        <v>1861</v>
      </c>
      <c r="C741" s="405" t="s">
        <v>1862</v>
      </c>
      <c r="D741" s="356" t="s">
        <v>447</v>
      </c>
      <c r="E741" s="356" t="s">
        <v>113</v>
      </c>
      <c r="F741" s="356">
        <v>0</v>
      </c>
      <c r="G741" s="356">
        <v>0</v>
      </c>
      <c r="H741" s="356">
        <v>0</v>
      </c>
      <c r="I741" s="397">
        <v>0</v>
      </c>
    </row>
    <row r="742" spans="2:9" ht="19.95" customHeight="1">
      <c r="B742" s="1168" t="s">
        <v>1863</v>
      </c>
      <c r="C742" s="471" t="s">
        <v>838</v>
      </c>
      <c r="D742" s="429" t="s">
        <v>447</v>
      </c>
      <c r="E742" s="429" t="s">
        <v>113</v>
      </c>
      <c r="F742" s="429">
        <v>0</v>
      </c>
      <c r="G742" s="429">
        <v>0</v>
      </c>
      <c r="H742" s="429">
        <v>0</v>
      </c>
      <c r="I742" s="426">
        <v>0</v>
      </c>
    </row>
    <row r="743" spans="2:9" ht="42.6" customHeight="1" thickBot="1">
      <c r="B743" s="1169"/>
      <c r="C743" s="631" t="s">
        <v>1864</v>
      </c>
      <c r="D743" s="356"/>
      <c r="E743" s="421" t="s">
        <v>901</v>
      </c>
      <c r="F743" s="421">
        <v>0</v>
      </c>
      <c r="G743" s="421">
        <v>0</v>
      </c>
      <c r="H743" s="421">
        <v>0</v>
      </c>
      <c r="I743" s="407">
        <v>0</v>
      </c>
    </row>
    <row r="744" spans="2:9" ht="26.4" customHeight="1" thickBot="1">
      <c r="B744" s="77" t="s">
        <v>1865</v>
      </c>
      <c r="C744" s="68" t="s">
        <v>1866</v>
      </c>
      <c r="D744" s="11"/>
      <c r="E744" s="11"/>
      <c r="F744" s="11">
        <v>1</v>
      </c>
      <c r="G744" s="11">
        <v>1</v>
      </c>
      <c r="H744" s="11">
        <v>1</v>
      </c>
      <c r="I744" s="219">
        <v>1</v>
      </c>
    </row>
    <row r="745" spans="2:9" ht="23.25" customHeight="1">
      <c r="B745" s="404" t="s">
        <v>1867</v>
      </c>
      <c r="C745" s="365" t="s">
        <v>1868</v>
      </c>
      <c r="D745" s="366" t="s">
        <v>447</v>
      </c>
      <c r="E745" s="366" t="s">
        <v>535</v>
      </c>
      <c r="F745" s="366">
        <v>1</v>
      </c>
      <c r="G745" s="366">
        <v>1</v>
      </c>
      <c r="H745" s="117" t="s">
        <v>366</v>
      </c>
      <c r="I745" s="368" t="s">
        <v>366</v>
      </c>
    </row>
    <row r="746" spans="2:9" ht="31.5" customHeight="1" thickBot="1">
      <c r="B746" s="687" t="s">
        <v>1869</v>
      </c>
      <c r="C746" s="472" t="s">
        <v>1870</v>
      </c>
      <c r="D746" s="87" t="s">
        <v>447</v>
      </c>
      <c r="E746" s="87" t="s">
        <v>833</v>
      </c>
      <c r="F746" s="87">
        <v>37</v>
      </c>
      <c r="G746" s="87">
        <v>25</v>
      </c>
      <c r="H746" s="367" t="s">
        <v>366</v>
      </c>
      <c r="I746" s="231" t="s">
        <v>366</v>
      </c>
    </row>
    <row r="747" spans="2:9" ht="13.8" thickBot="1">
      <c r="B747" s="584"/>
      <c r="C747" s="585"/>
      <c r="D747" s="637"/>
      <c r="E747" s="637"/>
      <c r="F747" s="3"/>
      <c r="G747" s="622"/>
      <c r="H747" s="622"/>
      <c r="I747" s="622"/>
    </row>
    <row r="748" spans="2:9" ht="39" customHeight="1" thickBot="1">
      <c r="C748" s="70" t="s">
        <v>444</v>
      </c>
      <c r="D748" s="34">
        <v>2021</v>
      </c>
      <c r="E748" s="42">
        <v>2022</v>
      </c>
      <c r="F748" s="32">
        <v>2023</v>
      </c>
      <c r="G748" s="32">
        <v>2024</v>
      </c>
      <c r="H748" s="622"/>
      <c r="I748" s="622"/>
    </row>
    <row r="749" spans="2:9">
      <c r="C749" s="71" t="s">
        <v>683</v>
      </c>
      <c r="D749" s="556">
        <f>SUM(D750:D752)</f>
        <v>6</v>
      </c>
      <c r="E749" s="533">
        <f>SUM(E750:E752)</f>
        <v>6</v>
      </c>
      <c r="F749" s="533">
        <f>SUM(F750:F752)</f>
        <v>6</v>
      </c>
      <c r="G749" s="533">
        <f>SUM(G750:G752)</f>
        <v>6</v>
      </c>
      <c r="H749" s="622"/>
      <c r="I749" s="622"/>
    </row>
    <row r="750" spans="2:9">
      <c r="C750" s="72" t="s">
        <v>684</v>
      </c>
      <c r="D750" s="557">
        <v>0</v>
      </c>
      <c r="E750" s="541">
        <v>0</v>
      </c>
      <c r="F750" s="541">
        <v>0</v>
      </c>
      <c r="G750" s="541">
        <v>0</v>
      </c>
      <c r="H750" s="622"/>
      <c r="I750" s="622"/>
    </row>
    <row r="751" spans="2:9">
      <c r="C751" s="72" t="s">
        <v>685</v>
      </c>
      <c r="D751" s="557">
        <v>6</v>
      </c>
      <c r="E751" s="541">
        <v>6</v>
      </c>
      <c r="F751" s="541">
        <v>6</v>
      </c>
      <c r="G751" s="541">
        <v>6</v>
      </c>
      <c r="H751" s="622"/>
      <c r="I751" s="622"/>
    </row>
    <row r="752" spans="2:9" ht="13.8" thickBot="1">
      <c r="C752" s="73" t="s">
        <v>686</v>
      </c>
      <c r="D752" s="558">
        <v>0</v>
      </c>
      <c r="E752" s="543">
        <v>0</v>
      </c>
      <c r="F752" s="543">
        <v>0</v>
      </c>
      <c r="G752" s="538">
        <v>0</v>
      </c>
      <c r="H752" s="622"/>
      <c r="I752" s="622"/>
    </row>
    <row r="753" spans="2:9" ht="13.8" thickBot="1">
      <c r="C753" s="66"/>
      <c r="D753" s="409"/>
      <c r="E753" s="409"/>
      <c r="F753" s="3"/>
      <c r="G753" s="622"/>
      <c r="H753" s="622"/>
      <c r="I753" s="622"/>
    </row>
    <row r="754" spans="2:9" ht="57.75" customHeight="1" thickBot="1">
      <c r="B754" s="28" t="s">
        <v>10</v>
      </c>
      <c r="C754" s="27" t="s">
        <v>687</v>
      </c>
      <c r="D754" s="27" t="s">
        <v>12</v>
      </c>
      <c r="E754" s="27" t="s">
        <v>13</v>
      </c>
      <c r="F754" s="24" t="s">
        <v>688</v>
      </c>
      <c r="G754" s="24" t="s">
        <v>689</v>
      </c>
      <c r="H754" s="24" t="s">
        <v>690</v>
      </c>
      <c r="I754" s="26" t="s">
        <v>2722</v>
      </c>
    </row>
    <row r="755" spans="2:9" ht="30.75" customHeight="1" thickBot="1">
      <c r="B755" s="77" t="s">
        <v>1871</v>
      </c>
      <c r="C755" s="68" t="s">
        <v>1872</v>
      </c>
      <c r="D755" s="11"/>
      <c r="E755" s="11"/>
      <c r="F755" s="11">
        <v>1</v>
      </c>
      <c r="G755" s="11">
        <v>1</v>
      </c>
      <c r="H755" s="11">
        <v>1</v>
      </c>
      <c r="I755" s="219">
        <v>1</v>
      </c>
    </row>
    <row r="756" spans="2:9" ht="36.6" customHeight="1">
      <c r="B756" s="404" t="s">
        <v>1873</v>
      </c>
      <c r="C756" s="365" t="s">
        <v>1874</v>
      </c>
      <c r="D756" s="366" t="s">
        <v>561</v>
      </c>
      <c r="E756" s="366" t="s">
        <v>562</v>
      </c>
      <c r="F756" s="366">
        <v>2</v>
      </c>
      <c r="G756" s="366">
        <v>0</v>
      </c>
      <c r="H756" s="366">
        <v>1</v>
      </c>
      <c r="I756" s="368">
        <v>1</v>
      </c>
    </row>
    <row r="757" spans="2:9" ht="37.5" customHeight="1">
      <c r="B757" s="1240" t="s">
        <v>1875</v>
      </c>
      <c r="C757" s="235" t="s">
        <v>1876</v>
      </c>
      <c r="D757" s="429"/>
      <c r="E757" s="429"/>
      <c r="F757" s="429"/>
      <c r="G757" s="429"/>
      <c r="H757" s="356"/>
      <c r="I757" s="397"/>
    </row>
    <row r="758" spans="2:9" ht="24" customHeight="1">
      <c r="B758" s="1240"/>
      <c r="C758" s="419" t="s">
        <v>1877</v>
      </c>
      <c r="D758" s="421" t="s">
        <v>1124</v>
      </c>
      <c r="E758" s="421" t="s">
        <v>279</v>
      </c>
      <c r="F758" s="421">
        <v>6</v>
      </c>
      <c r="G758" s="421">
        <v>18</v>
      </c>
      <c r="H758" s="421">
        <v>15</v>
      </c>
      <c r="I758" s="406">
        <v>11</v>
      </c>
    </row>
    <row r="759" spans="2:9" ht="26.4" customHeight="1">
      <c r="B759" s="1240"/>
      <c r="C759" s="119" t="s">
        <v>1878</v>
      </c>
      <c r="D759" s="104" t="s">
        <v>1162</v>
      </c>
      <c r="E759" s="104" t="s">
        <v>19</v>
      </c>
      <c r="F759" s="104">
        <v>6</v>
      </c>
      <c r="G759" s="104">
        <v>41</v>
      </c>
      <c r="H759" s="104">
        <v>61</v>
      </c>
      <c r="I759" s="867">
        <v>50</v>
      </c>
    </row>
    <row r="760" spans="2:9" ht="27" customHeight="1" thickBot="1">
      <c r="B760" s="403" t="s">
        <v>1879</v>
      </c>
      <c r="C760" s="405" t="s">
        <v>1880</v>
      </c>
      <c r="D760" s="356" t="s">
        <v>561</v>
      </c>
      <c r="E760" s="356" t="s">
        <v>562</v>
      </c>
      <c r="F760" s="356">
        <v>1</v>
      </c>
      <c r="G760" s="356">
        <v>3</v>
      </c>
      <c r="H760" s="356">
        <v>6</v>
      </c>
      <c r="I760" s="397">
        <v>6</v>
      </c>
    </row>
    <row r="761" spans="2:9" ht="37.200000000000003" customHeight="1" thickBot="1">
      <c r="B761" s="688" t="s">
        <v>1881</v>
      </c>
      <c r="C761" s="548" t="s">
        <v>1882</v>
      </c>
      <c r="D761" s="112"/>
      <c r="E761" s="112"/>
      <c r="F761" s="112">
        <v>1</v>
      </c>
      <c r="G761" s="112">
        <v>1</v>
      </c>
      <c r="H761" s="112">
        <v>1</v>
      </c>
      <c r="I761" s="234">
        <v>1</v>
      </c>
    </row>
    <row r="762" spans="2:9" ht="28.5" customHeight="1">
      <c r="B762" s="423" t="s">
        <v>1883</v>
      </c>
      <c r="C762" s="467" t="s">
        <v>1884</v>
      </c>
      <c r="D762" s="375" t="s">
        <v>447</v>
      </c>
      <c r="E762" s="375" t="s">
        <v>232</v>
      </c>
      <c r="F762" s="375">
        <v>0</v>
      </c>
      <c r="G762" s="375">
        <v>0</v>
      </c>
      <c r="H762" s="375" t="s">
        <v>366</v>
      </c>
      <c r="I762" s="395" t="s">
        <v>366</v>
      </c>
    </row>
    <row r="763" spans="2:9" ht="24" customHeight="1" thickBot="1">
      <c r="B763" s="403" t="s">
        <v>1885</v>
      </c>
      <c r="C763" s="405" t="s">
        <v>1886</v>
      </c>
      <c r="D763" s="356" t="s">
        <v>447</v>
      </c>
      <c r="E763" s="356" t="s">
        <v>639</v>
      </c>
      <c r="F763" s="356">
        <v>0</v>
      </c>
      <c r="G763" s="356">
        <v>0</v>
      </c>
      <c r="H763" s="356" t="s">
        <v>366</v>
      </c>
      <c r="I763" s="231" t="s">
        <v>366</v>
      </c>
    </row>
    <row r="764" spans="2:9" ht="19.2" customHeight="1" thickBot="1">
      <c r="B764" s="77" t="s">
        <v>1887</v>
      </c>
      <c r="C764" s="68" t="s">
        <v>1888</v>
      </c>
      <c r="D764" s="11"/>
      <c r="E764" s="11"/>
      <c r="F764" s="11">
        <v>1</v>
      </c>
      <c r="G764" s="11">
        <v>1</v>
      </c>
      <c r="H764" s="11">
        <v>1</v>
      </c>
      <c r="I764" s="219">
        <v>1</v>
      </c>
    </row>
    <row r="765" spans="2:9" ht="40.5" customHeight="1" thickBot="1">
      <c r="B765" s="689" t="s">
        <v>1889</v>
      </c>
      <c r="C765" s="630" t="s">
        <v>1890</v>
      </c>
      <c r="D765" s="357" t="s">
        <v>1891</v>
      </c>
      <c r="E765" s="357" t="s">
        <v>1174</v>
      </c>
      <c r="F765" s="357">
        <v>185</v>
      </c>
      <c r="G765" s="357">
        <v>200</v>
      </c>
      <c r="H765" s="357">
        <v>180</v>
      </c>
      <c r="I765" s="373">
        <v>180</v>
      </c>
    </row>
    <row r="766" spans="2:9" ht="33" customHeight="1" thickBot="1">
      <c r="B766" s="77" t="s">
        <v>1892</v>
      </c>
      <c r="C766" s="68" t="s">
        <v>1893</v>
      </c>
      <c r="D766" s="11"/>
      <c r="E766" s="11"/>
      <c r="F766" s="11">
        <v>1</v>
      </c>
      <c r="G766" s="11">
        <v>1</v>
      </c>
      <c r="H766" s="11">
        <v>1</v>
      </c>
      <c r="I766" s="219">
        <v>1</v>
      </c>
    </row>
    <row r="767" spans="2:9" ht="28.2" customHeight="1">
      <c r="B767" s="404" t="s">
        <v>1894</v>
      </c>
      <c r="C767" s="365" t="s">
        <v>1895</v>
      </c>
      <c r="D767" s="366" t="s">
        <v>231</v>
      </c>
      <c r="E767" s="366" t="s">
        <v>279</v>
      </c>
      <c r="F767" s="366">
        <v>2</v>
      </c>
      <c r="G767" s="366">
        <v>1</v>
      </c>
      <c r="H767" s="366">
        <v>2</v>
      </c>
      <c r="I767" s="368">
        <v>2</v>
      </c>
    </row>
    <row r="768" spans="2:9" ht="31.2" customHeight="1" thickBot="1">
      <c r="B768" s="403" t="s">
        <v>1896</v>
      </c>
      <c r="C768" s="405" t="s">
        <v>1897</v>
      </c>
      <c r="D768" s="356" t="s">
        <v>1898</v>
      </c>
      <c r="E768" s="356" t="s">
        <v>1899</v>
      </c>
      <c r="F768" s="356">
        <v>518</v>
      </c>
      <c r="G768" s="356">
        <v>819</v>
      </c>
      <c r="H768" s="356">
        <v>2281</v>
      </c>
      <c r="I768" s="397">
        <v>2436</v>
      </c>
    </row>
    <row r="769" spans="2:9" ht="15" customHeight="1" thickBot="1">
      <c r="B769" s="77" t="s">
        <v>1900</v>
      </c>
      <c r="C769" s="68" t="s">
        <v>1901</v>
      </c>
      <c r="D769" s="11"/>
      <c r="E769" s="11"/>
      <c r="F769" s="11">
        <v>1</v>
      </c>
      <c r="G769" s="11">
        <v>1</v>
      </c>
      <c r="H769" s="11">
        <v>1</v>
      </c>
      <c r="I769" s="219">
        <v>1</v>
      </c>
    </row>
    <row r="770" spans="2:9" ht="33" customHeight="1">
      <c r="B770" s="1218" t="s">
        <v>1902</v>
      </c>
      <c r="C770" s="365" t="s">
        <v>1903</v>
      </c>
      <c r="D770" s="366" t="s">
        <v>1904</v>
      </c>
      <c r="E770" s="366" t="s">
        <v>727</v>
      </c>
      <c r="F770" s="366">
        <v>23</v>
      </c>
      <c r="G770" s="366">
        <v>19</v>
      </c>
      <c r="H770" s="366">
        <v>18</v>
      </c>
      <c r="I770" s="368">
        <v>21</v>
      </c>
    </row>
    <row r="771" spans="2:9" ht="43.2" customHeight="1">
      <c r="B771" s="1219"/>
      <c r="C771" s="419" t="s">
        <v>1905</v>
      </c>
      <c r="D771" s="421" t="s">
        <v>561</v>
      </c>
      <c r="E771" s="421" t="s">
        <v>244</v>
      </c>
      <c r="F771" s="421">
        <v>5</v>
      </c>
      <c r="G771" s="421">
        <v>4</v>
      </c>
      <c r="H771" s="421">
        <v>4</v>
      </c>
      <c r="I771" s="406">
        <v>4</v>
      </c>
    </row>
    <row r="772" spans="2:9" ht="36.6" customHeight="1">
      <c r="B772" s="403" t="s">
        <v>1906</v>
      </c>
      <c r="C772" s="405" t="s">
        <v>1907</v>
      </c>
      <c r="D772" s="356" t="s">
        <v>680</v>
      </c>
      <c r="E772" s="356" t="s">
        <v>470</v>
      </c>
      <c r="F772" s="356">
        <v>3</v>
      </c>
      <c r="G772" s="356">
        <v>5</v>
      </c>
      <c r="H772" s="356">
        <v>6</v>
      </c>
      <c r="I772" s="397">
        <v>7</v>
      </c>
    </row>
    <row r="773" spans="2:9" ht="31.5" customHeight="1">
      <c r="B773" s="908" t="s">
        <v>1908</v>
      </c>
      <c r="C773" s="910" t="s">
        <v>1909</v>
      </c>
      <c r="D773" s="432" t="s">
        <v>1910</v>
      </c>
      <c r="E773" s="356" t="s">
        <v>1911</v>
      </c>
      <c r="F773" s="356" t="s">
        <v>1912</v>
      </c>
      <c r="G773" s="356" t="s">
        <v>1913</v>
      </c>
      <c r="H773" s="356" t="s">
        <v>1914</v>
      </c>
      <c r="I773" s="397" t="s">
        <v>2746</v>
      </c>
    </row>
    <row r="774" spans="2:9" ht="35.25" customHeight="1" thickBot="1">
      <c r="B774" s="403" t="s">
        <v>1915</v>
      </c>
      <c r="C774" s="398" t="s">
        <v>1916</v>
      </c>
      <c r="D774" s="356" t="s">
        <v>447</v>
      </c>
      <c r="E774" s="356" t="s">
        <v>244</v>
      </c>
      <c r="F774" s="356">
        <v>2</v>
      </c>
      <c r="G774" s="356">
        <v>3</v>
      </c>
      <c r="H774" s="356">
        <v>1</v>
      </c>
      <c r="I774" s="397">
        <v>0</v>
      </c>
    </row>
    <row r="775" spans="2:9" ht="28.5" customHeight="1" thickBot="1">
      <c r="B775" s="77" t="s">
        <v>1917</v>
      </c>
      <c r="C775" s="68" t="s">
        <v>1918</v>
      </c>
      <c r="D775" s="11"/>
      <c r="E775" s="11"/>
      <c r="F775" s="11">
        <v>1</v>
      </c>
      <c r="G775" s="11">
        <v>1</v>
      </c>
      <c r="H775" s="11">
        <v>1</v>
      </c>
      <c r="I775" s="219">
        <v>1</v>
      </c>
    </row>
    <row r="776" spans="2:9" ht="49.5" customHeight="1">
      <c r="B776" s="404" t="s">
        <v>1919</v>
      </c>
      <c r="C776" s="365" t="s">
        <v>1920</v>
      </c>
      <c r="D776" s="366" t="s">
        <v>1921</v>
      </c>
      <c r="E776" s="366" t="s">
        <v>1922</v>
      </c>
      <c r="F776" s="366" t="s">
        <v>1923</v>
      </c>
      <c r="G776" s="870" t="s">
        <v>1924</v>
      </c>
      <c r="H776" s="366" t="s">
        <v>1925</v>
      </c>
      <c r="I776" s="778" t="s">
        <v>2747</v>
      </c>
    </row>
    <row r="777" spans="2:9" ht="42" customHeight="1" thickBot="1">
      <c r="B777" s="687" t="s">
        <v>1926</v>
      </c>
      <c r="C777" s="472" t="s">
        <v>1927</v>
      </c>
      <c r="D777" s="87" t="s">
        <v>501</v>
      </c>
      <c r="E777" s="87" t="s">
        <v>1928</v>
      </c>
      <c r="F777" s="87">
        <v>432</v>
      </c>
      <c r="G777" s="87">
        <v>35</v>
      </c>
      <c r="H777" s="87">
        <v>31</v>
      </c>
      <c r="I777" s="394">
        <v>100</v>
      </c>
    </row>
    <row r="778" spans="2:9" ht="13.8" thickBot="1">
      <c r="B778" s="584"/>
      <c r="C778" s="585"/>
      <c r="D778" s="637"/>
      <c r="E778" s="637"/>
      <c r="F778" s="3"/>
      <c r="G778" s="622"/>
      <c r="H778" s="622"/>
      <c r="I778" s="622"/>
    </row>
    <row r="779" spans="2:9" ht="40.5" customHeight="1" thickBot="1">
      <c r="B779" s="584"/>
      <c r="C779" s="70" t="s">
        <v>453</v>
      </c>
      <c r="D779" s="39">
        <v>2021</v>
      </c>
      <c r="E779" s="42">
        <v>2022</v>
      </c>
      <c r="F779" s="32">
        <v>2023</v>
      </c>
      <c r="G779" s="32">
        <v>2024</v>
      </c>
      <c r="H779" s="622"/>
      <c r="I779" s="622"/>
    </row>
    <row r="780" spans="2:9" ht="21.75" customHeight="1">
      <c r="B780" s="584"/>
      <c r="C780" s="690" t="s">
        <v>683</v>
      </c>
      <c r="D780" s="691">
        <f t="shared" ref="D780:G783" si="8">D786+D818+D844+D864</f>
        <v>16</v>
      </c>
      <c r="E780" s="692">
        <f t="shared" si="8"/>
        <v>16</v>
      </c>
      <c r="F780" s="693">
        <f t="shared" si="8"/>
        <v>16</v>
      </c>
      <c r="G780" s="693">
        <f t="shared" si="8"/>
        <v>16</v>
      </c>
      <c r="H780" s="622"/>
      <c r="I780" s="622"/>
    </row>
    <row r="781" spans="2:9">
      <c r="B781" s="584"/>
      <c r="C781" s="59" t="s">
        <v>684</v>
      </c>
      <c r="D781" s="694">
        <f t="shared" si="8"/>
        <v>0</v>
      </c>
      <c r="E781" s="695">
        <f t="shared" si="8"/>
        <v>0</v>
      </c>
      <c r="F781" s="694">
        <f t="shared" si="8"/>
        <v>0</v>
      </c>
      <c r="G781" s="694">
        <f t="shared" si="8"/>
        <v>0</v>
      </c>
      <c r="H781" s="622"/>
      <c r="I781" s="622"/>
    </row>
    <row r="782" spans="2:9">
      <c r="B782" s="584"/>
      <c r="C782" s="60" t="s">
        <v>685</v>
      </c>
      <c r="D782" s="694">
        <f t="shared" si="8"/>
        <v>16</v>
      </c>
      <c r="E782" s="695">
        <f t="shared" si="8"/>
        <v>16</v>
      </c>
      <c r="F782" s="694">
        <f t="shared" si="8"/>
        <v>16</v>
      </c>
      <c r="G782" s="694">
        <f t="shared" si="8"/>
        <v>16</v>
      </c>
      <c r="H782" s="622"/>
      <c r="I782" s="622"/>
    </row>
    <row r="783" spans="2:9" ht="13.8" thickBot="1">
      <c r="B783" s="584"/>
      <c r="C783" s="61" t="s">
        <v>686</v>
      </c>
      <c r="D783" s="696">
        <f t="shared" si="8"/>
        <v>0</v>
      </c>
      <c r="E783" s="697">
        <f t="shared" si="8"/>
        <v>0</v>
      </c>
      <c r="F783" s="696">
        <f t="shared" si="8"/>
        <v>0</v>
      </c>
      <c r="G783" s="696">
        <f t="shared" si="8"/>
        <v>0</v>
      </c>
      <c r="H783" s="622"/>
      <c r="I783" s="622"/>
    </row>
    <row r="784" spans="2:9" ht="13.8" thickBot="1">
      <c r="B784" s="584"/>
      <c r="C784" s="585"/>
      <c r="D784" s="9"/>
      <c r="E784" s="9"/>
      <c r="F784" s="698"/>
      <c r="G784" s="622"/>
      <c r="H784" s="622"/>
      <c r="I784" s="622"/>
    </row>
    <row r="785" spans="2:9" ht="40.200000000000003" thickBot="1">
      <c r="C785" s="70" t="s">
        <v>459</v>
      </c>
      <c r="D785" s="34">
        <v>2021</v>
      </c>
      <c r="E785" s="42">
        <v>2022</v>
      </c>
      <c r="F785" s="32">
        <v>2023</v>
      </c>
      <c r="G785" s="32">
        <v>2024</v>
      </c>
      <c r="H785" s="622"/>
      <c r="I785" s="622"/>
    </row>
    <row r="786" spans="2:9">
      <c r="C786" s="71" t="s">
        <v>683</v>
      </c>
      <c r="D786" s="556">
        <f>D787+D788+D789</f>
        <v>5</v>
      </c>
      <c r="E786" s="533">
        <f>E787+E788+E789</f>
        <v>5</v>
      </c>
      <c r="F786" s="533">
        <f>F787+F788+F789</f>
        <v>5</v>
      </c>
      <c r="G786" s="533">
        <f>G787+G788+G789</f>
        <v>5</v>
      </c>
      <c r="H786" s="622"/>
      <c r="I786" s="622"/>
    </row>
    <row r="787" spans="2:9">
      <c r="C787" s="72" t="s">
        <v>684</v>
      </c>
      <c r="D787" s="557">
        <v>0</v>
      </c>
      <c r="E787" s="541">
        <v>0</v>
      </c>
      <c r="F787" s="541">
        <v>0</v>
      </c>
      <c r="G787" s="541">
        <v>0</v>
      </c>
      <c r="H787" s="622"/>
      <c r="I787" s="622"/>
    </row>
    <row r="788" spans="2:9">
      <c r="C788" s="72" t="s">
        <v>685</v>
      </c>
      <c r="D788" s="557">
        <v>5</v>
      </c>
      <c r="E788" s="541">
        <v>5</v>
      </c>
      <c r="F788" s="541">
        <v>5</v>
      </c>
      <c r="G788" s="541">
        <v>5</v>
      </c>
      <c r="H788" s="622"/>
      <c r="I788" s="622"/>
    </row>
    <row r="789" spans="2:9" ht="13.8" thickBot="1">
      <c r="C789" s="73" t="s">
        <v>686</v>
      </c>
      <c r="D789" s="558">
        <v>0</v>
      </c>
      <c r="E789" s="543">
        <v>0</v>
      </c>
      <c r="F789" s="543">
        <v>0</v>
      </c>
      <c r="G789" s="543">
        <v>0</v>
      </c>
      <c r="H789" s="622"/>
      <c r="I789" s="622"/>
    </row>
    <row r="790" spans="2:9" ht="13.8" thickBot="1">
      <c r="C790" s="66"/>
      <c r="D790" s="409"/>
      <c r="E790" s="409"/>
      <c r="F790" s="3"/>
      <c r="G790" s="622"/>
      <c r="H790" s="622"/>
      <c r="I790" s="622"/>
    </row>
    <row r="791" spans="2:9" ht="54.75" customHeight="1" thickBot="1">
      <c r="B791" s="28" t="s">
        <v>10</v>
      </c>
      <c r="C791" s="27" t="s">
        <v>687</v>
      </c>
      <c r="D791" s="27" t="s">
        <v>12</v>
      </c>
      <c r="E791" s="27" t="s">
        <v>13</v>
      </c>
      <c r="F791" s="24" t="s">
        <v>688</v>
      </c>
      <c r="G791" s="24" t="s">
        <v>689</v>
      </c>
      <c r="H791" s="24" t="s">
        <v>690</v>
      </c>
      <c r="I791" s="26" t="s">
        <v>2722</v>
      </c>
    </row>
    <row r="792" spans="2:9" ht="27" thickBot="1">
      <c r="B792" s="52" t="s">
        <v>1929</v>
      </c>
      <c r="C792" s="53" t="s">
        <v>1930</v>
      </c>
      <c r="D792" s="227"/>
      <c r="E792" s="227"/>
      <c r="F792" s="6">
        <v>1</v>
      </c>
      <c r="G792" s="6">
        <v>1</v>
      </c>
      <c r="H792" s="6">
        <v>1</v>
      </c>
      <c r="I792" s="221">
        <v>1</v>
      </c>
    </row>
    <row r="793" spans="2:9" ht="47.4" customHeight="1">
      <c r="B793" s="842" t="s">
        <v>1931</v>
      </c>
      <c r="C793" s="568" t="s">
        <v>1932</v>
      </c>
      <c r="D793" s="366" t="s">
        <v>1933</v>
      </c>
      <c r="E793" s="366" t="s">
        <v>1095</v>
      </c>
      <c r="F793" s="366">
        <v>60</v>
      </c>
      <c r="G793" s="366">
        <v>62</v>
      </c>
      <c r="H793" s="366">
        <v>64.599999999999994</v>
      </c>
      <c r="I793" s="368">
        <v>65.7</v>
      </c>
    </row>
    <row r="794" spans="2:9" ht="30.75" customHeight="1">
      <c r="B794" s="859" t="s">
        <v>1934</v>
      </c>
      <c r="C794" s="755" t="s">
        <v>1935</v>
      </c>
      <c r="D794" s="356" t="s">
        <v>447</v>
      </c>
      <c r="E794" s="356" t="s">
        <v>232</v>
      </c>
      <c r="F794" s="356">
        <v>1</v>
      </c>
      <c r="G794" s="356">
        <v>0</v>
      </c>
      <c r="H794" s="356">
        <v>3</v>
      </c>
      <c r="I794" s="397">
        <v>4</v>
      </c>
    </row>
    <row r="795" spans="2:9" ht="28.95" customHeight="1">
      <c r="B795" s="859" t="s">
        <v>1936</v>
      </c>
      <c r="C795" s="755" t="s">
        <v>1937</v>
      </c>
      <c r="D795" s="356" t="s">
        <v>419</v>
      </c>
      <c r="E795" s="356" t="s">
        <v>232</v>
      </c>
      <c r="F795" s="356">
        <v>4</v>
      </c>
      <c r="G795" s="356">
        <v>1</v>
      </c>
      <c r="H795" s="356">
        <v>4</v>
      </c>
      <c r="I795" s="397">
        <v>3</v>
      </c>
    </row>
    <row r="796" spans="2:9" ht="42.6" customHeight="1">
      <c r="B796" s="414" t="s">
        <v>1938</v>
      </c>
      <c r="C796" s="378" t="s">
        <v>2779</v>
      </c>
      <c r="D796" s="379" t="s">
        <v>447</v>
      </c>
      <c r="E796" s="379" t="s">
        <v>895</v>
      </c>
      <c r="F796" s="379">
        <v>0</v>
      </c>
      <c r="G796" s="379">
        <v>1</v>
      </c>
      <c r="H796" s="379"/>
      <c r="I796" s="383"/>
    </row>
    <row r="797" spans="2:9" ht="18" customHeight="1">
      <c r="B797" s="1238" t="s">
        <v>1939</v>
      </c>
      <c r="C797" s="229" t="s">
        <v>838</v>
      </c>
      <c r="D797" s="424" t="s">
        <v>447</v>
      </c>
      <c r="E797" s="424" t="s">
        <v>895</v>
      </c>
      <c r="F797" s="424">
        <v>0</v>
      </c>
      <c r="G797" s="424">
        <v>1</v>
      </c>
      <c r="H797" s="424"/>
      <c r="I797" s="435"/>
    </row>
    <row r="798" spans="2:9" ht="35.4" customHeight="1" thickBot="1">
      <c r="B798" s="1239"/>
      <c r="C798" s="392" t="s">
        <v>2780</v>
      </c>
      <c r="D798" s="379"/>
      <c r="E798" s="391" t="s">
        <v>841</v>
      </c>
      <c r="F798" s="391">
        <v>0</v>
      </c>
      <c r="G798" s="391">
        <v>1</v>
      </c>
      <c r="H798" s="379"/>
      <c r="I798" s="383"/>
    </row>
    <row r="799" spans="2:9" ht="42.75" customHeight="1" thickBot="1">
      <c r="B799" s="77" t="s">
        <v>1940</v>
      </c>
      <c r="C799" s="68" t="s">
        <v>2819</v>
      </c>
      <c r="D799" s="11"/>
      <c r="E799" s="11"/>
      <c r="F799" s="11">
        <v>1</v>
      </c>
      <c r="G799" s="11">
        <v>1</v>
      </c>
      <c r="H799" s="11">
        <v>1</v>
      </c>
      <c r="I799" s="219">
        <v>1</v>
      </c>
    </row>
    <row r="800" spans="2:9" ht="41.4" customHeight="1">
      <c r="B800" s="588" t="s">
        <v>1941</v>
      </c>
      <c r="C800" s="568" t="s">
        <v>1942</v>
      </c>
      <c r="D800" s="366" t="s">
        <v>447</v>
      </c>
      <c r="E800" s="366" t="s">
        <v>582</v>
      </c>
      <c r="F800" s="366">
        <v>0</v>
      </c>
      <c r="G800" s="366">
        <v>1</v>
      </c>
      <c r="H800" s="366">
        <v>0</v>
      </c>
      <c r="I800" s="368">
        <v>0</v>
      </c>
    </row>
    <row r="801" spans="2:9" ht="15.6" customHeight="1">
      <c r="B801" s="1236" t="s">
        <v>1943</v>
      </c>
      <c r="C801" s="235" t="s">
        <v>838</v>
      </c>
      <c r="D801" s="429" t="s">
        <v>447</v>
      </c>
      <c r="E801" s="429" t="s">
        <v>113</v>
      </c>
      <c r="F801" s="429">
        <v>0</v>
      </c>
      <c r="G801" s="429">
        <v>0</v>
      </c>
      <c r="H801" s="429">
        <v>0</v>
      </c>
      <c r="I801" s="426">
        <v>0</v>
      </c>
    </row>
    <row r="802" spans="2:9" ht="34.200000000000003" customHeight="1" thickBot="1">
      <c r="B802" s="1237"/>
      <c r="C802" s="580" t="s">
        <v>1944</v>
      </c>
      <c r="D802" s="356"/>
      <c r="E802" s="421" t="s">
        <v>901</v>
      </c>
      <c r="F802" s="421">
        <v>0</v>
      </c>
      <c r="G802" s="421">
        <v>0</v>
      </c>
      <c r="H802" s="421">
        <v>0</v>
      </c>
      <c r="I802" s="406">
        <v>0</v>
      </c>
    </row>
    <row r="803" spans="2:9" ht="33" customHeight="1" thickBot="1">
      <c r="B803" s="77" t="s">
        <v>1945</v>
      </c>
      <c r="C803" s="68" t="s">
        <v>2820</v>
      </c>
      <c r="D803" s="11"/>
      <c r="E803" s="11"/>
      <c r="F803" s="11">
        <v>1</v>
      </c>
      <c r="G803" s="11">
        <v>1</v>
      </c>
      <c r="H803" s="11">
        <v>1</v>
      </c>
      <c r="I803" s="219">
        <v>1</v>
      </c>
    </row>
    <row r="804" spans="2:9" ht="63.6" customHeight="1">
      <c r="B804" s="588" t="s">
        <v>1946</v>
      </c>
      <c r="C804" s="568" t="s">
        <v>2821</v>
      </c>
      <c r="D804" s="366" t="s">
        <v>578</v>
      </c>
      <c r="E804" s="366" t="s">
        <v>1947</v>
      </c>
      <c r="F804" s="366">
        <v>0</v>
      </c>
      <c r="G804" s="366">
        <v>1</v>
      </c>
      <c r="H804" s="366">
        <v>1</v>
      </c>
      <c r="I804" s="368">
        <v>1</v>
      </c>
    </row>
    <row r="805" spans="2:9" ht="60.6" customHeight="1">
      <c r="B805" s="403" t="s">
        <v>1948</v>
      </c>
      <c r="C805" s="405" t="s">
        <v>2822</v>
      </c>
      <c r="D805" s="356" t="s">
        <v>578</v>
      </c>
      <c r="E805" s="356" t="s">
        <v>1949</v>
      </c>
      <c r="F805" s="898"/>
      <c r="G805" s="898"/>
      <c r="H805" s="356" t="s">
        <v>1950</v>
      </c>
      <c r="I805" s="914" t="s">
        <v>2748</v>
      </c>
    </row>
    <row r="806" spans="2:9" ht="54.6" customHeight="1" thickBot="1">
      <c r="B806" s="414" t="s">
        <v>1951</v>
      </c>
      <c r="C806" s="378" t="s">
        <v>2823</v>
      </c>
      <c r="D806" s="377" t="s">
        <v>447</v>
      </c>
      <c r="E806" s="377" t="s">
        <v>19</v>
      </c>
      <c r="F806" s="911"/>
      <c r="G806" s="911"/>
      <c r="H806" s="379">
        <v>328</v>
      </c>
      <c r="I806" s="397">
        <v>381</v>
      </c>
    </row>
    <row r="807" spans="2:9" ht="51" customHeight="1" thickBot="1">
      <c r="B807" s="52" t="s">
        <v>1952</v>
      </c>
      <c r="C807" s="53" t="s">
        <v>2824</v>
      </c>
      <c r="D807" s="6"/>
      <c r="E807" s="6"/>
      <c r="F807" s="6">
        <v>1</v>
      </c>
      <c r="G807" s="6">
        <v>1</v>
      </c>
      <c r="H807" s="6">
        <v>1</v>
      </c>
      <c r="I807" s="221">
        <v>1</v>
      </c>
    </row>
    <row r="808" spans="2:9" ht="41.25" customHeight="1">
      <c r="B808" s="588" t="s">
        <v>1953</v>
      </c>
      <c r="C808" s="568" t="s">
        <v>1954</v>
      </c>
      <c r="D808" s="366" t="s">
        <v>465</v>
      </c>
      <c r="E808" s="366" t="s">
        <v>466</v>
      </c>
      <c r="F808" s="366">
        <v>76</v>
      </c>
      <c r="G808" s="366">
        <v>81</v>
      </c>
      <c r="H808" s="366">
        <v>84</v>
      </c>
      <c r="I808" s="368">
        <v>88</v>
      </c>
    </row>
    <row r="809" spans="2:9" ht="34.200000000000003" customHeight="1">
      <c r="B809" s="838" t="s">
        <v>1955</v>
      </c>
      <c r="C809" s="755" t="s">
        <v>1956</v>
      </c>
      <c r="D809" s="356" t="s">
        <v>1957</v>
      </c>
      <c r="E809" s="356" t="s">
        <v>1958</v>
      </c>
      <c r="F809" s="356">
        <v>46</v>
      </c>
      <c r="G809" s="356">
        <v>43</v>
      </c>
      <c r="H809" s="356">
        <v>39</v>
      </c>
      <c r="I809" s="397">
        <v>52</v>
      </c>
    </row>
    <row r="810" spans="2:9" ht="57" customHeight="1">
      <c r="B810" s="403" t="s">
        <v>1959</v>
      </c>
      <c r="C810" s="405" t="s">
        <v>1960</v>
      </c>
      <c r="D810" s="356" t="s">
        <v>578</v>
      </c>
      <c r="E810" s="356" t="s">
        <v>2682</v>
      </c>
      <c r="F810" s="912" t="s">
        <v>1961</v>
      </c>
      <c r="G810" s="356" t="s">
        <v>1961</v>
      </c>
      <c r="H810" s="356" t="s">
        <v>1961</v>
      </c>
      <c r="I810" s="397">
        <v>0</v>
      </c>
    </row>
    <row r="811" spans="2:9" ht="57.6" customHeight="1" thickBot="1">
      <c r="B811" s="403" t="s">
        <v>1962</v>
      </c>
      <c r="C811" s="405" t="s">
        <v>1963</v>
      </c>
      <c r="D811" s="356" t="s">
        <v>1957</v>
      </c>
      <c r="E811" s="356" t="s">
        <v>2683</v>
      </c>
      <c r="F811" s="356">
        <v>103</v>
      </c>
      <c r="G811" s="356">
        <v>104</v>
      </c>
      <c r="H811" s="356">
        <v>77</v>
      </c>
      <c r="I811" s="397">
        <v>41</v>
      </c>
    </row>
    <row r="812" spans="2:9" ht="30.75" customHeight="1" thickBot="1">
      <c r="B812" s="77" t="s">
        <v>1964</v>
      </c>
      <c r="C812" s="68" t="s">
        <v>1965</v>
      </c>
      <c r="D812" s="11"/>
      <c r="E812" s="11"/>
      <c r="F812" s="11">
        <v>1</v>
      </c>
      <c r="G812" s="11">
        <v>1</v>
      </c>
      <c r="H812" s="11">
        <v>1</v>
      </c>
      <c r="I812" s="219">
        <v>1</v>
      </c>
    </row>
    <row r="813" spans="2:9" ht="43.2" customHeight="1">
      <c r="B813" s="427" t="s">
        <v>1966</v>
      </c>
      <c r="C813" s="398" t="s">
        <v>1967</v>
      </c>
      <c r="D813" s="357" t="s">
        <v>447</v>
      </c>
      <c r="E813" s="357" t="s">
        <v>695</v>
      </c>
      <c r="F813" s="357">
        <v>0</v>
      </c>
      <c r="G813" s="357">
        <v>0</v>
      </c>
      <c r="H813" s="357">
        <v>0</v>
      </c>
      <c r="I813" s="368">
        <v>1</v>
      </c>
    </row>
    <row r="814" spans="2:9" ht="30.6" customHeight="1">
      <c r="B814" s="699" t="s">
        <v>1968</v>
      </c>
      <c r="C814" s="502" t="s">
        <v>1969</v>
      </c>
      <c r="D814" s="89" t="s">
        <v>447</v>
      </c>
      <c r="E814" s="89" t="s">
        <v>695</v>
      </c>
      <c r="F814" s="89">
        <v>0</v>
      </c>
      <c r="G814" s="89">
        <v>0</v>
      </c>
      <c r="H814" s="89">
        <v>0</v>
      </c>
      <c r="I814" s="773">
        <v>0</v>
      </c>
    </row>
    <row r="815" spans="2:9" ht="38.4" customHeight="1" thickBot="1">
      <c r="B815" s="913" t="s">
        <v>1970</v>
      </c>
      <c r="C815" s="820" t="s">
        <v>1971</v>
      </c>
      <c r="D815" s="822" t="s">
        <v>1972</v>
      </c>
      <c r="E815" s="822" t="s">
        <v>1973</v>
      </c>
      <c r="F815" s="822" t="s">
        <v>1974</v>
      </c>
      <c r="G815" s="822" t="s">
        <v>1975</v>
      </c>
      <c r="H815" s="822" t="s">
        <v>1976</v>
      </c>
      <c r="I815" s="823" t="s">
        <v>2749</v>
      </c>
    </row>
    <row r="816" spans="2:9" ht="13.8" thickBot="1">
      <c r="B816" s="584"/>
      <c r="C816" s="585"/>
      <c r="D816" s="637"/>
      <c r="E816" s="637"/>
      <c r="F816" s="3"/>
      <c r="G816" s="622"/>
      <c r="H816" s="622"/>
      <c r="I816" s="622"/>
    </row>
    <row r="817" spans="2:9" ht="36.75" customHeight="1" thickBot="1">
      <c r="C817" s="70" t="s">
        <v>471</v>
      </c>
      <c r="D817" s="34">
        <v>2021</v>
      </c>
      <c r="E817" s="42">
        <v>2022</v>
      </c>
      <c r="F817" s="32">
        <v>2023</v>
      </c>
      <c r="G817" s="32">
        <v>2024</v>
      </c>
      <c r="H817" s="622"/>
      <c r="I817" s="622"/>
    </row>
    <row r="818" spans="2:9">
      <c r="C818" s="71" t="s">
        <v>683</v>
      </c>
      <c r="D818" s="676">
        <f>D819+D820+D821</f>
        <v>4</v>
      </c>
      <c r="E818" s="633">
        <f>E819+E820+E821</f>
        <v>4</v>
      </c>
      <c r="F818" s="676">
        <f>F819+F820+F821</f>
        <v>4</v>
      </c>
      <c r="G818" s="676">
        <f>G819+G820+G821</f>
        <v>4</v>
      </c>
      <c r="H818" s="622"/>
      <c r="I818" s="622"/>
    </row>
    <row r="819" spans="2:9">
      <c r="C819" s="72" t="s">
        <v>684</v>
      </c>
      <c r="D819" s="677">
        <v>0</v>
      </c>
      <c r="E819" s="634">
        <v>0</v>
      </c>
      <c r="F819" s="677">
        <v>0</v>
      </c>
      <c r="G819" s="677">
        <v>0</v>
      </c>
      <c r="H819" s="622"/>
      <c r="I819" s="622"/>
    </row>
    <row r="820" spans="2:9">
      <c r="C820" s="72" t="s">
        <v>685</v>
      </c>
      <c r="D820" s="677">
        <v>4</v>
      </c>
      <c r="E820" s="634">
        <v>4</v>
      </c>
      <c r="F820" s="677">
        <v>4</v>
      </c>
      <c r="G820" s="677">
        <v>4</v>
      </c>
      <c r="H820" s="622"/>
      <c r="I820" s="622"/>
    </row>
    <row r="821" spans="2:9" ht="13.8" thickBot="1">
      <c r="C821" s="73" t="s">
        <v>686</v>
      </c>
      <c r="D821" s="586">
        <v>0</v>
      </c>
      <c r="E821" s="700">
        <v>0</v>
      </c>
      <c r="F821" s="586">
        <v>0</v>
      </c>
      <c r="G821" s="586">
        <v>0</v>
      </c>
      <c r="H821" s="622"/>
      <c r="I821" s="622"/>
    </row>
    <row r="822" spans="2:9" ht="13.8" thickBot="1">
      <c r="C822" s="66"/>
      <c r="D822" s="409"/>
      <c r="E822" s="409"/>
      <c r="F822" s="3"/>
      <c r="G822" s="622"/>
      <c r="H822" s="622"/>
      <c r="I822" s="622"/>
    </row>
    <row r="823" spans="2:9" ht="54" customHeight="1" thickBot="1">
      <c r="B823" s="28" t="s">
        <v>10</v>
      </c>
      <c r="C823" s="27" t="s">
        <v>687</v>
      </c>
      <c r="D823" s="27" t="s">
        <v>12</v>
      </c>
      <c r="E823" s="27" t="s">
        <v>13</v>
      </c>
      <c r="F823" s="24" t="s">
        <v>688</v>
      </c>
      <c r="G823" s="24" t="s">
        <v>689</v>
      </c>
      <c r="H823" s="24" t="s">
        <v>690</v>
      </c>
      <c r="I823" s="26" t="s">
        <v>2722</v>
      </c>
    </row>
    <row r="824" spans="2:9" ht="22.2" customHeight="1" thickBot="1">
      <c r="B824" s="77" t="s">
        <v>1977</v>
      </c>
      <c r="C824" s="68" t="s">
        <v>2825</v>
      </c>
      <c r="D824" s="14"/>
      <c r="E824" s="14"/>
      <c r="F824" s="11">
        <v>1</v>
      </c>
      <c r="G824" s="11">
        <v>1</v>
      </c>
      <c r="H824" s="11">
        <v>1</v>
      </c>
      <c r="I824" s="219">
        <v>1</v>
      </c>
    </row>
    <row r="825" spans="2:9" ht="31.95" customHeight="1">
      <c r="B825" s="842" t="s">
        <v>1978</v>
      </c>
      <c r="C825" s="568" t="s">
        <v>1979</v>
      </c>
      <c r="D825" s="366" t="s">
        <v>1733</v>
      </c>
      <c r="E825" s="366" t="s">
        <v>895</v>
      </c>
      <c r="F825" s="366">
        <v>0</v>
      </c>
      <c r="G825" s="366">
        <v>0</v>
      </c>
      <c r="H825" s="366">
        <v>0</v>
      </c>
      <c r="I825" s="368">
        <v>0</v>
      </c>
    </row>
    <row r="826" spans="2:9" ht="36.6" customHeight="1">
      <c r="B826" s="859" t="s">
        <v>1980</v>
      </c>
      <c r="C826" s="405" t="s">
        <v>1981</v>
      </c>
      <c r="D826" s="356" t="s">
        <v>447</v>
      </c>
      <c r="E826" s="356" t="s">
        <v>113</v>
      </c>
      <c r="F826" s="356">
        <v>0</v>
      </c>
      <c r="G826" s="356">
        <v>1</v>
      </c>
      <c r="H826" s="356">
        <v>3</v>
      </c>
      <c r="I826" s="397">
        <v>1</v>
      </c>
    </row>
    <row r="827" spans="2:9" ht="45.6" customHeight="1" thickBot="1">
      <c r="B827" s="916" t="s">
        <v>1982</v>
      </c>
      <c r="C827" s="216" t="s">
        <v>2827</v>
      </c>
      <c r="D827" s="356" t="s">
        <v>447</v>
      </c>
      <c r="E827" s="356" t="s">
        <v>120</v>
      </c>
      <c r="F827" s="356">
        <v>90.8</v>
      </c>
      <c r="G827" s="87">
        <v>90.8</v>
      </c>
      <c r="H827" s="87">
        <v>100</v>
      </c>
      <c r="I827" s="231">
        <v>100</v>
      </c>
    </row>
    <row r="828" spans="2:9" ht="48" customHeight="1" thickBot="1">
      <c r="B828" s="614" t="s">
        <v>1983</v>
      </c>
      <c r="C828" s="94" t="s">
        <v>2826</v>
      </c>
      <c r="D828" s="11"/>
      <c r="E828" s="11"/>
      <c r="F828" s="11">
        <v>1</v>
      </c>
      <c r="G828" s="402">
        <v>1</v>
      </c>
      <c r="H828" s="402">
        <v>1</v>
      </c>
      <c r="I828" s="394">
        <v>1</v>
      </c>
    </row>
    <row r="829" spans="2:9" ht="33" customHeight="1">
      <c r="B829" s="842" t="s">
        <v>1984</v>
      </c>
      <c r="C829" s="568" t="s">
        <v>1985</v>
      </c>
      <c r="D829" s="366" t="s">
        <v>447</v>
      </c>
      <c r="E829" s="366" t="s">
        <v>895</v>
      </c>
      <c r="F829" s="366">
        <v>0</v>
      </c>
      <c r="G829" s="366">
        <v>0</v>
      </c>
      <c r="H829" s="366">
        <v>0</v>
      </c>
      <c r="I829" s="368">
        <v>1</v>
      </c>
    </row>
    <row r="830" spans="2:9" s="563" customFormat="1" ht="33" customHeight="1">
      <c r="B830" s="859" t="s">
        <v>1986</v>
      </c>
      <c r="C830" s="755" t="s">
        <v>1987</v>
      </c>
      <c r="D830" s="356" t="s">
        <v>447</v>
      </c>
      <c r="E830" s="356" t="s">
        <v>895</v>
      </c>
      <c r="F830" s="356">
        <v>0</v>
      </c>
      <c r="G830" s="356">
        <v>0</v>
      </c>
      <c r="H830" s="356">
        <v>0</v>
      </c>
      <c r="I830" s="397">
        <v>0</v>
      </c>
    </row>
    <row r="831" spans="2:9" s="563" customFormat="1" ht="40.950000000000003" customHeight="1" thickBot="1">
      <c r="B831" s="577" t="s">
        <v>1988</v>
      </c>
      <c r="C831" s="578" t="s">
        <v>1989</v>
      </c>
      <c r="D831" s="361" t="s">
        <v>447</v>
      </c>
      <c r="E831" s="361" t="s">
        <v>120</v>
      </c>
      <c r="F831" s="361">
        <v>0</v>
      </c>
      <c r="G831" s="361">
        <v>0</v>
      </c>
      <c r="H831" s="361">
        <v>0</v>
      </c>
      <c r="I831" s="372">
        <v>0</v>
      </c>
    </row>
    <row r="832" spans="2:9" ht="30.6" customHeight="1" thickBot="1">
      <c r="B832" s="52" t="s">
        <v>1990</v>
      </c>
      <c r="C832" s="53" t="s">
        <v>2828</v>
      </c>
      <c r="D832" s="6"/>
      <c r="E832" s="6"/>
      <c r="F832" s="6">
        <v>1</v>
      </c>
      <c r="G832" s="6">
        <v>1</v>
      </c>
      <c r="H832" s="6">
        <v>1</v>
      </c>
      <c r="I832" s="221">
        <v>1</v>
      </c>
    </row>
    <row r="833" spans="2:9" s="563" customFormat="1" ht="57.6" customHeight="1" thickBot="1">
      <c r="B833" s="404" t="s">
        <v>1991</v>
      </c>
      <c r="C833" s="365" t="s">
        <v>2829</v>
      </c>
      <c r="D833" s="366" t="s">
        <v>557</v>
      </c>
      <c r="E833" s="366" t="s">
        <v>1992</v>
      </c>
      <c r="F833" s="366">
        <v>31</v>
      </c>
      <c r="G833" s="366">
        <v>33</v>
      </c>
      <c r="H833" s="366">
        <v>40</v>
      </c>
      <c r="I833" s="219">
        <v>41</v>
      </c>
    </row>
    <row r="834" spans="2:9" s="563" customFormat="1" ht="34.200000000000003" customHeight="1">
      <c r="B834" s="869" t="s">
        <v>1993</v>
      </c>
      <c r="C834" s="915" t="s">
        <v>1994</v>
      </c>
      <c r="D834" s="117" t="s">
        <v>207</v>
      </c>
      <c r="E834" s="117" t="s">
        <v>1995</v>
      </c>
      <c r="F834" s="117">
        <v>5</v>
      </c>
      <c r="G834" s="117">
        <v>5</v>
      </c>
      <c r="H834" s="117">
        <v>4</v>
      </c>
      <c r="I834" s="778">
        <v>4</v>
      </c>
    </row>
    <row r="835" spans="2:9" s="563" customFormat="1" ht="42.6" customHeight="1" thickBot="1">
      <c r="B835" s="427" t="s">
        <v>1996</v>
      </c>
      <c r="C835" s="398" t="s">
        <v>1997</v>
      </c>
      <c r="D835" s="357" t="s">
        <v>561</v>
      </c>
      <c r="E835" s="357" t="s">
        <v>244</v>
      </c>
      <c r="F835" s="357">
        <v>1</v>
      </c>
      <c r="G835" s="357">
        <v>1</v>
      </c>
      <c r="H835" s="357">
        <v>1</v>
      </c>
      <c r="I835" s="373">
        <v>1</v>
      </c>
    </row>
    <row r="836" spans="2:9" s="563" customFormat="1" ht="36.6" customHeight="1">
      <c r="B836" s="869" t="s">
        <v>1998</v>
      </c>
      <c r="C836" s="915" t="s">
        <v>1999</v>
      </c>
      <c r="D836" s="117" t="s">
        <v>447</v>
      </c>
      <c r="E836" s="117" t="s">
        <v>695</v>
      </c>
      <c r="F836" s="117">
        <v>0</v>
      </c>
      <c r="G836" s="117">
        <v>0</v>
      </c>
      <c r="H836" s="117">
        <v>0</v>
      </c>
      <c r="I836" s="778">
        <v>0</v>
      </c>
    </row>
    <row r="837" spans="2:9" s="563" customFormat="1" ht="21.75" customHeight="1" thickBot="1">
      <c r="B837" s="427" t="s">
        <v>2000</v>
      </c>
      <c r="C837" s="398" t="s">
        <v>2001</v>
      </c>
      <c r="D837" s="357" t="s">
        <v>2002</v>
      </c>
      <c r="E837" s="357" t="s">
        <v>2003</v>
      </c>
      <c r="F837" s="357">
        <v>450</v>
      </c>
      <c r="G837" s="357">
        <v>400</v>
      </c>
      <c r="H837" s="357">
        <v>400</v>
      </c>
      <c r="I837" s="373">
        <v>355</v>
      </c>
    </row>
    <row r="838" spans="2:9" s="563" customFormat="1" ht="31.95" customHeight="1" thickBot="1">
      <c r="B838" s="404" t="s">
        <v>2004</v>
      </c>
      <c r="C838" s="365" t="s">
        <v>2005</v>
      </c>
      <c r="D838" s="366" t="s">
        <v>1194</v>
      </c>
      <c r="E838" s="366" t="s">
        <v>244</v>
      </c>
      <c r="F838" s="366">
        <v>9</v>
      </c>
      <c r="G838" s="366">
        <v>7</v>
      </c>
      <c r="H838" s="366">
        <v>7</v>
      </c>
      <c r="I838" s="368">
        <v>7</v>
      </c>
    </row>
    <row r="839" spans="2:9" ht="18" customHeight="1" thickBot="1">
      <c r="B839" s="52" t="s">
        <v>2006</v>
      </c>
      <c r="C839" s="53" t="s">
        <v>2007</v>
      </c>
      <c r="D839" s="6"/>
      <c r="E839" s="6"/>
      <c r="F839" s="6">
        <v>1</v>
      </c>
      <c r="G839" s="6">
        <v>1</v>
      </c>
      <c r="H839" s="6">
        <v>1</v>
      </c>
      <c r="I839" s="221">
        <v>1</v>
      </c>
    </row>
    <row r="840" spans="2:9" ht="22.95" customHeight="1">
      <c r="B840" s="842" t="s">
        <v>2008</v>
      </c>
      <c r="C840" s="568" t="s">
        <v>2009</v>
      </c>
      <c r="D840" s="366" t="s">
        <v>447</v>
      </c>
      <c r="E840" s="366" t="s">
        <v>113</v>
      </c>
      <c r="F840" s="366">
        <v>0</v>
      </c>
      <c r="G840" s="366">
        <v>0</v>
      </c>
      <c r="H840" s="366">
        <v>0</v>
      </c>
      <c r="I840" s="368">
        <v>1</v>
      </c>
    </row>
    <row r="841" spans="2:9" ht="25.2" customHeight="1" thickBot="1">
      <c r="B841" s="805" t="s">
        <v>2010</v>
      </c>
      <c r="C841" s="216" t="s">
        <v>2011</v>
      </c>
      <c r="D841" s="87" t="s">
        <v>2012</v>
      </c>
      <c r="E841" s="87" t="s">
        <v>2013</v>
      </c>
      <c r="F841" s="87">
        <v>85.71</v>
      </c>
      <c r="G841" s="87">
        <v>89</v>
      </c>
      <c r="H841" s="87">
        <v>91.67</v>
      </c>
      <c r="I841" s="231">
        <v>83.3</v>
      </c>
    </row>
    <row r="842" spans="2:9" ht="98.4" customHeight="1" thickBot="1">
      <c r="B842" s="1226" t="s">
        <v>2014</v>
      </c>
      <c r="C842" s="1226"/>
      <c r="D842" s="9"/>
      <c r="E842" s="9"/>
      <c r="F842" s="9"/>
      <c r="G842" s="9"/>
      <c r="H842" s="9"/>
      <c r="I842" s="9"/>
    </row>
    <row r="843" spans="2:9" ht="37.5" customHeight="1" thickBot="1">
      <c r="C843" s="70" t="s">
        <v>481</v>
      </c>
      <c r="D843" s="39">
        <v>2021</v>
      </c>
      <c r="E843" s="42">
        <v>2022</v>
      </c>
      <c r="F843" s="32">
        <v>2023</v>
      </c>
      <c r="G843" s="32">
        <v>2024</v>
      </c>
      <c r="H843" s="622"/>
      <c r="I843" s="622"/>
    </row>
    <row r="844" spans="2:9">
      <c r="C844" s="71" t="s">
        <v>683</v>
      </c>
      <c r="D844" s="533">
        <f>D845+D846+D847</f>
        <v>2</v>
      </c>
      <c r="E844" s="652">
        <f>E845+E846+E847</f>
        <v>2</v>
      </c>
      <c r="F844" s="533">
        <f>F845+F846+F847</f>
        <v>2</v>
      </c>
      <c r="G844" s="533">
        <f>G845+G846+G847</f>
        <v>2</v>
      </c>
      <c r="H844" s="622"/>
      <c r="I844" s="622"/>
    </row>
    <row r="845" spans="2:9">
      <c r="C845" s="72" t="s">
        <v>684</v>
      </c>
      <c r="D845" s="541">
        <v>0</v>
      </c>
      <c r="E845" s="653">
        <v>0</v>
      </c>
      <c r="F845" s="541">
        <v>0</v>
      </c>
      <c r="G845" s="541">
        <v>0</v>
      </c>
      <c r="H845" s="622"/>
      <c r="I845" s="622"/>
    </row>
    <row r="846" spans="2:9">
      <c r="C846" s="72" t="s">
        <v>685</v>
      </c>
      <c r="D846" s="541">
        <v>2</v>
      </c>
      <c r="E846" s="653">
        <v>2</v>
      </c>
      <c r="F846" s="541">
        <v>2</v>
      </c>
      <c r="G846" s="541">
        <v>2</v>
      </c>
      <c r="H846" s="622"/>
      <c r="I846" s="622"/>
    </row>
    <row r="847" spans="2:9" ht="13.8" thickBot="1">
      <c r="C847" s="73" t="s">
        <v>686</v>
      </c>
      <c r="D847" s="543">
        <v>0</v>
      </c>
      <c r="E847" s="655">
        <v>0</v>
      </c>
      <c r="F847" s="543">
        <v>0</v>
      </c>
      <c r="G847" s="543">
        <v>0</v>
      </c>
      <c r="H847" s="622"/>
      <c r="I847" s="622"/>
    </row>
    <row r="848" spans="2:9" ht="13.8" thickBot="1">
      <c r="C848" s="66"/>
      <c r="D848" s="409"/>
      <c r="E848" s="409"/>
      <c r="F848" s="3"/>
      <c r="G848" s="622"/>
      <c r="H848" s="622"/>
      <c r="I848" s="622"/>
    </row>
    <row r="849" spans="2:9" ht="57" customHeight="1" thickBot="1">
      <c r="B849" s="28" t="s">
        <v>10</v>
      </c>
      <c r="C849" s="27" t="s">
        <v>687</v>
      </c>
      <c r="D849" s="27" t="s">
        <v>12</v>
      </c>
      <c r="E849" s="27" t="s">
        <v>13</v>
      </c>
      <c r="F849" s="24" t="s">
        <v>688</v>
      </c>
      <c r="G849" s="24" t="s">
        <v>689</v>
      </c>
      <c r="H849" s="24" t="s">
        <v>690</v>
      </c>
      <c r="I849" s="26" t="s">
        <v>2722</v>
      </c>
    </row>
    <row r="850" spans="2:9" ht="31.95" customHeight="1" thickBot="1">
      <c r="B850" s="77" t="s">
        <v>2015</v>
      </c>
      <c r="C850" s="68" t="s">
        <v>2016</v>
      </c>
      <c r="D850" s="14"/>
      <c r="E850" s="14"/>
      <c r="F850" s="11">
        <v>1</v>
      </c>
      <c r="G850" s="11">
        <v>1</v>
      </c>
      <c r="H850" s="11">
        <v>1</v>
      </c>
      <c r="I850" s="219">
        <v>1</v>
      </c>
    </row>
    <row r="851" spans="2:9" ht="36" customHeight="1">
      <c r="B851" s="842" t="s">
        <v>2017</v>
      </c>
      <c r="C851" s="568" t="s">
        <v>2018</v>
      </c>
      <c r="D851" s="366" t="s">
        <v>1194</v>
      </c>
      <c r="E851" s="366" t="s">
        <v>2019</v>
      </c>
      <c r="F851" s="366">
        <v>9</v>
      </c>
      <c r="G851" s="366">
        <v>9</v>
      </c>
      <c r="H851" s="366">
        <v>9</v>
      </c>
      <c r="I851" s="368">
        <v>8</v>
      </c>
    </row>
    <row r="852" spans="2:9" ht="36" customHeight="1">
      <c r="B852" s="403" t="s">
        <v>2020</v>
      </c>
      <c r="C852" s="405" t="s">
        <v>2021</v>
      </c>
      <c r="D852" s="356" t="s">
        <v>2022</v>
      </c>
      <c r="E852" s="356" t="s">
        <v>833</v>
      </c>
      <c r="F852" s="356">
        <v>69</v>
      </c>
      <c r="G852" s="356">
        <v>32</v>
      </c>
      <c r="H852" s="356">
        <v>32</v>
      </c>
      <c r="I852" s="397">
        <v>29</v>
      </c>
    </row>
    <row r="853" spans="2:9" ht="28.5" customHeight="1">
      <c r="B853" s="403" t="s">
        <v>2023</v>
      </c>
      <c r="C853" s="405" t="s">
        <v>2024</v>
      </c>
      <c r="D853" s="356" t="s">
        <v>447</v>
      </c>
      <c r="E853" s="356" t="s">
        <v>113</v>
      </c>
      <c r="F853" s="356">
        <v>0</v>
      </c>
      <c r="G853" s="356">
        <v>0</v>
      </c>
      <c r="H853" s="356">
        <v>0</v>
      </c>
      <c r="I853" s="397">
        <v>0</v>
      </c>
    </row>
    <row r="854" spans="2:9" ht="36" customHeight="1">
      <c r="B854" s="403" t="s">
        <v>2025</v>
      </c>
      <c r="C854" s="405" t="s">
        <v>2026</v>
      </c>
      <c r="D854" s="356" t="s">
        <v>642</v>
      </c>
      <c r="E854" s="356" t="s">
        <v>509</v>
      </c>
      <c r="F854" s="356">
        <v>10</v>
      </c>
      <c r="G854" s="356">
        <v>10</v>
      </c>
      <c r="H854" s="356">
        <v>10</v>
      </c>
      <c r="I854" s="397">
        <v>11</v>
      </c>
    </row>
    <row r="855" spans="2:9" ht="45" customHeight="1">
      <c r="B855" s="403" t="s">
        <v>2027</v>
      </c>
      <c r="C855" s="405" t="s">
        <v>2028</v>
      </c>
      <c r="D855" s="356" t="s">
        <v>578</v>
      </c>
      <c r="E855" s="356" t="s">
        <v>2029</v>
      </c>
      <c r="F855" s="356" t="s">
        <v>2030</v>
      </c>
      <c r="G855" s="356" t="s">
        <v>2030</v>
      </c>
      <c r="H855" s="356" t="s">
        <v>2031</v>
      </c>
      <c r="I855" s="906" t="s">
        <v>2031</v>
      </c>
    </row>
    <row r="856" spans="2:9" ht="25.95" customHeight="1">
      <c r="B856" s="403" t="s">
        <v>2032</v>
      </c>
      <c r="C856" s="405" t="s">
        <v>2033</v>
      </c>
      <c r="D856" s="356" t="s">
        <v>447</v>
      </c>
      <c r="E856" s="356" t="s">
        <v>695</v>
      </c>
      <c r="F856" s="356">
        <v>0</v>
      </c>
      <c r="G856" s="356">
        <v>1</v>
      </c>
      <c r="H856" s="356">
        <v>1</v>
      </c>
      <c r="I856" s="397">
        <v>1</v>
      </c>
    </row>
    <row r="857" spans="2:9" ht="32.4" customHeight="1" thickBot="1">
      <c r="B857" s="403" t="s">
        <v>2034</v>
      </c>
      <c r="C857" s="405" t="s">
        <v>2035</v>
      </c>
      <c r="D857" s="356" t="s">
        <v>447</v>
      </c>
      <c r="E857" s="356" t="s">
        <v>244</v>
      </c>
      <c r="F857" s="356">
        <v>3</v>
      </c>
      <c r="G857" s="356">
        <v>4</v>
      </c>
      <c r="H857" s="356">
        <v>3</v>
      </c>
      <c r="I857" s="397">
        <v>3</v>
      </c>
    </row>
    <row r="858" spans="2:9" ht="18.75" customHeight="1" thickBot="1">
      <c r="B858" s="77" t="s">
        <v>2036</v>
      </c>
      <c r="C858" s="68" t="s">
        <v>2037</v>
      </c>
      <c r="D858" s="11"/>
      <c r="E858" s="11"/>
      <c r="F858" s="11">
        <v>1</v>
      </c>
      <c r="G858" s="11">
        <v>1</v>
      </c>
      <c r="H858" s="11">
        <v>1</v>
      </c>
      <c r="I858" s="219">
        <v>1</v>
      </c>
    </row>
    <row r="859" spans="2:9" ht="37.950000000000003" customHeight="1">
      <c r="B859" s="588" t="s">
        <v>2038</v>
      </c>
      <c r="C859" s="568" t="s">
        <v>2039</v>
      </c>
      <c r="D859" s="366" t="s">
        <v>561</v>
      </c>
      <c r="E859" s="366" t="s">
        <v>247</v>
      </c>
      <c r="F859" s="366">
        <v>0</v>
      </c>
      <c r="G859" s="366">
        <v>0</v>
      </c>
      <c r="H859" s="366">
        <v>1</v>
      </c>
      <c r="I859" s="368">
        <v>2</v>
      </c>
    </row>
    <row r="860" spans="2:9" ht="40.950000000000003" customHeight="1">
      <c r="B860" s="403" t="s">
        <v>2040</v>
      </c>
      <c r="C860" s="405" t="s">
        <v>2041</v>
      </c>
      <c r="D860" s="356" t="s">
        <v>2042</v>
      </c>
      <c r="E860" s="356" t="s">
        <v>2043</v>
      </c>
      <c r="F860" s="904" t="s">
        <v>2044</v>
      </c>
      <c r="G860" s="904" t="s">
        <v>2044</v>
      </c>
      <c r="H860" s="904" t="s">
        <v>2045</v>
      </c>
      <c r="I860" s="906" t="s">
        <v>2044</v>
      </c>
    </row>
    <row r="861" spans="2:9" ht="46.95" customHeight="1" thickBot="1">
      <c r="B861" s="805" t="s">
        <v>2046</v>
      </c>
      <c r="C861" s="216" t="s">
        <v>2047</v>
      </c>
      <c r="D861" s="87" t="s">
        <v>231</v>
      </c>
      <c r="E861" s="87" t="s">
        <v>244</v>
      </c>
      <c r="F861" s="822">
        <v>1</v>
      </c>
      <c r="G861" s="822">
        <v>1</v>
      </c>
      <c r="H861" s="917" t="s">
        <v>2048</v>
      </c>
      <c r="I861" s="918" t="s">
        <v>2048</v>
      </c>
    </row>
    <row r="862" spans="2:9" ht="13.8" thickBot="1">
      <c r="B862" s="584"/>
      <c r="C862" s="585"/>
      <c r="D862" s="637"/>
      <c r="E862" s="637"/>
      <c r="F862" s="3"/>
      <c r="G862" s="622"/>
      <c r="H862" s="622"/>
      <c r="I862" s="622"/>
    </row>
    <row r="863" spans="2:9" ht="38.25" customHeight="1" thickBot="1">
      <c r="C863" s="70" t="s">
        <v>504</v>
      </c>
      <c r="D863" s="39">
        <v>2021</v>
      </c>
      <c r="E863" s="42">
        <v>2022</v>
      </c>
      <c r="F863" s="32">
        <v>2023</v>
      </c>
      <c r="G863" s="32">
        <v>2024</v>
      </c>
      <c r="H863" s="622"/>
      <c r="I863" s="622"/>
    </row>
    <row r="864" spans="2:9">
      <c r="C864" s="71" t="s">
        <v>683</v>
      </c>
      <c r="D864" s="633">
        <f>D865+D866+D867</f>
        <v>5</v>
      </c>
      <c r="E864" s="666">
        <f>E865+E866+E867</f>
        <v>5</v>
      </c>
      <c r="F864" s="633">
        <f>F865+F866+F867</f>
        <v>5</v>
      </c>
      <c r="G864" s="633">
        <v>5</v>
      </c>
      <c r="H864" s="622"/>
      <c r="I864" s="622"/>
    </row>
    <row r="865" spans="2:11">
      <c r="C865" s="72" t="s">
        <v>684</v>
      </c>
      <c r="D865" s="634">
        <v>0</v>
      </c>
      <c r="E865" s="667">
        <v>0</v>
      </c>
      <c r="F865" s="634">
        <v>0</v>
      </c>
      <c r="G865" s="541">
        <v>0</v>
      </c>
      <c r="H865" s="622"/>
      <c r="I865" s="622"/>
    </row>
    <row r="866" spans="2:11">
      <c r="C866" s="72" t="s">
        <v>685</v>
      </c>
      <c r="D866" s="634">
        <v>5</v>
      </c>
      <c r="E866" s="667">
        <v>5</v>
      </c>
      <c r="F866" s="634">
        <v>5</v>
      </c>
      <c r="G866" s="541">
        <v>5</v>
      </c>
      <c r="H866" s="622"/>
      <c r="I866" s="622"/>
    </row>
    <row r="867" spans="2:11" ht="13.8" thickBot="1">
      <c r="C867" s="73" t="s">
        <v>686</v>
      </c>
      <c r="D867" s="636">
        <v>0</v>
      </c>
      <c r="E867" s="668">
        <v>0</v>
      </c>
      <c r="F867" s="636">
        <v>0</v>
      </c>
      <c r="G867" s="538">
        <v>0</v>
      </c>
      <c r="H867" s="622"/>
      <c r="I867" s="622"/>
    </row>
    <row r="868" spans="2:11" ht="13.8" thickBot="1">
      <c r="C868" s="66"/>
      <c r="D868" s="409"/>
      <c r="E868" s="409"/>
      <c r="F868" s="3"/>
      <c r="G868" s="622"/>
      <c r="H868" s="622"/>
      <c r="I868" s="622"/>
    </row>
    <row r="869" spans="2:11" ht="54.75" customHeight="1" thickBot="1">
      <c r="B869" s="28" t="s">
        <v>10</v>
      </c>
      <c r="C869" s="27" t="s">
        <v>687</v>
      </c>
      <c r="D869" s="27" t="s">
        <v>12</v>
      </c>
      <c r="E869" s="27" t="s">
        <v>13</v>
      </c>
      <c r="F869" s="24" t="s">
        <v>688</v>
      </c>
      <c r="G869" s="24" t="s">
        <v>689</v>
      </c>
      <c r="H869" s="24" t="s">
        <v>690</v>
      </c>
      <c r="I869" s="26" t="s">
        <v>2722</v>
      </c>
    </row>
    <row r="870" spans="2:11" ht="31.2" customHeight="1" thickBot="1">
      <c r="B870" s="77" t="s">
        <v>2049</v>
      </c>
      <c r="C870" s="68" t="s">
        <v>2050</v>
      </c>
      <c r="D870" s="11"/>
      <c r="E870" s="11"/>
      <c r="F870" s="11">
        <v>1</v>
      </c>
      <c r="G870" s="11">
        <v>1</v>
      </c>
      <c r="H870" s="11">
        <v>1</v>
      </c>
      <c r="I870" s="219">
        <v>1</v>
      </c>
    </row>
    <row r="871" spans="2:11" ht="32.4" customHeight="1">
      <c r="B871" s="427" t="s">
        <v>2051</v>
      </c>
      <c r="C871" s="420" t="s">
        <v>2052</v>
      </c>
      <c r="D871" s="360" t="s">
        <v>225</v>
      </c>
      <c r="E871" s="360" t="s">
        <v>523</v>
      </c>
      <c r="F871" s="360">
        <v>9.89</v>
      </c>
      <c r="G871" s="360">
        <v>9.6999999999999993</v>
      </c>
      <c r="H871" s="360">
        <v>0.08</v>
      </c>
      <c r="I871" s="393">
        <v>10.53</v>
      </c>
      <c r="J871" s="1234"/>
      <c r="K871" s="1235"/>
    </row>
    <row r="872" spans="2:11" ht="37.5" customHeight="1" thickBot="1">
      <c r="B872" s="577" t="s">
        <v>2053</v>
      </c>
      <c r="C872" s="398" t="s">
        <v>2054</v>
      </c>
      <c r="D872" s="357" t="s">
        <v>2055</v>
      </c>
      <c r="E872" s="401" t="s">
        <v>727</v>
      </c>
      <c r="F872" s="357">
        <v>7</v>
      </c>
      <c r="G872" s="357">
        <v>8</v>
      </c>
      <c r="H872" s="357">
        <v>8</v>
      </c>
      <c r="I872" s="373">
        <v>7</v>
      </c>
    </row>
    <row r="873" spans="2:11" ht="30" customHeight="1" thickBot="1">
      <c r="B873" s="688" t="s">
        <v>2056</v>
      </c>
      <c r="C873" s="548" t="s">
        <v>2057</v>
      </c>
      <c r="D873" s="112"/>
      <c r="E873" s="112"/>
      <c r="F873" s="112">
        <v>1</v>
      </c>
      <c r="G873" s="112">
        <v>1</v>
      </c>
      <c r="H873" s="112">
        <v>1</v>
      </c>
      <c r="I873" s="234">
        <v>1</v>
      </c>
    </row>
    <row r="874" spans="2:11" ht="24.75" customHeight="1">
      <c r="B874" s="1233" t="s">
        <v>2058</v>
      </c>
      <c r="C874" s="1117" t="s">
        <v>2059</v>
      </c>
      <c r="D874" s="1069" t="s">
        <v>447</v>
      </c>
      <c r="E874" s="1069" t="s">
        <v>2060</v>
      </c>
      <c r="F874" s="1069">
        <v>0</v>
      </c>
      <c r="G874" s="1069">
        <v>0</v>
      </c>
      <c r="H874" s="1069">
        <v>0</v>
      </c>
      <c r="I874" s="1232">
        <v>18</v>
      </c>
    </row>
    <row r="875" spans="2:11" ht="33" customHeight="1">
      <c r="B875" s="1219"/>
      <c r="C875" s="1134"/>
      <c r="D875" s="1070"/>
      <c r="E875" s="1070"/>
      <c r="F875" s="1070"/>
      <c r="G875" s="1070"/>
      <c r="H875" s="1070"/>
      <c r="I875" s="1089"/>
    </row>
    <row r="876" spans="2:11" ht="42.6" customHeight="1">
      <c r="B876" s="403" t="s">
        <v>2061</v>
      </c>
      <c r="C876" s="405" t="s">
        <v>2062</v>
      </c>
      <c r="D876" s="356" t="s">
        <v>1124</v>
      </c>
      <c r="E876" s="356" t="s">
        <v>448</v>
      </c>
      <c r="F876" s="356">
        <v>5</v>
      </c>
      <c r="G876" s="356">
        <v>3</v>
      </c>
      <c r="H876" s="356">
        <v>12</v>
      </c>
      <c r="I876" s="397">
        <v>9</v>
      </c>
    </row>
    <row r="877" spans="2:11" ht="29.25" customHeight="1" thickBot="1">
      <c r="B877" s="403" t="s">
        <v>2063</v>
      </c>
      <c r="C877" s="405" t="s">
        <v>2064</v>
      </c>
      <c r="D877" s="356" t="s">
        <v>2065</v>
      </c>
      <c r="E877" s="356" t="s">
        <v>2066</v>
      </c>
      <c r="F877" s="356">
        <v>60</v>
      </c>
      <c r="G877" s="356">
        <v>60</v>
      </c>
      <c r="H877" s="356">
        <v>55</v>
      </c>
      <c r="I877" s="397">
        <v>62.5</v>
      </c>
    </row>
    <row r="878" spans="2:11" ht="15" customHeight="1" thickBot="1">
      <c r="B878" s="77" t="s">
        <v>2067</v>
      </c>
      <c r="C878" s="68" t="s">
        <v>2068</v>
      </c>
      <c r="D878" s="11"/>
      <c r="E878" s="11"/>
      <c r="F878" s="11">
        <v>1</v>
      </c>
      <c r="G878" s="11">
        <v>1</v>
      </c>
      <c r="H878" s="11">
        <v>1</v>
      </c>
      <c r="I878" s="219">
        <v>1</v>
      </c>
    </row>
    <row r="879" spans="2:11" ht="30.6" customHeight="1">
      <c r="B879" s="869" t="s">
        <v>2069</v>
      </c>
      <c r="C879" s="915" t="s">
        <v>2070</v>
      </c>
      <c r="D879" s="117" t="s">
        <v>447</v>
      </c>
      <c r="E879" s="117" t="s">
        <v>520</v>
      </c>
      <c r="F879" s="117">
        <v>0</v>
      </c>
      <c r="G879" s="117">
        <v>0</v>
      </c>
      <c r="H879" s="117">
        <v>5</v>
      </c>
      <c r="I879" s="778">
        <v>1</v>
      </c>
    </row>
    <row r="880" spans="2:11" ht="49.2" customHeight="1" thickBot="1">
      <c r="B880" s="427" t="s">
        <v>2071</v>
      </c>
      <c r="C880" s="398" t="s">
        <v>2072</v>
      </c>
      <c r="D880" s="357" t="s">
        <v>447</v>
      </c>
      <c r="E880" s="357" t="s">
        <v>854</v>
      </c>
      <c r="F880" s="357">
        <v>0</v>
      </c>
      <c r="G880" s="357">
        <v>0.5</v>
      </c>
      <c r="H880" s="357">
        <v>1.3</v>
      </c>
      <c r="I880" s="373">
        <v>0.64</v>
      </c>
    </row>
    <row r="881" spans="2:10" ht="33.6" customHeight="1" thickBot="1">
      <c r="B881" s="701" t="s">
        <v>2073</v>
      </c>
      <c r="C881" s="702" t="s">
        <v>2074</v>
      </c>
      <c r="D881" s="122"/>
      <c r="E881" s="122"/>
      <c r="F881" s="122">
        <v>1</v>
      </c>
      <c r="G881" s="122">
        <v>1</v>
      </c>
      <c r="H881" s="122">
        <v>1</v>
      </c>
      <c r="I881" s="920">
        <v>1</v>
      </c>
    </row>
    <row r="882" spans="2:10" ht="30" customHeight="1">
      <c r="B882" s="919" t="s">
        <v>2075</v>
      </c>
      <c r="C882" s="561" t="s">
        <v>2076</v>
      </c>
      <c r="D882" s="375" t="s">
        <v>578</v>
      </c>
      <c r="E882" s="375" t="s">
        <v>2077</v>
      </c>
      <c r="F882" s="375" t="s">
        <v>2667</v>
      </c>
      <c r="G882" s="375" t="s">
        <v>2672</v>
      </c>
      <c r="H882" s="375" t="s">
        <v>2666</v>
      </c>
      <c r="I882" s="395" t="s">
        <v>2750</v>
      </c>
    </row>
    <row r="883" spans="2:10" ht="27" customHeight="1">
      <c r="B883" s="1164" t="s">
        <v>2078</v>
      </c>
      <c r="C883" s="1151" t="s">
        <v>2079</v>
      </c>
      <c r="D883" s="1137" t="s">
        <v>2080</v>
      </c>
      <c r="E883" s="1137" t="s">
        <v>509</v>
      </c>
      <c r="F883" s="1137">
        <v>1.1000000000000001</v>
      </c>
      <c r="G883" s="1137">
        <v>3.6</v>
      </c>
      <c r="H883" s="1137">
        <v>0.6</v>
      </c>
      <c r="I883" s="1154">
        <v>0.4</v>
      </c>
    </row>
    <row r="884" spans="2:10" ht="15.6" customHeight="1" thickBot="1">
      <c r="B884" s="1230"/>
      <c r="C884" s="1231"/>
      <c r="D884" s="1228"/>
      <c r="E884" s="1228"/>
      <c r="F884" s="1228"/>
      <c r="G884" s="1228"/>
      <c r="H884" s="1228"/>
      <c r="I884" s="1229"/>
    </row>
    <row r="885" spans="2:10" ht="46.5" customHeight="1" thickBot="1">
      <c r="B885" s="77" t="s">
        <v>2081</v>
      </c>
      <c r="C885" s="68" t="s">
        <v>2082</v>
      </c>
      <c r="D885" s="11"/>
      <c r="E885" s="11"/>
      <c r="F885" s="11">
        <v>1</v>
      </c>
      <c r="G885" s="11">
        <v>1</v>
      </c>
      <c r="H885" s="11">
        <v>1</v>
      </c>
      <c r="I885" s="219">
        <v>1</v>
      </c>
    </row>
    <row r="886" spans="2:10" ht="19.2" customHeight="1">
      <c r="B886" s="1218" t="s">
        <v>2083</v>
      </c>
      <c r="C886" s="1122" t="s">
        <v>2084</v>
      </c>
      <c r="D886" s="1086" t="s">
        <v>2085</v>
      </c>
      <c r="E886" s="1086" t="s">
        <v>2086</v>
      </c>
      <c r="F886" s="1086">
        <v>172</v>
      </c>
      <c r="G886" s="1086">
        <v>200</v>
      </c>
      <c r="H886" s="1086">
        <v>13596</v>
      </c>
      <c r="I886" s="1088">
        <v>17068</v>
      </c>
      <c r="J886" s="526"/>
    </row>
    <row r="887" spans="2:10" ht="19.2" customHeight="1" thickBot="1">
      <c r="B887" s="1165"/>
      <c r="C887" s="1118"/>
      <c r="D887" s="1087"/>
      <c r="E887" s="1087"/>
      <c r="F887" s="1087"/>
      <c r="G887" s="1087"/>
      <c r="H887" s="1087"/>
      <c r="I887" s="1090"/>
      <c r="J887" s="526"/>
    </row>
    <row r="888" spans="2:10" ht="26.25" customHeight="1">
      <c r="B888" s="1226" t="s">
        <v>2087</v>
      </c>
      <c r="C888" s="1226"/>
      <c r="D888" s="1226"/>
      <c r="E888" s="1226"/>
      <c r="F888" s="1226"/>
      <c r="G888" s="660"/>
      <c r="H888" s="660"/>
      <c r="I888" s="660"/>
    </row>
    <row r="889" spans="2:10">
      <c r="G889" s="703"/>
      <c r="H889" s="703"/>
      <c r="I889" s="703"/>
    </row>
    <row r="890" spans="2:10">
      <c r="B890" s="637"/>
      <c r="C890" s="9"/>
      <c r="D890" s="637"/>
      <c r="E890" s="637"/>
      <c r="F890" s="9"/>
      <c r="G890" s="9"/>
      <c r="H890" s="9"/>
      <c r="I890" s="9"/>
      <c r="J890" s="526"/>
    </row>
    <row r="891" spans="2:10" ht="23.25" customHeight="1">
      <c r="B891" s="1227" t="s">
        <v>2088</v>
      </c>
      <c r="C891" s="1227"/>
      <c r="D891" s="1227"/>
      <c r="E891" s="1227"/>
      <c r="F891" s="1227"/>
      <c r="G891" s="1227"/>
      <c r="H891" s="1227"/>
      <c r="I891" s="1227"/>
      <c r="J891" s="526"/>
    </row>
    <row r="892" spans="2:10" ht="13.8" thickBot="1">
      <c r="C892" s="56"/>
      <c r="D892" s="704"/>
      <c r="E892" s="704"/>
      <c r="F892" s="3"/>
      <c r="G892" s="3"/>
      <c r="H892" s="3"/>
      <c r="I892" s="3"/>
      <c r="J892" s="526"/>
    </row>
    <row r="893" spans="2:10" ht="37.5" customHeight="1" thickBot="1">
      <c r="C893" s="62" t="s">
        <v>526</v>
      </c>
      <c r="D893" s="32">
        <v>2021</v>
      </c>
      <c r="E893" s="33">
        <v>2022</v>
      </c>
      <c r="F893" s="33">
        <v>2023</v>
      </c>
      <c r="G893" s="33">
        <v>2024</v>
      </c>
      <c r="H893" s="3"/>
      <c r="I893" s="3"/>
      <c r="J893" s="526"/>
    </row>
    <row r="894" spans="2:10">
      <c r="C894" s="71" t="s">
        <v>683</v>
      </c>
      <c r="D894" s="705">
        <f t="shared" ref="D894:G897" si="9">D900+D957+D983</f>
        <v>17</v>
      </c>
      <c r="E894" s="706">
        <f t="shared" si="9"/>
        <v>17</v>
      </c>
      <c r="F894" s="706">
        <f t="shared" si="9"/>
        <v>17</v>
      </c>
      <c r="G894" s="706">
        <f t="shared" si="9"/>
        <v>17</v>
      </c>
      <c r="H894" s="3"/>
      <c r="I894" s="3"/>
    </row>
    <row r="895" spans="2:10">
      <c r="C895" s="72" t="s">
        <v>684</v>
      </c>
      <c r="D895" s="707">
        <f t="shared" si="9"/>
        <v>0</v>
      </c>
      <c r="E895" s="396">
        <f t="shared" si="9"/>
        <v>0</v>
      </c>
      <c r="F895" s="396">
        <f t="shared" si="9"/>
        <v>0</v>
      </c>
      <c r="G895" s="396">
        <f t="shared" si="9"/>
        <v>0</v>
      </c>
      <c r="H895" s="3"/>
      <c r="I895" s="3"/>
    </row>
    <row r="896" spans="2:10">
      <c r="C896" s="72" t="s">
        <v>685</v>
      </c>
      <c r="D896" s="707">
        <f t="shared" si="9"/>
        <v>17</v>
      </c>
      <c r="E896" s="396">
        <f t="shared" si="9"/>
        <v>17</v>
      </c>
      <c r="F896" s="396">
        <f t="shared" si="9"/>
        <v>17</v>
      </c>
      <c r="G896" s="396">
        <f t="shared" si="9"/>
        <v>17</v>
      </c>
      <c r="H896" s="3"/>
      <c r="I896" s="3"/>
    </row>
    <row r="897" spans="2:16" ht="13.8" thickBot="1">
      <c r="C897" s="73" t="s">
        <v>686</v>
      </c>
      <c r="D897" s="708">
        <f t="shared" si="9"/>
        <v>0</v>
      </c>
      <c r="E897" s="387">
        <f t="shared" si="9"/>
        <v>0</v>
      </c>
      <c r="F897" s="387">
        <f t="shared" si="9"/>
        <v>0</v>
      </c>
      <c r="G897" s="387">
        <f t="shared" si="9"/>
        <v>0</v>
      </c>
      <c r="H897" s="3"/>
      <c r="I897" s="3"/>
    </row>
    <row r="898" spans="2:16" ht="13.8" thickBot="1">
      <c r="D898" s="709"/>
      <c r="E898" s="709"/>
      <c r="F898" s="709"/>
      <c r="G898" s="709"/>
      <c r="H898" s="3"/>
      <c r="I898" s="3"/>
    </row>
    <row r="899" spans="2:16" ht="38.25" customHeight="1" thickBot="1">
      <c r="C899" s="70" t="s">
        <v>541</v>
      </c>
      <c r="D899" s="34">
        <v>2021</v>
      </c>
      <c r="E899" s="33">
        <v>2022</v>
      </c>
      <c r="F899" s="33">
        <v>2023</v>
      </c>
      <c r="G899" s="33">
        <v>2024</v>
      </c>
      <c r="H899" s="3"/>
      <c r="I899" s="3"/>
    </row>
    <row r="900" spans="2:16">
      <c r="C900" s="71" t="s">
        <v>683</v>
      </c>
      <c r="D900" s="710">
        <f>D901+D902+D903</f>
        <v>7</v>
      </c>
      <c r="E900" s="711">
        <f>E901+E902+E903</f>
        <v>7</v>
      </c>
      <c r="F900" s="711">
        <f>F901+F902+F903</f>
        <v>7</v>
      </c>
      <c r="G900" s="711">
        <f>G901+G902+G903</f>
        <v>7</v>
      </c>
      <c r="H900" s="3"/>
      <c r="I900" s="3"/>
    </row>
    <row r="901" spans="2:16">
      <c r="C901" s="72" t="s">
        <v>684</v>
      </c>
      <c r="D901" s="712">
        <v>0</v>
      </c>
      <c r="E901" s="435">
        <v>0</v>
      </c>
      <c r="F901" s="435">
        <v>0</v>
      </c>
      <c r="G901" s="435">
        <v>0</v>
      </c>
      <c r="H901" s="3"/>
      <c r="I901" s="3"/>
    </row>
    <row r="902" spans="2:16">
      <c r="C902" s="72" t="s">
        <v>685</v>
      </c>
      <c r="D902" s="712">
        <v>7</v>
      </c>
      <c r="E902" s="435">
        <v>7</v>
      </c>
      <c r="F902" s="435">
        <v>7</v>
      </c>
      <c r="G902" s="435">
        <v>7</v>
      </c>
      <c r="H902" s="3"/>
      <c r="I902" s="3"/>
    </row>
    <row r="903" spans="2:16" ht="13.8" thickBot="1">
      <c r="C903" s="73" t="s">
        <v>686</v>
      </c>
      <c r="D903" s="713">
        <v>0</v>
      </c>
      <c r="E903" s="236">
        <v>0</v>
      </c>
      <c r="F903" s="236">
        <v>0</v>
      </c>
      <c r="G903" s="236">
        <v>0</v>
      </c>
      <c r="H903" s="3"/>
      <c r="I903" s="3"/>
    </row>
    <row r="904" spans="2:16" ht="13.8" thickBot="1">
      <c r="C904" s="66"/>
      <c r="D904" s="409"/>
      <c r="E904" s="409"/>
      <c r="F904" s="3"/>
      <c r="G904" s="3"/>
      <c r="H904" s="3"/>
      <c r="I904" s="3"/>
    </row>
    <row r="905" spans="2:16" ht="60" customHeight="1" thickBot="1">
      <c r="B905" s="28" t="s">
        <v>10</v>
      </c>
      <c r="C905" s="27" t="s">
        <v>687</v>
      </c>
      <c r="D905" s="27" t="s">
        <v>12</v>
      </c>
      <c r="E905" s="27" t="s">
        <v>13</v>
      </c>
      <c r="F905" s="24" t="s">
        <v>688</v>
      </c>
      <c r="G905" s="24" t="s">
        <v>689</v>
      </c>
      <c r="H905" s="24" t="s">
        <v>690</v>
      </c>
      <c r="I905" s="26" t="s">
        <v>2722</v>
      </c>
    </row>
    <row r="906" spans="2:16" ht="31.5" customHeight="1" thickBot="1">
      <c r="B906" s="77" t="s">
        <v>2089</v>
      </c>
      <c r="C906" s="68" t="s">
        <v>2090</v>
      </c>
      <c r="D906" s="14"/>
      <c r="E906" s="14"/>
      <c r="F906" s="11">
        <v>1</v>
      </c>
      <c r="G906" s="11">
        <v>1</v>
      </c>
      <c r="H906" s="11">
        <v>1</v>
      </c>
      <c r="I906" s="219">
        <v>1</v>
      </c>
      <c r="P906" s="599"/>
    </row>
    <row r="907" spans="2:16" ht="18" customHeight="1">
      <c r="B907" s="404" t="s">
        <v>2091</v>
      </c>
      <c r="C907" s="365" t="s">
        <v>2092</v>
      </c>
      <c r="D907" s="366" t="s">
        <v>946</v>
      </c>
      <c r="E907" s="366" t="s">
        <v>2093</v>
      </c>
      <c r="F907" s="366">
        <v>21</v>
      </c>
      <c r="G907" s="366">
        <v>21</v>
      </c>
      <c r="H907" s="366">
        <v>21</v>
      </c>
      <c r="I907" s="368">
        <v>21</v>
      </c>
    </row>
    <row r="908" spans="2:16" s="563" customFormat="1" ht="30" customHeight="1" thickBot="1">
      <c r="B908" s="403" t="s">
        <v>2094</v>
      </c>
      <c r="C908" s="405" t="s">
        <v>2095</v>
      </c>
      <c r="D908" s="356" t="s">
        <v>815</v>
      </c>
      <c r="E908" s="356" t="s">
        <v>2096</v>
      </c>
      <c r="F908" s="356">
        <v>22</v>
      </c>
      <c r="G908" s="356">
        <v>22</v>
      </c>
      <c r="H908" s="356">
        <v>22</v>
      </c>
      <c r="I908" s="397">
        <v>22</v>
      </c>
      <c r="J908" s="3"/>
      <c r="K908" s="3"/>
      <c r="L908" s="3"/>
      <c r="M908" s="3"/>
      <c r="N908" s="3"/>
      <c r="O908" s="3"/>
      <c r="P908" s="3"/>
    </row>
    <row r="909" spans="2:16" ht="41.4" customHeight="1" thickBot="1">
      <c r="B909" s="77" t="s">
        <v>2097</v>
      </c>
      <c r="C909" s="68" t="s">
        <v>2098</v>
      </c>
      <c r="D909" s="11"/>
      <c r="E909" s="11"/>
      <c r="F909" s="11">
        <v>1</v>
      </c>
      <c r="G909" s="11">
        <v>1</v>
      </c>
      <c r="H909" s="11">
        <v>1</v>
      </c>
      <c r="I909" s="219">
        <v>1</v>
      </c>
    </row>
    <row r="910" spans="2:16" ht="27" customHeight="1">
      <c r="B910" s="643" t="s">
        <v>2099</v>
      </c>
      <c r="C910" s="497" t="s">
        <v>2100</v>
      </c>
      <c r="D910" s="714" t="s">
        <v>2101</v>
      </c>
      <c r="E910" s="524" t="s">
        <v>2102</v>
      </c>
      <c r="F910" s="360">
        <v>42.3</v>
      </c>
      <c r="G910" s="360">
        <v>42.3</v>
      </c>
      <c r="H910" s="117">
        <v>42.3</v>
      </c>
      <c r="I910" s="778">
        <v>42.3</v>
      </c>
      <c r="J910" s="581"/>
    </row>
    <row r="911" spans="2:16" ht="22.2" customHeight="1">
      <c r="B911" s="403" t="s">
        <v>2103</v>
      </c>
      <c r="C911" s="428" t="s">
        <v>2104</v>
      </c>
      <c r="D911" s="361" t="s">
        <v>2105</v>
      </c>
      <c r="E911" s="400" t="s">
        <v>2106</v>
      </c>
      <c r="F911" s="356">
        <v>7.7279999999999998</v>
      </c>
      <c r="G911" s="400">
        <v>4.899</v>
      </c>
      <c r="H911" s="356">
        <v>4.2300000000000004</v>
      </c>
      <c r="I911" s="397">
        <v>4.37</v>
      </c>
    </row>
    <row r="912" spans="2:16" ht="23.4" customHeight="1">
      <c r="B912" s="1175" t="s">
        <v>2107</v>
      </c>
      <c r="C912" s="497" t="s">
        <v>838</v>
      </c>
      <c r="D912" s="429" t="s">
        <v>447</v>
      </c>
      <c r="E912" s="429" t="s">
        <v>1136</v>
      </c>
      <c r="F912" s="429">
        <v>1</v>
      </c>
      <c r="G912" s="429">
        <v>1</v>
      </c>
      <c r="H912" s="429">
        <v>1</v>
      </c>
      <c r="I912" s="426">
        <v>2</v>
      </c>
    </row>
    <row r="913" spans="2:9" ht="42" customHeight="1">
      <c r="B913" s="1175"/>
      <c r="C913" s="419" t="s">
        <v>2108</v>
      </c>
      <c r="D913" s="356"/>
      <c r="E913" s="421" t="s">
        <v>1260</v>
      </c>
      <c r="F913" s="421">
        <v>0</v>
      </c>
      <c r="G913" s="421">
        <v>0</v>
      </c>
      <c r="H913" s="421">
        <v>0</v>
      </c>
      <c r="I913" s="867">
        <v>0</v>
      </c>
    </row>
    <row r="914" spans="2:9" ht="15.75" customHeight="1">
      <c r="B914" s="1175"/>
      <c r="C914" s="1170" t="s">
        <v>2109</v>
      </c>
      <c r="D914" s="1137"/>
      <c r="E914" s="1066" t="s">
        <v>1260</v>
      </c>
      <c r="F914" s="1066">
        <v>0</v>
      </c>
      <c r="G914" s="1066">
        <v>0</v>
      </c>
      <c r="H914" s="1066">
        <v>0</v>
      </c>
      <c r="I914" s="1130">
        <v>0</v>
      </c>
    </row>
    <row r="915" spans="2:9" ht="12.6" customHeight="1">
      <c r="B915" s="1175"/>
      <c r="C915" s="1181"/>
      <c r="D915" s="1070"/>
      <c r="E915" s="1166"/>
      <c r="F915" s="1166"/>
      <c r="G915" s="1166"/>
      <c r="H915" s="1166"/>
      <c r="I915" s="1183"/>
    </row>
    <row r="916" spans="2:9" ht="29.4" customHeight="1">
      <c r="B916" s="1175"/>
      <c r="C916" s="1224"/>
      <c r="D916" s="1124"/>
      <c r="E916" s="1067"/>
      <c r="F916" s="1067"/>
      <c r="G916" s="1067"/>
      <c r="H916" s="1067"/>
      <c r="I916" s="1131"/>
    </row>
    <row r="917" spans="2:9" ht="42.75" customHeight="1">
      <c r="B917" s="1175"/>
      <c r="C917" s="419" t="s">
        <v>2808</v>
      </c>
      <c r="D917" s="419"/>
      <c r="E917" s="421" t="s">
        <v>2110</v>
      </c>
      <c r="F917" s="421">
        <v>1</v>
      </c>
      <c r="G917" s="421">
        <v>1</v>
      </c>
      <c r="H917" s="421">
        <v>1</v>
      </c>
      <c r="I917" s="406">
        <v>0</v>
      </c>
    </row>
    <row r="918" spans="2:9" ht="35.4" customHeight="1">
      <c r="B918" s="1175"/>
      <c r="C918" s="419" t="s">
        <v>2781</v>
      </c>
      <c r="D918" s="763"/>
      <c r="E918" s="421" t="s">
        <v>901</v>
      </c>
      <c r="F918" s="421"/>
      <c r="G918" s="421">
        <v>0</v>
      </c>
      <c r="H918" s="421">
        <v>0</v>
      </c>
      <c r="I918" s="406">
        <v>0</v>
      </c>
    </row>
    <row r="919" spans="2:9" ht="36" customHeight="1">
      <c r="B919" s="1175"/>
      <c r="C919" s="419" t="s">
        <v>2782</v>
      </c>
      <c r="D919" s="763"/>
      <c r="E919" s="421" t="s">
        <v>901</v>
      </c>
      <c r="F919" s="421"/>
      <c r="G919" s="421">
        <v>0</v>
      </c>
      <c r="H919" s="421">
        <v>0</v>
      </c>
      <c r="I919" s="406">
        <v>0</v>
      </c>
    </row>
    <row r="920" spans="2:9" ht="49.95" customHeight="1">
      <c r="B920" s="1175"/>
      <c r="C920" s="419" t="s">
        <v>2806</v>
      </c>
      <c r="D920" s="763"/>
      <c r="E920" s="421" t="s">
        <v>2110</v>
      </c>
      <c r="F920" s="421">
        <v>0</v>
      </c>
      <c r="G920" s="421">
        <v>1</v>
      </c>
      <c r="H920" s="421">
        <v>0</v>
      </c>
      <c r="I920" s="406">
        <v>0</v>
      </c>
    </row>
    <row r="921" spans="2:9" ht="30.6" customHeight="1">
      <c r="B921" s="1175"/>
      <c r="C921" s="419" t="s">
        <v>2111</v>
      </c>
      <c r="D921" s="763"/>
      <c r="E921" s="421" t="s">
        <v>901</v>
      </c>
      <c r="F921" s="421">
        <v>0</v>
      </c>
      <c r="G921" s="421">
        <v>0</v>
      </c>
      <c r="H921" s="421">
        <v>0</v>
      </c>
      <c r="I921" s="406">
        <v>0</v>
      </c>
    </row>
    <row r="922" spans="2:9" ht="47.4" customHeight="1">
      <c r="B922" s="1175"/>
      <c r="C922" s="419" t="s">
        <v>2798</v>
      </c>
      <c r="D922" s="752"/>
      <c r="E922" s="421" t="s">
        <v>901</v>
      </c>
      <c r="F922" s="421">
        <v>0</v>
      </c>
      <c r="G922" s="421">
        <v>0</v>
      </c>
      <c r="H922" s="421">
        <v>0</v>
      </c>
      <c r="I922" s="867">
        <v>0</v>
      </c>
    </row>
    <row r="923" spans="2:9" ht="45.6" customHeight="1">
      <c r="B923" s="1175"/>
      <c r="C923" s="419" t="s">
        <v>2809</v>
      </c>
      <c r="D923" s="405"/>
      <c r="E923" s="421" t="s">
        <v>901</v>
      </c>
      <c r="F923" s="421">
        <v>0</v>
      </c>
      <c r="G923" s="421">
        <v>0</v>
      </c>
      <c r="H923" s="421">
        <v>0</v>
      </c>
      <c r="I923" s="406">
        <v>0</v>
      </c>
    </row>
    <row r="924" spans="2:9" ht="37.950000000000003" customHeight="1">
      <c r="B924" s="1225"/>
      <c r="C924" s="862" t="s">
        <v>2112</v>
      </c>
      <c r="D924" s="419"/>
      <c r="E924" s="421" t="s">
        <v>1036</v>
      </c>
      <c r="F924" s="370">
        <v>0</v>
      </c>
      <c r="G924" s="487">
        <v>0</v>
      </c>
      <c r="H924" s="421">
        <v>0</v>
      </c>
      <c r="I924" s="406">
        <v>0</v>
      </c>
    </row>
    <row r="925" spans="2:9" ht="68.400000000000006" customHeight="1">
      <c r="B925" s="1175"/>
      <c r="C925" s="419" t="s">
        <v>2113</v>
      </c>
      <c r="D925" s="419"/>
      <c r="E925" s="421" t="s">
        <v>2114</v>
      </c>
      <c r="F925" s="421"/>
      <c r="G925" s="421">
        <v>0</v>
      </c>
      <c r="H925" s="421">
        <v>0</v>
      </c>
      <c r="I925" s="406">
        <v>1</v>
      </c>
    </row>
    <row r="926" spans="2:9" ht="38.4" customHeight="1">
      <c r="B926" s="1175"/>
      <c r="C926" s="419" t="s">
        <v>2115</v>
      </c>
      <c r="D926" s="752"/>
      <c r="E926" s="421" t="s">
        <v>1698</v>
      </c>
      <c r="F926" s="421"/>
      <c r="G926" s="421">
        <v>0</v>
      </c>
      <c r="H926" s="421">
        <v>0</v>
      </c>
      <c r="I926" s="406">
        <v>0</v>
      </c>
    </row>
    <row r="927" spans="2:9" ht="31.95" customHeight="1">
      <c r="B927" s="1175"/>
      <c r="C927" s="419" t="s">
        <v>2116</v>
      </c>
      <c r="D927" s="752"/>
      <c r="E927" s="421" t="s">
        <v>2654</v>
      </c>
      <c r="F927" s="421">
        <v>0.5</v>
      </c>
      <c r="G927" s="421">
        <v>0</v>
      </c>
      <c r="H927" s="421">
        <v>0</v>
      </c>
      <c r="I927" s="406">
        <v>1</v>
      </c>
    </row>
    <row r="928" spans="2:9" ht="22.2" customHeight="1">
      <c r="B928" s="1175"/>
      <c r="C928" s="1170" t="s">
        <v>2117</v>
      </c>
      <c r="D928" s="1172"/>
      <c r="E928" s="1216" t="s">
        <v>2118</v>
      </c>
      <c r="F928" s="1066"/>
      <c r="G928" s="1066"/>
      <c r="H928" s="1066"/>
      <c r="I928" s="1130"/>
    </row>
    <row r="929" spans="2:10" ht="22.2" customHeight="1">
      <c r="B929" s="1175"/>
      <c r="C929" s="1224"/>
      <c r="D929" s="1195"/>
      <c r="E929" s="1067"/>
      <c r="F929" s="1067"/>
      <c r="G929" s="1067"/>
      <c r="H929" s="1067"/>
      <c r="I929" s="1131"/>
    </row>
    <row r="930" spans="2:10" ht="22.95" customHeight="1">
      <c r="B930" s="1175"/>
      <c r="C930" s="1170" t="s">
        <v>2119</v>
      </c>
      <c r="D930" s="1172"/>
      <c r="E930" s="1066" t="s">
        <v>907</v>
      </c>
      <c r="F930" s="1066"/>
      <c r="G930" s="1066"/>
      <c r="H930" s="1066"/>
      <c r="I930" s="1130"/>
    </row>
    <row r="931" spans="2:10" ht="18" customHeight="1">
      <c r="B931" s="1175"/>
      <c r="C931" s="1224"/>
      <c r="D931" s="1195"/>
      <c r="E931" s="1067"/>
      <c r="F931" s="1067"/>
      <c r="G931" s="1067"/>
      <c r="H931" s="1067"/>
      <c r="I931" s="1131"/>
    </row>
    <row r="932" spans="2:10" ht="34.950000000000003" customHeight="1" thickBot="1">
      <c r="B932" s="1164"/>
      <c r="C932" s="419" t="s">
        <v>2120</v>
      </c>
      <c r="D932" s="752"/>
      <c r="E932" s="421" t="s">
        <v>907</v>
      </c>
      <c r="F932" s="421"/>
      <c r="G932" s="421"/>
      <c r="H932" s="421"/>
      <c r="I932" s="406"/>
      <c r="J932" s="581"/>
    </row>
    <row r="933" spans="2:10" ht="33" customHeight="1" thickBot="1">
      <c r="B933" s="77" t="s">
        <v>2121</v>
      </c>
      <c r="C933" s="68" t="s">
        <v>2122</v>
      </c>
      <c r="D933" s="715"/>
      <c r="E933" s="715"/>
      <c r="F933" s="716">
        <v>1</v>
      </c>
      <c r="G933" s="522">
        <v>1</v>
      </c>
      <c r="H933" s="510">
        <v>1</v>
      </c>
      <c r="I933" s="921">
        <v>1</v>
      </c>
    </row>
    <row r="934" spans="2:10" ht="33" customHeight="1">
      <c r="B934" s="404" t="s">
        <v>2123</v>
      </c>
      <c r="C934" s="365" t="s">
        <v>2655</v>
      </c>
      <c r="D934" s="366" t="s">
        <v>447</v>
      </c>
      <c r="E934" s="366" t="s">
        <v>639</v>
      </c>
      <c r="F934" s="510">
        <v>14</v>
      </c>
      <c r="G934" s="871">
        <v>2.5</v>
      </c>
      <c r="H934" s="510">
        <v>7.2</v>
      </c>
      <c r="I934" s="922">
        <v>13</v>
      </c>
    </row>
    <row r="935" spans="2:10" ht="37.950000000000003" customHeight="1" thickBot="1">
      <c r="B935" s="403" t="s">
        <v>2124</v>
      </c>
      <c r="C935" s="405" t="s">
        <v>2783</v>
      </c>
      <c r="D935" s="361" t="s">
        <v>447</v>
      </c>
      <c r="E935" s="361" t="s">
        <v>113</v>
      </c>
      <c r="F935" s="507">
        <v>0</v>
      </c>
      <c r="G935" s="507">
        <v>0</v>
      </c>
      <c r="H935" s="507">
        <v>0</v>
      </c>
      <c r="I935" s="808">
        <v>0</v>
      </c>
    </row>
    <row r="936" spans="2:10" ht="36.6" customHeight="1" thickBot="1">
      <c r="B936" s="77" t="s">
        <v>22</v>
      </c>
      <c r="C936" s="68" t="s">
        <v>2784</v>
      </c>
      <c r="D936" s="715"/>
      <c r="E936" s="715"/>
      <c r="F936" s="716">
        <v>1</v>
      </c>
      <c r="G936" s="716">
        <v>1</v>
      </c>
      <c r="H936" s="716">
        <v>1</v>
      </c>
      <c r="I936" s="921">
        <v>1</v>
      </c>
    </row>
    <row r="937" spans="2:10" ht="42" customHeight="1">
      <c r="B937" s="404" t="s">
        <v>2125</v>
      </c>
      <c r="C937" s="365" t="s">
        <v>2126</v>
      </c>
      <c r="D937" s="366" t="s">
        <v>447</v>
      </c>
      <c r="E937" s="366" t="s">
        <v>232</v>
      </c>
      <c r="F937" s="510">
        <v>0</v>
      </c>
      <c r="G937" s="717">
        <v>0</v>
      </c>
      <c r="H937" s="718">
        <v>0</v>
      </c>
      <c r="I937" s="923">
        <v>0</v>
      </c>
    </row>
    <row r="938" spans="2:10" ht="33.6" customHeight="1">
      <c r="B938" s="403" t="s">
        <v>2127</v>
      </c>
      <c r="C938" s="405" t="s">
        <v>2128</v>
      </c>
      <c r="D938" s="356" t="s">
        <v>447</v>
      </c>
      <c r="E938" s="356" t="s">
        <v>2129</v>
      </c>
      <c r="F938" s="804">
        <v>0</v>
      </c>
      <c r="G938" s="804">
        <v>0</v>
      </c>
      <c r="H938" s="804" t="s">
        <v>2130</v>
      </c>
      <c r="I938" s="924">
        <v>0</v>
      </c>
    </row>
    <row r="939" spans="2:10" ht="22.95" customHeight="1">
      <c r="B939" s="1164" t="s">
        <v>2131</v>
      </c>
      <c r="C939" s="428" t="s">
        <v>838</v>
      </c>
      <c r="D939" s="524" t="s">
        <v>447</v>
      </c>
      <c r="E939" s="524" t="s">
        <v>562</v>
      </c>
      <c r="F939" s="719">
        <v>0</v>
      </c>
      <c r="G939" s="719">
        <v>0</v>
      </c>
      <c r="H939" s="719">
        <v>1</v>
      </c>
      <c r="I939" s="925">
        <v>0</v>
      </c>
    </row>
    <row r="940" spans="2:10" ht="43.2" customHeight="1">
      <c r="B940" s="1219"/>
      <c r="C940" s="419" t="s">
        <v>2132</v>
      </c>
      <c r="D940" s="356"/>
      <c r="E940" s="421" t="s">
        <v>1260</v>
      </c>
      <c r="F940" s="722">
        <v>0</v>
      </c>
      <c r="G940" s="722">
        <v>0</v>
      </c>
      <c r="H940" s="722">
        <v>0</v>
      </c>
      <c r="I940" s="926">
        <v>0</v>
      </c>
    </row>
    <row r="941" spans="2:10" ht="32.4" customHeight="1">
      <c r="B941" s="1219"/>
      <c r="C941" s="217" t="s">
        <v>2133</v>
      </c>
      <c r="D941" s="720"/>
      <c r="E941" s="104" t="s">
        <v>907</v>
      </c>
      <c r="F941" s="721">
        <v>0</v>
      </c>
      <c r="G941" s="721">
        <v>0</v>
      </c>
      <c r="H941" s="721">
        <v>0</v>
      </c>
      <c r="I941" s="926">
        <v>0</v>
      </c>
    </row>
    <row r="942" spans="2:10" ht="31.95" customHeight="1">
      <c r="B942" s="1219"/>
      <c r="C942" s="419" t="s">
        <v>2134</v>
      </c>
      <c r="D942" s="763"/>
      <c r="E942" s="421" t="s">
        <v>1036</v>
      </c>
      <c r="F942" s="722">
        <v>0</v>
      </c>
      <c r="G942" s="722">
        <v>0</v>
      </c>
      <c r="H942" s="722">
        <v>1</v>
      </c>
      <c r="I942" s="926"/>
    </row>
    <row r="943" spans="2:10" ht="32.4" customHeight="1" thickBot="1">
      <c r="B943" s="1165"/>
      <c r="C943" s="419" t="s">
        <v>2135</v>
      </c>
      <c r="D943" s="723"/>
      <c r="E943" s="104" t="s">
        <v>909</v>
      </c>
      <c r="F943" s="507"/>
      <c r="G943" s="507"/>
      <c r="H943" s="722">
        <v>0</v>
      </c>
      <c r="I943" s="926">
        <v>0</v>
      </c>
    </row>
    <row r="944" spans="2:10" ht="47.1" customHeight="1" thickBot="1">
      <c r="B944" s="77" t="s">
        <v>2136</v>
      </c>
      <c r="C944" s="68" t="s">
        <v>2137</v>
      </c>
      <c r="D944" s="715"/>
      <c r="E944" s="715"/>
      <c r="F944" s="716">
        <v>1</v>
      </c>
      <c r="G944" s="716">
        <v>1</v>
      </c>
      <c r="H944" s="716">
        <v>1</v>
      </c>
      <c r="I944" s="921">
        <v>1</v>
      </c>
    </row>
    <row r="945" spans="2:10" ht="31.2" customHeight="1" thickBot="1">
      <c r="B945" s="404" t="s">
        <v>2138</v>
      </c>
      <c r="C945" s="365" t="s">
        <v>2139</v>
      </c>
      <c r="D945" s="11" t="s">
        <v>447</v>
      </c>
      <c r="E945" s="11" t="s">
        <v>247</v>
      </c>
      <c r="F945" s="366">
        <v>1</v>
      </c>
      <c r="G945" s="366">
        <v>0</v>
      </c>
      <c r="H945" s="366">
        <v>0</v>
      </c>
      <c r="I945" s="368">
        <v>1</v>
      </c>
    </row>
    <row r="946" spans="2:10" ht="39" customHeight="1" thickBot="1">
      <c r="B946" s="77" t="s">
        <v>2140</v>
      </c>
      <c r="C946" s="68" t="s">
        <v>2141</v>
      </c>
      <c r="D946" s="509"/>
      <c r="E946" s="509"/>
      <c r="F946" s="716">
        <v>0</v>
      </c>
      <c r="G946" s="716">
        <v>0</v>
      </c>
      <c r="H946" s="716">
        <v>0</v>
      </c>
      <c r="I946" s="921">
        <v>0</v>
      </c>
    </row>
    <row r="947" spans="2:10" ht="27.6" customHeight="1" thickBot="1">
      <c r="B947" s="404" t="s">
        <v>2142</v>
      </c>
      <c r="C947" s="365" t="s">
        <v>2143</v>
      </c>
      <c r="D947" s="375" t="s">
        <v>447</v>
      </c>
      <c r="E947" s="375" t="s">
        <v>244</v>
      </c>
      <c r="F947" s="510">
        <v>0</v>
      </c>
      <c r="G947" s="510">
        <v>0</v>
      </c>
      <c r="H947" s="510">
        <v>0</v>
      </c>
      <c r="I947" s="927">
        <v>0</v>
      </c>
    </row>
    <row r="948" spans="2:10" ht="18" customHeight="1" thickBot="1">
      <c r="B948" s="77" t="s">
        <v>2144</v>
      </c>
      <c r="C948" s="68" t="s">
        <v>2145</v>
      </c>
      <c r="D948" s="715"/>
      <c r="E948" s="715"/>
      <c r="F948" s="716">
        <v>1</v>
      </c>
      <c r="G948" s="716">
        <v>1</v>
      </c>
      <c r="H948" s="716">
        <v>1</v>
      </c>
      <c r="I948" s="921">
        <v>1</v>
      </c>
    </row>
    <row r="949" spans="2:10" ht="18" customHeight="1">
      <c r="B949" s="1218" t="s">
        <v>2146</v>
      </c>
      <c r="C949" s="1122" t="s">
        <v>2147</v>
      </c>
      <c r="D949" s="1086" t="s">
        <v>1124</v>
      </c>
      <c r="E949" s="1086" t="s">
        <v>408</v>
      </c>
      <c r="F949" s="1220">
        <v>7</v>
      </c>
      <c r="G949" s="1220">
        <v>2</v>
      </c>
      <c r="H949" s="1220">
        <v>0</v>
      </c>
      <c r="I949" s="1222">
        <v>0</v>
      </c>
    </row>
    <row r="950" spans="2:10" s="563" customFormat="1" ht="16.2" customHeight="1" thickBot="1">
      <c r="B950" s="1219"/>
      <c r="C950" s="1134"/>
      <c r="D950" s="1070"/>
      <c r="E950" s="1070"/>
      <c r="F950" s="1221"/>
      <c r="G950" s="1221"/>
      <c r="H950" s="1221"/>
      <c r="I950" s="1223"/>
      <c r="J950" s="3"/>
    </row>
    <row r="951" spans="2:10" ht="49.2" customHeight="1" thickBot="1">
      <c r="B951" s="865" t="s">
        <v>2148</v>
      </c>
      <c r="C951" s="617" t="s">
        <v>2785</v>
      </c>
      <c r="D951" s="11" t="s">
        <v>2149</v>
      </c>
      <c r="E951" s="11" t="s">
        <v>2150</v>
      </c>
      <c r="F951" s="11" t="s">
        <v>2151</v>
      </c>
      <c r="G951" s="11" t="s">
        <v>2152</v>
      </c>
      <c r="H951" s="11" t="s">
        <v>2153</v>
      </c>
      <c r="I951" s="921" t="s">
        <v>2751</v>
      </c>
    </row>
    <row r="952" spans="2:10" s="54" customFormat="1" ht="45" customHeight="1">
      <c r="B952" s="1217" t="s">
        <v>2154</v>
      </c>
      <c r="C952" s="1217"/>
      <c r="D952" s="1217"/>
      <c r="E952" s="1217"/>
      <c r="F952" s="1217"/>
      <c r="G952" s="1217"/>
      <c r="H952" s="1217"/>
      <c r="I952" s="1217"/>
    </row>
    <row r="953" spans="2:10" s="54" customFormat="1" ht="44.4" customHeight="1">
      <c r="B953" s="1217" t="s">
        <v>2155</v>
      </c>
      <c r="C953" s="1217"/>
      <c r="D953" s="1217"/>
      <c r="E953" s="1217"/>
      <c r="F953" s="1217"/>
      <c r="G953" s="1217"/>
      <c r="H953" s="1217"/>
      <c r="I953" s="1217"/>
    </row>
    <row r="954" spans="2:10" s="54" customFormat="1" ht="66" customHeight="1">
      <c r="B954" s="1217" t="s">
        <v>2156</v>
      </c>
      <c r="C954" s="1217"/>
      <c r="D954" s="1217"/>
      <c r="E954" s="1217"/>
      <c r="F954" s="1217"/>
      <c r="G954" s="1217"/>
      <c r="H954" s="1217"/>
      <c r="I954" s="1217"/>
    </row>
    <row r="955" spans="2:10" ht="13.8" thickBot="1">
      <c r="C955" s="585"/>
      <c r="D955" s="409"/>
      <c r="E955" s="409"/>
      <c r="F955" s="724"/>
      <c r="G955" s="724"/>
      <c r="H955" s="724"/>
      <c r="I955" s="724"/>
    </row>
    <row r="956" spans="2:10" ht="36" customHeight="1" thickBot="1">
      <c r="C956" s="81" t="s">
        <v>550</v>
      </c>
      <c r="D956" s="36">
        <v>2021</v>
      </c>
      <c r="E956" s="35">
        <v>2022</v>
      </c>
      <c r="F956" s="35">
        <v>2023</v>
      </c>
      <c r="G956" s="35">
        <v>2024</v>
      </c>
      <c r="H956" s="3"/>
      <c r="I956" s="3"/>
    </row>
    <row r="957" spans="2:10">
      <c r="C957" s="74" t="s">
        <v>683</v>
      </c>
      <c r="D957" s="725">
        <f>D958+D959+D960</f>
        <v>3</v>
      </c>
      <c r="E957" s="726">
        <f>E958+E959+E960</f>
        <v>3</v>
      </c>
      <c r="F957" s="726">
        <f>F958+F959+F960</f>
        <v>3</v>
      </c>
      <c r="G957" s="726">
        <f>G958+G959+G960</f>
        <v>3</v>
      </c>
      <c r="H957" s="3"/>
      <c r="I957" s="3"/>
    </row>
    <row r="958" spans="2:10">
      <c r="C958" s="60" t="s">
        <v>684</v>
      </c>
      <c r="D958" s="727">
        <v>0</v>
      </c>
      <c r="E958" s="728">
        <v>0</v>
      </c>
      <c r="F958" s="728">
        <v>0</v>
      </c>
      <c r="G958" s="728">
        <v>0</v>
      </c>
      <c r="H958" s="3"/>
      <c r="I958" s="3"/>
    </row>
    <row r="959" spans="2:10">
      <c r="C959" s="60" t="s">
        <v>685</v>
      </c>
      <c r="D959" s="727">
        <v>3</v>
      </c>
      <c r="E959" s="728">
        <v>3</v>
      </c>
      <c r="F959" s="728">
        <v>3</v>
      </c>
      <c r="G959" s="728">
        <v>3</v>
      </c>
      <c r="H959" s="3"/>
      <c r="I959" s="3"/>
    </row>
    <row r="960" spans="2:10" ht="13.8" thickBot="1">
      <c r="C960" s="61" t="s">
        <v>686</v>
      </c>
      <c r="D960" s="729">
        <v>0</v>
      </c>
      <c r="E960" s="730">
        <v>0</v>
      </c>
      <c r="F960" s="730">
        <v>0</v>
      </c>
      <c r="G960" s="730">
        <v>0</v>
      </c>
      <c r="H960" s="3"/>
      <c r="I960" s="3"/>
    </row>
    <row r="961" spans="2:10" ht="13.8" thickBot="1">
      <c r="C961" s="66"/>
      <c r="D961" s="409"/>
      <c r="E961" s="409"/>
      <c r="F961" s="3"/>
      <c r="G961" s="3"/>
      <c r="H961" s="3"/>
      <c r="I961" s="3"/>
    </row>
    <row r="962" spans="2:10" ht="59.1" customHeight="1" thickBot="1">
      <c r="B962" s="28" t="s">
        <v>10</v>
      </c>
      <c r="C962" s="27" t="s">
        <v>687</v>
      </c>
      <c r="D962" s="27" t="s">
        <v>12</v>
      </c>
      <c r="E962" s="27" t="s">
        <v>13</v>
      </c>
      <c r="F962" s="24" t="s">
        <v>688</v>
      </c>
      <c r="G962" s="24" t="s">
        <v>689</v>
      </c>
      <c r="H962" s="24" t="s">
        <v>690</v>
      </c>
      <c r="I962" s="26" t="s">
        <v>2722</v>
      </c>
    </row>
    <row r="963" spans="2:10" ht="17.25" customHeight="1" thickBot="1">
      <c r="B963" s="52" t="s">
        <v>2157</v>
      </c>
      <c r="C963" s="53" t="s">
        <v>2158</v>
      </c>
      <c r="D963" s="227"/>
      <c r="E963" s="227"/>
      <c r="F963" s="6">
        <v>1</v>
      </c>
      <c r="G963" s="6">
        <v>1</v>
      </c>
      <c r="H963" s="6">
        <v>1</v>
      </c>
      <c r="I963" s="221">
        <v>1</v>
      </c>
    </row>
    <row r="964" spans="2:10" ht="32.4" customHeight="1">
      <c r="B964" s="595" t="s">
        <v>2159</v>
      </c>
      <c r="C964" s="596" t="s">
        <v>2160</v>
      </c>
      <c r="D964" s="597" t="s">
        <v>2161</v>
      </c>
      <c r="E964" s="597" t="s">
        <v>2162</v>
      </c>
      <c r="F964" s="597">
        <v>122</v>
      </c>
      <c r="G964" s="597">
        <v>122.5</v>
      </c>
      <c r="H964" s="597">
        <v>122.5</v>
      </c>
      <c r="I964" s="945">
        <v>122.5</v>
      </c>
    </row>
    <row r="965" spans="2:10" ht="30.6" customHeight="1" thickBot="1">
      <c r="B965" s="928" t="s">
        <v>2163</v>
      </c>
      <c r="C965" s="929" t="s">
        <v>2164</v>
      </c>
      <c r="D965" s="930" t="s">
        <v>1733</v>
      </c>
      <c r="E965" s="930" t="s">
        <v>113</v>
      </c>
      <c r="F965" s="930">
        <v>0</v>
      </c>
      <c r="G965" s="930">
        <v>0</v>
      </c>
      <c r="H965" s="930">
        <v>0</v>
      </c>
      <c r="I965" s="946">
        <v>1</v>
      </c>
    </row>
    <row r="966" spans="2:10" ht="60.6" customHeight="1" thickBot="1">
      <c r="B966" s="77" t="s">
        <v>2165</v>
      </c>
      <c r="C966" s="68" t="s">
        <v>2166</v>
      </c>
      <c r="D966" s="562"/>
      <c r="E966" s="562"/>
      <c r="F966" s="11">
        <v>1</v>
      </c>
      <c r="G966" s="11">
        <v>1</v>
      </c>
      <c r="H966" s="11">
        <v>1</v>
      </c>
      <c r="I966" s="219">
        <v>1</v>
      </c>
    </row>
    <row r="967" spans="2:10" ht="24" customHeight="1">
      <c r="B967" s="1190" t="s">
        <v>2167</v>
      </c>
      <c r="C967" s="497" t="s">
        <v>838</v>
      </c>
      <c r="D967" s="434" t="s">
        <v>447</v>
      </c>
      <c r="E967" s="434" t="s">
        <v>247</v>
      </c>
      <c r="F967" s="360">
        <v>0</v>
      </c>
      <c r="G967" s="360">
        <v>0</v>
      </c>
      <c r="H967" s="360">
        <v>1</v>
      </c>
      <c r="I967" s="393">
        <v>1</v>
      </c>
    </row>
    <row r="968" spans="2:10" ht="186.6" customHeight="1">
      <c r="B968" s="1202"/>
      <c r="C968" s="931" t="s">
        <v>2656</v>
      </c>
      <c r="D968" s="932"/>
      <c r="E968" s="752" t="s">
        <v>901</v>
      </c>
      <c r="F968" s="934">
        <v>0</v>
      </c>
      <c r="G968" s="934">
        <v>0</v>
      </c>
      <c r="H968" s="934">
        <v>0</v>
      </c>
      <c r="I968" s="947" t="s">
        <v>2752</v>
      </c>
      <c r="J968" s="581"/>
    </row>
    <row r="969" spans="2:10" ht="30" customHeight="1">
      <c r="B969" s="1168"/>
      <c r="C969" s="931" t="s">
        <v>2653</v>
      </c>
      <c r="D969" s="763"/>
      <c r="E969" s="934" t="s">
        <v>2571</v>
      </c>
      <c r="F969" s="738">
        <v>0</v>
      </c>
      <c r="G969" s="738">
        <v>9</v>
      </c>
      <c r="H969" s="738">
        <v>0</v>
      </c>
      <c r="I969" s="948">
        <v>4</v>
      </c>
    </row>
    <row r="970" spans="2:10" ht="32.4" customHeight="1">
      <c r="B970" s="403" t="s">
        <v>2168</v>
      </c>
      <c r="C970" s="405" t="s">
        <v>2169</v>
      </c>
      <c r="D970" s="356" t="s">
        <v>2170</v>
      </c>
      <c r="E970" s="357" t="s">
        <v>120</v>
      </c>
      <c r="F970" s="356">
        <v>89</v>
      </c>
      <c r="G970" s="356">
        <v>89</v>
      </c>
      <c r="H970" s="429">
        <v>89</v>
      </c>
      <c r="I970" s="397">
        <v>89</v>
      </c>
    </row>
    <row r="971" spans="2:10" ht="40.200000000000003" customHeight="1" thickBot="1">
      <c r="B971" s="403" t="s">
        <v>2171</v>
      </c>
      <c r="C971" s="405" t="s">
        <v>2786</v>
      </c>
      <c r="D971" s="356" t="s">
        <v>447</v>
      </c>
      <c r="E971" s="356" t="s">
        <v>120</v>
      </c>
      <c r="F971" s="361">
        <v>0</v>
      </c>
      <c r="G971" s="361">
        <v>0</v>
      </c>
      <c r="H971" s="357">
        <v>0</v>
      </c>
      <c r="I971" s="397">
        <v>0</v>
      </c>
    </row>
    <row r="972" spans="2:10" ht="16.5" customHeight="1" thickBot="1">
      <c r="B972" s="77" t="s">
        <v>2172</v>
      </c>
      <c r="C972" s="68" t="s">
        <v>2173</v>
      </c>
      <c r="D972" s="554"/>
      <c r="E972" s="554"/>
      <c r="F972" s="11">
        <v>1</v>
      </c>
      <c r="G972" s="11">
        <v>1</v>
      </c>
      <c r="H972" s="11">
        <v>1</v>
      </c>
      <c r="I972" s="219">
        <v>1</v>
      </c>
    </row>
    <row r="973" spans="2:10" ht="24" customHeight="1">
      <c r="B973" s="1198" t="s">
        <v>2174</v>
      </c>
      <c r="C973" s="731" t="s">
        <v>838</v>
      </c>
      <c r="D973" s="117" t="s">
        <v>447</v>
      </c>
      <c r="E973" s="117" t="s">
        <v>2175</v>
      </c>
      <c r="F973" s="117">
        <v>0</v>
      </c>
      <c r="G973" s="117">
        <v>1</v>
      </c>
      <c r="H973" s="117">
        <v>0</v>
      </c>
      <c r="I973" s="778">
        <v>0</v>
      </c>
    </row>
    <row r="974" spans="2:10" ht="49.2" customHeight="1">
      <c r="B974" s="1190"/>
      <c r="C974" s="419" t="s">
        <v>2799</v>
      </c>
      <c r="D974" s="356"/>
      <c r="E974" s="421" t="s">
        <v>927</v>
      </c>
      <c r="F974" s="935">
        <v>0</v>
      </c>
      <c r="G974" s="935">
        <v>0</v>
      </c>
      <c r="H974" s="935">
        <v>0</v>
      </c>
      <c r="I974" s="406">
        <v>0</v>
      </c>
    </row>
    <row r="975" spans="2:10" ht="19.5" customHeight="1">
      <c r="B975" s="1168"/>
      <c r="C975" s="1210" t="s">
        <v>2176</v>
      </c>
      <c r="D975" s="1212"/>
      <c r="E975" s="1214" t="s">
        <v>927</v>
      </c>
      <c r="F975" s="1216">
        <v>0</v>
      </c>
      <c r="G975" s="1216">
        <v>1</v>
      </c>
      <c r="H975" s="1066"/>
      <c r="I975" s="1130"/>
    </row>
    <row r="976" spans="2:10" ht="21.6" customHeight="1">
      <c r="B976" s="1168"/>
      <c r="C976" s="1211"/>
      <c r="D976" s="1213"/>
      <c r="E976" s="1215"/>
      <c r="F976" s="1067"/>
      <c r="G976" s="1067"/>
      <c r="H976" s="1067"/>
      <c r="I976" s="1131"/>
    </row>
    <row r="977" spans="2:9" ht="51" customHeight="1">
      <c r="B977" s="1168"/>
      <c r="C977" s="936" t="s">
        <v>2177</v>
      </c>
      <c r="D977" s="937"/>
      <c r="E977" s="938" t="s">
        <v>927</v>
      </c>
      <c r="F977" s="940">
        <v>0</v>
      </c>
      <c r="G977" s="941">
        <v>0</v>
      </c>
      <c r="H977" s="488">
        <v>0</v>
      </c>
      <c r="I977" s="406">
        <v>0</v>
      </c>
    </row>
    <row r="978" spans="2:9" ht="40.5" customHeight="1">
      <c r="B978" s="403" t="s">
        <v>2178</v>
      </c>
      <c r="C978" s="939" t="s">
        <v>2179</v>
      </c>
      <c r="D978" s="359" t="s">
        <v>578</v>
      </c>
      <c r="E978" s="359" t="s">
        <v>2180</v>
      </c>
      <c r="F978" s="942"/>
      <c r="G978" s="943">
        <v>0</v>
      </c>
      <c r="H978" s="944" t="s">
        <v>604</v>
      </c>
      <c r="I978" s="949" t="s">
        <v>604</v>
      </c>
    </row>
    <row r="979" spans="2:9" ht="21" customHeight="1">
      <c r="B979" s="1164" t="s">
        <v>2181</v>
      </c>
      <c r="C979" s="1203" t="s">
        <v>2182</v>
      </c>
      <c r="D979" s="1139" t="s">
        <v>578</v>
      </c>
      <c r="E979" s="1139" t="s">
        <v>2183</v>
      </c>
      <c r="F979" s="1140"/>
      <c r="G979" s="1082">
        <v>0</v>
      </c>
      <c r="H979" s="1070">
        <v>0</v>
      </c>
      <c r="I979" s="1209">
        <v>0</v>
      </c>
    </row>
    <row r="980" spans="2:9" ht="21" customHeight="1" thickBot="1">
      <c r="B980" s="1165"/>
      <c r="C980" s="1204"/>
      <c r="D980" s="1205"/>
      <c r="E980" s="1205"/>
      <c r="F980" s="1206"/>
      <c r="G980" s="1207"/>
      <c r="H980" s="1208"/>
      <c r="I980" s="1090"/>
    </row>
    <row r="981" spans="2:9" ht="13.8" thickBot="1">
      <c r="C981" s="69"/>
      <c r="D981" s="732"/>
      <c r="E981" s="732"/>
      <c r="F981" s="8"/>
      <c r="G981" s="8"/>
      <c r="H981" s="8"/>
      <c r="I981" s="8"/>
    </row>
    <row r="982" spans="2:9" ht="42" customHeight="1" thickBot="1">
      <c r="C982" s="70" t="s">
        <v>558</v>
      </c>
      <c r="D982" s="34">
        <v>2021</v>
      </c>
      <c r="E982" s="33">
        <v>2022</v>
      </c>
      <c r="F982" s="33">
        <v>2023</v>
      </c>
      <c r="G982" s="33">
        <v>2024</v>
      </c>
      <c r="H982" s="3"/>
      <c r="I982" s="3"/>
    </row>
    <row r="983" spans="2:9">
      <c r="C983" s="71" t="s">
        <v>683</v>
      </c>
      <c r="D983" s="710">
        <f>D984+D985+D986</f>
        <v>7</v>
      </c>
      <c r="E983" s="711">
        <f>E984+E985+E986</f>
        <v>7</v>
      </c>
      <c r="F983" s="711">
        <f>F984+F985+F986</f>
        <v>7</v>
      </c>
      <c r="G983" s="711">
        <f>G984+G985+G986</f>
        <v>7</v>
      </c>
      <c r="H983" s="3"/>
      <c r="I983" s="3"/>
    </row>
    <row r="984" spans="2:9">
      <c r="C984" s="72" t="s">
        <v>684</v>
      </c>
      <c r="D984" s="712">
        <v>0</v>
      </c>
      <c r="E984" s="435">
        <v>0</v>
      </c>
      <c r="F984" s="435">
        <v>0</v>
      </c>
      <c r="G984" s="435">
        <v>0</v>
      </c>
      <c r="H984" s="3"/>
      <c r="I984" s="3"/>
    </row>
    <row r="985" spans="2:9">
      <c r="C985" s="72" t="s">
        <v>685</v>
      </c>
      <c r="D985" s="712">
        <v>7</v>
      </c>
      <c r="E985" s="435">
        <v>7</v>
      </c>
      <c r="F985" s="435">
        <v>7</v>
      </c>
      <c r="G985" s="435">
        <v>7</v>
      </c>
      <c r="H985" s="3"/>
      <c r="I985" s="3"/>
    </row>
    <row r="986" spans="2:9" ht="13.8" thickBot="1">
      <c r="C986" s="73" t="s">
        <v>686</v>
      </c>
      <c r="D986" s="713">
        <v>0</v>
      </c>
      <c r="E986" s="236">
        <v>0</v>
      </c>
      <c r="F986" s="236">
        <v>0</v>
      </c>
      <c r="G986" s="236">
        <v>0</v>
      </c>
      <c r="H986" s="3"/>
      <c r="I986" s="3"/>
    </row>
    <row r="987" spans="2:9" ht="13.8" thickBot="1">
      <c r="C987" s="66"/>
      <c r="D987" s="409"/>
      <c r="E987" s="409"/>
      <c r="F987" s="3"/>
      <c r="G987" s="3"/>
      <c r="H987" s="3"/>
      <c r="I987" s="3"/>
    </row>
    <row r="988" spans="2:9" ht="56.4" customHeight="1" thickBot="1">
      <c r="B988" s="28" t="s">
        <v>10</v>
      </c>
      <c r="C988" s="27" t="s">
        <v>687</v>
      </c>
      <c r="D988" s="27" t="s">
        <v>12</v>
      </c>
      <c r="E988" s="27" t="s">
        <v>13</v>
      </c>
      <c r="F988" s="24" t="s">
        <v>688</v>
      </c>
      <c r="G988" s="24" t="s">
        <v>689</v>
      </c>
      <c r="H988" s="24" t="s">
        <v>690</v>
      </c>
      <c r="I988" s="26" t="s">
        <v>2722</v>
      </c>
    </row>
    <row r="989" spans="2:9" ht="27" thickBot="1">
      <c r="B989" s="77" t="s">
        <v>2184</v>
      </c>
      <c r="C989" s="68" t="s">
        <v>2800</v>
      </c>
      <c r="D989" s="14"/>
      <c r="E989" s="14"/>
      <c r="F989" s="11">
        <v>1</v>
      </c>
      <c r="G989" s="11">
        <v>1</v>
      </c>
      <c r="H989" s="11">
        <v>1</v>
      </c>
      <c r="I989" s="219">
        <v>1</v>
      </c>
    </row>
    <row r="990" spans="2:9" ht="21" customHeight="1">
      <c r="B990" s="1104" t="s">
        <v>2185</v>
      </c>
      <c r="C990" s="497" t="s">
        <v>838</v>
      </c>
      <c r="D990" s="434" t="s">
        <v>447</v>
      </c>
      <c r="E990" s="434" t="s">
        <v>232</v>
      </c>
      <c r="F990" s="360">
        <v>0</v>
      </c>
      <c r="G990" s="360">
        <v>0</v>
      </c>
      <c r="H990" s="360">
        <v>0</v>
      </c>
      <c r="I990" s="393">
        <v>1</v>
      </c>
    </row>
    <row r="991" spans="2:9" ht="15.9" customHeight="1">
      <c r="B991" s="1105"/>
      <c r="C991" s="119" t="s">
        <v>2186</v>
      </c>
      <c r="D991" s="602"/>
      <c r="E991" s="602"/>
      <c r="F991" s="429"/>
      <c r="G991" s="429"/>
      <c r="H991" s="429"/>
      <c r="I991" s="426"/>
    </row>
    <row r="992" spans="2:9" ht="47.4" customHeight="1">
      <c r="B992" s="1105"/>
      <c r="C992" s="419" t="s">
        <v>2187</v>
      </c>
      <c r="D992" s="763"/>
      <c r="E992" s="421" t="s">
        <v>2188</v>
      </c>
      <c r="F992" s="421">
        <v>0</v>
      </c>
      <c r="G992" s="421">
        <v>0</v>
      </c>
      <c r="H992" s="421">
        <v>0</v>
      </c>
      <c r="I992" s="406">
        <v>1</v>
      </c>
    </row>
    <row r="993" spans="2:9" ht="34.950000000000003" customHeight="1">
      <c r="B993" s="1105"/>
      <c r="C993" s="419" t="s">
        <v>2189</v>
      </c>
      <c r="D993" s="763"/>
      <c r="E993" s="421" t="s">
        <v>2190</v>
      </c>
      <c r="F993" s="421"/>
      <c r="G993" s="421">
        <v>0</v>
      </c>
      <c r="H993" s="421">
        <v>0</v>
      </c>
      <c r="I993" s="406">
        <v>0</v>
      </c>
    </row>
    <row r="994" spans="2:9" ht="29.4" customHeight="1">
      <c r="B994" s="1105"/>
      <c r="C994" s="119" t="s">
        <v>2191</v>
      </c>
      <c r="D994" s="602"/>
      <c r="E994" s="104" t="s">
        <v>2192</v>
      </c>
      <c r="F994" s="104"/>
      <c r="G994" s="104"/>
      <c r="H994" s="104"/>
      <c r="I994" s="406"/>
    </row>
    <row r="995" spans="2:9" ht="36.6" customHeight="1">
      <c r="B995" s="1105"/>
      <c r="C995" s="419" t="s">
        <v>2193</v>
      </c>
      <c r="D995" s="763"/>
      <c r="E995" s="421" t="s">
        <v>1058</v>
      </c>
      <c r="F995" s="421"/>
      <c r="G995" s="421"/>
      <c r="H995" s="421"/>
      <c r="I995" s="406">
        <v>0</v>
      </c>
    </row>
    <row r="996" spans="2:9" ht="33" customHeight="1">
      <c r="B996" s="1105"/>
      <c r="C996" s="119" t="s">
        <v>2194</v>
      </c>
      <c r="D996" s="602"/>
      <c r="E996" s="104" t="s">
        <v>1060</v>
      </c>
      <c r="F996" s="104"/>
      <c r="G996" s="104"/>
      <c r="H996" s="104"/>
      <c r="I996" s="406"/>
    </row>
    <row r="997" spans="2:9" ht="38.4" customHeight="1">
      <c r="B997" s="1105"/>
      <c r="C997" s="119" t="s">
        <v>2195</v>
      </c>
      <c r="D997" s="602"/>
      <c r="E997" s="603"/>
      <c r="F997" s="104"/>
      <c r="G997" s="104"/>
      <c r="H997" s="104"/>
      <c r="I997" s="867"/>
    </row>
    <row r="998" spans="2:9" ht="27" customHeight="1">
      <c r="B998" s="1105"/>
      <c r="C998" s="419" t="s">
        <v>2196</v>
      </c>
      <c r="D998" s="763"/>
      <c r="E998" s="421" t="s">
        <v>2197</v>
      </c>
      <c r="F998" s="421"/>
      <c r="G998" s="421"/>
      <c r="H998" s="370"/>
      <c r="I998" s="406"/>
    </row>
    <row r="999" spans="2:9" ht="26.25" customHeight="1">
      <c r="B999" s="1105"/>
      <c r="C999" s="119" t="s">
        <v>2198</v>
      </c>
      <c r="D999" s="602"/>
      <c r="E999" s="733" t="s">
        <v>2199</v>
      </c>
      <c r="F999" s="104"/>
      <c r="G999" s="104"/>
      <c r="H999" s="104"/>
      <c r="I999" s="406"/>
    </row>
    <row r="1000" spans="2:9" ht="25.2" customHeight="1">
      <c r="B1000" s="1105"/>
      <c r="C1000" s="119" t="s">
        <v>2200</v>
      </c>
      <c r="D1000" s="602"/>
      <c r="E1000" s="733" t="s">
        <v>2201</v>
      </c>
      <c r="F1000" s="104"/>
      <c r="G1000" s="104"/>
      <c r="H1000" s="104"/>
      <c r="I1000" s="867"/>
    </row>
    <row r="1001" spans="2:9" ht="28.95" customHeight="1">
      <c r="B1001" s="1105"/>
      <c r="C1001" s="119" t="s">
        <v>2202</v>
      </c>
      <c r="D1001" s="602"/>
      <c r="E1001" s="733" t="s">
        <v>2201</v>
      </c>
      <c r="F1001" s="104"/>
      <c r="G1001" s="104"/>
      <c r="H1001" s="104"/>
      <c r="I1001" s="867"/>
    </row>
    <row r="1002" spans="2:9" ht="69" customHeight="1">
      <c r="B1002" s="1105"/>
      <c r="C1002" s="119" t="s">
        <v>2203</v>
      </c>
      <c r="D1002" s="602"/>
      <c r="E1002" s="733" t="s">
        <v>2201</v>
      </c>
      <c r="F1002" s="104"/>
      <c r="G1002" s="104"/>
      <c r="H1002" s="104"/>
      <c r="I1002" s="867"/>
    </row>
    <row r="1003" spans="2:9" ht="31.2" customHeight="1" thickBot="1">
      <c r="B1003" s="1052"/>
      <c r="C1003" s="631" t="s">
        <v>2204</v>
      </c>
      <c r="D1003" s="734"/>
      <c r="E1003" s="735" t="s">
        <v>2201</v>
      </c>
      <c r="F1003" s="421"/>
      <c r="G1003" s="421"/>
      <c r="H1003" s="421"/>
      <c r="I1003" s="850"/>
    </row>
    <row r="1004" spans="2:9" ht="34.950000000000003" customHeight="1" thickBot="1">
      <c r="B1004" s="77" t="s">
        <v>2205</v>
      </c>
      <c r="C1004" s="68" t="s">
        <v>2206</v>
      </c>
      <c r="D1004" s="509"/>
      <c r="E1004" s="509"/>
      <c r="F1004" s="11">
        <v>1</v>
      </c>
      <c r="G1004" s="11">
        <v>1</v>
      </c>
      <c r="H1004" s="11">
        <v>1</v>
      </c>
      <c r="I1004" s="219">
        <v>1</v>
      </c>
    </row>
    <row r="1005" spans="2:9" ht="105.6" customHeight="1">
      <c r="B1005" s="404" t="s">
        <v>2207</v>
      </c>
      <c r="C1005" s="365" t="s">
        <v>2208</v>
      </c>
      <c r="D1005" s="375" t="s">
        <v>447</v>
      </c>
      <c r="E1005" s="375" t="s">
        <v>695</v>
      </c>
      <c r="F1005" s="366">
        <v>0</v>
      </c>
      <c r="G1005" s="366">
        <v>0</v>
      </c>
      <c r="H1005" s="366">
        <v>0</v>
      </c>
      <c r="I1005" s="368">
        <v>0</v>
      </c>
    </row>
    <row r="1006" spans="2:9" ht="43.2" customHeight="1" thickBot="1">
      <c r="B1006" s="403" t="s">
        <v>2209</v>
      </c>
      <c r="C1006" s="405" t="s">
        <v>2210</v>
      </c>
      <c r="D1006" s="361" t="s">
        <v>447</v>
      </c>
      <c r="E1006" s="361" t="s">
        <v>695</v>
      </c>
      <c r="F1006" s="356">
        <v>0</v>
      </c>
      <c r="G1006" s="356">
        <v>0</v>
      </c>
      <c r="H1006" s="356">
        <v>0</v>
      </c>
      <c r="I1006" s="397">
        <v>0</v>
      </c>
    </row>
    <row r="1007" spans="2:9" ht="27" thickBot="1">
      <c r="B1007" s="77" t="s">
        <v>2211</v>
      </c>
      <c r="C1007" s="68" t="s">
        <v>2212</v>
      </c>
      <c r="D1007" s="14"/>
      <c r="E1007" s="14"/>
      <c r="F1007" s="11">
        <v>1</v>
      </c>
      <c r="G1007" s="11">
        <v>1</v>
      </c>
      <c r="H1007" s="11">
        <v>1</v>
      </c>
      <c r="I1007" s="219">
        <v>1</v>
      </c>
    </row>
    <row r="1008" spans="2:9" ht="16.5" customHeight="1">
      <c r="B1008" s="736"/>
      <c r="C1008" s="497" t="s">
        <v>838</v>
      </c>
      <c r="D1008" s="659"/>
      <c r="E1008" s="659"/>
      <c r="F1008" s="360">
        <v>0</v>
      </c>
      <c r="G1008" s="117">
        <v>0</v>
      </c>
      <c r="H1008" s="117">
        <v>0</v>
      </c>
      <c r="I1008" s="778">
        <v>0</v>
      </c>
    </row>
    <row r="1009" spans="2:9" ht="49.95" customHeight="1" thickBot="1">
      <c r="B1009" s="427" t="s">
        <v>2213</v>
      </c>
      <c r="C1009" s="419" t="s">
        <v>2214</v>
      </c>
      <c r="D1009" s="421" t="s">
        <v>447</v>
      </c>
      <c r="E1009" s="421" t="s">
        <v>113</v>
      </c>
      <c r="F1009" s="935">
        <v>0</v>
      </c>
      <c r="G1009" s="950">
        <v>0</v>
      </c>
      <c r="H1009" s="565">
        <v>0</v>
      </c>
      <c r="I1009" s="850">
        <v>0</v>
      </c>
    </row>
    <row r="1010" spans="2:9" ht="15.75" customHeight="1" thickBot="1">
      <c r="B1010" s="77" t="s">
        <v>2215</v>
      </c>
      <c r="C1010" s="68" t="s">
        <v>2216</v>
      </c>
      <c r="D1010" s="562"/>
      <c r="E1010" s="562"/>
      <c r="F1010" s="11">
        <v>1</v>
      </c>
      <c r="G1010" s="11">
        <v>1</v>
      </c>
      <c r="H1010" s="11">
        <v>1</v>
      </c>
      <c r="I1010" s="394">
        <v>1</v>
      </c>
    </row>
    <row r="1011" spans="2:9" ht="18.600000000000001" customHeight="1">
      <c r="B1011" s="404" t="s">
        <v>2217</v>
      </c>
      <c r="C1011" s="365" t="s">
        <v>2218</v>
      </c>
      <c r="D1011" s="366" t="s">
        <v>447</v>
      </c>
      <c r="E1011" s="366" t="s">
        <v>2219</v>
      </c>
      <c r="F1011" s="366">
        <v>1.54</v>
      </c>
      <c r="G1011" s="366">
        <v>4.99</v>
      </c>
      <c r="H1011" s="366">
        <v>2.4300000000000002</v>
      </c>
      <c r="I1011" s="368">
        <v>3.65</v>
      </c>
    </row>
    <row r="1012" spans="2:9" ht="28.2" customHeight="1">
      <c r="B1012" s="618" t="s">
        <v>2220</v>
      </c>
      <c r="C1012" s="471" t="s">
        <v>2221</v>
      </c>
      <c r="D1012" s="429" t="s">
        <v>2222</v>
      </c>
      <c r="E1012" s="429" t="s">
        <v>540</v>
      </c>
      <c r="F1012" s="429" t="s">
        <v>2223</v>
      </c>
      <c r="G1012" s="429" t="s">
        <v>2753</v>
      </c>
      <c r="H1012" s="429" t="s">
        <v>2224</v>
      </c>
      <c r="I1012" s="426" t="s">
        <v>2754</v>
      </c>
    </row>
    <row r="1013" spans="2:9" ht="21.6" customHeight="1">
      <c r="B1013" s="1168" t="s">
        <v>2225</v>
      </c>
      <c r="C1013" s="471" t="s">
        <v>838</v>
      </c>
      <c r="D1013" s="429" t="s">
        <v>447</v>
      </c>
      <c r="E1013" s="429" t="s">
        <v>232</v>
      </c>
      <c r="F1013" s="429">
        <v>0</v>
      </c>
      <c r="G1013" s="429">
        <v>1</v>
      </c>
      <c r="H1013" s="429">
        <v>1</v>
      </c>
      <c r="I1013" s="426">
        <v>2</v>
      </c>
    </row>
    <row r="1014" spans="2:9" ht="36" customHeight="1">
      <c r="B1014" s="1168"/>
      <c r="C1014" s="419" t="s">
        <v>2226</v>
      </c>
      <c r="D1014" s="356"/>
      <c r="E1014" s="421" t="s">
        <v>841</v>
      </c>
      <c r="F1014" s="421">
        <v>0</v>
      </c>
      <c r="G1014" s="421">
        <v>1</v>
      </c>
      <c r="H1014" s="421"/>
      <c r="I1014" s="406"/>
    </row>
    <row r="1015" spans="2:9" ht="30.6" customHeight="1">
      <c r="B1015" s="1168"/>
      <c r="C1015" s="951" t="s">
        <v>2227</v>
      </c>
      <c r="D1015" s="356"/>
      <c r="E1015" s="370" t="s">
        <v>2228</v>
      </c>
      <c r="F1015" s="421">
        <v>0</v>
      </c>
      <c r="G1015" s="421">
        <v>0</v>
      </c>
      <c r="H1015" s="421">
        <v>0</v>
      </c>
      <c r="I1015" s="406">
        <v>0</v>
      </c>
    </row>
    <row r="1016" spans="2:9" ht="35.4" customHeight="1" thickBot="1">
      <c r="B1016" s="1169"/>
      <c r="C1016" s="631" t="s">
        <v>2229</v>
      </c>
      <c r="D1016" s="737"/>
      <c r="E1016" s="104" t="s">
        <v>2657</v>
      </c>
      <c r="F1016" s="421"/>
      <c r="G1016" s="421"/>
      <c r="H1016" s="421"/>
      <c r="I1016" s="406">
        <v>1</v>
      </c>
    </row>
    <row r="1017" spans="2:9" ht="19.5" customHeight="1" thickBot="1">
      <c r="B1017" s="77" t="s">
        <v>2230</v>
      </c>
      <c r="C1017" s="68" t="s">
        <v>2231</v>
      </c>
      <c r="D1017" s="562"/>
      <c r="E1017" s="562"/>
      <c r="F1017" s="11">
        <v>1</v>
      </c>
      <c r="G1017" s="11">
        <v>1</v>
      </c>
      <c r="H1017" s="11">
        <v>1</v>
      </c>
      <c r="I1017" s="219">
        <v>1</v>
      </c>
    </row>
    <row r="1018" spans="2:9" ht="24" customHeight="1">
      <c r="B1018" s="1190" t="s">
        <v>2232</v>
      </c>
      <c r="C1018" s="497" t="s">
        <v>838</v>
      </c>
      <c r="D1018" s="89" t="s">
        <v>447</v>
      </c>
      <c r="E1018" s="89" t="s">
        <v>961</v>
      </c>
      <c r="F1018" s="360">
        <v>1</v>
      </c>
      <c r="G1018" s="360">
        <v>0</v>
      </c>
      <c r="H1018" s="360">
        <v>0</v>
      </c>
      <c r="I1018" s="393">
        <v>1</v>
      </c>
    </row>
    <row r="1019" spans="2:9" ht="33" customHeight="1">
      <c r="B1019" s="1202"/>
      <c r="C1019" s="862" t="s">
        <v>2233</v>
      </c>
      <c r="D1019" s="415"/>
      <c r="E1019" s="952" t="s">
        <v>763</v>
      </c>
      <c r="F1019" s="370">
        <v>1</v>
      </c>
      <c r="G1019" s="953"/>
      <c r="H1019" s="356"/>
      <c r="I1019" s="426"/>
    </row>
    <row r="1020" spans="2:9" ht="31.95" customHeight="1">
      <c r="B1020" s="1168"/>
      <c r="C1020" s="419" t="s">
        <v>2234</v>
      </c>
      <c r="D1020" s="356"/>
      <c r="E1020" s="421" t="s">
        <v>841</v>
      </c>
      <c r="F1020" s="421">
        <v>0</v>
      </c>
      <c r="G1020" s="421">
        <v>0</v>
      </c>
      <c r="H1020" s="421">
        <v>0</v>
      </c>
      <c r="I1020" s="406">
        <v>0</v>
      </c>
    </row>
    <row r="1021" spans="2:9" ht="34.200000000000003" customHeight="1">
      <c r="B1021" s="1168"/>
      <c r="C1021" s="419" t="s">
        <v>2235</v>
      </c>
      <c r="D1021" s="356"/>
      <c r="E1021" s="104" t="s">
        <v>1260</v>
      </c>
      <c r="F1021" s="421">
        <v>0</v>
      </c>
      <c r="G1021" s="370">
        <v>0</v>
      </c>
      <c r="H1021" s="370">
        <v>0</v>
      </c>
      <c r="I1021" s="406">
        <v>0</v>
      </c>
    </row>
    <row r="1022" spans="2:9" ht="33.6" customHeight="1">
      <c r="B1022" s="1168"/>
      <c r="C1022" s="419" t="s">
        <v>2236</v>
      </c>
      <c r="D1022" s="752"/>
      <c r="E1022" s="488" t="s">
        <v>927</v>
      </c>
      <c r="F1022" s="421">
        <v>0</v>
      </c>
      <c r="G1022" s="421">
        <v>0</v>
      </c>
      <c r="H1022" s="421">
        <v>0</v>
      </c>
      <c r="I1022" s="406">
        <v>0</v>
      </c>
    </row>
    <row r="1023" spans="2:9" ht="30" customHeight="1">
      <c r="B1023" s="1168"/>
      <c r="C1023" s="419" t="s">
        <v>2237</v>
      </c>
      <c r="D1023" s="752"/>
      <c r="E1023" s="421" t="s">
        <v>1036</v>
      </c>
      <c r="F1023" s="421">
        <v>0</v>
      </c>
      <c r="G1023" s="421">
        <v>0</v>
      </c>
      <c r="H1023" s="421">
        <v>0</v>
      </c>
      <c r="I1023" s="406">
        <v>1</v>
      </c>
    </row>
    <row r="1024" spans="2:9" ht="36.6" customHeight="1">
      <c r="B1024" s="1168"/>
      <c r="C1024" s="419" t="s">
        <v>2238</v>
      </c>
      <c r="D1024" s="752"/>
      <c r="E1024" s="421" t="s">
        <v>1036</v>
      </c>
      <c r="F1024" s="421">
        <v>0</v>
      </c>
      <c r="G1024" s="421">
        <v>0</v>
      </c>
      <c r="H1024" s="421">
        <v>0</v>
      </c>
      <c r="I1024" s="406">
        <v>0</v>
      </c>
    </row>
    <row r="1025" spans="2:9" ht="34.950000000000003" customHeight="1">
      <c r="B1025" s="1168"/>
      <c r="C1025" s="217" t="s">
        <v>2239</v>
      </c>
      <c r="D1025" s="752"/>
      <c r="E1025" s="421" t="s">
        <v>1036</v>
      </c>
      <c r="F1025" s="421">
        <v>0</v>
      </c>
      <c r="G1025" s="421">
        <v>0</v>
      </c>
      <c r="H1025" s="421">
        <v>0</v>
      </c>
      <c r="I1025" s="867">
        <v>0</v>
      </c>
    </row>
    <row r="1026" spans="2:9" ht="30" customHeight="1">
      <c r="B1026" s="1168"/>
      <c r="C1026" s="217" t="s">
        <v>2240</v>
      </c>
      <c r="D1026" s="934"/>
      <c r="E1026" s="104" t="s">
        <v>1055</v>
      </c>
      <c r="F1026" s="104">
        <v>0</v>
      </c>
      <c r="G1026" s="104">
        <v>0</v>
      </c>
      <c r="H1026" s="104">
        <v>0</v>
      </c>
      <c r="I1026" s="867">
        <v>0</v>
      </c>
    </row>
    <row r="1027" spans="2:9" ht="30.75" customHeight="1">
      <c r="B1027" s="1168"/>
      <c r="C1027" s="431" t="s">
        <v>2241</v>
      </c>
      <c r="D1027" s="738"/>
      <c r="E1027" s="488" t="s">
        <v>1055</v>
      </c>
      <c r="F1027" s="488"/>
      <c r="G1027" s="488"/>
      <c r="H1027" s="488">
        <v>0</v>
      </c>
      <c r="I1027" s="407">
        <v>0</v>
      </c>
    </row>
    <row r="1028" spans="2:9" ht="40.200000000000003" customHeight="1">
      <c r="B1028" s="1168"/>
      <c r="C1028" s="419" t="s">
        <v>2242</v>
      </c>
      <c r="D1028" s="752"/>
      <c r="E1028" s="421" t="s">
        <v>1240</v>
      </c>
      <c r="F1028" s="421"/>
      <c r="G1028" s="421"/>
      <c r="H1028" s="421">
        <v>0</v>
      </c>
      <c r="I1028" s="406">
        <v>0</v>
      </c>
    </row>
    <row r="1029" spans="2:9" ht="60" customHeight="1">
      <c r="B1029" s="1168"/>
      <c r="C1029" s="119" t="s">
        <v>2801</v>
      </c>
      <c r="D1029" s="603"/>
      <c r="E1029" s="104" t="s">
        <v>2243</v>
      </c>
      <c r="F1029" s="104"/>
      <c r="G1029" s="104"/>
      <c r="H1029" s="104"/>
      <c r="I1029" s="406">
        <v>0</v>
      </c>
    </row>
    <row r="1030" spans="2:9" ht="34.950000000000003" customHeight="1">
      <c r="B1030" s="1168"/>
      <c r="C1030" s="119" t="s">
        <v>2244</v>
      </c>
      <c r="D1030" s="603"/>
      <c r="E1030" s="104" t="s">
        <v>907</v>
      </c>
      <c r="F1030" s="104"/>
      <c r="G1030" s="104"/>
      <c r="H1030" s="104"/>
      <c r="I1030" s="406"/>
    </row>
    <row r="1031" spans="2:9" ht="26.4">
      <c r="B1031" s="1168"/>
      <c r="C1031" s="119" t="s">
        <v>2245</v>
      </c>
      <c r="D1031" s="603"/>
      <c r="E1031" s="104" t="s">
        <v>907</v>
      </c>
      <c r="F1031" s="104"/>
      <c r="G1031" s="104"/>
      <c r="H1031" s="104"/>
      <c r="I1031" s="406"/>
    </row>
    <row r="1032" spans="2:9" ht="34.950000000000003" customHeight="1">
      <c r="B1032" s="1168"/>
      <c r="C1032" s="119" t="s">
        <v>2246</v>
      </c>
      <c r="D1032" s="603"/>
      <c r="E1032" s="104" t="s">
        <v>1060</v>
      </c>
      <c r="F1032" s="104"/>
      <c r="G1032" s="104"/>
      <c r="H1032" s="104"/>
      <c r="I1032" s="406"/>
    </row>
    <row r="1033" spans="2:9" ht="36.6" customHeight="1">
      <c r="B1033" s="1168"/>
      <c r="C1033" s="119" t="s">
        <v>2247</v>
      </c>
      <c r="D1033" s="603"/>
      <c r="E1033" s="104" t="s">
        <v>1060</v>
      </c>
      <c r="F1033" s="104"/>
      <c r="G1033" s="104"/>
      <c r="H1033" s="421"/>
      <c r="I1033" s="406"/>
    </row>
    <row r="1034" spans="2:9" ht="30" customHeight="1">
      <c r="B1034" s="403" t="s">
        <v>2248</v>
      </c>
      <c r="C1034" s="405" t="s">
        <v>2249</v>
      </c>
      <c r="D1034" s="356" t="s">
        <v>447</v>
      </c>
      <c r="E1034" s="356" t="s">
        <v>279</v>
      </c>
      <c r="F1034" s="429">
        <v>4</v>
      </c>
      <c r="G1034" s="429">
        <v>0</v>
      </c>
      <c r="H1034" s="429">
        <v>0</v>
      </c>
      <c r="I1034" s="426">
        <v>1</v>
      </c>
    </row>
    <row r="1035" spans="2:9" ht="38.4" customHeight="1" thickBot="1">
      <c r="B1035" s="403" t="s">
        <v>2250</v>
      </c>
      <c r="C1035" s="578" t="s">
        <v>2251</v>
      </c>
      <c r="D1035" s="361" t="s">
        <v>207</v>
      </c>
      <c r="E1035" s="361" t="s">
        <v>19</v>
      </c>
      <c r="F1035" s="357">
        <v>5</v>
      </c>
      <c r="G1035" s="401">
        <v>1</v>
      </c>
      <c r="H1035" s="357">
        <v>7</v>
      </c>
      <c r="I1035" s="231">
        <v>0</v>
      </c>
    </row>
    <row r="1036" spans="2:9" ht="19.5" customHeight="1" thickBot="1">
      <c r="B1036" s="77" t="s">
        <v>2252</v>
      </c>
      <c r="C1036" s="68" t="s">
        <v>2253</v>
      </c>
      <c r="D1036" s="562"/>
      <c r="E1036" s="562"/>
      <c r="F1036" s="11">
        <v>1</v>
      </c>
      <c r="G1036" s="11">
        <v>1</v>
      </c>
      <c r="H1036" s="11">
        <v>1</v>
      </c>
      <c r="I1036" s="219">
        <v>1</v>
      </c>
    </row>
    <row r="1037" spans="2:9" ht="49.2" customHeight="1">
      <c r="B1037" s="404" t="s">
        <v>2254</v>
      </c>
      <c r="C1037" s="365" t="s">
        <v>2255</v>
      </c>
      <c r="D1037" s="117" t="s">
        <v>680</v>
      </c>
      <c r="E1037" s="117" t="s">
        <v>244</v>
      </c>
      <c r="F1037" s="117">
        <v>0</v>
      </c>
      <c r="G1037" s="366">
        <v>1</v>
      </c>
      <c r="H1037" s="366">
        <v>2</v>
      </c>
      <c r="I1037" s="368">
        <v>4</v>
      </c>
    </row>
    <row r="1038" spans="2:9" ht="25.95" customHeight="1">
      <c r="B1038" s="1168" t="s">
        <v>2256</v>
      </c>
      <c r="C1038" s="471" t="s">
        <v>838</v>
      </c>
      <c r="D1038" s="434" t="s">
        <v>447</v>
      </c>
      <c r="E1038" s="434" t="s">
        <v>695</v>
      </c>
      <c r="F1038" s="360"/>
      <c r="G1038" s="429"/>
      <c r="H1038" s="429">
        <v>0</v>
      </c>
      <c r="I1038" s="426">
        <v>0</v>
      </c>
    </row>
    <row r="1039" spans="2:9" ht="38.4" customHeight="1" thickBot="1">
      <c r="B1039" s="1169"/>
      <c r="C1039" s="419" t="s">
        <v>2257</v>
      </c>
      <c r="D1039" s="356"/>
      <c r="E1039" s="421" t="s">
        <v>1043</v>
      </c>
      <c r="F1039" s="356"/>
      <c r="G1039" s="356"/>
      <c r="H1039" s="421">
        <v>0</v>
      </c>
      <c r="I1039" s="406">
        <v>0</v>
      </c>
    </row>
    <row r="1040" spans="2:9" ht="18.75" customHeight="1" thickBot="1">
      <c r="B1040" s="77" t="s">
        <v>2258</v>
      </c>
      <c r="C1040" s="68" t="s">
        <v>2259</v>
      </c>
      <c r="D1040" s="562"/>
      <c r="E1040" s="562"/>
      <c r="F1040" s="11">
        <v>1</v>
      </c>
      <c r="G1040" s="11">
        <v>1</v>
      </c>
      <c r="H1040" s="11">
        <v>1</v>
      </c>
      <c r="I1040" s="219">
        <v>1</v>
      </c>
    </row>
    <row r="1041" spans="2:9" ht="39.6" customHeight="1">
      <c r="B1041" s="404" t="s">
        <v>2260</v>
      </c>
      <c r="C1041" s="365" t="s">
        <v>2261</v>
      </c>
      <c r="D1041" s="366" t="s">
        <v>2262</v>
      </c>
      <c r="E1041" s="366" t="s">
        <v>2263</v>
      </c>
      <c r="F1041" s="954">
        <v>46</v>
      </c>
      <c r="G1041" s="117">
        <v>63</v>
      </c>
      <c r="H1041" s="357">
        <v>56</v>
      </c>
      <c r="I1041" s="368">
        <v>103</v>
      </c>
    </row>
    <row r="1042" spans="2:9" ht="39" customHeight="1">
      <c r="B1042" s="403" t="s">
        <v>2264</v>
      </c>
      <c r="C1042" s="405" t="s">
        <v>2265</v>
      </c>
      <c r="D1042" s="356" t="s">
        <v>447</v>
      </c>
      <c r="E1042" s="356" t="s">
        <v>895</v>
      </c>
      <c r="F1042" s="356">
        <v>0</v>
      </c>
      <c r="G1042" s="357">
        <v>0</v>
      </c>
      <c r="H1042" s="429">
        <v>0</v>
      </c>
      <c r="I1042" s="397">
        <v>0</v>
      </c>
    </row>
    <row r="1043" spans="2:9" ht="18.600000000000001" customHeight="1">
      <c r="B1043" s="1164" t="s">
        <v>2266</v>
      </c>
      <c r="C1043" s="1151" t="s">
        <v>2267</v>
      </c>
      <c r="D1043" s="1137" t="s">
        <v>447</v>
      </c>
      <c r="E1043" s="1137" t="s">
        <v>232</v>
      </c>
      <c r="F1043" s="1137">
        <v>0</v>
      </c>
      <c r="G1043" s="1137">
        <v>0</v>
      </c>
      <c r="H1043" s="1070">
        <v>0</v>
      </c>
      <c r="I1043" s="1154">
        <v>0</v>
      </c>
    </row>
    <row r="1044" spans="2:9" ht="18.600000000000001" customHeight="1" thickBot="1">
      <c r="B1044" s="1165"/>
      <c r="C1044" s="1201"/>
      <c r="D1044" s="1087"/>
      <c r="E1044" s="1087"/>
      <c r="F1044" s="1087"/>
      <c r="G1044" s="1087"/>
      <c r="H1044" s="1087"/>
      <c r="I1044" s="1090"/>
    </row>
    <row r="1045" spans="2:9" ht="13.8" thickBot="1">
      <c r="C1045" s="69"/>
      <c r="D1045" s="732"/>
      <c r="E1045" s="732"/>
      <c r="F1045" s="3"/>
      <c r="G1045" s="3"/>
      <c r="H1045" s="3"/>
      <c r="I1045" s="3"/>
    </row>
    <row r="1046" spans="2:9" ht="36.75" customHeight="1" thickBot="1">
      <c r="C1046" s="70" t="s">
        <v>569</v>
      </c>
      <c r="D1046" s="34">
        <v>2021</v>
      </c>
      <c r="E1046" s="33">
        <v>2022</v>
      </c>
      <c r="F1046" s="33">
        <v>2023</v>
      </c>
      <c r="G1046" s="33">
        <v>2024</v>
      </c>
      <c r="H1046" s="3"/>
      <c r="I1046" s="3"/>
    </row>
    <row r="1047" spans="2:9">
      <c r="C1047" s="71" t="s">
        <v>683</v>
      </c>
      <c r="D1047" s="705">
        <f t="shared" ref="D1047:G1050" si="10">D1053+D1079+D1143</f>
        <v>17</v>
      </c>
      <c r="E1047" s="705">
        <f t="shared" si="10"/>
        <v>17</v>
      </c>
      <c r="F1047" s="705">
        <f t="shared" si="10"/>
        <v>17</v>
      </c>
      <c r="G1047" s="705">
        <f t="shared" si="10"/>
        <v>17</v>
      </c>
      <c r="H1047" s="3"/>
      <c r="I1047" s="3"/>
    </row>
    <row r="1048" spans="2:9">
      <c r="C1048" s="72" t="s">
        <v>684</v>
      </c>
      <c r="D1048" s="707">
        <f t="shared" si="10"/>
        <v>0</v>
      </c>
      <c r="E1048" s="707">
        <f t="shared" si="10"/>
        <v>0</v>
      </c>
      <c r="F1048" s="707">
        <f t="shared" si="10"/>
        <v>0</v>
      </c>
      <c r="G1048" s="707">
        <f t="shared" si="10"/>
        <v>0</v>
      </c>
      <c r="H1048" s="3"/>
      <c r="I1048" s="3"/>
    </row>
    <row r="1049" spans="2:9">
      <c r="C1049" s="72" t="s">
        <v>685</v>
      </c>
      <c r="D1049" s="707">
        <f t="shared" si="10"/>
        <v>17</v>
      </c>
      <c r="E1049" s="707">
        <f t="shared" si="10"/>
        <v>17</v>
      </c>
      <c r="F1049" s="707">
        <f t="shared" si="10"/>
        <v>17</v>
      </c>
      <c r="G1049" s="707">
        <f t="shared" si="10"/>
        <v>17</v>
      </c>
      <c r="H1049" s="3"/>
      <c r="I1049" s="3"/>
    </row>
    <row r="1050" spans="2:9" ht="13.8" thickBot="1">
      <c r="C1050" s="73" t="s">
        <v>686</v>
      </c>
      <c r="D1050" s="708">
        <f t="shared" si="10"/>
        <v>0</v>
      </c>
      <c r="E1050" s="708">
        <f t="shared" si="10"/>
        <v>0</v>
      </c>
      <c r="F1050" s="708">
        <f t="shared" si="10"/>
        <v>0</v>
      </c>
      <c r="G1050" s="708">
        <f t="shared" si="10"/>
        <v>0</v>
      </c>
      <c r="H1050" s="3"/>
      <c r="I1050" s="3"/>
    </row>
    <row r="1051" spans="2:9" ht="13.8" thickBot="1">
      <c r="D1051" s="739"/>
      <c r="E1051" s="739"/>
      <c r="F1051" s="739"/>
      <c r="G1051" s="739"/>
      <c r="H1051" s="3"/>
      <c r="I1051" s="3"/>
    </row>
    <row r="1052" spans="2:9" ht="41.25" customHeight="1" thickBot="1">
      <c r="C1052" s="70" t="s">
        <v>574</v>
      </c>
      <c r="D1052" s="740">
        <v>2021</v>
      </c>
      <c r="E1052" s="741">
        <v>2022</v>
      </c>
      <c r="F1052" s="741">
        <v>2023</v>
      </c>
      <c r="G1052" s="741">
        <v>2024</v>
      </c>
      <c r="H1052" s="3"/>
      <c r="I1052" s="3"/>
    </row>
    <row r="1053" spans="2:9">
      <c r="C1053" s="71" t="s">
        <v>683</v>
      </c>
      <c r="D1053" s="710">
        <f>D1054+D1055+D1056</f>
        <v>4</v>
      </c>
      <c r="E1053" s="711">
        <f>E1054+E1055+E1056</f>
        <v>4</v>
      </c>
      <c r="F1053" s="711">
        <f>F1054+F1055+F1056</f>
        <v>4</v>
      </c>
      <c r="G1053" s="711">
        <f>G1054+G1055+G1056</f>
        <v>4</v>
      </c>
      <c r="H1053" s="3"/>
      <c r="I1053" s="3"/>
    </row>
    <row r="1054" spans="2:9">
      <c r="C1054" s="72" t="s">
        <v>684</v>
      </c>
      <c r="D1054" s="712">
        <v>0</v>
      </c>
      <c r="E1054" s="435">
        <v>0</v>
      </c>
      <c r="F1054" s="435">
        <v>0</v>
      </c>
      <c r="G1054" s="435">
        <v>0</v>
      </c>
      <c r="H1054" s="3"/>
      <c r="I1054" s="3"/>
    </row>
    <row r="1055" spans="2:9">
      <c r="C1055" s="72" t="s">
        <v>685</v>
      </c>
      <c r="D1055" s="712">
        <v>4</v>
      </c>
      <c r="E1055" s="435">
        <v>4</v>
      </c>
      <c r="F1055" s="435">
        <v>4</v>
      </c>
      <c r="G1055" s="435">
        <v>4</v>
      </c>
      <c r="H1055" s="3"/>
      <c r="I1055" s="3"/>
    </row>
    <row r="1056" spans="2:9" ht="13.8" thickBot="1">
      <c r="C1056" s="73" t="s">
        <v>686</v>
      </c>
      <c r="D1056" s="713">
        <v>0</v>
      </c>
      <c r="E1056" s="236">
        <v>0</v>
      </c>
      <c r="F1056" s="236">
        <v>0</v>
      </c>
      <c r="G1056" s="236">
        <v>0</v>
      </c>
      <c r="H1056" s="3"/>
      <c r="I1056" s="3"/>
    </row>
    <row r="1057" spans="2:9" ht="13.8" thickBot="1">
      <c r="C1057" s="66"/>
      <c r="D1057" s="409"/>
      <c r="E1057" s="409"/>
      <c r="F1057" s="3"/>
      <c r="G1057" s="3"/>
      <c r="H1057" s="3"/>
      <c r="I1057" s="3"/>
    </row>
    <row r="1058" spans="2:9" ht="60.6" customHeight="1" thickBot="1">
      <c r="B1058" s="28" t="s">
        <v>10</v>
      </c>
      <c r="C1058" s="27" t="s">
        <v>687</v>
      </c>
      <c r="D1058" s="27" t="s">
        <v>12</v>
      </c>
      <c r="E1058" s="27" t="s">
        <v>13</v>
      </c>
      <c r="F1058" s="24" t="s">
        <v>688</v>
      </c>
      <c r="G1058" s="24" t="s">
        <v>689</v>
      </c>
      <c r="H1058" s="24" t="s">
        <v>690</v>
      </c>
      <c r="I1058" s="26" t="s">
        <v>2722</v>
      </c>
    </row>
    <row r="1059" spans="2:9" ht="22.95" customHeight="1" thickBot="1">
      <c r="B1059" s="77" t="s">
        <v>2268</v>
      </c>
      <c r="C1059" s="68" t="s">
        <v>2269</v>
      </c>
      <c r="D1059" s="14"/>
      <c r="E1059" s="14"/>
      <c r="F1059" s="11">
        <v>1</v>
      </c>
      <c r="G1059" s="11">
        <v>1</v>
      </c>
      <c r="H1059" s="11">
        <v>1</v>
      </c>
      <c r="I1059" s="219">
        <v>1</v>
      </c>
    </row>
    <row r="1060" spans="2:9" ht="21.75" customHeight="1">
      <c r="B1060" s="1160" t="s">
        <v>2270</v>
      </c>
      <c r="C1060" s="731" t="s">
        <v>838</v>
      </c>
      <c r="D1060" s="742"/>
      <c r="E1060" s="742"/>
      <c r="F1060" s="117">
        <v>0</v>
      </c>
      <c r="G1060" s="117">
        <v>0</v>
      </c>
      <c r="H1060" s="117">
        <v>0</v>
      </c>
      <c r="I1060" s="778">
        <v>0</v>
      </c>
    </row>
    <row r="1061" spans="2:9" ht="45" customHeight="1">
      <c r="B1061" s="1161"/>
      <c r="C1061" s="419" t="s">
        <v>2811</v>
      </c>
      <c r="D1061" s="421" t="s">
        <v>447</v>
      </c>
      <c r="E1061" s="421" t="s">
        <v>695</v>
      </c>
      <c r="F1061" s="421">
        <v>0</v>
      </c>
      <c r="G1061" s="421">
        <v>0</v>
      </c>
      <c r="H1061" s="421">
        <v>0</v>
      </c>
      <c r="I1061" s="406">
        <v>0</v>
      </c>
    </row>
    <row r="1062" spans="2:9" ht="38.4" customHeight="1" thickBot="1">
      <c r="B1062" s="403" t="s">
        <v>2271</v>
      </c>
      <c r="C1062" s="405" t="s">
        <v>2787</v>
      </c>
      <c r="D1062" s="356" t="s">
        <v>447</v>
      </c>
      <c r="E1062" s="356" t="s">
        <v>244</v>
      </c>
      <c r="F1062" s="356">
        <v>0</v>
      </c>
      <c r="G1062" s="356">
        <v>0</v>
      </c>
      <c r="H1062" s="356">
        <v>0</v>
      </c>
      <c r="I1062" s="397">
        <v>0</v>
      </c>
    </row>
    <row r="1063" spans="2:9" ht="31.95" customHeight="1" thickBot="1">
      <c r="B1063" s="77" t="s">
        <v>2272</v>
      </c>
      <c r="C1063" s="68" t="s">
        <v>2273</v>
      </c>
      <c r="D1063" s="562"/>
      <c r="E1063" s="562"/>
      <c r="F1063" s="11">
        <v>1</v>
      </c>
      <c r="G1063" s="11">
        <v>1</v>
      </c>
      <c r="H1063" s="11">
        <v>1</v>
      </c>
      <c r="I1063" s="219">
        <v>1</v>
      </c>
    </row>
    <row r="1064" spans="2:9" ht="21" customHeight="1">
      <c r="B1064" s="1190" t="s">
        <v>2274</v>
      </c>
      <c r="C1064" s="497" t="s">
        <v>838</v>
      </c>
      <c r="D1064" s="743"/>
      <c r="E1064" s="743"/>
      <c r="F1064" s="360">
        <v>0</v>
      </c>
      <c r="G1064" s="360">
        <v>0</v>
      </c>
      <c r="H1064" s="360">
        <v>0</v>
      </c>
      <c r="I1064" s="393">
        <v>0</v>
      </c>
    </row>
    <row r="1065" spans="2:9" ht="37.950000000000003" customHeight="1">
      <c r="B1065" s="1190"/>
      <c r="C1065" s="419" t="s">
        <v>2275</v>
      </c>
      <c r="D1065" s="421" t="s">
        <v>447</v>
      </c>
      <c r="E1065" s="421" t="s">
        <v>695</v>
      </c>
      <c r="F1065" s="421">
        <v>0</v>
      </c>
      <c r="G1065" s="421">
        <v>0</v>
      </c>
      <c r="H1065" s="421">
        <v>0</v>
      </c>
      <c r="I1065" s="406">
        <v>0</v>
      </c>
    </row>
    <row r="1066" spans="2:9" ht="34.950000000000003" customHeight="1" thickBot="1">
      <c r="B1066" s="403" t="s">
        <v>2276</v>
      </c>
      <c r="C1066" s="405" t="s">
        <v>2787</v>
      </c>
      <c r="D1066" s="356" t="s">
        <v>447</v>
      </c>
      <c r="E1066" s="356" t="s">
        <v>232</v>
      </c>
      <c r="F1066" s="356">
        <v>0</v>
      </c>
      <c r="G1066" s="356">
        <v>0</v>
      </c>
      <c r="H1066" s="356">
        <v>0</v>
      </c>
      <c r="I1066" s="397">
        <v>0</v>
      </c>
    </row>
    <row r="1067" spans="2:9" ht="40.5" customHeight="1" thickBot="1">
      <c r="B1067" s="77" t="s">
        <v>2277</v>
      </c>
      <c r="C1067" s="68" t="s">
        <v>2278</v>
      </c>
      <c r="D1067" s="562"/>
      <c r="E1067" s="562"/>
      <c r="F1067" s="11">
        <v>1</v>
      </c>
      <c r="G1067" s="11">
        <v>1</v>
      </c>
      <c r="H1067" s="11">
        <v>1</v>
      </c>
      <c r="I1067" s="219">
        <v>1</v>
      </c>
    </row>
    <row r="1068" spans="2:9" ht="28.2" customHeight="1">
      <c r="B1068" s="404" t="s">
        <v>2279</v>
      </c>
      <c r="C1068" s="365" t="s">
        <v>2280</v>
      </c>
      <c r="D1068" s="366" t="s">
        <v>447</v>
      </c>
      <c r="E1068" s="366" t="s">
        <v>695</v>
      </c>
      <c r="F1068" s="366">
        <v>0</v>
      </c>
      <c r="G1068" s="366">
        <v>0</v>
      </c>
      <c r="H1068" s="366">
        <v>0</v>
      </c>
      <c r="I1068" s="368">
        <v>0</v>
      </c>
    </row>
    <row r="1069" spans="2:9" ht="46.2" customHeight="1" thickBot="1">
      <c r="B1069" s="403" t="s">
        <v>2281</v>
      </c>
      <c r="C1069" s="405" t="s">
        <v>2282</v>
      </c>
      <c r="D1069" s="356" t="s">
        <v>447</v>
      </c>
      <c r="E1069" s="356" t="s">
        <v>232</v>
      </c>
      <c r="F1069" s="361">
        <v>0</v>
      </c>
      <c r="G1069" s="361">
        <v>0</v>
      </c>
      <c r="H1069" s="356">
        <v>0</v>
      </c>
      <c r="I1069" s="397">
        <v>0</v>
      </c>
    </row>
    <row r="1070" spans="2:9" ht="42.6" customHeight="1" thickBot="1">
      <c r="B1070" s="77" t="s">
        <v>2283</v>
      </c>
      <c r="C1070" s="68" t="s">
        <v>2788</v>
      </c>
      <c r="D1070" s="562"/>
      <c r="E1070" s="562"/>
      <c r="F1070" s="11">
        <v>1</v>
      </c>
      <c r="G1070" s="11">
        <v>1</v>
      </c>
      <c r="H1070" s="11">
        <v>1</v>
      </c>
      <c r="I1070" s="219">
        <v>1</v>
      </c>
    </row>
    <row r="1071" spans="2:9" ht="34.950000000000003" customHeight="1">
      <c r="B1071" s="404" t="s">
        <v>2284</v>
      </c>
      <c r="C1071" s="365" t="s">
        <v>2285</v>
      </c>
      <c r="D1071" s="366" t="s">
        <v>447</v>
      </c>
      <c r="E1071" s="366" t="s">
        <v>695</v>
      </c>
      <c r="F1071" s="366">
        <v>0</v>
      </c>
      <c r="G1071" s="366">
        <v>0</v>
      </c>
      <c r="H1071" s="366">
        <v>0</v>
      </c>
      <c r="I1071" s="368">
        <v>0</v>
      </c>
    </row>
    <row r="1072" spans="2:9" ht="44.4" customHeight="1">
      <c r="B1072" s="403" t="s">
        <v>2286</v>
      </c>
      <c r="C1072" s="405" t="s">
        <v>2287</v>
      </c>
      <c r="D1072" s="356" t="s">
        <v>447</v>
      </c>
      <c r="E1072" s="356" t="s">
        <v>2288</v>
      </c>
      <c r="F1072" s="356">
        <v>0.5655</v>
      </c>
      <c r="G1072" s="356">
        <v>0</v>
      </c>
      <c r="H1072" s="356">
        <v>0</v>
      </c>
      <c r="I1072" s="426">
        <v>0</v>
      </c>
    </row>
    <row r="1073" spans="2:9" ht="49.95" customHeight="1">
      <c r="B1073" s="403" t="s">
        <v>2289</v>
      </c>
      <c r="C1073" s="405" t="s">
        <v>2290</v>
      </c>
      <c r="D1073" s="356" t="s">
        <v>2055</v>
      </c>
      <c r="E1073" s="356" t="s">
        <v>2291</v>
      </c>
      <c r="F1073" s="361" t="s">
        <v>2292</v>
      </c>
      <c r="G1073" s="429">
        <v>24.2</v>
      </c>
      <c r="H1073" s="429">
        <v>24.2</v>
      </c>
      <c r="I1073" s="373">
        <v>24.2</v>
      </c>
    </row>
    <row r="1074" spans="2:9" ht="46.2" customHeight="1">
      <c r="B1074" s="403" t="s">
        <v>2293</v>
      </c>
      <c r="C1074" s="405" t="s">
        <v>2294</v>
      </c>
      <c r="D1074" s="356" t="s">
        <v>578</v>
      </c>
      <c r="E1074" s="356" t="s">
        <v>2295</v>
      </c>
      <c r="F1074" s="361" t="s">
        <v>1961</v>
      </c>
      <c r="G1074" s="356" t="s">
        <v>1961</v>
      </c>
      <c r="H1074" s="356" t="s">
        <v>1961</v>
      </c>
      <c r="I1074" s="397" t="s">
        <v>1961</v>
      </c>
    </row>
    <row r="1075" spans="2:9" ht="16.95" customHeight="1">
      <c r="B1075" s="1168" t="s">
        <v>2296</v>
      </c>
      <c r="C1075" s="471" t="s">
        <v>838</v>
      </c>
      <c r="D1075" s="603"/>
      <c r="E1075" s="603"/>
      <c r="F1075" s="429">
        <v>0</v>
      </c>
      <c r="G1075" s="429">
        <v>0</v>
      </c>
      <c r="H1075" s="429">
        <v>0</v>
      </c>
      <c r="I1075" s="426">
        <v>0</v>
      </c>
    </row>
    <row r="1076" spans="2:9" ht="32.4" customHeight="1" thickBot="1">
      <c r="B1076" s="1185"/>
      <c r="C1076" s="680" t="s">
        <v>2297</v>
      </c>
      <c r="D1076" s="98" t="s">
        <v>447</v>
      </c>
      <c r="E1076" s="98" t="s">
        <v>695</v>
      </c>
      <c r="F1076" s="98">
        <v>0</v>
      </c>
      <c r="G1076" s="98">
        <v>0</v>
      </c>
      <c r="H1076" s="98">
        <v>0</v>
      </c>
      <c r="I1076" s="850">
        <v>0</v>
      </c>
    </row>
    <row r="1077" spans="2:9" ht="13.8" thickBot="1">
      <c r="C1077" s="69"/>
      <c r="D1077" s="732"/>
      <c r="E1077" s="732"/>
      <c r="F1077" s="3"/>
      <c r="G1077" s="3"/>
      <c r="H1077" s="3"/>
      <c r="I1077" s="3"/>
    </row>
    <row r="1078" spans="2:9" ht="36.75" customHeight="1" thickBot="1">
      <c r="C1078" s="70" t="s">
        <v>2298</v>
      </c>
      <c r="D1078" s="744">
        <v>2021</v>
      </c>
      <c r="E1078" s="745">
        <v>2022</v>
      </c>
      <c r="F1078" s="745">
        <v>2023</v>
      </c>
      <c r="G1078" s="745">
        <v>2024</v>
      </c>
      <c r="H1078" s="3"/>
      <c r="I1078" s="3"/>
    </row>
    <row r="1079" spans="2:9">
      <c r="C1079" s="71" t="s">
        <v>683</v>
      </c>
      <c r="D1079" s="399">
        <f>D1080+D1081+D1082</f>
        <v>7</v>
      </c>
      <c r="E1079" s="384">
        <f>E1080+E1081+E1082</f>
        <v>7</v>
      </c>
      <c r="F1079" s="384">
        <f>F1080+F1081+F1082</f>
        <v>7</v>
      </c>
      <c r="G1079" s="384">
        <f>G1080+G1081+G1082</f>
        <v>7</v>
      </c>
      <c r="H1079" s="3"/>
      <c r="I1079" s="3"/>
    </row>
    <row r="1080" spans="2:9">
      <c r="C1080" s="72" t="s">
        <v>684</v>
      </c>
      <c r="D1080" s="712">
        <v>0</v>
      </c>
      <c r="E1080" s="435">
        <v>0</v>
      </c>
      <c r="F1080" s="435">
        <v>0</v>
      </c>
      <c r="G1080" s="435">
        <v>0</v>
      </c>
      <c r="H1080" s="3"/>
      <c r="I1080" s="3"/>
    </row>
    <row r="1081" spans="2:9">
      <c r="C1081" s="72" t="s">
        <v>685</v>
      </c>
      <c r="D1081" s="712">
        <v>7</v>
      </c>
      <c r="E1081" s="435">
        <v>7</v>
      </c>
      <c r="F1081" s="435">
        <v>7</v>
      </c>
      <c r="G1081" s="435">
        <v>7</v>
      </c>
      <c r="H1081" s="3"/>
      <c r="I1081" s="3"/>
    </row>
    <row r="1082" spans="2:9" ht="13.8" thickBot="1">
      <c r="C1082" s="65" t="s">
        <v>686</v>
      </c>
      <c r="D1082" s="746">
        <v>0</v>
      </c>
      <c r="E1082" s="236">
        <v>0</v>
      </c>
      <c r="F1082" s="236">
        <v>0</v>
      </c>
      <c r="G1082" s="236">
        <v>0</v>
      </c>
      <c r="H1082" s="3"/>
      <c r="I1082" s="3"/>
    </row>
    <row r="1083" spans="2:9" ht="13.8" thickBot="1">
      <c r="C1083" s="66"/>
      <c r="D1083" s="409"/>
      <c r="E1083" s="409"/>
      <c r="F1083" s="8"/>
      <c r="G1083" s="8"/>
      <c r="H1083" s="8"/>
      <c r="I1083" s="8"/>
    </row>
    <row r="1084" spans="2:9" ht="54.9" customHeight="1" thickBot="1">
      <c r="B1084" s="28" t="s">
        <v>10</v>
      </c>
      <c r="C1084" s="27" t="s">
        <v>687</v>
      </c>
      <c r="D1084" s="27" t="s">
        <v>12</v>
      </c>
      <c r="E1084" s="27" t="s">
        <v>13</v>
      </c>
      <c r="F1084" s="24" t="s">
        <v>688</v>
      </c>
      <c r="G1084" s="24" t="s">
        <v>689</v>
      </c>
      <c r="H1084" s="24" t="s">
        <v>690</v>
      </c>
      <c r="I1084" s="26" t="s">
        <v>2722</v>
      </c>
    </row>
    <row r="1085" spans="2:9" ht="37.950000000000003" customHeight="1" thickBot="1">
      <c r="B1085" s="77" t="s">
        <v>2299</v>
      </c>
      <c r="C1085" s="68" t="s">
        <v>2300</v>
      </c>
      <c r="D1085" s="14"/>
      <c r="E1085" s="14"/>
      <c r="F1085" s="11">
        <v>1</v>
      </c>
      <c r="G1085" s="11">
        <v>1</v>
      </c>
      <c r="H1085" s="11">
        <v>1</v>
      </c>
      <c r="I1085" s="219">
        <v>1</v>
      </c>
    </row>
    <row r="1086" spans="2:9" ht="24.6" customHeight="1">
      <c r="B1086" s="404" t="s">
        <v>2301</v>
      </c>
      <c r="C1086" s="365" t="s">
        <v>2302</v>
      </c>
      <c r="D1086" s="366" t="s">
        <v>561</v>
      </c>
      <c r="E1086" s="366" t="s">
        <v>247</v>
      </c>
      <c r="F1086" s="366">
        <v>18</v>
      </c>
      <c r="G1086" s="366">
        <v>5</v>
      </c>
      <c r="H1086" s="366">
        <v>9</v>
      </c>
      <c r="I1086" s="368">
        <v>16</v>
      </c>
    </row>
    <row r="1087" spans="2:9" ht="31.5" customHeight="1">
      <c r="B1087" s="403" t="s">
        <v>2303</v>
      </c>
      <c r="C1087" s="405" t="s">
        <v>2304</v>
      </c>
      <c r="D1087" s="356" t="s">
        <v>835</v>
      </c>
      <c r="E1087" s="356" t="s">
        <v>279</v>
      </c>
      <c r="F1087" s="356">
        <v>10</v>
      </c>
      <c r="G1087" s="356">
        <v>10</v>
      </c>
      <c r="H1087" s="356">
        <v>10</v>
      </c>
      <c r="I1087" s="397">
        <v>10</v>
      </c>
    </row>
    <row r="1088" spans="2:9" ht="28.95" customHeight="1">
      <c r="B1088" s="403" t="s">
        <v>2305</v>
      </c>
      <c r="C1088" s="405" t="s">
        <v>2306</v>
      </c>
      <c r="D1088" s="356" t="s">
        <v>2307</v>
      </c>
      <c r="E1088" s="356" t="s">
        <v>797</v>
      </c>
      <c r="F1088" s="356">
        <f>629+125</f>
        <v>754</v>
      </c>
      <c r="G1088" s="356">
        <f>95+272</f>
        <v>367</v>
      </c>
      <c r="H1088" s="356">
        <v>550</v>
      </c>
      <c r="I1088" s="397">
        <v>1520</v>
      </c>
    </row>
    <row r="1089" spans="2:9" ht="20.399999999999999" customHeight="1">
      <c r="B1089" s="403" t="s">
        <v>2308</v>
      </c>
      <c r="C1089" s="405" t="s">
        <v>2309</v>
      </c>
      <c r="D1089" s="429" t="s">
        <v>2310</v>
      </c>
      <c r="E1089" s="429" t="s">
        <v>2311</v>
      </c>
      <c r="F1089" s="356">
        <v>0.73</v>
      </c>
      <c r="G1089" s="356">
        <v>9.7200000000000006</v>
      </c>
      <c r="H1089" s="356">
        <v>1.2030000000000001</v>
      </c>
      <c r="I1089" s="397">
        <v>16.11</v>
      </c>
    </row>
    <row r="1090" spans="2:9" ht="24.6" customHeight="1">
      <c r="B1090" s="1168" t="s">
        <v>2312</v>
      </c>
      <c r="C1090" s="471" t="s">
        <v>838</v>
      </c>
      <c r="D1090" s="434" t="s">
        <v>447</v>
      </c>
      <c r="E1090" s="434" t="s">
        <v>247</v>
      </c>
      <c r="F1090" s="429">
        <v>1</v>
      </c>
      <c r="G1090" s="429">
        <v>1</v>
      </c>
      <c r="H1090" s="429">
        <v>2</v>
      </c>
      <c r="I1090" s="426">
        <v>1</v>
      </c>
    </row>
    <row r="1091" spans="2:9" ht="35.4" customHeight="1">
      <c r="B1091" s="1168"/>
      <c r="C1091" s="419" t="s">
        <v>2658</v>
      </c>
      <c r="D1091" s="356"/>
      <c r="E1091" s="421" t="s">
        <v>901</v>
      </c>
      <c r="F1091" s="421">
        <v>1</v>
      </c>
      <c r="G1091" s="421">
        <v>1</v>
      </c>
      <c r="H1091" s="421">
        <v>1</v>
      </c>
      <c r="I1091" s="406">
        <v>1</v>
      </c>
    </row>
    <row r="1092" spans="2:9" ht="35.4" customHeight="1" thickBot="1">
      <c r="B1092" s="1169"/>
      <c r="C1092" s="419" t="s">
        <v>2313</v>
      </c>
      <c r="D1092" s="421"/>
      <c r="E1092" s="421" t="s">
        <v>1034</v>
      </c>
      <c r="F1092" s="421">
        <v>0</v>
      </c>
      <c r="G1092" s="421">
        <v>0</v>
      </c>
      <c r="H1092" s="421">
        <v>1</v>
      </c>
      <c r="I1092" s="406"/>
    </row>
    <row r="1093" spans="2:9" ht="45.9" customHeight="1" thickBot="1">
      <c r="B1093" s="77" t="s">
        <v>2314</v>
      </c>
      <c r="C1093" s="68" t="s">
        <v>2315</v>
      </c>
      <c r="D1093" s="14"/>
      <c r="E1093" s="14"/>
      <c r="F1093" s="11">
        <v>1</v>
      </c>
      <c r="G1093" s="11">
        <v>1</v>
      </c>
      <c r="H1093" s="11">
        <v>1</v>
      </c>
      <c r="I1093" s="219">
        <v>1</v>
      </c>
    </row>
    <row r="1094" spans="2:9" ht="25.95" customHeight="1">
      <c r="B1094" s="404" t="s">
        <v>2316</v>
      </c>
      <c r="C1094" s="955" t="s">
        <v>2317</v>
      </c>
      <c r="D1094" s="832" t="s">
        <v>447</v>
      </c>
      <c r="E1094" s="956" t="s">
        <v>108</v>
      </c>
      <c r="F1094" s="957">
        <v>2</v>
      </c>
      <c r="G1094" s="958">
        <v>2</v>
      </c>
      <c r="H1094" s="959">
        <v>4</v>
      </c>
      <c r="I1094" s="972">
        <v>4</v>
      </c>
    </row>
    <row r="1095" spans="2:9" ht="18" customHeight="1">
      <c r="B1095" s="1168" t="s">
        <v>2318</v>
      </c>
      <c r="C1095" s="471" t="s">
        <v>838</v>
      </c>
      <c r="D1095" s="602"/>
      <c r="E1095" s="603"/>
      <c r="F1095" s="429">
        <v>0</v>
      </c>
      <c r="G1095" s="360">
        <v>0</v>
      </c>
      <c r="H1095" s="360">
        <v>2</v>
      </c>
      <c r="I1095" s="393">
        <v>1</v>
      </c>
    </row>
    <row r="1096" spans="2:9" ht="28.95" customHeight="1">
      <c r="B1096" s="1168"/>
      <c r="C1096" s="217" t="s">
        <v>2319</v>
      </c>
      <c r="D1096" s="763"/>
      <c r="E1096" s="421" t="s">
        <v>2320</v>
      </c>
      <c r="F1096" s="421">
        <v>0</v>
      </c>
      <c r="G1096" s="421">
        <v>0</v>
      </c>
      <c r="H1096" s="421">
        <v>1</v>
      </c>
      <c r="I1096" s="406"/>
    </row>
    <row r="1097" spans="2:9" ht="27.6" customHeight="1">
      <c r="B1097" s="1168"/>
      <c r="C1097" s="398" t="s">
        <v>2321</v>
      </c>
      <c r="D1097" s="763"/>
      <c r="E1097" s="816" t="s">
        <v>1561</v>
      </c>
      <c r="F1097" s="421">
        <v>0</v>
      </c>
      <c r="G1097" s="421">
        <v>0</v>
      </c>
      <c r="H1097" s="421">
        <v>1</v>
      </c>
      <c r="I1097" s="406"/>
    </row>
    <row r="1098" spans="2:9" ht="33.6" customHeight="1" thickBot="1">
      <c r="B1098" s="1169"/>
      <c r="C1098" s="419" t="s">
        <v>2322</v>
      </c>
      <c r="D1098" s="763"/>
      <c r="E1098" s="816" t="s">
        <v>1561</v>
      </c>
      <c r="F1098" s="421">
        <v>0</v>
      </c>
      <c r="G1098" s="421">
        <v>0</v>
      </c>
      <c r="H1098" s="421">
        <v>0</v>
      </c>
      <c r="I1098" s="406">
        <v>1</v>
      </c>
    </row>
    <row r="1099" spans="2:9" ht="32.4" customHeight="1" thickBot="1">
      <c r="B1099" s="77" t="s">
        <v>2323</v>
      </c>
      <c r="C1099" s="68" t="s">
        <v>2324</v>
      </c>
      <c r="D1099" s="11"/>
      <c r="E1099" s="11"/>
      <c r="F1099" s="11">
        <v>1</v>
      </c>
      <c r="G1099" s="11">
        <v>1</v>
      </c>
      <c r="H1099" s="11">
        <v>1</v>
      </c>
      <c r="I1099" s="219">
        <v>1</v>
      </c>
    </row>
    <row r="1100" spans="2:9" ht="22.95" customHeight="1">
      <c r="B1100" s="1190" t="s">
        <v>2325</v>
      </c>
      <c r="C1100" s="497" t="s">
        <v>838</v>
      </c>
      <c r="D1100" s="434" t="s">
        <v>447</v>
      </c>
      <c r="E1100" s="434" t="s">
        <v>2326</v>
      </c>
      <c r="F1100" s="360">
        <v>0</v>
      </c>
      <c r="G1100" s="360">
        <v>0</v>
      </c>
      <c r="H1100" s="360">
        <v>2</v>
      </c>
      <c r="I1100" s="778">
        <v>0</v>
      </c>
    </row>
    <row r="1101" spans="2:9" ht="48" customHeight="1">
      <c r="B1101" s="1190"/>
      <c r="C1101" s="419" t="s">
        <v>2327</v>
      </c>
      <c r="D1101" s="356"/>
      <c r="E1101" s="421" t="s">
        <v>1260</v>
      </c>
      <c r="F1101" s="421">
        <v>0</v>
      </c>
      <c r="G1101" s="421">
        <v>0</v>
      </c>
      <c r="H1101" s="421">
        <v>1</v>
      </c>
      <c r="I1101" s="406"/>
    </row>
    <row r="1102" spans="2:9" ht="34.950000000000003" customHeight="1">
      <c r="B1102" s="1168"/>
      <c r="C1102" s="419" t="s">
        <v>2328</v>
      </c>
      <c r="D1102" s="356"/>
      <c r="E1102" s="816" t="s">
        <v>841</v>
      </c>
      <c r="F1102" s="421">
        <v>0</v>
      </c>
      <c r="G1102" s="421">
        <v>0</v>
      </c>
      <c r="H1102" s="421">
        <v>1</v>
      </c>
      <c r="I1102" s="406"/>
    </row>
    <row r="1103" spans="2:9" ht="58.2" customHeight="1">
      <c r="B1103" s="1168"/>
      <c r="C1103" s="419" t="s">
        <v>2329</v>
      </c>
      <c r="D1103" s="356"/>
      <c r="E1103" s="816" t="s">
        <v>1260</v>
      </c>
      <c r="F1103" s="421">
        <v>0</v>
      </c>
      <c r="G1103" s="421">
        <v>0</v>
      </c>
      <c r="H1103" s="421">
        <v>0</v>
      </c>
      <c r="I1103" s="406">
        <v>0</v>
      </c>
    </row>
    <row r="1104" spans="2:9" ht="39" customHeight="1">
      <c r="B1104" s="403" t="s">
        <v>2330</v>
      </c>
      <c r="C1104" s="405" t="s">
        <v>2331</v>
      </c>
      <c r="D1104" s="356" t="s">
        <v>246</v>
      </c>
      <c r="E1104" s="361" t="s">
        <v>2332</v>
      </c>
      <c r="F1104" s="356">
        <v>0</v>
      </c>
      <c r="G1104" s="356">
        <v>29</v>
      </c>
      <c r="H1104" s="356">
        <v>0</v>
      </c>
      <c r="I1104" s="397">
        <v>0</v>
      </c>
    </row>
    <row r="1105" spans="2:9" ht="68.25" customHeight="1" thickBot="1">
      <c r="B1105" s="403" t="s">
        <v>2333</v>
      </c>
      <c r="C1105" s="960" t="s">
        <v>2789</v>
      </c>
      <c r="D1105" s="356" t="s">
        <v>2334</v>
      </c>
      <c r="E1105" s="361" t="s">
        <v>330</v>
      </c>
      <c r="F1105" s="400">
        <f>6+21</f>
        <v>27</v>
      </c>
      <c r="G1105" s="356">
        <f>4+21</f>
        <v>25</v>
      </c>
      <c r="H1105" s="356">
        <f>7+21</f>
        <v>28</v>
      </c>
      <c r="I1105" s="397">
        <v>29</v>
      </c>
    </row>
    <row r="1106" spans="2:9" ht="31.95" customHeight="1" thickBot="1">
      <c r="B1106" s="77" t="s">
        <v>2335</v>
      </c>
      <c r="C1106" s="68" t="s">
        <v>2336</v>
      </c>
      <c r="D1106" s="14"/>
      <c r="E1106" s="14"/>
      <c r="F1106" s="11">
        <v>1</v>
      </c>
      <c r="G1106" s="11">
        <v>1</v>
      </c>
      <c r="H1106" s="11">
        <v>1</v>
      </c>
      <c r="I1106" s="219">
        <v>1</v>
      </c>
    </row>
    <row r="1107" spans="2:9" ht="34.950000000000003" customHeight="1" thickBot="1">
      <c r="B1107" s="404" t="s">
        <v>2337</v>
      </c>
      <c r="C1107" s="365" t="s">
        <v>2338</v>
      </c>
      <c r="D1107" s="11" t="s">
        <v>447</v>
      </c>
      <c r="E1107" s="11" t="s">
        <v>2339</v>
      </c>
      <c r="F1107" s="366">
        <v>1</v>
      </c>
      <c r="G1107" s="366">
        <v>1</v>
      </c>
      <c r="H1107" s="366">
        <v>0</v>
      </c>
      <c r="I1107" s="219">
        <v>5</v>
      </c>
    </row>
    <row r="1108" spans="2:9" ht="33" customHeight="1" thickBot="1">
      <c r="B1108" s="77" t="s">
        <v>2340</v>
      </c>
      <c r="C1108" s="68" t="s">
        <v>2790</v>
      </c>
      <c r="D1108" s="509"/>
      <c r="E1108" s="509"/>
      <c r="F1108" s="11">
        <v>1</v>
      </c>
      <c r="G1108" s="11">
        <v>1</v>
      </c>
      <c r="H1108" s="11">
        <v>1</v>
      </c>
      <c r="I1108" s="219">
        <v>1</v>
      </c>
    </row>
    <row r="1109" spans="2:9" ht="40.5" customHeight="1">
      <c r="B1109" s="404" t="s">
        <v>2341</v>
      </c>
      <c r="C1109" s="365" t="s">
        <v>2342</v>
      </c>
      <c r="D1109" s="375" t="s">
        <v>447</v>
      </c>
      <c r="E1109" s="375" t="s">
        <v>244</v>
      </c>
      <c r="F1109" s="366">
        <v>1</v>
      </c>
      <c r="G1109" s="366">
        <v>0</v>
      </c>
      <c r="H1109" s="366">
        <v>1</v>
      </c>
      <c r="I1109" s="368">
        <v>2</v>
      </c>
    </row>
    <row r="1110" spans="2:9" ht="37.950000000000003" customHeight="1">
      <c r="B1110" s="403" t="s">
        <v>2343</v>
      </c>
      <c r="C1110" s="405" t="s">
        <v>2791</v>
      </c>
      <c r="D1110" s="356" t="s">
        <v>419</v>
      </c>
      <c r="E1110" s="356" t="s">
        <v>2344</v>
      </c>
      <c r="F1110" s="356">
        <v>3</v>
      </c>
      <c r="G1110" s="356">
        <v>0</v>
      </c>
      <c r="H1110" s="356">
        <v>4</v>
      </c>
      <c r="I1110" s="397">
        <v>2</v>
      </c>
    </row>
    <row r="1111" spans="2:9" ht="31.2" customHeight="1">
      <c r="B1111" s="403" t="s">
        <v>2345</v>
      </c>
      <c r="C1111" s="405" t="s">
        <v>2346</v>
      </c>
      <c r="D1111" s="356" t="s">
        <v>447</v>
      </c>
      <c r="E1111" s="356" t="s">
        <v>2326</v>
      </c>
      <c r="F1111" s="356">
        <v>0</v>
      </c>
      <c r="G1111" s="356">
        <v>0</v>
      </c>
      <c r="H1111" s="356">
        <v>2</v>
      </c>
      <c r="I1111" s="397">
        <v>0</v>
      </c>
    </row>
    <row r="1112" spans="2:9" ht="27.6" customHeight="1">
      <c r="B1112" s="1168" t="s">
        <v>2347</v>
      </c>
      <c r="C1112" s="471" t="s">
        <v>838</v>
      </c>
      <c r="D1112" s="371" t="s">
        <v>447</v>
      </c>
      <c r="E1112" s="371" t="s">
        <v>408</v>
      </c>
      <c r="F1112" s="429">
        <v>0</v>
      </c>
      <c r="G1112" s="429">
        <v>1</v>
      </c>
      <c r="H1112" s="429">
        <v>4</v>
      </c>
      <c r="I1112" s="426">
        <v>3</v>
      </c>
    </row>
    <row r="1113" spans="2:9" ht="40.950000000000003" customHeight="1">
      <c r="B1113" s="1168"/>
      <c r="C1113" s="419" t="s">
        <v>2348</v>
      </c>
      <c r="D1113" s="361"/>
      <c r="E1113" s="816" t="s">
        <v>763</v>
      </c>
      <c r="F1113" s="421">
        <v>0</v>
      </c>
      <c r="G1113" s="421">
        <v>1</v>
      </c>
      <c r="H1113" s="421"/>
      <c r="I1113" s="867"/>
    </row>
    <row r="1114" spans="2:9" ht="28.95" customHeight="1">
      <c r="B1114" s="1168"/>
      <c r="C1114" s="419" t="s">
        <v>2349</v>
      </c>
      <c r="D1114" s="356"/>
      <c r="E1114" s="421" t="s">
        <v>841</v>
      </c>
      <c r="F1114" s="421">
        <v>0</v>
      </c>
      <c r="G1114" s="421">
        <v>0</v>
      </c>
      <c r="H1114" s="421">
        <v>0</v>
      </c>
      <c r="I1114" s="406">
        <v>1</v>
      </c>
    </row>
    <row r="1115" spans="2:9" ht="44.4" customHeight="1">
      <c r="B1115" s="1168"/>
      <c r="C1115" s="419" t="s">
        <v>2350</v>
      </c>
      <c r="D1115" s="763"/>
      <c r="E1115" s="421" t="s">
        <v>1034</v>
      </c>
      <c r="F1115" s="421">
        <v>0</v>
      </c>
      <c r="G1115" s="421">
        <v>0</v>
      </c>
      <c r="H1115" s="421">
        <v>1</v>
      </c>
      <c r="I1115" s="406"/>
    </row>
    <row r="1116" spans="2:9" ht="34.200000000000003" customHeight="1">
      <c r="B1116" s="1168"/>
      <c r="C1116" s="419" t="s">
        <v>2351</v>
      </c>
      <c r="D1116" s="763"/>
      <c r="E1116" s="421" t="s">
        <v>841</v>
      </c>
      <c r="F1116" s="421">
        <v>0</v>
      </c>
      <c r="G1116" s="421">
        <v>0</v>
      </c>
      <c r="H1116" s="421">
        <v>1</v>
      </c>
      <c r="I1116" s="406"/>
    </row>
    <row r="1117" spans="2:9" ht="28.2" customHeight="1">
      <c r="B1117" s="1168"/>
      <c r="C1117" s="419" t="s">
        <v>2352</v>
      </c>
      <c r="D1117" s="763"/>
      <c r="E1117" s="421" t="s">
        <v>1038</v>
      </c>
      <c r="F1117" s="421">
        <v>0</v>
      </c>
      <c r="G1117" s="421">
        <v>0</v>
      </c>
      <c r="H1117" s="421">
        <v>1</v>
      </c>
      <c r="I1117" s="406"/>
    </row>
    <row r="1118" spans="2:9" ht="30.6" customHeight="1">
      <c r="B1118" s="1168"/>
      <c r="C1118" s="419" t="s">
        <v>2353</v>
      </c>
      <c r="D1118" s="763"/>
      <c r="E1118" s="421" t="s">
        <v>1038</v>
      </c>
      <c r="F1118" s="421"/>
      <c r="G1118" s="421">
        <v>0</v>
      </c>
      <c r="H1118" s="421">
        <v>0</v>
      </c>
      <c r="I1118" s="406">
        <v>1</v>
      </c>
    </row>
    <row r="1119" spans="2:9" ht="30.6" customHeight="1">
      <c r="B1119" s="1168"/>
      <c r="C1119" s="119" t="s">
        <v>2354</v>
      </c>
      <c r="D1119" s="602"/>
      <c r="E1119" s="104" t="s">
        <v>1043</v>
      </c>
      <c r="F1119" s="104"/>
      <c r="G1119" s="104"/>
      <c r="H1119" s="104"/>
      <c r="I1119" s="867">
        <v>0</v>
      </c>
    </row>
    <row r="1120" spans="2:9" ht="40.950000000000003" customHeight="1">
      <c r="B1120" s="1168"/>
      <c r="C1120" s="419" t="s">
        <v>2355</v>
      </c>
      <c r="D1120" s="763"/>
      <c r="E1120" s="421" t="s">
        <v>950</v>
      </c>
      <c r="F1120" s="421">
        <v>0</v>
      </c>
      <c r="G1120" s="421">
        <v>0</v>
      </c>
      <c r="H1120" s="421">
        <v>0</v>
      </c>
      <c r="I1120" s="406">
        <v>1</v>
      </c>
    </row>
    <row r="1121" spans="2:9" ht="36.6" customHeight="1">
      <c r="B1121" s="1168"/>
      <c r="C1121" s="419" t="s">
        <v>2356</v>
      </c>
      <c r="D1121" s="763"/>
      <c r="E1121" s="421" t="s">
        <v>950</v>
      </c>
      <c r="F1121" s="421">
        <v>0</v>
      </c>
      <c r="G1121" s="421">
        <v>0</v>
      </c>
      <c r="H1121" s="421">
        <v>0</v>
      </c>
      <c r="I1121" s="867">
        <v>0</v>
      </c>
    </row>
    <row r="1122" spans="2:9" ht="32.4" customHeight="1">
      <c r="B1122" s="1168"/>
      <c r="C1122" s="419" t="s">
        <v>2357</v>
      </c>
      <c r="D1122" s="763"/>
      <c r="E1122" s="421" t="s">
        <v>1350</v>
      </c>
      <c r="F1122" s="421">
        <v>0</v>
      </c>
      <c r="G1122" s="421">
        <v>0</v>
      </c>
      <c r="H1122" s="421">
        <v>1</v>
      </c>
      <c r="I1122" s="406"/>
    </row>
    <row r="1123" spans="2:9" ht="30" customHeight="1">
      <c r="B1123" s="1168"/>
      <c r="C1123" s="119" t="s">
        <v>2810</v>
      </c>
      <c r="D1123" s="602"/>
      <c r="E1123" s="104" t="s">
        <v>909</v>
      </c>
      <c r="F1123" s="104"/>
      <c r="G1123" s="104"/>
      <c r="H1123" s="104"/>
      <c r="I1123" s="406"/>
    </row>
    <row r="1124" spans="2:9" ht="33.75" customHeight="1">
      <c r="B1124" s="1168"/>
      <c r="C1124" s="119" t="s">
        <v>2807</v>
      </c>
      <c r="D1124" s="602"/>
      <c r="E1124" s="104" t="s">
        <v>909</v>
      </c>
      <c r="F1124" s="104"/>
      <c r="G1124" s="104"/>
      <c r="H1124" s="104"/>
      <c r="I1124" s="406"/>
    </row>
    <row r="1125" spans="2:9" ht="38.4" customHeight="1">
      <c r="B1125" s="1168"/>
      <c r="C1125" s="119" t="s">
        <v>2358</v>
      </c>
      <c r="D1125" s="602"/>
      <c r="E1125" s="104" t="s">
        <v>909</v>
      </c>
      <c r="F1125" s="104"/>
      <c r="G1125" s="104"/>
      <c r="H1125" s="104"/>
      <c r="I1125" s="406"/>
    </row>
    <row r="1126" spans="2:9" ht="31.2" customHeight="1">
      <c r="B1126" s="1168"/>
      <c r="C1126" s="119" t="s">
        <v>2359</v>
      </c>
      <c r="D1126" s="602"/>
      <c r="E1126" s="104" t="s">
        <v>1060</v>
      </c>
      <c r="F1126" s="104"/>
      <c r="G1126" s="104"/>
      <c r="H1126" s="104"/>
      <c r="I1126" s="406"/>
    </row>
    <row r="1127" spans="2:9" ht="25.5" customHeight="1">
      <c r="B1127" s="1168"/>
      <c r="C1127" s="119" t="s">
        <v>2360</v>
      </c>
      <c r="D1127" s="602"/>
      <c r="E1127" s="104" t="s">
        <v>909</v>
      </c>
      <c r="F1127" s="104"/>
      <c r="G1127" s="104"/>
      <c r="H1127" s="104"/>
      <c r="I1127" s="406"/>
    </row>
    <row r="1128" spans="2:9" ht="40.200000000000003" customHeight="1">
      <c r="B1128" s="1168"/>
      <c r="C1128" s="119" t="s">
        <v>2361</v>
      </c>
      <c r="D1128" s="602"/>
      <c r="E1128" s="104" t="s">
        <v>1060</v>
      </c>
      <c r="F1128" s="104"/>
      <c r="G1128" s="104"/>
      <c r="H1128" s="104"/>
      <c r="I1128" s="406">
        <v>0</v>
      </c>
    </row>
    <row r="1129" spans="2:9" ht="34.950000000000003" customHeight="1">
      <c r="B1129" s="1168"/>
      <c r="C1129" s="119" t="s">
        <v>2362</v>
      </c>
      <c r="D1129" s="602"/>
      <c r="E1129" s="104" t="s">
        <v>909</v>
      </c>
      <c r="F1129" s="104"/>
      <c r="G1129" s="104"/>
      <c r="H1129" s="104"/>
      <c r="I1129" s="867"/>
    </row>
    <row r="1130" spans="2:9" ht="46.5" customHeight="1" thickBot="1">
      <c r="B1130" s="1169"/>
      <c r="C1130" s="631" t="s">
        <v>2363</v>
      </c>
      <c r="D1130" s="632"/>
      <c r="E1130" s="104" t="s">
        <v>2364</v>
      </c>
      <c r="F1130" s="421"/>
      <c r="G1130" s="421"/>
      <c r="H1130" s="421"/>
      <c r="I1130" s="406"/>
    </row>
    <row r="1131" spans="2:9" ht="28.5" customHeight="1" thickBot="1">
      <c r="B1131" s="77" t="s">
        <v>2365</v>
      </c>
      <c r="C1131" s="68" t="s">
        <v>2366</v>
      </c>
      <c r="D1131" s="14"/>
      <c r="E1131" s="14"/>
      <c r="F1131" s="11">
        <v>1</v>
      </c>
      <c r="G1131" s="11">
        <v>1</v>
      </c>
      <c r="H1131" s="11">
        <v>1</v>
      </c>
      <c r="I1131" s="219">
        <v>1</v>
      </c>
    </row>
    <row r="1132" spans="2:9" ht="27.75" customHeight="1">
      <c r="B1132" s="869" t="s">
        <v>2367</v>
      </c>
      <c r="C1132" s="915" t="s">
        <v>2368</v>
      </c>
      <c r="D1132" s="117" t="s">
        <v>447</v>
      </c>
      <c r="E1132" s="117" t="s">
        <v>2369</v>
      </c>
      <c r="F1132" s="117">
        <v>871</v>
      </c>
      <c r="G1132" s="117">
        <v>0</v>
      </c>
      <c r="H1132" s="117">
        <v>1657</v>
      </c>
      <c r="I1132" s="778">
        <v>0</v>
      </c>
    </row>
    <row r="1133" spans="2:9" ht="30" customHeight="1">
      <c r="B1133" s="909" t="s">
        <v>2370</v>
      </c>
      <c r="C1133" s="420" t="s">
        <v>2792</v>
      </c>
      <c r="D1133" s="360" t="s">
        <v>578</v>
      </c>
      <c r="E1133" s="360" t="s">
        <v>2371</v>
      </c>
      <c r="F1133" s="360">
        <v>0</v>
      </c>
      <c r="G1133" s="360">
        <v>0</v>
      </c>
      <c r="H1133" s="360">
        <v>0</v>
      </c>
      <c r="I1133" s="393">
        <v>0</v>
      </c>
    </row>
    <row r="1134" spans="2:9" ht="21" customHeight="1">
      <c r="B1134" s="1168" t="s">
        <v>2372</v>
      </c>
      <c r="C1134" s="630" t="s">
        <v>838</v>
      </c>
      <c r="D1134" s="433" t="s">
        <v>447</v>
      </c>
      <c r="E1134" s="433" t="s">
        <v>232</v>
      </c>
      <c r="F1134" s="357">
        <v>0</v>
      </c>
      <c r="G1134" s="357">
        <v>0</v>
      </c>
      <c r="H1134" s="357">
        <v>0</v>
      </c>
      <c r="I1134" s="373">
        <v>0</v>
      </c>
    </row>
    <row r="1135" spans="2:9" ht="33.6" customHeight="1">
      <c r="B1135" s="1168"/>
      <c r="C1135" s="217" t="s">
        <v>2373</v>
      </c>
      <c r="D1135" s="961"/>
      <c r="E1135" s="104" t="s">
        <v>901</v>
      </c>
      <c r="F1135" s="104">
        <v>0</v>
      </c>
      <c r="G1135" s="104">
        <v>0</v>
      </c>
      <c r="H1135" s="104">
        <v>0</v>
      </c>
      <c r="I1135" s="867">
        <v>0</v>
      </c>
    </row>
    <row r="1136" spans="2:9" ht="35.4" customHeight="1">
      <c r="B1136" s="1168"/>
      <c r="C1136" s="431" t="s">
        <v>2374</v>
      </c>
      <c r="D1136" s="592"/>
      <c r="E1136" s="488" t="s">
        <v>901</v>
      </c>
      <c r="F1136" s="488">
        <v>0</v>
      </c>
      <c r="G1136" s="488">
        <v>0</v>
      </c>
      <c r="H1136" s="488">
        <v>0</v>
      </c>
      <c r="I1136" s="407">
        <v>0</v>
      </c>
    </row>
    <row r="1137" spans="2:9" ht="36.6" customHeight="1" thickBot="1">
      <c r="B1137" s="1169"/>
      <c r="C1137" s="419" t="s">
        <v>2375</v>
      </c>
      <c r="D1137" s="763"/>
      <c r="E1137" s="421" t="s">
        <v>901</v>
      </c>
      <c r="F1137" s="421">
        <v>0</v>
      </c>
      <c r="G1137" s="421">
        <v>0</v>
      </c>
      <c r="H1137" s="421">
        <v>0</v>
      </c>
      <c r="I1137" s="406">
        <v>0</v>
      </c>
    </row>
    <row r="1138" spans="2:9" ht="15.75" customHeight="1" thickBot="1">
      <c r="B1138" s="77" t="s">
        <v>2376</v>
      </c>
      <c r="C1138" s="68" t="s">
        <v>2377</v>
      </c>
      <c r="D1138" s="14"/>
      <c r="E1138" s="14"/>
      <c r="F1138" s="11">
        <v>1</v>
      </c>
      <c r="G1138" s="11">
        <v>1</v>
      </c>
      <c r="H1138" s="11">
        <v>1</v>
      </c>
      <c r="I1138" s="219">
        <v>1</v>
      </c>
    </row>
    <row r="1139" spans="2:9" ht="35.4" customHeight="1">
      <c r="B1139" s="869" t="s">
        <v>2378</v>
      </c>
      <c r="C1139" s="915" t="s">
        <v>2379</v>
      </c>
      <c r="D1139" s="117" t="s">
        <v>1645</v>
      </c>
      <c r="E1139" s="117" t="s">
        <v>1107</v>
      </c>
      <c r="F1139" s="117" t="s">
        <v>2380</v>
      </c>
      <c r="G1139" s="117" t="s">
        <v>2381</v>
      </c>
      <c r="H1139" s="117" t="s">
        <v>2382</v>
      </c>
      <c r="I1139" s="778" t="s">
        <v>2755</v>
      </c>
    </row>
    <row r="1140" spans="2:9" ht="49.2" customHeight="1" thickBot="1">
      <c r="B1140" s="805" t="s">
        <v>2383</v>
      </c>
      <c r="C1140" s="216" t="s">
        <v>2384</v>
      </c>
      <c r="D1140" s="87" t="s">
        <v>2385</v>
      </c>
      <c r="E1140" s="87" t="s">
        <v>2386</v>
      </c>
      <c r="F1140" s="87">
        <v>82.5</v>
      </c>
      <c r="G1140" s="87">
        <v>82.9</v>
      </c>
      <c r="H1140" s="87">
        <v>82.9</v>
      </c>
      <c r="I1140" s="771">
        <v>83</v>
      </c>
    </row>
    <row r="1141" spans="2:9" ht="13.8" thickBot="1">
      <c r="C1141" s="69"/>
      <c r="D1141" s="637"/>
      <c r="E1141" s="637"/>
      <c r="F1141" s="3"/>
      <c r="G1141" s="3"/>
      <c r="H1141" s="3"/>
      <c r="I1141" s="3"/>
    </row>
    <row r="1142" spans="2:9" ht="42.75" customHeight="1" thickBot="1">
      <c r="C1142" s="70" t="s">
        <v>589</v>
      </c>
      <c r="D1142" s="34">
        <v>2021</v>
      </c>
      <c r="E1142" s="33">
        <v>2022</v>
      </c>
      <c r="F1142" s="33">
        <v>2023</v>
      </c>
      <c r="G1142" s="33">
        <v>2024</v>
      </c>
      <c r="H1142" s="3"/>
      <c r="I1142" s="3"/>
    </row>
    <row r="1143" spans="2:9">
      <c r="C1143" s="71" t="s">
        <v>683</v>
      </c>
      <c r="D1143" s="710">
        <f>D1144+D1145+D1146</f>
        <v>6</v>
      </c>
      <c r="E1143" s="711">
        <f>E1144+E1145+E1146</f>
        <v>6</v>
      </c>
      <c r="F1143" s="711">
        <f>F1144+F1145+F1146</f>
        <v>6</v>
      </c>
      <c r="G1143" s="711">
        <f>G1144+G1145+G1146</f>
        <v>6</v>
      </c>
      <c r="H1143" s="3"/>
      <c r="I1143" s="3"/>
    </row>
    <row r="1144" spans="2:9">
      <c r="C1144" s="72" t="s">
        <v>684</v>
      </c>
      <c r="D1144" s="712">
        <v>0</v>
      </c>
      <c r="E1144" s="435">
        <v>0</v>
      </c>
      <c r="F1144" s="435">
        <v>0</v>
      </c>
      <c r="G1144" s="435">
        <v>0</v>
      </c>
      <c r="H1144" s="3"/>
      <c r="I1144" s="3"/>
    </row>
    <row r="1145" spans="2:9">
      <c r="C1145" s="72" t="s">
        <v>685</v>
      </c>
      <c r="D1145" s="712">
        <v>6</v>
      </c>
      <c r="E1145" s="435">
        <v>6</v>
      </c>
      <c r="F1145" s="435">
        <v>6</v>
      </c>
      <c r="G1145" s="435">
        <v>6</v>
      </c>
      <c r="H1145" s="3"/>
      <c r="I1145" s="3"/>
    </row>
    <row r="1146" spans="2:9" ht="13.8" thickBot="1">
      <c r="C1146" s="73" t="s">
        <v>686</v>
      </c>
      <c r="D1146" s="713">
        <v>0</v>
      </c>
      <c r="E1146" s="236">
        <v>0</v>
      </c>
      <c r="F1146" s="236">
        <v>0</v>
      </c>
      <c r="G1146" s="236">
        <v>0</v>
      </c>
      <c r="H1146" s="3"/>
      <c r="I1146" s="3"/>
    </row>
    <row r="1147" spans="2:9" ht="13.8" thickBot="1">
      <c r="C1147" s="66"/>
      <c r="D1147" s="409"/>
      <c r="E1147" s="409"/>
      <c r="F1147" s="3"/>
      <c r="G1147" s="3"/>
      <c r="H1147" s="3"/>
      <c r="I1147" s="3"/>
    </row>
    <row r="1148" spans="2:9" ht="55.5" customHeight="1" thickBot="1">
      <c r="B1148" s="28" t="s">
        <v>10</v>
      </c>
      <c r="C1148" s="27" t="s">
        <v>687</v>
      </c>
      <c r="D1148" s="27" t="s">
        <v>12</v>
      </c>
      <c r="E1148" s="27" t="s">
        <v>13</v>
      </c>
      <c r="F1148" s="24" t="s">
        <v>688</v>
      </c>
      <c r="G1148" s="24" t="s">
        <v>689</v>
      </c>
      <c r="H1148" s="24" t="s">
        <v>690</v>
      </c>
      <c r="I1148" s="26" t="s">
        <v>2722</v>
      </c>
    </row>
    <row r="1149" spans="2:9" ht="27" thickBot="1">
      <c r="B1149" s="77" t="s">
        <v>2387</v>
      </c>
      <c r="C1149" s="68" t="s">
        <v>2793</v>
      </c>
      <c r="D1149" s="14"/>
      <c r="E1149" s="14"/>
      <c r="F1149" s="11">
        <v>1</v>
      </c>
      <c r="G1149" s="11">
        <v>1</v>
      </c>
      <c r="H1149" s="11">
        <v>1</v>
      </c>
      <c r="I1149" s="219">
        <v>1</v>
      </c>
    </row>
    <row r="1150" spans="2:9" ht="18.600000000000001" customHeight="1">
      <c r="B1150" s="1190" t="s">
        <v>2388</v>
      </c>
      <c r="C1150" s="497" t="s">
        <v>838</v>
      </c>
      <c r="D1150" s="434" t="s">
        <v>447</v>
      </c>
      <c r="E1150" s="434" t="s">
        <v>247</v>
      </c>
      <c r="F1150" s="360">
        <v>0</v>
      </c>
      <c r="G1150" s="360">
        <v>0</v>
      </c>
      <c r="H1150" s="360">
        <v>0</v>
      </c>
      <c r="I1150" s="393">
        <v>0</v>
      </c>
    </row>
    <row r="1151" spans="2:9" ht="32.4" customHeight="1">
      <c r="B1151" s="1168"/>
      <c r="C1151" s="119" t="s">
        <v>2756</v>
      </c>
      <c r="D1151" s="429"/>
      <c r="E1151" s="104" t="s">
        <v>950</v>
      </c>
      <c r="F1151" s="104">
        <v>0</v>
      </c>
      <c r="G1151" s="104">
        <v>0</v>
      </c>
      <c r="H1151" s="104">
        <v>0</v>
      </c>
      <c r="I1151" s="406">
        <v>0</v>
      </c>
    </row>
    <row r="1152" spans="2:9" ht="33.6" customHeight="1" thickBot="1">
      <c r="B1152" s="1169"/>
      <c r="C1152" s="631" t="s">
        <v>2389</v>
      </c>
      <c r="D1152" s="356"/>
      <c r="E1152" s="421" t="s">
        <v>950</v>
      </c>
      <c r="F1152" s="421">
        <v>0</v>
      </c>
      <c r="G1152" s="421">
        <v>0</v>
      </c>
      <c r="H1152" s="421">
        <v>0</v>
      </c>
      <c r="I1152" s="406">
        <v>0</v>
      </c>
    </row>
    <row r="1153" spans="2:9" ht="21.6" customHeight="1" thickBot="1">
      <c r="B1153" s="641" t="s">
        <v>2390</v>
      </c>
      <c r="C1153" s="548" t="s">
        <v>2391</v>
      </c>
      <c r="D1153" s="112"/>
      <c r="E1153" s="112"/>
      <c r="F1153" s="112">
        <v>1</v>
      </c>
      <c r="G1153" s="112">
        <v>1</v>
      </c>
      <c r="H1153" s="112">
        <v>1</v>
      </c>
      <c r="I1153" s="234">
        <v>1</v>
      </c>
    </row>
    <row r="1154" spans="2:9" ht="24.6" customHeight="1">
      <c r="B1154" s="962" t="s">
        <v>2392</v>
      </c>
      <c r="C1154" s="963" t="s">
        <v>2393</v>
      </c>
      <c r="D1154" s="964" t="s">
        <v>447</v>
      </c>
      <c r="E1154" s="964" t="s">
        <v>113</v>
      </c>
      <c r="F1154" s="964">
        <v>0</v>
      </c>
      <c r="G1154" s="964">
        <v>0</v>
      </c>
      <c r="H1154" s="964">
        <v>0</v>
      </c>
      <c r="I1154" s="374">
        <v>0</v>
      </c>
    </row>
    <row r="1155" spans="2:9" ht="26.25" customHeight="1">
      <c r="B1155" s="1200" t="s">
        <v>2394</v>
      </c>
      <c r="C1155" s="747" t="s">
        <v>838</v>
      </c>
      <c r="D1155" s="748"/>
      <c r="E1155" s="748"/>
      <c r="F1155" s="749">
        <v>0</v>
      </c>
      <c r="G1155" s="749">
        <v>0</v>
      </c>
      <c r="H1155" s="749">
        <v>0</v>
      </c>
      <c r="I1155" s="973">
        <v>0</v>
      </c>
    </row>
    <row r="1156" spans="2:9" ht="26.4" customHeight="1" thickBot="1">
      <c r="B1156" s="1169"/>
      <c r="C1156" s="431" t="s">
        <v>2395</v>
      </c>
      <c r="D1156" s="488" t="s">
        <v>447</v>
      </c>
      <c r="E1156" s="488" t="s">
        <v>113</v>
      </c>
      <c r="F1156" s="488">
        <v>0</v>
      </c>
      <c r="G1156" s="488">
        <v>0</v>
      </c>
      <c r="H1156" s="488">
        <v>0</v>
      </c>
      <c r="I1156" s="407">
        <v>0</v>
      </c>
    </row>
    <row r="1157" spans="2:9" ht="21.75" customHeight="1" thickBot="1">
      <c r="B1157" s="77" t="s">
        <v>2396</v>
      </c>
      <c r="C1157" s="68" t="s">
        <v>2397</v>
      </c>
      <c r="D1157" s="14"/>
      <c r="E1157" s="14"/>
      <c r="F1157" s="11">
        <v>1</v>
      </c>
      <c r="G1157" s="11">
        <v>1</v>
      </c>
      <c r="H1157" s="11">
        <v>1</v>
      </c>
      <c r="I1157" s="219">
        <v>1</v>
      </c>
    </row>
    <row r="1158" spans="2:9" ht="27.6" customHeight="1">
      <c r="B1158" s="1199" t="s">
        <v>2398</v>
      </c>
      <c r="C1158" s="497" t="s">
        <v>838</v>
      </c>
      <c r="D1158" s="434" t="s">
        <v>447</v>
      </c>
      <c r="E1158" s="434" t="s">
        <v>2399</v>
      </c>
      <c r="F1158" s="360">
        <v>0</v>
      </c>
      <c r="G1158" s="360">
        <v>0</v>
      </c>
      <c r="H1158" s="360">
        <v>0</v>
      </c>
      <c r="I1158" s="393">
        <v>0</v>
      </c>
    </row>
    <row r="1159" spans="2:9" ht="18" customHeight="1">
      <c r="B1159" s="1199"/>
      <c r="C1159" s="965" t="s">
        <v>2400</v>
      </c>
      <c r="D1159" s="763"/>
      <c r="E1159" s="966" t="s">
        <v>2401</v>
      </c>
      <c r="F1159" s="966">
        <v>0</v>
      </c>
      <c r="G1159" s="966">
        <v>0</v>
      </c>
      <c r="H1159" s="966">
        <v>0</v>
      </c>
      <c r="I1159" s="974">
        <v>0</v>
      </c>
    </row>
    <row r="1160" spans="2:9" ht="20.399999999999999" customHeight="1">
      <c r="B1160" s="1175"/>
      <c r="C1160" s="737" t="s">
        <v>2402</v>
      </c>
      <c r="D1160" s="967"/>
      <c r="E1160" s="966" t="s">
        <v>1058</v>
      </c>
      <c r="F1160" s="966"/>
      <c r="G1160" s="966"/>
      <c r="H1160" s="966">
        <v>0</v>
      </c>
      <c r="I1160" s="974">
        <v>0</v>
      </c>
    </row>
    <row r="1161" spans="2:9" ht="45.6" customHeight="1">
      <c r="B1161" s="1175"/>
      <c r="C1161" s="965" t="s">
        <v>2403</v>
      </c>
      <c r="D1161" s="632"/>
      <c r="E1161" s="966" t="s">
        <v>2404</v>
      </c>
      <c r="F1161" s="966"/>
      <c r="G1161" s="966"/>
      <c r="H1161" s="966">
        <v>0</v>
      </c>
      <c r="I1161" s="975">
        <v>0</v>
      </c>
    </row>
    <row r="1162" spans="2:9" ht="47.4" customHeight="1" thickBot="1">
      <c r="B1162" s="403" t="s">
        <v>2405</v>
      </c>
      <c r="C1162" s="405" t="s">
        <v>2794</v>
      </c>
      <c r="D1162" s="356" t="s">
        <v>447</v>
      </c>
      <c r="E1162" s="356" t="s">
        <v>771</v>
      </c>
      <c r="F1162" s="356">
        <v>0</v>
      </c>
      <c r="G1162" s="356">
        <v>0</v>
      </c>
      <c r="H1162" s="356">
        <v>0</v>
      </c>
      <c r="I1162" s="397">
        <v>0</v>
      </c>
    </row>
    <row r="1163" spans="2:9" ht="21" customHeight="1" thickBot="1">
      <c r="B1163" s="52" t="s">
        <v>2406</v>
      </c>
      <c r="C1163" s="80" t="s">
        <v>2407</v>
      </c>
      <c r="D1163" s="582"/>
      <c r="E1163" s="582"/>
      <c r="F1163" s="23">
        <v>1</v>
      </c>
      <c r="G1163" s="23">
        <v>1</v>
      </c>
      <c r="H1163" s="23">
        <v>1</v>
      </c>
      <c r="I1163" s="223">
        <v>1</v>
      </c>
    </row>
    <row r="1164" spans="2:9" ht="18.75" customHeight="1">
      <c r="B1164" s="1198" t="s">
        <v>2408</v>
      </c>
      <c r="C1164" s="497" t="s">
        <v>838</v>
      </c>
      <c r="D1164" s="743"/>
      <c r="E1164" s="743"/>
      <c r="F1164" s="360">
        <v>0</v>
      </c>
      <c r="G1164" s="360">
        <v>0</v>
      </c>
      <c r="H1164" s="360">
        <v>0</v>
      </c>
      <c r="I1164" s="393">
        <v>0</v>
      </c>
    </row>
    <row r="1165" spans="2:9" ht="28.2" customHeight="1" thickBot="1">
      <c r="B1165" s="1163"/>
      <c r="C1165" s="419" t="s">
        <v>2409</v>
      </c>
      <c r="D1165" s="421" t="s">
        <v>447</v>
      </c>
      <c r="E1165" s="421" t="s">
        <v>1302</v>
      </c>
      <c r="F1165" s="421">
        <v>0</v>
      </c>
      <c r="G1165" s="421">
        <v>0</v>
      </c>
      <c r="H1165" s="421">
        <v>0</v>
      </c>
      <c r="I1165" s="406">
        <v>0</v>
      </c>
    </row>
    <row r="1166" spans="2:9" ht="33.6" customHeight="1" thickBot="1">
      <c r="B1166" s="82" t="s">
        <v>2410</v>
      </c>
      <c r="C1166" s="53" t="s">
        <v>2411</v>
      </c>
      <c r="D1166" s="15"/>
      <c r="E1166" s="15"/>
      <c r="F1166" s="6">
        <v>1</v>
      </c>
      <c r="G1166" s="6">
        <v>1</v>
      </c>
      <c r="H1166" s="6">
        <v>1</v>
      </c>
      <c r="I1166" s="221">
        <v>1</v>
      </c>
    </row>
    <row r="1167" spans="2:9" ht="19.95" customHeight="1">
      <c r="B1167" s="595" t="s">
        <v>2412</v>
      </c>
      <c r="C1167" s="596" t="s">
        <v>2413</v>
      </c>
      <c r="D1167" s="597" t="s">
        <v>960</v>
      </c>
      <c r="E1167" s="597" t="s">
        <v>2414</v>
      </c>
      <c r="F1167" s="968">
        <v>18</v>
      </c>
      <c r="G1167" s="969">
        <v>22</v>
      </c>
      <c r="H1167" s="597">
        <v>29</v>
      </c>
      <c r="I1167" s="945">
        <v>35</v>
      </c>
    </row>
    <row r="1168" spans="2:9" ht="42.6" customHeight="1" thickBot="1">
      <c r="B1168" s="762" t="s">
        <v>2415</v>
      </c>
      <c r="C1168" s="723" t="s">
        <v>2830</v>
      </c>
      <c r="D1168" s="763" t="s">
        <v>447</v>
      </c>
      <c r="E1168" s="763" t="s">
        <v>582</v>
      </c>
      <c r="F1168" s="970">
        <v>1</v>
      </c>
      <c r="G1168" s="763">
        <v>1</v>
      </c>
      <c r="H1168" s="763">
        <v>1</v>
      </c>
      <c r="I1168" s="946">
        <v>1</v>
      </c>
    </row>
    <row r="1169" spans="2:9" ht="19.95" customHeight="1" thickBot="1">
      <c r="B1169" s="52" t="s">
        <v>2416</v>
      </c>
      <c r="C1169" s="53" t="s">
        <v>2417</v>
      </c>
      <c r="D1169" s="15"/>
      <c r="E1169" s="15"/>
      <c r="F1169" s="6">
        <v>1</v>
      </c>
      <c r="G1169" s="6">
        <v>1</v>
      </c>
      <c r="H1169" s="6">
        <v>1</v>
      </c>
      <c r="I1169" s="221">
        <v>1</v>
      </c>
    </row>
    <row r="1170" spans="2:9" ht="36.6" customHeight="1">
      <c r="B1170" s="404" t="s">
        <v>2418</v>
      </c>
      <c r="C1170" s="365" t="s">
        <v>2419</v>
      </c>
      <c r="D1170" s="117" t="s">
        <v>805</v>
      </c>
      <c r="E1170" s="117" t="s">
        <v>330</v>
      </c>
      <c r="F1170" s="366">
        <v>54</v>
      </c>
      <c r="G1170" s="366">
        <v>60</v>
      </c>
      <c r="H1170" s="366">
        <v>65</v>
      </c>
      <c r="I1170" s="368">
        <v>70</v>
      </c>
    </row>
    <row r="1171" spans="2:9" ht="16.2" customHeight="1">
      <c r="B1171" s="1168" t="s">
        <v>2420</v>
      </c>
      <c r="C1171" s="471" t="s">
        <v>838</v>
      </c>
      <c r="D1171" s="524" t="s">
        <v>447</v>
      </c>
      <c r="E1171" s="524" t="s">
        <v>232</v>
      </c>
      <c r="F1171" s="429">
        <v>0</v>
      </c>
      <c r="G1171" s="429">
        <v>0</v>
      </c>
      <c r="H1171" s="429">
        <v>0</v>
      </c>
      <c r="I1171" s="426">
        <v>0</v>
      </c>
    </row>
    <row r="1172" spans="2:9" ht="19.95" customHeight="1">
      <c r="B1172" s="1168"/>
      <c r="C1172" s="931" t="s">
        <v>2421</v>
      </c>
      <c r="D1172" s="763"/>
      <c r="E1172" s="752" t="s">
        <v>2422</v>
      </c>
      <c r="F1172" s="752">
        <v>0</v>
      </c>
      <c r="G1172" s="752">
        <v>0</v>
      </c>
      <c r="H1172" s="752">
        <v>0</v>
      </c>
      <c r="I1172" s="976">
        <v>0</v>
      </c>
    </row>
    <row r="1173" spans="2:9" ht="17.399999999999999" customHeight="1">
      <c r="B1173" s="1168"/>
      <c r="C1173" s="931" t="s">
        <v>2423</v>
      </c>
      <c r="D1173" s="763"/>
      <c r="E1173" s="752" t="s">
        <v>2424</v>
      </c>
      <c r="F1173" s="752">
        <v>0</v>
      </c>
      <c r="G1173" s="752">
        <v>0</v>
      </c>
      <c r="H1173" s="752">
        <v>0</v>
      </c>
      <c r="I1173" s="976">
        <v>0</v>
      </c>
    </row>
    <row r="1174" spans="2:9" ht="18.600000000000001" customHeight="1" thickBot="1">
      <c r="B1174" s="1185"/>
      <c r="C1174" s="971" t="s">
        <v>2425</v>
      </c>
      <c r="D1174" s="933"/>
      <c r="E1174" s="933" t="s">
        <v>2426</v>
      </c>
      <c r="F1174" s="933">
        <v>0</v>
      </c>
      <c r="G1174" s="933">
        <v>0</v>
      </c>
      <c r="H1174" s="933">
        <v>0</v>
      </c>
      <c r="I1174" s="977">
        <v>0</v>
      </c>
    </row>
    <row r="1175" spans="2:9" ht="13.8" thickBot="1">
      <c r="C1175" s="69"/>
      <c r="D1175" s="732"/>
      <c r="E1175" s="732"/>
      <c r="F1175" s="3"/>
      <c r="G1175" s="3"/>
      <c r="H1175" s="3"/>
      <c r="I1175" s="3"/>
    </row>
    <row r="1176" spans="2:9" ht="39" customHeight="1" thickBot="1">
      <c r="C1176" s="70" t="s">
        <v>592</v>
      </c>
      <c r="D1176" s="34">
        <v>2021</v>
      </c>
      <c r="E1176" s="33">
        <v>2022</v>
      </c>
      <c r="F1176" s="33">
        <v>2023</v>
      </c>
      <c r="G1176" s="33">
        <v>2024</v>
      </c>
      <c r="H1176" s="3"/>
      <c r="I1176" s="3"/>
    </row>
    <row r="1177" spans="2:9">
      <c r="C1177" s="71" t="s">
        <v>683</v>
      </c>
      <c r="D1177" s="705">
        <f t="shared" ref="D1177:G1180" si="11">D1183+D1219+D1251+D1290+D1315</f>
        <v>22</v>
      </c>
      <c r="E1177" s="706">
        <f t="shared" si="11"/>
        <v>22</v>
      </c>
      <c r="F1177" s="706">
        <f t="shared" si="11"/>
        <v>22</v>
      </c>
      <c r="G1177" s="706">
        <f t="shared" si="11"/>
        <v>22</v>
      </c>
      <c r="H1177" s="3"/>
      <c r="I1177" s="3"/>
    </row>
    <row r="1178" spans="2:9">
      <c r="C1178" s="72" t="s">
        <v>684</v>
      </c>
      <c r="D1178" s="707">
        <f t="shared" si="11"/>
        <v>0</v>
      </c>
      <c r="E1178" s="396">
        <f t="shared" si="11"/>
        <v>0</v>
      </c>
      <c r="F1178" s="396">
        <f t="shared" si="11"/>
        <v>0</v>
      </c>
      <c r="G1178" s="396">
        <f t="shared" si="11"/>
        <v>0</v>
      </c>
      <c r="H1178" s="3"/>
      <c r="I1178" s="3"/>
    </row>
    <row r="1179" spans="2:9">
      <c r="C1179" s="72" t="s">
        <v>685</v>
      </c>
      <c r="D1179" s="707">
        <f t="shared" si="11"/>
        <v>22</v>
      </c>
      <c r="E1179" s="396">
        <f t="shared" si="11"/>
        <v>22</v>
      </c>
      <c r="F1179" s="396">
        <f t="shared" si="11"/>
        <v>21</v>
      </c>
      <c r="G1179" s="396">
        <f t="shared" si="11"/>
        <v>20</v>
      </c>
      <c r="H1179" s="3"/>
      <c r="I1179" s="3"/>
    </row>
    <row r="1180" spans="2:9" ht="13.8" thickBot="1">
      <c r="C1180" s="73" t="s">
        <v>686</v>
      </c>
      <c r="D1180" s="708">
        <f t="shared" si="11"/>
        <v>0</v>
      </c>
      <c r="E1180" s="387">
        <f t="shared" si="11"/>
        <v>0</v>
      </c>
      <c r="F1180" s="387">
        <f t="shared" si="11"/>
        <v>1</v>
      </c>
      <c r="G1180" s="387">
        <f t="shared" si="11"/>
        <v>2</v>
      </c>
      <c r="H1180" s="3"/>
      <c r="I1180" s="3"/>
    </row>
    <row r="1181" spans="2:9" ht="13.8" thickBot="1">
      <c r="D1181" s="709"/>
      <c r="E1181" s="709"/>
      <c r="F1181" s="709"/>
      <c r="G1181" s="709"/>
      <c r="H1181" s="3"/>
      <c r="I1181" s="3"/>
    </row>
    <row r="1182" spans="2:9" ht="35.25" customHeight="1" thickBot="1">
      <c r="C1182" s="70" t="s">
        <v>2427</v>
      </c>
      <c r="D1182" s="34">
        <v>2021</v>
      </c>
      <c r="E1182" s="33">
        <v>2022</v>
      </c>
      <c r="F1182" s="33">
        <v>2023</v>
      </c>
      <c r="G1182" s="33">
        <v>2024</v>
      </c>
      <c r="H1182" s="3"/>
      <c r="I1182" s="3"/>
    </row>
    <row r="1183" spans="2:9">
      <c r="C1183" s="71" t="s">
        <v>683</v>
      </c>
      <c r="D1183" s="710">
        <f>D1184+D1185+D1186</f>
        <v>4</v>
      </c>
      <c r="E1183" s="711">
        <f>E1184+E1185+E1186</f>
        <v>4</v>
      </c>
      <c r="F1183" s="711">
        <f>F1184+F1185+F1186</f>
        <v>4</v>
      </c>
      <c r="G1183" s="711">
        <f>G1184+G1185+G1186</f>
        <v>4</v>
      </c>
      <c r="H1183" s="3"/>
      <c r="I1183" s="3"/>
    </row>
    <row r="1184" spans="2:9">
      <c r="C1184" s="72" t="s">
        <v>684</v>
      </c>
      <c r="D1184" s="712">
        <v>0</v>
      </c>
      <c r="E1184" s="435">
        <v>0</v>
      </c>
      <c r="F1184" s="435">
        <v>0</v>
      </c>
      <c r="G1184" s="435">
        <v>0</v>
      </c>
      <c r="H1184" s="3"/>
      <c r="I1184" s="3"/>
    </row>
    <row r="1185" spans="2:10">
      <c r="C1185" s="72" t="s">
        <v>685</v>
      </c>
      <c r="D1185" s="712">
        <v>4</v>
      </c>
      <c r="E1185" s="435">
        <v>4</v>
      </c>
      <c r="F1185" s="435">
        <v>3</v>
      </c>
      <c r="G1185" s="435">
        <v>3</v>
      </c>
      <c r="H1185" s="3"/>
      <c r="I1185" s="3"/>
    </row>
    <row r="1186" spans="2:10" ht="13.8" thickBot="1">
      <c r="C1186" s="73" t="s">
        <v>686</v>
      </c>
      <c r="D1186" s="713">
        <v>0</v>
      </c>
      <c r="E1186" s="236">
        <v>0</v>
      </c>
      <c r="F1186" s="236">
        <v>1</v>
      </c>
      <c r="G1186" s="236">
        <v>1</v>
      </c>
      <c r="H1186" s="3"/>
      <c r="I1186" s="3"/>
    </row>
    <row r="1187" spans="2:10" ht="13.8" thickBot="1">
      <c r="C1187" s="66"/>
      <c r="D1187" s="409"/>
      <c r="E1187" s="409"/>
      <c r="F1187" s="3"/>
      <c r="G1187" s="3"/>
      <c r="H1187" s="3"/>
      <c r="I1187" s="3"/>
    </row>
    <row r="1188" spans="2:10" ht="57.6" customHeight="1" thickBot="1">
      <c r="B1188" s="28" t="s">
        <v>10</v>
      </c>
      <c r="C1188" s="27" t="s">
        <v>687</v>
      </c>
      <c r="D1188" s="27" t="s">
        <v>12</v>
      </c>
      <c r="E1188" s="27" t="s">
        <v>13</v>
      </c>
      <c r="F1188" s="24" t="s">
        <v>688</v>
      </c>
      <c r="G1188" s="24" t="s">
        <v>689</v>
      </c>
      <c r="H1188" s="24" t="s">
        <v>690</v>
      </c>
      <c r="I1188" s="26" t="s">
        <v>2722</v>
      </c>
    </row>
    <row r="1189" spans="2:10" ht="22.5" customHeight="1" thickBot="1">
      <c r="B1189" s="52" t="s">
        <v>2428</v>
      </c>
      <c r="C1189" s="80" t="s">
        <v>2429</v>
      </c>
      <c r="D1189" s="750"/>
      <c r="E1189" s="750"/>
      <c r="F1189" s="23">
        <v>1</v>
      </c>
      <c r="G1189" s="23">
        <v>1</v>
      </c>
      <c r="H1189" s="23">
        <v>1</v>
      </c>
      <c r="I1189" s="223">
        <v>1</v>
      </c>
    </row>
    <row r="1190" spans="2:10" ht="21.6" customHeight="1" thickBot="1">
      <c r="B1190" s="595" t="s">
        <v>2430</v>
      </c>
      <c r="C1190" s="596" t="s">
        <v>2659</v>
      </c>
      <c r="D1190" s="597" t="s">
        <v>447</v>
      </c>
      <c r="E1190" s="597" t="s">
        <v>895</v>
      </c>
      <c r="F1190" s="597">
        <v>0</v>
      </c>
      <c r="G1190" s="597">
        <v>0</v>
      </c>
      <c r="H1190" s="597">
        <v>0</v>
      </c>
      <c r="I1190" s="945">
        <v>0</v>
      </c>
    </row>
    <row r="1191" spans="2:10" ht="19.5" customHeight="1" thickBot="1">
      <c r="B1191" s="77" t="s">
        <v>2431</v>
      </c>
      <c r="C1191" s="68" t="s">
        <v>2432</v>
      </c>
      <c r="D1191" s="562"/>
      <c r="E1191" s="562"/>
      <c r="F1191" s="11">
        <v>1</v>
      </c>
      <c r="G1191" s="11">
        <v>1</v>
      </c>
      <c r="H1191" s="11">
        <v>1</v>
      </c>
      <c r="I1191" s="219">
        <v>1</v>
      </c>
    </row>
    <row r="1192" spans="2:10" ht="25.2" customHeight="1">
      <c r="B1192" s="595" t="s">
        <v>2433</v>
      </c>
      <c r="C1192" s="596" t="s">
        <v>2434</v>
      </c>
      <c r="D1192" s="978" t="s">
        <v>2435</v>
      </c>
      <c r="E1192" s="978" t="s">
        <v>2436</v>
      </c>
      <c r="F1192" s="597">
        <v>484.92</v>
      </c>
      <c r="G1192" s="597">
        <v>484.92</v>
      </c>
      <c r="H1192" s="597">
        <v>482.57</v>
      </c>
      <c r="I1192" s="945">
        <v>614.92999999999995</v>
      </c>
    </row>
    <row r="1193" spans="2:10" ht="23.4" customHeight="1">
      <c r="B1193" s="1168" t="s">
        <v>2437</v>
      </c>
      <c r="C1193" s="471" t="s">
        <v>838</v>
      </c>
      <c r="D1193" s="434" t="s">
        <v>447</v>
      </c>
      <c r="E1193" s="434" t="s">
        <v>535</v>
      </c>
      <c r="F1193" s="429">
        <v>0</v>
      </c>
      <c r="G1193" s="429">
        <v>0</v>
      </c>
      <c r="H1193" s="429">
        <v>2</v>
      </c>
      <c r="I1193" s="426">
        <v>0</v>
      </c>
    </row>
    <row r="1194" spans="2:10" ht="34.200000000000003" customHeight="1">
      <c r="B1194" s="1168"/>
      <c r="C1194" s="931" t="s">
        <v>2438</v>
      </c>
      <c r="D1194" s="763"/>
      <c r="E1194" s="752" t="s">
        <v>1036</v>
      </c>
      <c r="F1194" s="752">
        <v>0</v>
      </c>
      <c r="G1194" s="752">
        <v>0</v>
      </c>
      <c r="H1194" s="752">
        <v>0</v>
      </c>
      <c r="I1194" s="976">
        <v>0</v>
      </c>
      <c r="J1194" s="886"/>
    </row>
    <row r="1195" spans="2:10" ht="30" customHeight="1">
      <c r="B1195" s="1168"/>
      <c r="C1195" s="931" t="s">
        <v>2439</v>
      </c>
      <c r="D1195" s="763"/>
      <c r="E1195" s="752" t="s">
        <v>766</v>
      </c>
      <c r="F1195" s="752">
        <v>0</v>
      </c>
      <c r="G1195" s="752">
        <v>0</v>
      </c>
      <c r="H1195" s="752">
        <v>1</v>
      </c>
      <c r="I1195" s="976"/>
    </row>
    <row r="1196" spans="2:10" ht="31.95" customHeight="1">
      <c r="B1196" s="1168"/>
      <c r="C1196" s="931" t="s">
        <v>2440</v>
      </c>
      <c r="D1196" s="752"/>
      <c r="E1196" s="752" t="s">
        <v>1038</v>
      </c>
      <c r="F1196" s="752">
        <v>0</v>
      </c>
      <c r="G1196" s="752">
        <v>0</v>
      </c>
      <c r="H1196" s="934">
        <v>1</v>
      </c>
      <c r="I1196" s="976"/>
    </row>
    <row r="1197" spans="2:10" ht="21" customHeight="1">
      <c r="B1197" s="1168"/>
      <c r="C1197" s="979" t="s">
        <v>2441</v>
      </c>
      <c r="D1197" s="752"/>
      <c r="E1197" s="752" t="s">
        <v>895</v>
      </c>
      <c r="F1197" s="752">
        <v>0</v>
      </c>
      <c r="G1197" s="752">
        <v>0</v>
      </c>
      <c r="H1197" s="738">
        <v>0</v>
      </c>
      <c r="I1197" s="976">
        <v>0</v>
      </c>
    </row>
    <row r="1198" spans="2:10" ht="30.6" customHeight="1">
      <c r="B1198" s="1168"/>
      <c r="C1198" s="489" t="s">
        <v>2442</v>
      </c>
      <c r="D1198" s="603"/>
      <c r="E1198" s="104" t="s">
        <v>1240</v>
      </c>
      <c r="F1198" s="104"/>
      <c r="G1198" s="104"/>
      <c r="H1198" s="104"/>
      <c r="I1198" s="406">
        <v>0</v>
      </c>
    </row>
    <row r="1199" spans="2:10" ht="37.950000000000003" customHeight="1">
      <c r="B1199" s="1168"/>
      <c r="C1199" s="119" t="s">
        <v>2443</v>
      </c>
      <c r="D1199" s="603"/>
      <c r="E1199" s="104" t="s">
        <v>1350</v>
      </c>
      <c r="F1199" s="104"/>
      <c r="G1199" s="104"/>
      <c r="H1199" s="104"/>
      <c r="I1199" s="406"/>
    </row>
    <row r="1200" spans="2:10" ht="31.2" customHeight="1">
      <c r="B1200" s="1168"/>
      <c r="C1200" s="119" t="s">
        <v>2444</v>
      </c>
      <c r="D1200" s="603"/>
      <c r="E1200" s="104" t="s">
        <v>1302</v>
      </c>
      <c r="F1200" s="104"/>
      <c r="G1200" s="104"/>
      <c r="H1200" s="104"/>
      <c r="I1200" s="406"/>
    </row>
    <row r="1201" spans="2:9" ht="30.6" customHeight="1" thickBot="1">
      <c r="B1201" s="1169"/>
      <c r="C1201" s="631" t="s">
        <v>2445</v>
      </c>
      <c r="D1201" s="737"/>
      <c r="E1201" s="104" t="s">
        <v>909</v>
      </c>
      <c r="F1201" s="421"/>
      <c r="G1201" s="421"/>
      <c r="H1201" s="421"/>
      <c r="I1201" s="406"/>
    </row>
    <row r="1202" spans="2:9" ht="18" customHeight="1" thickBot="1">
      <c r="B1202" s="77" t="s">
        <v>2446</v>
      </c>
      <c r="C1202" s="68" t="s">
        <v>2447</v>
      </c>
      <c r="D1202" s="562"/>
      <c r="E1202" s="562"/>
      <c r="F1202" s="11">
        <v>1</v>
      </c>
      <c r="G1202" s="11">
        <v>1</v>
      </c>
      <c r="H1202" s="11">
        <v>1</v>
      </c>
      <c r="I1202" s="219">
        <v>1</v>
      </c>
    </row>
    <row r="1203" spans="2:9" ht="39.6" customHeight="1">
      <c r="B1203" s="1190" t="s">
        <v>2448</v>
      </c>
      <c r="C1203" s="497" t="s">
        <v>2449</v>
      </c>
      <c r="D1203" s="434" t="s">
        <v>447</v>
      </c>
      <c r="E1203" s="434" t="s">
        <v>520</v>
      </c>
      <c r="F1203" s="360">
        <v>1</v>
      </c>
      <c r="G1203" s="360">
        <v>0</v>
      </c>
      <c r="H1203" s="360">
        <v>1</v>
      </c>
      <c r="I1203" s="393">
        <v>0</v>
      </c>
    </row>
    <row r="1204" spans="2:9" ht="18" customHeight="1">
      <c r="B1204" s="1190"/>
      <c r="C1204" s="1191" t="s">
        <v>2450</v>
      </c>
      <c r="D1204" s="1193"/>
      <c r="E1204" s="1193"/>
      <c r="F1204" s="1172">
        <v>0</v>
      </c>
      <c r="G1204" s="1172">
        <v>0</v>
      </c>
      <c r="H1204" s="1172">
        <v>0</v>
      </c>
      <c r="I1204" s="1196">
        <v>0</v>
      </c>
    </row>
    <row r="1205" spans="2:9" ht="29.4" customHeight="1">
      <c r="B1205" s="1168"/>
      <c r="C1205" s="1192"/>
      <c r="D1205" s="1194"/>
      <c r="E1205" s="1194"/>
      <c r="F1205" s="1195"/>
      <c r="G1205" s="1178"/>
      <c r="H1205" s="1195"/>
      <c r="I1205" s="1197"/>
    </row>
    <row r="1206" spans="2:9" ht="33" customHeight="1">
      <c r="B1206" s="1168"/>
      <c r="C1206" s="931" t="s">
        <v>2451</v>
      </c>
      <c r="D1206" s="763"/>
      <c r="E1206" s="763"/>
      <c r="F1206" s="752">
        <v>0</v>
      </c>
      <c r="G1206" s="752">
        <v>0</v>
      </c>
      <c r="H1206" s="738">
        <v>0</v>
      </c>
      <c r="I1206" s="976">
        <v>0</v>
      </c>
    </row>
    <row r="1207" spans="2:9" ht="18.600000000000001" customHeight="1">
      <c r="B1207" s="1168"/>
      <c r="C1207" s="931" t="s">
        <v>2452</v>
      </c>
      <c r="D1207" s="763"/>
      <c r="E1207" s="763"/>
      <c r="F1207" s="752"/>
      <c r="G1207" s="752"/>
      <c r="H1207" s="752">
        <v>0</v>
      </c>
      <c r="I1207" s="976">
        <v>0</v>
      </c>
    </row>
    <row r="1208" spans="2:9" ht="31.2" customHeight="1">
      <c r="B1208" s="1168"/>
      <c r="C1208" s="931" t="s">
        <v>2453</v>
      </c>
      <c r="D1208" s="752"/>
      <c r="E1208" s="752"/>
      <c r="F1208" s="752">
        <v>2</v>
      </c>
      <c r="G1208" s="752">
        <v>0</v>
      </c>
      <c r="H1208" s="752">
        <v>0</v>
      </c>
      <c r="I1208" s="976">
        <v>0</v>
      </c>
    </row>
    <row r="1209" spans="2:9" ht="33" customHeight="1" thickBot="1">
      <c r="B1209" s="1169"/>
      <c r="C1209" s="931" t="s">
        <v>2454</v>
      </c>
      <c r="D1209" s="752"/>
      <c r="E1209" s="752"/>
      <c r="F1209" s="752">
        <v>0</v>
      </c>
      <c r="G1209" s="752">
        <v>0</v>
      </c>
      <c r="H1209" s="752">
        <v>0</v>
      </c>
      <c r="I1209" s="976">
        <v>0</v>
      </c>
    </row>
    <row r="1210" spans="2:9" ht="36.6" customHeight="1" thickBot="1">
      <c r="B1210" s="52" t="s">
        <v>2455</v>
      </c>
      <c r="C1210" s="53" t="s">
        <v>2456</v>
      </c>
      <c r="D1210" s="15"/>
      <c r="E1210" s="15"/>
      <c r="F1210" s="6">
        <v>1</v>
      </c>
      <c r="G1210" s="6">
        <v>1</v>
      </c>
      <c r="H1210" s="6">
        <v>1</v>
      </c>
      <c r="I1210" s="221">
        <v>1</v>
      </c>
    </row>
    <row r="1211" spans="2:9" ht="26.4" customHeight="1">
      <c r="B1211" s="1188" t="s">
        <v>2457</v>
      </c>
      <c r="C1211" s="497" t="s">
        <v>2449</v>
      </c>
      <c r="D1211" s="434" t="s">
        <v>561</v>
      </c>
      <c r="E1211" s="434" t="s">
        <v>232</v>
      </c>
      <c r="F1211" s="360">
        <v>1</v>
      </c>
      <c r="G1211" s="360">
        <v>2</v>
      </c>
      <c r="H1211" s="360">
        <v>1</v>
      </c>
      <c r="I1211" s="393">
        <v>2</v>
      </c>
    </row>
    <row r="1212" spans="2:9" ht="30.75" customHeight="1">
      <c r="B1212" s="1189"/>
      <c r="C1212" s="931" t="s">
        <v>2458</v>
      </c>
      <c r="D1212" s="763"/>
      <c r="E1212" s="763"/>
      <c r="F1212" s="752">
        <v>0</v>
      </c>
      <c r="G1212" s="752">
        <v>0</v>
      </c>
      <c r="H1212" s="752">
        <v>0</v>
      </c>
      <c r="I1212" s="976">
        <v>1</v>
      </c>
    </row>
    <row r="1213" spans="2:9" ht="31.2" customHeight="1">
      <c r="B1213" s="1189"/>
      <c r="C1213" s="931" t="s">
        <v>2459</v>
      </c>
      <c r="D1213" s="763"/>
      <c r="E1213" s="763"/>
      <c r="F1213" s="752">
        <v>4</v>
      </c>
      <c r="G1213" s="752">
        <v>5</v>
      </c>
      <c r="H1213" s="752">
        <v>0</v>
      </c>
      <c r="I1213" s="976">
        <v>0</v>
      </c>
    </row>
    <row r="1214" spans="2:9" ht="24" customHeight="1">
      <c r="B1214" s="1189"/>
      <c r="C1214" s="931" t="s">
        <v>2460</v>
      </c>
      <c r="D1214" s="763"/>
      <c r="E1214" s="763"/>
      <c r="F1214" s="752">
        <v>0</v>
      </c>
      <c r="G1214" s="752">
        <v>3</v>
      </c>
      <c r="H1214" s="752">
        <v>5</v>
      </c>
      <c r="I1214" s="976">
        <v>7</v>
      </c>
    </row>
    <row r="1215" spans="2:9" ht="23.7" customHeight="1">
      <c r="B1215" s="1168" t="s">
        <v>2461</v>
      </c>
      <c r="C1215" s="471" t="s">
        <v>838</v>
      </c>
      <c r="D1215" s="603"/>
      <c r="E1215" s="603"/>
      <c r="F1215" s="429">
        <v>0</v>
      </c>
      <c r="G1215" s="429">
        <v>0</v>
      </c>
      <c r="H1215" s="429">
        <v>0</v>
      </c>
      <c r="I1215" s="426">
        <v>0</v>
      </c>
    </row>
    <row r="1216" spans="2:9" ht="31.95" customHeight="1" thickBot="1">
      <c r="B1216" s="1185"/>
      <c r="C1216" s="680" t="s">
        <v>2462</v>
      </c>
      <c r="D1216" s="98" t="s">
        <v>447</v>
      </c>
      <c r="E1216" s="98" t="s">
        <v>695</v>
      </c>
      <c r="F1216" s="421">
        <v>0</v>
      </c>
      <c r="G1216" s="421">
        <v>0</v>
      </c>
      <c r="H1216" s="421">
        <v>0</v>
      </c>
      <c r="I1216" s="850">
        <v>0</v>
      </c>
    </row>
    <row r="1217" spans="2:9" ht="13.8" thickBot="1">
      <c r="C1217" s="69"/>
      <c r="D1217" s="732"/>
      <c r="E1217" s="732"/>
      <c r="F1217" s="981"/>
      <c r="G1217" s="981"/>
      <c r="H1217" s="982"/>
      <c r="I1217" s="982"/>
    </row>
    <row r="1218" spans="2:9" ht="41.25" customHeight="1" thickBot="1">
      <c r="C1218" s="70" t="s">
        <v>632</v>
      </c>
      <c r="D1218" s="34">
        <v>2021</v>
      </c>
      <c r="E1218" s="33">
        <v>2022</v>
      </c>
      <c r="F1218" s="33">
        <v>2023</v>
      </c>
      <c r="G1218" s="33">
        <v>2024</v>
      </c>
      <c r="H1218" s="3"/>
      <c r="I1218" s="3"/>
    </row>
    <row r="1219" spans="2:9">
      <c r="C1219" s="71" t="s">
        <v>683</v>
      </c>
      <c r="D1219" s="710">
        <f>D1220+D1221+D1222</f>
        <v>6</v>
      </c>
      <c r="E1219" s="711">
        <f>E1220+E1221+E1222</f>
        <v>6</v>
      </c>
      <c r="F1219" s="711">
        <f>F1220+F1221+F1222</f>
        <v>6</v>
      </c>
      <c r="G1219" s="711">
        <f>G1220+G1221+G1222</f>
        <v>6</v>
      </c>
      <c r="H1219" s="3"/>
      <c r="I1219" s="3"/>
    </row>
    <row r="1220" spans="2:9">
      <c r="C1220" s="72" t="s">
        <v>684</v>
      </c>
      <c r="D1220" s="712">
        <v>0</v>
      </c>
      <c r="E1220" s="435">
        <v>0</v>
      </c>
      <c r="F1220" s="435">
        <v>0</v>
      </c>
      <c r="G1220" s="435">
        <v>0</v>
      </c>
      <c r="H1220" s="3"/>
      <c r="I1220" s="3"/>
    </row>
    <row r="1221" spans="2:9">
      <c r="C1221" s="72" t="s">
        <v>685</v>
      </c>
      <c r="D1221" s="712">
        <v>6</v>
      </c>
      <c r="E1221" s="435">
        <v>6</v>
      </c>
      <c r="F1221" s="435">
        <v>6</v>
      </c>
      <c r="G1221" s="435">
        <v>6</v>
      </c>
      <c r="H1221" s="3"/>
      <c r="I1221" s="3"/>
    </row>
    <row r="1222" spans="2:9" ht="13.8" thickBot="1">
      <c r="C1222" s="73" t="s">
        <v>686</v>
      </c>
      <c r="D1222" s="713">
        <v>0</v>
      </c>
      <c r="E1222" s="236">
        <v>0</v>
      </c>
      <c r="F1222" s="236">
        <v>0</v>
      </c>
      <c r="G1222" s="236">
        <v>0</v>
      </c>
      <c r="H1222" s="3"/>
      <c r="I1222" s="3"/>
    </row>
    <row r="1223" spans="2:9" ht="13.8" thickBot="1">
      <c r="C1223" s="66"/>
      <c r="D1223" s="409"/>
      <c r="E1223" s="409"/>
      <c r="F1223" s="3"/>
      <c r="G1223" s="3"/>
      <c r="H1223" s="3"/>
      <c r="I1223" s="3"/>
    </row>
    <row r="1224" spans="2:9" ht="55.5" customHeight="1" thickBot="1">
      <c r="B1224" s="28" t="s">
        <v>10</v>
      </c>
      <c r="C1224" s="27" t="s">
        <v>687</v>
      </c>
      <c r="D1224" s="27" t="s">
        <v>12</v>
      </c>
      <c r="E1224" s="27" t="s">
        <v>13</v>
      </c>
      <c r="F1224" s="24" t="s">
        <v>688</v>
      </c>
      <c r="G1224" s="24" t="s">
        <v>689</v>
      </c>
      <c r="H1224" s="24" t="s">
        <v>690</v>
      </c>
      <c r="I1224" s="26" t="s">
        <v>2722</v>
      </c>
    </row>
    <row r="1225" spans="2:9" ht="35.1" customHeight="1" thickBot="1">
      <c r="B1225" s="52" t="s">
        <v>2463</v>
      </c>
      <c r="C1225" s="53" t="s">
        <v>2802</v>
      </c>
      <c r="D1225" s="227"/>
      <c r="E1225" s="227"/>
      <c r="F1225" s="6">
        <v>1</v>
      </c>
      <c r="G1225" s="6">
        <v>1</v>
      </c>
      <c r="H1225" s="6">
        <v>1</v>
      </c>
      <c r="I1225" s="221">
        <v>1</v>
      </c>
    </row>
    <row r="1226" spans="2:9" ht="31.2" customHeight="1" thickBot="1">
      <c r="B1226" s="404" t="s">
        <v>2464</v>
      </c>
      <c r="C1226" s="365" t="s">
        <v>2803</v>
      </c>
      <c r="D1226" s="366" t="s">
        <v>2465</v>
      </c>
      <c r="E1226" s="366" t="s">
        <v>1248</v>
      </c>
      <c r="F1226" s="983">
        <v>184</v>
      </c>
      <c r="G1226" s="983">
        <v>207</v>
      </c>
      <c r="H1226" s="366">
        <v>223</v>
      </c>
      <c r="I1226" s="368">
        <v>259</v>
      </c>
    </row>
    <row r="1227" spans="2:9" ht="37.200000000000003" customHeight="1" thickBot="1">
      <c r="B1227" s="77" t="s">
        <v>2466</v>
      </c>
      <c r="C1227" s="68" t="s">
        <v>2831</v>
      </c>
      <c r="D1227" s="14"/>
      <c r="E1227" s="14"/>
      <c r="F1227" s="11">
        <v>1</v>
      </c>
      <c r="G1227" s="11">
        <v>1</v>
      </c>
      <c r="H1227" s="11">
        <v>1</v>
      </c>
      <c r="I1227" s="219">
        <v>1</v>
      </c>
    </row>
    <row r="1228" spans="2:9" ht="45.6" customHeight="1" thickBot="1">
      <c r="B1228" s="404" t="s">
        <v>2467</v>
      </c>
      <c r="C1228" s="365" t="s">
        <v>2468</v>
      </c>
      <c r="D1228" s="366" t="s">
        <v>2055</v>
      </c>
      <c r="E1228" s="366" t="s">
        <v>677</v>
      </c>
      <c r="F1228" s="366">
        <v>26.92</v>
      </c>
      <c r="G1228" s="984">
        <v>30.77</v>
      </c>
      <c r="H1228" s="450">
        <v>34.6</v>
      </c>
      <c r="I1228" s="368">
        <v>36.5</v>
      </c>
    </row>
    <row r="1229" spans="2:9" ht="30" customHeight="1" thickBot="1">
      <c r="B1229" s="404" t="s">
        <v>2469</v>
      </c>
      <c r="C1229" s="365" t="s">
        <v>2795</v>
      </c>
      <c r="D1229" s="366" t="s">
        <v>2470</v>
      </c>
      <c r="E1229" s="366" t="s">
        <v>330</v>
      </c>
      <c r="F1229" s="863">
        <v>109.99</v>
      </c>
      <c r="G1229" s="117">
        <v>95.52</v>
      </c>
      <c r="H1229" s="117">
        <v>95.57</v>
      </c>
      <c r="I1229" s="778">
        <v>94.25</v>
      </c>
    </row>
    <row r="1230" spans="2:9" ht="24" customHeight="1" thickBot="1">
      <c r="B1230" s="588" t="s">
        <v>2471</v>
      </c>
      <c r="C1230" s="568" t="s">
        <v>2472</v>
      </c>
      <c r="D1230" s="589"/>
      <c r="E1230" s="589"/>
      <c r="F1230" s="450">
        <v>1</v>
      </c>
      <c r="G1230" s="366">
        <v>1</v>
      </c>
      <c r="H1230" s="366">
        <v>1</v>
      </c>
      <c r="I1230" s="368">
        <v>1</v>
      </c>
    </row>
    <row r="1231" spans="2:9" ht="28.2" customHeight="1" thickBot="1">
      <c r="B1231" s="987" t="s">
        <v>2473</v>
      </c>
      <c r="C1231" s="467" t="s">
        <v>2474</v>
      </c>
      <c r="D1231" s="375" t="s">
        <v>225</v>
      </c>
      <c r="E1231" s="375" t="s">
        <v>2475</v>
      </c>
      <c r="F1231" s="985">
        <v>0.06</v>
      </c>
      <c r="G1231" s="986">
        <v>0</v>
      </c>
      <c r="H1231" s="986">
        <v>4.0000000000000002E-4</v>
      </c>
      <c r="I1231" s="989">
        <v>3.4000000000000002E-2</v>
      </c>
    </row>
    <row r="1232" spans="2:9" ht="40.200000000000003" customHeight="1">
      <c r="B1232" s="427" t="s">
        <v>2476</v>
      </c>
      <c r="C1232" s="365" t="s">
        <v>2477</v>
      </c>
      <c r="D1232" s="117" t="s">
        <v>231</v>
      </c>
      <c r="E1232" s="117" t="s">
        <v>639</v>
      </c>
      <c r="F1232" s="117">
        <v>1</v>
      </c>
      <c r="G1232" s="117">
        <v>0</v>
      </c>
      <c r="H1232" s="117">
        <v>10</v>
      </c>
      <c r="I1232" s="778">
        <v>17</v>
      </c>
    </row>
    <row r="1233" spans="2:9" ht="29.4" customHeight="1">
      <c r="B1233" s="1186" t="s">
        <v>2478</v>
      </c>
      <c r="C1233" s="753" t="s">
        <v>838</v>
      </c>
      <c r="D1233" s="754" t="s">
        <v>447</v>
      </c>
      <c r="E1233" s="754" t="s">
        <v>247</v>
      </c>
      <c r="F1233" s="382">
        <v>2</v>
      </c>
      <c r="G1233" s="382">
        <v>2</v>
      </c>
      <c r="H1233" s="418">
        <v>10</v>
      </c>
      <c r="I1233" s="384">
        <v>13</v>
      </c>
    </row>
    <row r="1234" spans="2:9" ht="36" customHeight="1">
      <c r="B1234" s="1186"/>
      <c r="C1234" s="419" t="s">
        <v>2479</v>
      </c>
      <c r="D1234" s="356"/>
      <c r="E1234" s="421" t="s">
        <v>1561</v>
      </c>
      <c r="F1234" s="421">
        <v>0</v>
      </c>
      <c r="G1234" s="421">
        <v>0</v>
      </c>
      <c r="H1234" s="421">
        <v>0</v>
      </c>
      <c r="I1234" s="407">
        <v>1</v>
      </c>
    </row>
    <row r="1235" spans="2:9" ht="37.200000000000003" customHeight="1" thickBot="1">
      <c r="B1235" s="1187"/>
      <c r="C1235" s="931" t="s">
        <v>2480</v>
      </c>
      <c r="D1235" s="755"/>
      <c r="E1235" s="421" t="s">
        <v>901</v>
      </c>
      <c r="F1235" s="421">
        <v>2</v>
      </c>
      <c r="G1235" s="421">
        <v>2</v>
      </c>
      <c r="H1235" s="421">
        <v>10</v>
      </c>
      <c r="I1235" s="406">
        <v>12</v>
      </c>
    </row>
    <row r="1236" spans="2:9" ht="19.95" customHeight="1" thickBot="1">
      <c r="B1236" s="52" t="s">
        <v>2481</v>
      </c>
      <c r="C1236" s="53" t="s">
        <v>2757</v>
      </c>
      <c r="D1236" s="227"/>
      <c r="E1236" s="227"/>
      <c r="F1236" s="6">
        <v>1</v>
      </c>
      <c r="G1236" s="6">
        <v>1</v>
      </c>
      <c r="H1236" s="6">
        <v>1</v>
      </c>
      <c r="I1236" s="221">
        <v>1</v>
      </c>
    </row>
    <row r="1237" spans="2:9" ht="38.4" customHeight="1">
      <c r="B1237" s="869" t="s">
        <v>2482</v>
      </c>
      <c r="C1237" s="915" t="s">
        <v>2483</v>
      </c>
      <c r="D1237" s="117" t="s">
        <v>1498</v>
      </c>
      <c r="E1237" s="117" t="s">
        <v>639</v>
      </c>
      <c r="F1237" s="117">
        <v>27.8</v>
      </c>
      <c r="G1237" s="117">
        <v>44</v>
      </c>
      <c r="H1237" s="117">
        <v>45</v>
      </c>
      <c r="I1237" s="778">
        <v>48</v>
      </c>
    </row>
    <row r="1238" spans="2:9" ht="22.95" customHeight="1">
      <c r="B1238" s="427" t="s">
        <v>2484</v>
      </c>
      <c r="C1238" s="398" t="s">
        <v>2485</v>
      </c>
      <c r="D1238" s="360" t="s">
        <v>2486</v>
      </c>
      <c r="E1238" s="360" t="s">
        <v>2487</v>
      </c>
      <c r="F1238" s="360">
        <v>9</v>
      </c>
      <c r="G1238" s="360">
        <v>8.4</v>
      </c>
      <c r="H1238" s="360">
        <v>8</v>
      </c>
      <c r="I1238" s="393">
        <v>7.4</v>
      </c>
    </row>
    <row r="1239" spans="2:9" ht="22.2" customHeight="1">
      <c r="B1239" s="1168" t="s">
        <v>2488</v>
      </c>
      <c r="C1239" s="471" t="s">
        <v>838</v>
      </c>
      <c r="D1239" s="524" t="s">
        <v>447</v>
      </c>
      <c r="E1239" s="524" t="s">
        <v>925</v>
      </c>
      <c r="F1239" s="429">
        <v>1</v>
      </c>
      <c r="G1239" s="429">
        <v>5</v>
      </c>
      <c r="H1239" s="429">
        <v>9</v>
      </c>
      <c r="I1239" s="426">
        <v>11</v>
      </c>
    </row>
    <row r="1240" spans="2:9" ht="34.200000000000003" customHeight="1">
      <c r="B1240" s="1168"/>
      <c r="C1240" s="217" t="s">
        <v>2489</v>
      </c>
      <c r="D1240" s="961"/>
      <c r="E1240" s="104" t="s">
        <v>841</v>
      </c>
      <c r="F1240" s="104">
        <v>1</v>
      </c>
      <c r="G1240" s="104">
        <f>3+2</f>
        <v>5</v>
      </c>
      <c r="H1240" s="604">
        <f>3+4</f>
        <v>7</v>
      </c>
      <c r="I1240" s="867">
        <v>10</v>
      </c>
    </row>
    <row r="1241" spans="2:9" ht="19.95" customHeight="1">
      <c r="B1241" s="1169"/>
      <c r="C1241" s="1181" t="s">
        <v>2490</v>
      </c>
      <c r="D1241" s="1177"/>
      <c r="E1241" s="1166" t="s">
        <v>927</v>
      </c>
      <c r="F1241" s="1166">
        <v>0</v>
      </c>
      <c r="G1241" s="1166">
        <v>1</v>
      </c>
      <c r="H1241" s="1166">
        <v>1</v>
      </c>
      <c r="I1241" s="1183">
        <v>1</v>
      </c>
    </row>
    <row r="1242" spans="2:9" ht="28.95" customHeight="1" thickBot="1">
      <c r="B1242" s="1185"/>
      <c r="C1242" s="1171"/>
      <c r="D1242" s="1182"/>
      <c r="E1242" s="1167"/>
      <c r="F1242" s="1167"/>
      <c r="G1242" s="1167"/>
      <c r="H1242" s="1167"/>
      <c r="I1242" s="1184"/>
    </row>
    <row r="1243" spans="2:9" s="581" customFormat="1" ht="55.95" customHeight="1" thickBot="1">
      <c r="B1243" s="590" t="s">
        <v>2491</v>
      </c>
      <c r="C1243" s="94" t="s">
        <v>2492</v>
      </c>
      <c r="D1243" s="756"/>
      <c r="E1243" s="988" t="s">
        <v>2493</v>
      </c>
      <c r="F1243" s="357">
        <v>1</v>
      </c>
      <c r="G1243" s="357">
        <v>1</v>
      </c>
      <c r="H1243" s="367">
        <v>1</v>
      </c>
      <c r="I1243" s="394">
        <v>1</v>
      </c>
    </row>
    <row r="1244" spans="2:9" ht="40.200000000000003" customHeight="1">
      <c r="B1244" s="869" t="s">
        <v>2494</v>
      </c>
      <c r="C1244" s="915" t="s">
        <v>2495</v>
      </c>
      <c r="D1244" s="117" t="s">
        <v>2496</v>
      </c>
      <c r="E1244" s="117" t="s">
        <v>113</v>
      </c>
      <c r="F1244" s="117">
        <v>1</v>
      </c>
      <c r="G1244" s="117">
        <v>1</v>
      </c>
      <c r="H1244" s="117">
        <v>1</v>
      </c>
      <c r="I1244" s="778">
        <v>0</v>
      </c>
    </row>
    <row r="1245" spans="2:9" ht="21.6" customHeight="1" thickBot="1">
      <c r="B1245" s="427" t="s">
        <v>2497</v>
      </c>
      <c r="C1245" s="398" t="s">
        <v>2498</v>
      </c>
      <c r="D1245" s="357" t="s">
        <v>561</v>
      </c>
      <c r="E1245" s="357" t="s">
        <v>244</v>
      </c>
      <c r="F1245" s="357">
        <v>1</v>
      </c>
      <c r="G1245" s="357">
        <v>1</v>
      </c>
      <c r="H1245" s="357">
        <v>0</v>
      </c>
      <c r="I1245" s="373">
        <v>0</v>
      </c>
    </row>
    <row r="1246" spans="2:9" ht="26.4" customHeight="1" thickBot="1">
      <c r="B1246" s="77" t="s">
        <v>2499</v>
      </c>
      <c r="C1246" s="68" t="s">
        <v>2500</v>
      </c>
      <c r="D1246" s="562"/>
      <c r="E1246" s="562"/>
      <c r="F1246" s="11">
        <v>1</v>
      </c>
      <c r="G1246" s="11">
        <v>1</v>
      </c>
      <c r="H1246" s="11">
        <v>1</v>
      </c>
      <c r="I1246" s="219">
        <v>1</v>
      </c>
    </row>
    <row r="1247" spans="2:9" ht="23.4" customHeight="1" thickBot="1">
      <c r="B1247" s="865" t="s">
        <v>2501</v>
      </c>
      <c r="C1247" s="617" t="s">
        <v>2502</v>
      </c>
      <c r="D1247" s="11" t="s">
        <v>231</v>
      </c>
      <c r="E1247" s="11" t="s">
        <v>562</v>
      </c>
      <c r="F1247" s="11">
        <v>1</v>
      </c>
      <c r="G1247" s="11">
        <v>1</v>
      </c>
      <c r="H1247" s="11">
        <v>0</v>
      </c>
      <c r="I1247" s="219">
        <v>0</v>
      </c>
    </row>
    <row r="1248" spans="2:9" ht="18.600000000000001" customHeight="1">
      <c r="B1248" s="1180" t="s">
        <v>2832</v>
      </c>
      <c r="C1248" s="1180"/>
      <c r="D1248" s="1180"/>
      <c r="E1248" s="1180"/>
      <c r="F1248" s="1180"/>
      <c r="G1248" s="1180"/>
      <c r="H1248" s="1180"/>
      <c r="I1248" s="1180"/>
    </row>
    <row r="1249" spans="2:10" ht="13.8" thickBot="1">
      <c r="C1249" s="69"/>
      <c r="D1249" s="732"/>
      <c r="E1249" s="732"/>
      <c r="F1249" s="3"/>
      <c r="G1249" s="3"/>
      <c r="H1249" s="3"/>
      <c r="I1249" s="3"/>
    </row>
    <row r="1250" spans="2:10" ht="36" customHeight="1" thickBot="1">
      <c r="C1250" s="62" t="s">
        <v>647</v>
      </c>
      <c r="D1250" s="33">
        <v>2021</v>
      </c>
      <c r="E1250" s="33">
        <v>2022</v>
      </c>
      <c r="F1250" s="33">
        <v>2023</v>
      </c>
      <c r="G1250" s="33">
        <v>2024</v>
      </c>
      <c r="H1250" s="3"/>
      <c r="I1250" s="3"/>
    </row>
    <row r="1251" spans="2:10">
      <c r="C1251" s="757" t="s">
        <v>683</v>
      </c>
      <c r="D1251" s="711">
        <f>D1252+D1253+D1254</f>
        <v>4</v>
      </c>
      <c r="E1251" s="711">
        <f>E1252+E1253+E1254</f>
        <v>4</v>
      </c>
      <c r="F1251" s="711">
        <f>F1252+F1253+F1254</f>
        <v>4</v>
      </c>
      <c r="G1251" s="711">
        <f>G1252+G1253+G1254</f>
        <v>4</v>
      </c>
      <c r="H1251" s="3"/>
      <c r="I1251" s="3"/>
    </row>
    <row r="1252" spans="2:10">
      <c r="C1252" s="758" t="s">
        <v>684</v>
      </c>
      <c r="D1252" s="435">
        <v>0</v>
      </c>
      <c r="E1252" s="426">
        <v>0</v>
      </c>
      <c r="F1252" s="426">
        <v>0</v>
      </c>
      <c r="G1252" s="426">
        <v>0</v>
      </c>
      <c r="H1252" s="3"/>
      <c r="I1252" s="3"/>
    </row>
    <row r="1253" spans="2:10">
      <c r="C1253" s="758" t="s">
        <v>685</v>
      </c>
      <c r="D1253" s="435">
        <v>4</v>
      </c>
      <c r="E1253" s="435">
        <v>4</v>
      </c>
      <c r="F1253" s="435">
        <v>4</v>
      </c>
      <c r="G1253" s="435">
        <v>3</v>
      </c>
      <c r="H1253" s="3"/>
      <c r="I1253" s="3"/>
    </row>
    <row r="1254" spans="2:10" ht="13.8" thickBot="1">
      <c r="C1254" s="759" t="s">
        <v>686</v>
      </c>
      <c r="D1254" s="236">
        <v>0</v>
      </c>
      <c r="E1254" s="236">
        <v>0</v>
      </c>
      <c r="F1254" s="236">
        <v>0</v>
      </c>
      <c r="G1254" s="236">
        <v>1</v>
      </c>
      <c r="H1254" s="3"/>
      <c r="I1254" s="3"/>
    </row>
    <row r="1255" spans="2:10" ht="13.8" thickBot="1">
      <c r="C1255" s="66"/>
      <c r="D1255" s="409"/>
      <c r="E1255" s="409"/>
      <c r="F1255" s="3"/>
      <c r="G1255" s="3"/>
      <c r="H1255" s="3"/>
      <c r="I1255" s="3"/>
    </row>
    <row r="1256" spans="2:10" ht="55.5" customHeight="1" thickBot="1">
      <c r="B1256" s="28" t="s">
        <v>10</v>
      </c>
      <c r="C1256" s="27" t="s">
        <v>687</v>
      </c>
      <c r="D1256" s="27" t="s">
        <v>12</v>
      </c>
      <c r="E1256" s="27" t="s">
        <v>13</v>
      </c>
      <c r="F1256" s="24" t="s">
        <v>688</v>
      </c>
      <c r="G1256" s="24" t="s">
        <v>689</v>
      </c>
      <c r="H1256" s="24" t="s">
        <v>690</v>
      </c>
      <c r="I1256" s="37" t="s">
        <v>2722</v>
      </c>
      <c r="J1256" s="751"/>
    </row>
    <row r="1257" spans="2:10" ht="13.8" thickBot="1">
      <c r="B1257" s="52" t="s">
        <v>2503</v>
      </c>
      <c r="C1257" s="53" t="s">
        <v>2504</v>
      </c>
      <c r="D1257" s="227"/>
      <c r="E1257" s="227"/>
      <c r="F1257" s="6">
        <v>1</v>
      </c>
      <c r="G1257" s="6">
        <v>1</v>
      </c>
      <c r="H1257" s="6">
        <v>1</v>
      </c>
      <c r="I1257" s="38">
        <v>1</v>
      </c>
      <c r="J1257" s="751"/>
    </row>
    <row r="1258" spans="2:10" ht="30" customHeight="1">
      <c r="B1258" s="595" t="s">
        <v>2505</v>
      </c>
      <c r="C1258" s="596" t="s">
        <v>2506</v>
      </c>
      <c r="D1258" s="597" t="s">
        <v>447</v>
      </c>
      <c r="E1258" s="597" t="s">
        <v>911</v>
      </c>
      <c r="F1258" s="597">
        <v>0</v>
      </c>
      <c r="G1258" s="597">
        <v>0</v>
      </c>
      <c r="H1258" s="597">
        <v>1</v>
      </c>
      <c r="I1258" s="598">
        <v>1</v>
      </c>
      <c r="J1258" s="751"/>
    </row>
    <row r="1259" spans="2:10" ht="19.2" customHeight="1">
      <c r="B1259" s="1168" t="s">
        <v>2507</v>
      </c>
      <c r="C1259" s="471" t="s">
        <v>838</v>
      </c>
      <c r="D1259" s="524" t="s">
        <v>447</v>
      </c>
      <c r="E1259" s="524" t="s">
        <v>232</v>
      </c>
      <c r="F1259" s="429">
        <v>2</v>
      </c>
      <c r="G1259" s="429">
        <v>0</v>
      </c>
      <c r="H1259" s="429">
        <v>2</v>
      </c>
      <c r="I1259" s="553">
        <v>2</v>
      </c>
      <c r="J1259" s="751"/>
    </row>
    <row r="1260" spans="2:10" ht="16.95" customHeight="1">
      <c r="B1260" s="1168"/>
      <c r="C1260" s="1176" t="s">
        <v>2508</v>
      </c>
      <c r="D1260" s="1177"/>
      <c r="E1260" s="1178" t="s">
        <v>2509</v>
      </c>
      <c r="F1260" s="1178">
        <v>1</v>
      </c>
      <c r="G1260" s="1178">
        <v>0</v>
      </c>
      <c r="H1260" s="1178">
        <v>1</v>
      </c>
      <c r="I1260" s="1179">
        <v>1</v>
      </c>
      <c r="J1260" s="751"/>
    </row>
    <row r="1261" spans="2:10" ht="27.6" customHeight="1">
      <c r="B1261" s="1168"/>
      <c r="C1261" s="1176"/>
      <c r="D1261" s="1177"/>
      <c r="E1261" s="1178"/>
      <c r="F1261" s="1178"/>
      <c r="G1261" s="1178"/>
      <c r="H1261" s="1178"/>
      <c r="I1261" s="1179"/>
      <c r="J1261" s="751"/>
    </row>
    <row r="1262" spans="2:10" ht="21" customHeight="1">
      <c r="B1262" s="1168"/>
      <c r="C1262" s="931" t="s">
        <v>2510</v>
      </c>
      <c r="D1262" s="763"/>
      <c r="E1262" s="752" t="s">
        <v>2509</v>
      </c>
      <c r="F1262" s="752">
        <v>1</v>
      </c>
      <c r="G1262" s="752">
        <v>0</v>
      </c>
      <c r="H1262" s="752">
        <v>1</v>
      </c>
      <c r="I1262" s="980">
        <v>1</v>
      </c>
      <c r="J1262" s="751"/>
    </row>
    <row r="1263" spans="2:10" ht="34.200000000000003" customHeight="1">
      <c r="B1263" s="1168"/>
      <c r="C1263" s="931" t="s">
        <v>2511</v>
      </c>
      <c r="D1263" s="763"/>
      <c r="E1263" s="752" t="s">
        <v>2426</v>
      </c>
      <c r="F1263" s="752">
        <v>0</v>
      </c>
      <c r="G1263" s="752">
        <v>0</v>
      </c>
      <c r="H1263" s="752">
        <v>0</v>
      </c>
      <c r="I1263" s="980">
        <v>0</v>
      </c>
      <c r="J1263" s="751"/>
    </row>
    <row r="1264" spans="2:10" ht="31.95" customHeight="1">
      <c r="B1264" s="762" t="s">
        <v>2512</v>
      </c>
      <c r="C1264" s="723" t="s">
        <v>2513</v>
      </c>
      <c r="D1264" s="763" t="s">
        <v>1317</v>
      </c>
      <c r="E1264" s="763" t="s">
        <v>19</v>
      </c>
      <c r="F1264" s="763">
        <v>2.6240000000000001</v>
      </c>
      <c r="G1264" s="763">
        <v>1.57</v>
      </c>
      <c r="H1264" s="763">
        <v>1.2</v>
      </c>
      <c r="I1264" s="970">
        <v>0.78600000000000003</v>
      </c>
      <c r="J1264" s="751"/>
    </row>
    <row r="1265" spans="2:10" ht="34.200000000000003" customHeight="1" thickBot="1">
      <c r="B1265" s="762" t="s">
        <v>2514</v>
      </c>
      <c r="C1265" s="723" t="s">
        <v>2515</v>
      </c>
      <c r="D1265" s="763" t="s">
        <v>1317</v>
      </c>
      <c r="E1265" s="763" t="s">
        <v>639</v>
      </c>
      <c r="F1265" s="763">
        <v>5.9859999999999998</v>
      </c>
      <c r="G1265" s="763">
        <v>6.1</v>
      </c>
      <c r="H1265" s="763">
        <v>3.5</v>
      </c>
      <c r="I1265" s="970">
        <v>0.40300000000000002</v>
      </c>
      <c r="J1265" s="751"/>
    </row>
    <row r="1266" spans="2:10" ht="28.5" customHeight="1" thickBot="1">
      <c r="B1266" s="77" t="s">
        <v>2516</v>
      </c>
      <c r="C1266" s="68" t="s">
        <v>2517</v>
      </c>
      <c r="D1266" s="562"/>
      <c r="E1266" s="562"/>
      <c r="F1266" s="11">
        <v>1</v>
      </c>
      <c r="G1266" s="11">
        <v>1</v>
      </c>
      <c r="H1266" s="11">
        <v>1</v>
      </c>
      <c r="I1266" s="41">
        <v>1</v>
      </c>
      <c r="J1266" s="751"/>
    </row>
    <row r="1267" spans="2:10" ht="29.4" customHeight="1">
      <c r="B1267" s="595" t="s">
        <v>2518</v>
      </c>
      <c r="C1267" s="596" t="s">
        <v>2519</v>
      </c>
      <c r="D1267" s="597" t="s">
        <v>2520</v>
      </c>
      <c r="E1267" s="597" t="s">
        <v>1636</v>
      </c>
      <c r="F1267" s="597">
        <v>157.4</v>
      </c>
      <c r="G1267" s="597">
        <v>125.1</v>
      </c>
      <c r="H1267" s="597">
        <v>125.1</v>
      </c>
      <c r="I1267" s="598">
        <v>125.1</v>
      </c>
      <c r="J1267" s="751"/>
    </row>
    <row r="1268" spans="2:10" ht="30.6" customHeight="1">
      <c r="B1268" s="762" t="s">
        <v>2521</v>
      </c>
      <c r="C1268" s="723" t="s">
        <v>2522</v>
      </c>
      <c r="D1268" s="763" t="s">
        <v>447</v>
      </c>
      <c r="E1268" s="763" t="s">
        <v>911</v>
      </c>
      <c r="F1268" s="763">
        <v>0</v>
      </c>
      <c r="G1268" s="763">
        <v>0</v>
      </c>
      <c r="H1268" s="763">
        <v>0</v>
      </c>
      <c r="I1268" s="970">
        <v>0</v>
      </c>
      <c r="J1268" s="751"/>
    </row>
    <row r="1269" spans="2:10" ht="33.6" customHeight="1">
      <c r="B1269" s="1175" t="s">
        <v>2523</v>
      </c>
      <c r="C1269" s="600" t="s">
        <v>2524</v>
      </c>
      <c r="D1269" s="432" t="s">
        <v>447</v>
      </c>
      <c r="E1269" s="432" t="s">
        <v>232</v>
      </c>
      <c r="F1269" s="356">
        <v>3</v>
      </c>
      <c r="G1269" s="356">
        <v>4</v>
      </c>
      <c r="H1269" s="356">
        <v>19</v>
      </c>
      <c r="I1269" s="400">
        <v>29</v>
      </c>
      <c r="J1269" s="751"/>
    </row>
    <row r="1270" spans="2:10" ht="28.2" customHeight="1">
      <c r="B1270" s="1175"/>
      <c r="C1270" s="931" t="s">
        <v>2525</v>
      </c>
      <c r="D1270" s="763"/>
      <c r="E1270" s="752" t="s">
        <v>901</v>
      </c>
      <c r="F1270" s="752">
        <v>0</v>
      </c>
      <c r="G1270" s="752">
        <v>2</v>
      </c>
      <c r="H1270" s="752">
        <v>5</v>
      </c>
      <c r="I1270" s="980">
        <v>8</v>
      </c>
      <c r="J1270" s="751"/>
    </row>
    <row r="1271" spans="2:10" ht="31.2" customHeight="1">
      <c r="B1271" s="1175"/>
      <c r="C1271" s="931" t="s">
        <v>2526</v>
      </c>
      <c r="D1271" s="763"/>
      <c r="E1271" s="752" t="s">
        <v>901</v>
      </c>
      <c r="F1271" s="752">
        <v>2</v>
      </c>
      <c r="G1271" s="752">
        <v>2</v>
      </c>
      <c r="H1271" s="752">
        <v>10</v>
      </c>
      <c r="I1271" s="980">
        <v>17</v>
      </c>
      <c r="J1271" s="751"/>
    </row>
    <row r="1272" spans="2:10" ht="27.6" customHeight="1">
      <c r="B1272" s="1175"/>
      <c r="C1272" s="931" t="s">
        <v>2527</v>
      </c>
      <c r="D1272" s="763"/>
      <c r="E1272" s="752" t="s">
        <v>901</v>
      </c>
      <c r="F1272" s="752">
        <v>1</v>
      </c>
      <c r="G1272" s="752">
        <v>1</v>
      </c>
      <c r="H1272" s="752">
        <v>4</v>
      </c>
      <c r="I1272" s="976">
        <v>4</v>
      </c>
    </row>
    <row r="1273" spans="2:10" ht="30.6" customHeight="1">
      <c r="B1273" s="990" t="s">
        <v>2528</v>
      </c>
      <c r="C1273" s="720" t="s">
        <v>2529</v>
      </c>
      <c r="D1273" s="961" t="s">
        <v>1317</v>
      </c>
      <c r="E1273" s="961" t="s">
        <v>727</v>
      </c>
      <c r="F1273" s="961">
        <v>0.55000000000000004</v>
      </c>
      <c r="G1273" s="961">
        <v>0.65</v>
      </c>
      <c r="H1273" s="961">
        <v>2.2000000000000002</v>
      </c>
      <c r="I1273" s="992">
        <v>1.31</v>
      </c>
    </row>
    <row r="1274" spans="2:10" ht="30.6" customHeight="1">
      <c r="B1274" s="990" t="s">
        <v>2530</v>
      </c>
      <c r="C1274" s="720" t="s">
        <v>2531</v>
      </c>
      <c r="D1274" s="961" t="s">
        <v>1317</v>
      </c>
      <c r="E1274" s="961" t="s">
        <v>727</v>
      </c>
      <c r="F1274" s="961">
        <v>0</v>
      </c>
      <c r="G1274" s="961">
        <v>1.3</v>
      </c>
      <c r="H1274" s="961">
        <v>1.94</v>
      </c>
      <c r="I1274" s="992">
        <v>1.68</v>
      </c>
    </row>
    <row r="1275" spans="2:10" ht="43.95" customHeight="1">
      <c r="B1275" s="990" t="s">
        <v>2532</v>
      </c>
      <c r="C1275" s="720" t="s">
        <v>2834</v>
      </c>
      <c r="D1275" s="961" t="s">
        <v>225</v>
      </c>
      <c r="E1275" s="961" t="s">
        <v>120</v>
      </c>
      <c r="F1275" s="961">
        <v>10</v>
      </c>
      <c r="G1275" s="961">
        <v>12</v>
      </c>
      <c r="H1275" s="961">
        <v>14</v>
      </c>
      <c r="I1275" s="992">
        <v>14</v>
      </c>
    </row>
    <row r="1276" spans="2:10" ht="38.4" customHeight="1" thickBot="1">
      <c r="B1276" s="427" t="s">
        <v>2533</v>
      </c>
      <c r="C1276" s="398" t="s">
        <v>2534</v>
      </c>
      <c r="D1276" s="367" t="s">
        <v>2535</v>
      </c>
      <c r="E1276" s="367" t="s">
        <v>120</v>
      </c>
      <c r="F1276" s="357" t="s">
        <v>2536</v>
      </c>
      <c r="G1276" s="357" t="s">
        <v>2537</v>
      </c>
      <c r="H1276" s="357" t="s">
        <v>2538</v>
      </c>
      <c r="I1276" s="373" t="s">
        <v>2758</v>
      </c>
    </row>
    <row r="1277" spans="2:10" ht="32.25" customHeight="1" thickBot="1">
      <c r="B1277" s="52" t="s">
        <v>2539</v>
      </c>
      <c r="C1277" s="80" t="s">
        <v>2540</v>
      </c>
      <c r="D1277" s="761"/>
      <c r="E1277" s="761"/>
      <c r="F1277" s="23">
        <v>0</v>
      </c>
      <c r="G1277" s="23">
        <v>0</v>
      </c>
      <c r="H1277" s="23">
        <v>0</v>
      </c>
      <c r="I1277" s="223">
        <v>0</v>
      </c>
    </row>
    <row r="1278" spans="2:10" ht="16.95" customHeight="1" thickBot="1">
      <c r="B1278" s="595" t="s">
        <v>2541</v>
      </c>
      <c r="C1278" s="596" t="s">
        <v>2542</v>
      </c>
      <c r="D1278" s="991" t="s">
        <v>447</v>
      </c>
      <c r="E1278" s="991" t="s">
        <v>2543</v>
      </c>
      <c r="F1278" s="597">
        <v>0</v>
      </c>
      <c r="G1278" s="597">
        <v>0</v>
      </c>
      <c r="H1278" s="597">
        <v>0</v>
      </c>
      <c r="I1278" s="945">
        <v>0</v>
      </c>
    </row>
    <row r="1279" spans="2:10" ht="30" customHeight="1" thickBot="1">
      <c r="B1279" s="52" t="s">
        <v>2544</v>
      </c>
      <c r="C1279" s="53" t="s">
        <v>2545</v>
      </c>
      <c r="D1279" s="15"/>
      <c r="E1279" s="15"/>
      <c r="F1279" s="6">
        <v>1</v>
      </c>
      <c r="G1279" s="6">
        <v>1</v>
      </c>
      <c r="H1279" s="6">
        <v>1</v>
      </c>
      <c r="I1279" s="221">
        <v>1</v>
      </c>
    </row>
    <row r="1280" spans="2:10" ht="28.2" customHeight="1">
      <c r="B1280" s="595" t="s">
        <v>2546</v>
      </c>
      <c r="C1280" s="596" t="s">
        <v>2547</v>
      </c>
      <c r="D1280" s="597" t="s">
        <v>2548</v>
      </c>
      <c r="E1280" s="597" t="s">
        <v>2549</v>
      </c>
      <c r="F1280" s="597">
        <v>400</v>
      </c>
      <c r="G1280" s="597">
        <v>385</v>
      </c>
      <c r="H1280" s="597">
        <v>192</v>
      </c>
      <c r="I1280" s="945">
        <v>220</v>
      </c>
    </row>
    <row r="1281" spans="2:9" ht="33" customHeight="1">
      <c r="B1281" s="762" t="s">
        <v>2550</v>
      </c>
      <c r="C1281" s="723" t="s">
        <v>2662</v>
      </c>
      <c r="D1281" s="763" t="s">
        <v>447</v>
      </c>
      <c r="E1281" s="763" t="s">
        <v>911</v>
      </c>
      <c r="F1281" s="763">
        <v>0</v>
      </c>
      <c r="G1281" s="763">
        <v>0</v>
      </c>
      <c r="H1281" s="763">
        <v>0</v>
      </c>
      <c r="I1281" s="946">
        <v>0</v>
      </c>
    </row>
    <row r="1282" spans="2:9" ht="31.2" customHeight="1">
      <c r="B1282" s="762" t="s">
        <v>2551</v>
      </c>
      <c r="C1282" s="723" t="s">
        <v>2552</v>
      </c>
      <c r="D1282" s="763" t="s">
        <v>447</v>
      </c>
      <c r="E1282" s="763" t="s">
        <v>766</v>
      </c>
      <c r="F1282" s="763">
        <v>0</v>
      </c>
      <c r="G1282" s="763">
        <v>1</v>
      </c>
      <c r="H1282" s="763"/>
      <c r="I1282" s="946"/>
    </row>
    <row r="1283" spans="2:9" ht="46.2" customHeight="1">
      <c r="B1283" s="762" t="s">
        <v>2553</v>
      </c>
      <c r="C1283" s="720" t="s">
        <v>2835</v>
      </c>
      <c r="D1283" s="961" t="s">
        <v>225</v>
      </c>
      <c r="E1283" s="961" t="s">
        <v>120</v>
      </c>
      <c r="F1283" s="961">
        <v>50</v>
      </c>
      <c r="G1283" s="961">
        <v>50</v>
      </c>
      <c r="H1283" s="961">
        <v>0</v>
      </c>
      <c r="I1283" s="992">
        <v>0</v>
      </c>
    </row>
    <row r="1284" spans="2:9" ht="62.4" customHeight="1">
      <c r="B1284" s="990" t="s">
        <v>2554</v>
      </c>
      <c r="C1284" s="720" t="s">
        <v>2555</v>
      </c>
      <c r="D1284" s="961" t="s">
        <v>1317</v>
      </c>
      <c r="E1284" s="961" t="s">
        <v>19</v>
      </c>
      <c r="F1284" s="961" t="s">
        <v>2556</v>
      </c>
      <c r="G1284" s="961" t="s">
        <v>2762</v>
      </c>
      <c r="H1284" s="592">
        <v>1</v>
      </c>
      <c r="I1284" s="993">
        <v>4.32</v>
      </c>
    </row>
    <row r="1285" spans="2:9" ht="37.950000000000003" customHeight="1">
      <c r="B1285" s="764"/>
      <c r="C1285" s="497" t="s">
        <v>2524</v>
      </c>
      <c r="D1285" s="434" t="s">
        <v>447</v>
      </c>
      <c r="E1285" s="434" t="s">
        <v>1212</v>
      </c>
      <c r="F1285" s="360">
        <v>0</v>
      </c>
      <c r="G1285" s="360">
        <v>4</v>
      </c>
      <c r="H1285" s="765">
        <v>6</v>
      </c>
      <c r="I1285" s="791">
        <v>13</v>
      </c>
    </row>
    <row r="1286" spans="2:9" ht="42" customHeight="1" thickBot="1">
      <c r="B1286" s="762" t="s">
        <v>2557</v>
      </c>
      <c r="C1286" s="931" t="s">
        <v>2558</v>
      </c>
      <c r="D1286" s="763"/>
      <c r="E1286" s="752" t="s">
        <v>901</v>
      </c>
      <c r="F1286" s="738">
        <v>0</v>
      </c>
      <c r="G1286" s="738">
        <f>3+1</f>
        <v>4</v>
      </c>
      <c r="H1286" s="738">
        <v>6</v>
      </c>
      <c r="I1286" s="994">
        <v>13</v>
      </c>
    </row>
    <row r="1287" spans="2:9" ht="36" customHeight="1">
      <c r="B1287" s="1174" t="s">
        <v>2559</v>
      </c>
      <c r="C1287" s="1174"/>
      <c r="D1287" s="1174"/>
      <c r="E1287" s="1174"/>
      <c r="F1287" s="1174"/>
      <c r="G1287" s="1174"/>
      <c r="H1287" s="1174"/>
      <c r="I1287" s="1174"/>
    </row>
    <row r="1288" spans="2:9" ht="13.8" thickBot="1">
      <c r="C1288" s="69"/>
      <c r="D1288" s="732"/>
      <c r="E1288" s="732"/>
      <c r="F1288" s="3"/>
      <c r="G1288" s="3"/>
      <c r="H1288" s="3"/>
      <c r="I1288" s="3"/>
    </row>
    <row r="1289" spans="2:9" ht="37.5" customHeight="1" thickBot="1">
      <c r="C1289" s="70" t="s">
        <v>659</v>
      </c>
      <c r="D1289" s="34">
        <v>2021</v>
      </c>
      <c r="E1289" s="33">
        <v>2022</v>
      </c>
      <c r="F1289" s="33">
        <v>2023</v>
      </c>
      <c r="G1289" s="33">
        <v>2024</v>
      </c>
      <c r="H1289" s="3"/>
      <c r="I1289" s="3"/>
    </row>
    <row r="1290" spans="2:9">
      <c r="C1290" s="71" t="s">
        <v>683</v>
      </c>
      <c r="D1290" s="710">
        <f>D1291+D1292+D1293</f>
        <v>3</v>
      </c>
      <c r="E1290" s="711">
        <f>E1291+E1292+E1293</f>
        <v>3</v>
      </c>
      <c r="F1290" s="711">
        <f>F1291+F1292+F1293</f>
        <v>3</v>
      </c>
      <c r="G1290" s="711">
        <f>G1291+G1292+G1293</f>
        <v>3</v>
      </c>
      <c r="H1290" s="3"/>
      <c r="I1290" s="3"/>
    </row>
    <row r="1291" spans="2:9">
      <c r="C1291" s="72" t="s">
        <v>684</v>
      </c>
      <c r="D1291" s="712">
        <v>0</v>
      </c>
      <c r="E1291" s="435">
        <v>0</v>
      </c>
      <c r="F1291" s="435">
        <v>0</v>
      </c>
      <c r="G1291" s="435">
        <v>0</v>
      </c>
      <c r="H1291" s="3"/>
      <c r="I1291" s="3"/>
    </row>
    <row r="1292" spans="2:9">
      <c r="C1292" s="72" t="s">
        <v>685</v>
      </c>
      <c r="D1292" s="712">
        <v>3</v>
      </c>
      <c r="E1292" s="435">
        <v>3</v>
      </c>
      <c r="F1292" s="435">
        <v>3</v>
      </c>
      <c r="G1292" s="435">
        <v>3</v>
      </c>
      <c r="H1292" s="3"/>
      <c r="I1292" s="3"/>
    </row>
    <row r="1293" spans="2:9" ht="13.8" thickBot="1">
      <c r="C1293" s="73" t="s">
        <v>686</v>
      </c>
      <c r="D1293" s="713">
        <v>0</v>
      </c>
      <c r="E1293" s="236">
        <v>0</v>
      </c>
      <c r="F1293" s="236">
        <v>0</v>
      </c>
      <c r="G1293" s="236">
        <v>0</v>
      </c>
      <c r="H1293" s="3"/>
      <c r="I1293" s="3"/>
    </row>
    <row r="1294" spans="2:9" ht="13.8" thickBot="1">
      <c r="C1294" s="66"/>
      <c r="D1294" s="409"/>
      <c r="E1294" s="409"/>
      <c r="F1294" s="3"/>
      <c r="G1294" s="3"/>
      <c r="H1294" s="3"/>
      <c r="I1294" s="3"/>
    </row>
    <row r="1295" spans="2:9" ht="56.1" customHeight="1" thickBot="1">
      <c r="B1295" s="28" t="s">
        <v>10</v>
      </c>
      <c r="C1295" s="27" t="s">
        <v>687</v>
      </c>
      <c r="D1295" s="27" t="s">
        <v>12</v>
      </c>
      <c r="E1295" s="27" t="s">
        <v>13</v>
      </c>
      <c r="F1295" s="24" t="s">
        <v>688</v>
      </c>
      <c r="G1295" s="24" t="s">
        <v>689</v>
      </c>
      <c r="H1295" s="24" t="s">
        <v>690</v>
      </c>
      <c r="I1295" s="26" t="s">
        <v>2722</v>
      </c>
    </row>
    <row r="1296" spans="2:9" ht="19.95" customHeight="1" thickBot="1">
      <c r="B1296" s="77" t="s">
        <v>2560</v>
      </c>
      <c r="C1296" s="68" t="s">
        <v>2561</v>
      </c>
      <c r="D1296" s="14"/>
      <c r="E1296" s="14"/>
      <c r="F1296" s="11">
        <v>1</v>
      </c>
      <c r="G1296" s="11">
        <v>1</v>
      </c>
      <c r="H1296" s="11">
        <v>1</v>
      </c>
      <c r="I1296" s="219">
        <v>1</v>
      </c>
    </row>
    <row r="1297" spans="2:10" ht="32.4" customHeight="1">
      <c r="B1297" s="643" t="s">
        <v>2562</v>
      </c>
      <c r="C1297" s="497" t="s">
        <v>2563</v>
      </c>
      <c r="D1297" s="434" t="s">
        <v>1235</v>
      </c>
      <c r="E1297" s="434" t="s">
        <v>184</v>
      </c>
      <c r="F1297" s="360">
        <v>13</v>
      </c>
      <c r="G1297" s="434">
        <v>46</v>
      </c>
      <c r="H1297" s="434">
        <v>46.5</v>
      </c>
      <c r="I1297" s="778">
        <v>51.5</v>
      </c>
      <c r="J1297" s="526"/>
    </row>
    <row r="1298" spans="2:10" ht="28.2" customHeight="1">
      <c r="B1298" s="403" t="s">
        <v>2564</v>
      </c>
      <c r="C1298" s="405" t="s">
        <v>2565</v>
      </c>
      <c r="D1298" s="429" t="s">
        <v>447</v>
      </c>
      <c r="E1298" s="429" t="s">
        <v>247</v>
      </c>
      <c r="F1298" s="429">
        <v>0</v>
      </c>
      <c r="G1298" s="429">
        <v>0</v>
      </c>
      <c r="H1298" s="429">
        <v>0</v>
      </c>
      <c r="I1298" s="373">
        <v>1</v>
      </c>
      <c r="J1298" s="526"/>
    </row>
    <row r="1299" spans="2:10" ht="19.2" customHeight="1">
      <c r="B1299" s="1168" t="s">
        <v>2566</v>
      </c>
      <c r="C1299" s="471" t="s">
        <v>838</v>
      </c>
      <c r="D1299" s="434" t="s">
        <v>447</v>
      </c>
      <c r="E1299" s="434" t="s">
        <v>244</v>
      </c>
      <c r="F1299" s="360">
        <v>0</v>
      </c>
      <c r="G1299" s="360">
        <v>1</v>
      </c>
      <c r="H1299" s="434">
        <v>0</v>
      </c>
      <c r="I1299" s="426">
        <v>3</v>
      </c>
    </row>
    <row r="1300" spans="2:10" ht="30.6" customHeight="1">
      <c r="B1300" s="1168"/>
      <c r="C1300" s="419" t="s">
        <v>2567</v>
      </c>
      <c r="D1300" s="356"/>
      <c r="E1300" s="421" t="s">
        <v>927</v>
      </c>
      <c r="F1300" s="421">
        <v>0</v>
      </c>
      <c r="G1300" s="421">
        <v>0</v>
      </c>
      <c r="H1300" s="429">
        <v>0</v>
      </c>
      <c r="I1300" s="867">
        <v>2</v>
      </c>
    </row>
    <row r="1301" spans="2:10" ht="25.2" customHeight="1">
      <c r="B1301" s="1168"/>
      <c r="C1301" s="419" t="s">
        <v>2568</v>
      </c>
      <c r="D1301" s="356"/>
      <c r="E1301" s="421" t="s">
        <v>1561</v>
      </c>
      <c r="F1301" s="421">
        <v>0</v>
      </c>
      <c r="G1301" s="421">
        <v>1</v>
      </c>
      <c r="H1301" s="483"/>
      <c r="I1301" s="407"/>
    </row>
    <row r="1302" spans="2:10" ht="72" customHeight="1">
      <c r="B1302" s="1168"/>
      <c r="C1302" s="419" t="s">
        <v>2796</v>
      </c>
      <c r="D1302" s="356"/>
      <c r="E1302" s="421" t="s">
        <v>901</v>
      </c>
      <c r="F1302" s="421">
        <v>0</v>
      </c>
      <c r="G1302" s="421">
        <v>0</v>
      </c>
      <c r="H1302" s="421">
        <v>0</v>
      </c>
      <c r="I1302" s="406">
        <v>1</v>
      </c>
    </row>
    <row r="1303" spans="2:10" ht="27" customHeight="1">
      <c r="B1303" s="1168"/>
      <c r="C1303" s="419" t="s">
        <v>2569</v>
      </c>
      <c r="D1303" s="752"/>
      <c r="E1303" s="421" t="s">
        <v>2404</v>
      </c>
      <c r="F1303" s="421">
        <v>0</v>
      </c>
      <c r="G1303" s="421">
        <v>0</v>
      </c>
      <c r="H1303" s="421">
        <v>0</v>
      </c>
      <c r="I1303" s="406">
        <v>0</v>
      </c>
    </row>
    <row r="1304" spans="2:10" ht="45" customHeight="1" thickBot="1">
      <c r="B1304" s="1169"/>
      <c r="C1304" s="419" t="s">
        <v>2570</v>
      </c>
      <c r="D1304" s="752"/>
      <c r="E1304" s="421" t="s">
        <v>2571</v>
      </c>
      <c r="F1304" s="421">
        <v>0</v>
      </c>
      <c r="G1304" s="421">
        <v>0</v>
      </c>
      <c r="H1304" s="840">
        <v>0</v>
      </c>
      <c r="I1304" s="406">
        <v>0</v>
      </c>
    </row>
    <row r="1305" spans="2:10" ht="33.6" customHeight="1" thickBot="1">
      <c r="B1305" s="77" t="s">
        <v>2572</v>
      </c>
      <c r="C1305" s="68" t="s">
        <v>2573</v>
      </c>
      <c r="D1305" s="562"/>
      <c r="E1305" s="562"/>
      <c r="F1305" s="11">
        <v>1</v>
      </c>
      <c r="G1305" s="11">
        <v>1</v>
      </c>
      <c r="H1305" s="11">
        <v>1</v>
      </c>
      <c r="I1305" s="219">
        <v>1</v>
      </c>
    </row>
    <row r="1306" spans="2:10" ht="24.6" customHeight="1">
      <c r="B1306" s="404" t="s">
        <v>2574</v>
      </c>
      <c r="C1306" s="365" t="s">
        <v>2575</v>
      </c>
      <c r="D1306" s="366" t="s">
        <v>971</v>
      </c>
      <c r="E1306" s="366" t="s">
        <v>244</v>
      </c>
      <c r="F1306" s="366">
        <v>0</v>
      </c>
      <c r="G1306" s="366">
        <v>2</v>
      </c>
      <c r="H1306" s="366">
        <v>2</v>
      </c>
      <c r="I1306" s="368">
        <v>2</v>
      </c>
    </row>
    <row r="1307" spans="2:10" ht="41.4" customHeight="1">
      <c r="B1307" s="403" t="s">
        <v>2576</v>
      </c>
      <c r="C1307" s="405" t="s">
        <v>2577</v>
      </c>
      <c r="D1307" s="429" t="s">
        <v>2578</v>
      </c>
      <c r="E1307" s="429" t="s">
        <v>2579</v>
      </c>
      <c r="F1307" s="429">
        <v>0</v>
      </c>
      <c r="G1307" s="429" t="s">
        <v>2580</v>
      </c>
      <c r="H1307" s="429" t="s">
        <v>2581</v>
      </c>
      <c r="I1307" s="426" t="s">
        <v>2759</v>
      </c>
    </row>
    <row r="1308" spans="2:10" ht="25.95" customHeight="1">
      <c r="B1308" s="1168" t="s">
        <v>2582</v>
      </c>
      <c r="C1308" s="471" t="s">
        <v>838</v>
      </c>
      <c r="D1308" s="434" t="s">
        <v>447</v>
      </c>
      <c r="E1308" s="434" t="s">
        <v>247</v>
      </c>
      <c r="F1308" s="360">
        <v>1</v>
      </c>
      <c r="G1308" s="360">
        <v>1</v>
      </c>
      <c r="H1308" s="434"/>
      <c r="I1308" s="393">
        <v>0</v>
      </c>
    </row>
    <row r="1309" spans="2:10" ht="32.4" customHeight="1">
      <c r="B1309" s="1168"/>
      <c r="C1309" s="419" t="s">
        <v>2583</v>
      </c>
      <c r="D1309" s="356"/>
      <c r="E1309" s="421" t="s">
        <v>907</v>
      </c>
      <c r="F1309" s="104">
        <v>1</v>
      </c>
      <c r="G1309" s="104">
        <v>1</v>
      </c>
      <c r="H1309" s="421"/>
      <c r="I1309" s="406">
        <v>0</v>
      </c>
    </row>
    <row r="1310" spans="2:10" ht="27" customHeight="1" thickBot="1">
      <c r="B1310" s="1169"/>
      <c r="C1310" s="419" t="s">
        <v>2660</v>
      </c>
      <c r="D1310" s="356"/>
      <c r="E1310" s="421" t="s">
        <v>907</v>
      </c>
      <c r="F1310" s="488"/>
      <c r="G1310" s="483"/>
      <c r="H1310" s="421"/>
      <c r="I1310" s="406">
        <v>0</v>
      </c>
    </row>
    <row r="1311" spans="2:10" ht="21.6" customHeight="1" thickBot="1">
      <c r="B1311" s="77" t="s">
        <v>2584</v>
      </c>
      <c r="C1311" s="68" t="s">
        <v>2585</v>
      </c>
      <c r="D1311" s="14"/>
      <c r="E1311" s="14"/>
      <c r="F1311" s="11">
        <v>1</v>
      </c>
      <c r="G1311" s="11">
        <v>1</v>
      </c>
      <c r="H1311" s="11">
        <v>1</v>
      </c>
      <c r="I1311" s="219">
        <v>1</v>
      </c>
    </row>
    <row r="1312" spans="2:10" ht="36" customHeight="1" thickBot="1">
      <c r="B1312" s="865" t="s">
        <v>2586</v>
      </c>
      <c r="C1312" s="617" t="s">
        <v>2587</v>
      </c>
      <c r="D1312" s="11" t="s">
        <v>2588</v>
      </c>
      <c r="E1312" s="11" t="s">
        <v>120</v>
      </c>
      <c r="F1312" s="716">
        <v>0</v>
      </c>
      <c r="G1312" s="11">
        <v>34</v>
      </c>
      <c r="H1312" s="11">
        <v>100</v>
      </c>
      <c r="I1312" s="219">
        <v>100</v>
      </c>
    </row>
    <row r="1313" spans="2:9" ht="13.8" thickBot="1">
      <c r="B1313" s="767"/>
      <c r="D1313" s="768"/>
      <c r="E1313" s="768"/>
      <c r="F1313" s="3"/>
      <c r="G1313" s="3"/>
      <c r="H1313" s="3"/>
      <c r="I1313" s="3"/>
    </row>
    <row r="1314" spans="2:9" ht="37.5" customHeight="1" thickBot="1">
      <c r="C1314" s="70" t="s">
        <v>673</v>
      </c>
      <c r="D1314" s="34">
        <v>2021</v>
      </c>
      <c r="E1314" s="33">
        <v>2022</v>
      </c>
      <c r="F1314" s="33">
        <v>2023</v>
      </c>
      <c r="G1314" s="33">
        <v>2024</v>
      </c>
      <c r="H1314" s="3"/>
      <c r="I1314" s="3"/>
    </row>
    <row r="1315" spans="2:9">
      <c r="C1315" s="71" t="s">
        <v>683</v>
      </c>
      <c r="D1315" s="710">
        <f>D1316+D1317+D1318</f>
        <v>5</v>
      </c>
      <c r="E1315" s="711">
        <f>E1316+E1317+E1318</f>
        <v>5</v>
      </c>
      <c r="F1315" s="711">
        <f>F1316+F1317+F1318</f>
        <v>5</v>
      </c>
      <c r="G1315" s="711">
        <f>G1316+G1317+G1318</f>
        <v>5</v>
      </c>
      <c r="H1315" s="3"/>
      <c r="I1315" s="3"/>
    </row>
    <row r="1316" spans="2:9">
      <c r="C1316" s="72" t="s">
        <v>684</v>
      </c>
      <c r="D1316" s="712">
        <v>0</v>
      </c>
      <c r="E1316" s="435">
        <v>0</v>
      </c>
      <c r="F1316" s="435">
        <v>0</v>
      </c>
      <c r="G1316" s="435">
        <v>0</v>
      </c>
      <c r="H1316" s="3"/>
      <c r="I1316" s="3"/>
    </row>
    <row r="1317" spans="2:9">
      <c r="C1317" s="72" t="s">
        <v>685</v>
      </c>
      <c r="D1317" s="712">
        <v>5</v>
      </c>
      <c r="E1317" s="435">
        <v>5</v>
      </c>
      <c r="F1317" s="435">
        <v>5</v>
      </c>
      <c r="G1317" s="435">
        <v>5</v>
      </c>
      <c r="H1317" s="3"/>
      <c r="I1317" s="3"/>
    </row>
    <row r="1318" spans="2:9" ht="13.8" thickBot="1">
      <c r="C1318" s="73" t="s">
        <v>686</v>
      </c>
      <c r="D1318" s="713">
        <v>0</v>
      </c>
      <c r="E1318" s="236">
        <v>0</v>
      </c>
      <c r="F1318" s="236">
        <v>0</v>
      </c>
      <c r="G1318" s="236">
        <v>0</v>
      </c>
      <c r="H1318" s="3"/>
      <c r="I1318" s="3"/>
    </row>
    <row r="1319" spans="2:9" ht="13.8" thickBot="1">
      <c r="C1319" s="66"/>
      <c r="D1319" s="409"/>
      <c r="E1319" s="409"/>
      <c r="F1319" s="3"/>
      <c r="G1319" s="3"/>
      <c r="H1319" s="3"/>
      <c r="I1319" s="3"/>
    </row>
    <row r="1320" spans="2:9" ht="55.5" customHeight="1" thickBot="1">
      <c r="B1320" s="28" t="s">
        <v>10</v>
      </c>
      <c r="C1320" s="27" t="s">
        <v>687</v>
      </c>
      <c r="D1320" s="27" t="s">
        <v>12</v>
      </c>
      <c r="E1320" s="27" t="s">
        <v>13</v>
      </c>
      <c r="F1320" s="24" t="s">
        <v>688</v>
      </c>
      <c r="G1320" s="24" t="s">
        <v>689</v>
      </c>
      <c r="H1320" s="24" t="s">
        <v>690</v>
      </c>
      <c r="I1320" s="26" t="s">
        <v>2722</v>
      </c>
    </row>
    <row r="1321" spans="2:9" ht="20.25" customHeight="1" thickBot="1">
      <c r="B1321" s="52" t="s">
        <v>2589</v>
      </c>
      <c r="C1321" s="53" t="s">
        <v>2590</v>
      </c>
      <c r="D1321" s="227"/>
      <c r="E1321" s="227"/>
      <c r="F1321" s="6">
        <v>1</v>
      </c>
      <c r="G1321" s="6">
        <v>1</v>
      </c>
      <c r="H1321" s="6">
        <v>1</v>
      </c>
      <c r="I1321" s="221">
        <v>1</v>
      </c>
    </row>
    <row r="1322" spans="2:9" ht="46.95" customHeight="1">
      <c r="B1322" s="404" t="s">
        <v>2591</v>
      </c>
      <c r="C1322" s="365" t="s">
        <v>2592</v>
      </c>
      <c r="D1322" s="366" t="s">
        <v>447</v>
      </c>
      <c r="E1322" s="366" t="s">
        <v>113</v>
      </c>
      <c r="F1322" s="366">
        <v>1</v>
      </c>
      <c r="G1322" s="366">
        <v>4</v>
      </c>
      <c r="H1322" s="366">
        <v>3</v>
      </c>
      <c r="I1322" s="368">
        <v>4</v>
      </c>
    </row>
    <row r="1323" spans="2:9" ht="39" customHeight="1">
      <c r="B1323" s="403" t="s">
        <v>2594</v>
      </c>
      <c r="C1323" s="405" t="s">
        <v>2595</v>
      </c>
      <c r="D1323" s="361" t="s">
        <v>2593</v>
      </c>
      <c r="E1323" s="361" t="s">
        <v>458</v>
      </c>
      <c r="F1323" s="356">
        <v>9</v>
      </c>
      <c r="G1323" s="356">
        <v>0</v>
      </c>
      <c r="H1323" s="356">
        <v>0</v>
      </c>
      <c r="I1323" s="397">
        <v>9</v>
      </c>
    </row>
    <row r="1324" spans="2:9" ht="47.4" customHeight="1">
      <c r="B1324" s="403" t="s">
        <v>2596</v>
      </c>
      <c r="C1324" s="405" t="s">
        <v>2597</v>
      </c>
      <c r="D1324" s="356" t="s">
        <v>1712</v>
      </c>
      <c r="E1324" s="356" t="s">
        <v>833</v>
      </c>
      <c r="F1324" s="356">
        <v>52</v>
      </c>
      <c r="G1324" s="356">
        <v>60</v>
      </c>
      <c r="H1324" s="356">
        <v>63</v>
      </c>
      <c r="I1324" s="397">
        <v>42</v>
      </c>
    </row>
    <row r="1325" spans="2:9" ht="40.200000000000003" customHeight="1">
      <c r="B1325" s="403" t="s">
        <v>2598</v>
      </c>
      <c r="C1325" s="405" t="s">
        <v>2833</v>
      </c>
      <c r="D1325" s="356" t="s">
        <v>447</v>
      </c>
      <c r="E1325" s="356" t="s">
        <v>2599</v>
      </c>
      <c r="F1325" s="356">
        <v>0</v>
      </c>
      <c r="G1325" s="356">
        <v>0</v>
      </c>
      <c r="H1325" s="356">
        <v>0</v>
      </c>
      <c r="I1325" s="397">
        <v>0</v>
      </c>
    </row>
    <row r="1326" spans="2:9" ht="52.95" customHeight="1">
      <c r="B1326" s="403" t="s">
        <v>2600</v>
      </c>
      <c r="C1326" s="405" t="s">
        <v>2601</v>
      </c>
      <c r="D1326" s="356" t="s">
        <v>447</v>
      </c>
      <c r="E1326" s="356" t="s">
        <v>208</v>
      </c>
      <c r="F1326" s="356">
        <v>0</v>
      </c>
      <c r="G1326" s="400">
        <v>0</v>
      </c>
      <c r="H1326" s="400">
        <v>0</v>
      </c>
      <c r="I1326" s="397">
        <v>0</v>
      </c>
    </row>
    <row r="1327" spans="2:9" ht="46.95" customHeight="1">
      <c r="B1327" s="403" t="s">
        <v>2602</v>
      </c>
      <c r="C1327" s="405" t="s">
        <v>2603</v>
      </c>
      <c r="D1327" s="356" t="s">
        <v>447</v>
      </c>
      <c r="E1327" s="356" t="s">
        <v>232</v>
      </c>
      <c r="F1327" s="356">
        <v>0</v>
      </c>
      <c r="G1327" s="356">
        <v>0</v>
      </c>
      <c r="H1327" s="429">
        <v>0</v>
      </c>
      <c r="I1327" s="397">
        <v>0</v>
      </c>
    </row>
    <row r="1328" spans="2:9" ht="50.4" customHeight="1">
      <c r="B1328" s="403" t="s">
        <v>2604</v>
      </c>
      <c r="C1328" s="405" t="s">
        <v>2605</v>
      </c>
      <c r="D1328" s="429" t="s">
        <v>447</v>
      </c>
      <c r="E1328" s="429" t="s">
        <v>247</v>
      </c>
      <c r="F1328" s="356">
        <v>0</v>
      </c>
      <c r="G1328" s="356">
        <v>0</v>
      </c>
      <c r="H1328" s="356">
        <v>0</v>
      </c>
      <c r="I1328" s="397">
        <v>0</v>
      </c>
    </row>
    <row r="1329" spans="2:10" ht="24.6" customHeight="1">
      <c r="B1329" s="1168" t="s">
        <v>2606</v>
      </c>
      <c r="C1329" s="471" t="s">
        <v>838</v>
      </c>
      <c r="D1329" s="434" t="s">
        <v>447</v>
      </c>
      <c r="E1329" s="434" t="s">
        <v>2607</v>
      </c>
      <c r="F1329" s="429">
        <v>1</v>
      </c>
      <c r="G1329" s="429">
        <v>0</v>
      </c>
      <c r="H1329" s="429">
        <v>0</v>
      </c>
      <c r="I1329" s="426">
        <v>0</v>
      </c>
    </row>
    <row r="1330" spans="2:10" ht="31.2" customHeight="1">
      <c r="B1330" s="1168"/>
      <c r="C1330" s="419" t="s">
        <v>2608</v>
      </c>
      <c r="D1330" s="356"/>
      <c r="E1330" s="421" t="s">
        <v>1038</v>
      </c>
      <c r="F1330" s="421">
        <v>0</v>
      </c>
      <c r="G1330" s="421">
        <v>0</v>
      </c>
      <c r="H1330" s="421">
        <v>0</v>
      </c>
      <c r="I1330" s="867">
        <v>0</v>
      </c>
    </row>
    <row r="1331" spans="2:10" ht="35.4" customHeight="1">
      <c r="B1331" s="1168"/>
      <c r="C1331" s="419" t="s">
        <v>2609</v>
      </c>
      <c r="D1331" s="356"/>
      <c r="E1331" s="370" t="s">
        <v>1034</v>
      </c>
      <c r="F1331" s="995">
        <v>0</v>
      </c>
      <c r="G1331" s="996">
        <v>0</v>
      </c>
      <c r="H1331" s="840">
        <v>0</v>
      </c>
      <c r="I1331" s="406">
        <v>0</v>
      </c>
    </row>
    <row r="1332" spans="2:10" ht="18" customHeight="1">
      <c r="B1332" s="1169"/>
      <c r="C1332" s="1170" t="s">
        <v>2610</v>
      </c>
      <c r="D1332" s="1172"/>
      <c r="E1332" s="1066" t="s">
        <v>1034</v>
      </c>
      <c r="F1332" s="1166">
        <v>1</v>
      </c>
      <c r="G1332" s="1166"/>
      <c r="H1332" s="421"/>
      <c r="I1332" s="406"/>
    </row>
    <row r="1333" spans="2:10" ht="17.25" customHeight="1" thickBot="1">
      <c r="B1333" s="1169"/>
      <c r="C1333" s="1171"/>
      <c r="D1333" s="1173"/>
      <c r="E1333" s="1167"/>
      <c r="F1333" s="1167"/>
      <c r="G1333" s="1167"/>
      <c r="H1333" s="766"/>
      <c r="I1333" s="1004"/>
    </row>
    <row r="1334" spans="2:10" ht="37.200000000000003" customHeight="1" thickBot="1">
      <c r="B1334" s="77" t="s">
        <v>2611</v>
      </c>
      <c r="C1334" s="68" t="s">
        <v>2612</v>
      </c>
      <c r="D1334" s="562"/>
      <c r="E1334" s="562"/>
      <c r="F1334" s="11">
        <v>0</v>
      </c>
      <c r="G1334" s="11">
        <v>0</v>
      </c>
      <c r="H1334" s="11">
        <v>0</v>
      </c>
      <c r="I1334" s="219">
        <v>0</v>
      </c>
    </row>
    <row r="1335" spans="2:10" ht="36" customHeight="1">
      <c r="B1335" s="404" t="s">
        <v>2613</v>
      </c>
      <c r="C1335" s="365" t="s">
        <v>2614</v>
      </c>
      <c r="D1335" s="366" t="s">
        <v>447</v>
      </c>
      <c r="E1335" s="366" t="s">
        <v>695</v>
      </c>
      <c r="F1335" s="366">
        <v>0</v>
      </c>
      <c r="G1335" s="366">
        <v>0</v>
      </c>
      <c r="H1335" s="366">
        <v>0</v>
      </c>
      <c r="I1335" s="368">
        <v>0</v>
      </c>
      <c r="J1335" s="581"/>
    </row>
    <row r="1336" spans="2:10" ht="34.200000000000003" customHeight="1" thickBot="1">
      <c r="B1336" s="403" t="s">
        <v>2615</v>
      </c>
      <c r="C1336" s="405" t="s">
        <v>2616</v>
      </c>
      <c r="D1336" s="356" t="s">
        <v>447</v>
      </c>
      <c r="E1336" s="356" t="s">
        <v>2617</v>
      </c>
      <c r="F1336" s="356">
        <v>0</v>
      </c>
      <c r="G1336" s="356">
        <v>0</v>
      </c>
      <c r="H1336" s="356">
        <v>0</v>
      </c>
      <c r="I1336" s="397">
        <v>0</v>
      </c>
    </row>
    <row r="1337" spans="2:10" ht="29.25" customHeight="1" thickBot="1">
      <c r="B1337" s="77" t="s">
        <v>2618</v>
      </c>
      <c r="C1337" s="68" t="s">
        <v>2619</v>
      </c>
      <c r="D1337" s="562"/>
      <c r="E1337" s="562"/>
      <c r="F1337" s="11">
        <v>1</v>
      </c>
      <c r="G1337" s="11">
        <v>1</v>
      </c>
      <c r="H1337" s="11">
        <v>1</v>
      </c>
      <c r="I1337" s="219">
        <v>1</v>
      </c>
    </row>
    <row r="1338" spans="2:10" ht="19.95" customHeight="1">
      <c r="B1338" s="736"/>
      <c r="C1338" s="365" t="s">
        <v>2661</v>
      </c>
      <c r="D1338" s="117" t="s">
        <v>447</v>
      </c>
      <c r="E1338" s="117" t="s">
        <v>2332</v>
      </c>
      <c r="F1338" s="117">
        <v>0</v>
      </c>
      <c r="G1338" s="117">
        <v>0</v>
      </c>
      <c r="H1338" s="117">
        <v>1</v>
      </c>
      <c r="I1338" s="778">
        <v>1</v>
      </c>
    </row>
    <row r="1339" spans="2:10" ht="61.95" customHeight="1">
      <c r="B1339" s="1164" t="s">
        <v>2620</v>
      </c>
      <c r="C1339" s="419" t="s">
        <v>2621</v>
      </c>
      <c r="D1339" s="357"/>
      <c r="E1339" s="357"/>
      <c r="F1339" s="488">
        <v>0</v>
      </c>
      <c r="G1339" s="488">
        <v>0</v>
      </c>
      <c r="H1339" s="488">
        <v>0</v>
      </c>
      <c r="I1339" s="407">
        <v>1</v>
      </c>
    </row>
    <row r="1340" spans="2:10" ht="40.5" customHeight="1" thickBot="1">
      <c r="B1340" s="1165"/>
      <c r="C1340" s="419" t="s">
        <v>2622</v>
      </c>
      <c r="D1340" s="356"/>
      <c r="E1340" s="421"/>
      <c r="F1340" s="421">
        <v>0</v>
      </c>
      <c r="G1340" s="421">
        <v>0</v>
      </c>
      <c r="H1340" s="421">
        <v>0</v>
      </c>
      <c r="I1340" s="406">
        <v>0</v>
      </c>
    </row>
    <row r="1341" spans="2:10" ht="27.75" customHeight="1" thickBot="1">
      <c r="B1341" s="77" t="s">
        <v>2623</v>
      </c>
      <c r="C1341" s="68" t="s">
        <v>2624</v>
      </c>
      <c r="D1341" s="562"/>
      <c r="E1341" s="562"/>
      <c r="F1341" s="11">
        <v>1</v>
      </c>
      <c r="G1341" s="11">
        <v>1</v>
      </c>
      <c r="H1341" s="11">
        <v>1</v>
      </c>
      <c r="I1341" s="219">
        <v>1</v>
      </c>
    </row>
    <row r="1342" spans="2:10" ht="33" customHeight="1">
      <c r="B1342" s="404" t="s">
        <v>2625</v>
      </c>
      <c r="C1342" s="365" t="s">
        <v>2626</v>
      </c>
      <c r="D1342" s="366" t="s">
        <v>2627</v>
      </c>
      <c r="E1342" s="366" t="s">
        <v>2628</v>
      </c>
      <c r="F1342" s="366">
        <v>44</v>
      </c>
      <c r="G1342" s="366">
        <v>47</v>
      </c>
      <c r="H1342" s="366">
        <v>47</v>
      </c>
      <c r="I1342" s="368">
        <v>48</v>
      </c>
    </row>
    <row r="1343" spans="2:10" ht="25.2" customHeight="1" thickBot="1">
      <c r="B1343" s="403" t="s">
        <v>2629</v>
      </c>
      <c r="C1343" s="405" t="s">
        <v>2630</v>
      </c>
      <c r="D1343" s="356" t="s">
        <v>2631</v>
      </c>
      <c r="E1343" s="356" t="s">
        <v>19</v>
      </c>
      <c r="F1343" s="356">
        <v>0</v>
      </c>
      <c r="G1343" s="356">
        <v>0</v>
      </c>
      <c r="H1343" s="356">
        <v>8</v>
      </c>
      <c r="I1343" s="397">
        <v>20</v>
      </c>
    </row>
    <row r="1344" spans="2:10" ht="23.4" customHeight="1" thickBot="1">
      <c r="B1344" s="77" t="s">
        <v>2632</v>
      </c>
      <c r="C1344" s="555" t="s">
        <v>2633</v>
      </c>
      <c r="D1344" s="562"/>
      <c r="E1344" s="562"/>
      <c r="F1344" s="11">
        <v>1</v>
      </c>
      <c r="G1344" s="11">
        <v>1</v>
      </c>
      <c r="H1344" s="11">
        <v>1</v>
      </c>
      <c r="I1344" s="219">
        <v>1</v>
      </c>
    </row>
    <row r="1345" spans="2:9" ht="30" customHeight="1">
      <c r="B1345" s="404" t="s">
        <v>2634</v>
      </c>
      <c r="C1345" s="365" t="s">
        <v>2635</v>
      </c>
      <c r="D1345" s="366" t="s">
        <v>1194</v>
      </c>
      <c r="E1345" s="366" t="s">
        <v>2636</v>
      </c>
      <c r="F1345" s="366">
        <v>0</v>
      </c>
      <c r="G1345" s="366">
        <v>2</v>
      </c>
      <c r="H1345" s="117">
        <v>0</v>
      </c>
      <c r="I1345" s="368">
        <v>0</v>
      </c>
    </row>
    <row r="1346" spans="2:9" ht="33.75" customHeight="1">
      <c r="B1346" s="403" t="s">
        <v>2637</v>
      </c>
      <c r="C1346" s="405" t="s">
        <v>2638</v>
      </c>
      <c r="D1346" s="356" t="s">
        <v>1194</v>
      </c>
      <c r="E1346" s="356" t="s">
        <v>2636</v>
      </c>
      <c r="F1346" s="429">
        <v>0</v>
      </c>
      <c r="G1346" s="429">
        <v>0</v>
      </c>
      <c r="H1346" s="429">
        <v>0</v>
      </c>
      <c r="I1346" s="397">
        <v>0</v>
      </c>
    </row>
    <row r="1347" spans="2:9" ht="21.75" customHeight="1" thickBot="1">
      <c r="B1347" s="403" t="s">
        <v>2639</v>
      </c>
      <c r="C1347" s="405" t="s">
        <v>2640</v>
      </c>
      <c r="D1347" s="356" t="s">
        <v>447</v>
      </c>
      <c r="E1347" s="356" t="s">
        <v>2641</v>
      </c>
      <c r="F1347" s="357">
        <v>0</v>
      </c>
      <c r="G1347" s="357">
        <v>2</v>
      </c>
      <c r="H1347" s="357">
        <v>2</v>
      </c>
      <c r="I1347" s="231">
        <v>0</v>
      </c>
    </row>
    <row r="1348" spans="2:9" ht="36.75" customHeight="1">
      <c r="B1348" s="1160" t="s">
        <v>2642</v>
      </c>
      <c r="C1348" s="999" t="s">
        <v>2643</v>
      </c>
      <c r="D1348" s="1000" t="s">
        <v>231</v>
      </c>
      <c r="E1348" s="1000" t="s">
        <v>458</v>
      </c>
      <c r="F1348" s="117">
        <v>9</v>
      </c>
      <c r="G1348" s="117">
        <v>8</v>
      </c>
      <c r="H1348" s="117">
        <v>16</v>
      </c>
      <c r="I1348" s="778">
        <v>7</v>
      </c>
    </row>
    <row r="1349" spans="2:9" ht="35.4" customHeight="1">
      <c r="B1349" s="1161"/>
      <c r="C1349" s="997" t="s">
        <v>2644</v>
      </c>
      <c r="D1349" s="356"/>
      <c r="E1349" s="356"/>
      <c r="F1349" s="421">
        <v>1</v>
      </c>
      <c r="G1349" s="421">
        <v>0</v>
      </c>
      <c r="H1349" s="356">
        <v>5</v>
      </c>
      <c r="I1349" s="406">
        <v>0</v>
      </c>
    </row>
    <row r="1350" spans="2:9" ht="41.4" customHeight="1">
      <c r="B1350" s="1161"/>
      <c r="C1350" s="997" t="s">
        <v>2645</v>
      </c>
      <c r="D1350" s="421"/>
      <c r="E1350" s="421"/>
      <c r="F1350" s="421">
        <v>1</v>
      </c>
      <c r="G1350" s="421">
        <v>0</v>
      </c>
      <c r="H1350" s="421">
        <v>0</v>
      </c>
      <c r="I1350" s="406">
        <v>0</v>
      </c>
    </row>
    <row r="1351" spans="2:9" ht="28.2" customHeight="1">
      <c r="B1351" s="1161"/>
      <c r="C1351" s="997" t="s">
        <v>2646</v>
      </c>
      <c r="D1351" s="934"/>
      <c r="E1351" s="934"/>
      <c r="F1351" s="104">
        <v>0</v>
      </c>
      <c r="G1351" s="104">
        <v>0</v>
      </c>
      <c r="H1351" s="104">
        <v>1</v>
      </c>
      <c r="I1351" s="406">
        <v>0</v>
      </c>
    </row>
    <row r="1352" spans="2:9" ht="38.4" customHeight="1">
      <c r="B1352" s="1161"/>
      <c r="C1352" s="997" t="s">
        <v>2647</v>
      </c>
      <c r="D1352" s="738"/>
      <c r="E1352" s="738"/>
      <c r="F1352" s="488">
        <v>0</v>
      </c>
      <c r="G1352" s="488">
        <v>2</v>
      </c>
      <c r="H1352" s="488">
        <v>2</v>
      </c>
      <c r="I1352" s="406">
        <v>3</v>
      </c>
    </row>
    <row r="1353" spans="2:9" ht="31.95" customHeight="1">
      <c r="B1353" s="1162"/>
      <c r="C1353" s="862" t="s">
        <v>2648</v>
      </c>
      <c r="D1353" s="980"/>
      <c r="E1353" s="998"/>
      <c r="F1353" s="370">
        <v>2</v>
      </c>
      <c r="G1353" s="487">
        <v>1</v>
      </c>
      <c r="H1353" s="421">
        <v>2</v>
      </c>
      <c r="I1353" s="406">
        <v>0</v>
      </c>
    </row>
    <row r="1354" spans="2:9" ht="22.2" customHeight="1">
      <c r="B1354" s="1161"/>
      <c r="C1354" s="997" t="s">
        <v>2649</v>
      </c>
      <c r="D1354" s="752"/>
      <c r="E1354" s="752"/>
      <c r="F1354" s="421">
        <v>0</v>
      </c>
      <c r="G1354" s="421">
        <v>0</v>
      </c>
      <c r="H1354" s="421">
        <v>0</v>
      </c>
      <c r="I1354" s="406">
        <v>0</v>
      </c>
    </row>
    <row r="1355" spans="2:9" ht="38.4" customHeight="1">
      <c r="B1355" s="1161"/>
      <c r="C1355" s="997" t="s">
        <v>2650</v>
      </c>
      <c r="D1355" s="980"/>
      <c r="E1355" s="752"/>
      <c r="F1355" s="370">
        <v>2</v>
      </c>
      <c r="G1355" s="421">
        <v>2</v>
      </c>
      <c r="H1355" s="421">
        <v>1</v>
      </c>
      <c r="I1355" s="406">
        <v>3</v>
      </c>
    </row>
    <row r="1356" spans="2:9" ht="48" customHeight="1" thickBot="1">
      <c r="B1356" s="1163"/>
      <c r="C1356" s="1001" t="s">
        <v>2760</v>
      </c>
      <c r="D1356" s="1002"/>
      <c r="E1356" s="933"/>
      <c r="F1356" s="1003">
        <v>3</v>
      </c>
      <c r="G1356" s="98">
        <v>3</v>
      </c>
      <c r="H1356" s="98">
        <v>5</v>
      </c>
      <c r="I1356" s="850">
        <v>1</v>
      </c>
    </row>
  </sheetData>
  <mergeCells count="316">
    <mergeCell ref="B2:I2"/>
    <mergeCell ref="B37:B43"/>
    <mergeCell ref="H33:H34"/>
    <mergeCell ref="I33:I34"/>
    <mergeCell ref="B33:B34"/>
    <mergeCell ref="C33:C34"/>
    <mergeCell ref="D33:D34"/>
    <mergeCell ref="E33:E34"/>
    <mergeCell ref="F33:F34"/>
    <mergeCell ref="G33:G34"/>
    <mergeCell ref="B83:B85"/>
    <mergeCell ref="B60:I60"/>
    <mergeCell ref="B50:B51"/>
    <mergeCell ref="C50:C51"/>
    <mergeCell ref="D50:D51"/>
    <mergeCell ref="E50:E51"/>
    <mergeCell ref="F50:F51"/>
    <mergeCell ref="G50:G51"/>
    <mergeCell ref="H50:H51"/>
    <mergeCell ref="I50:I51"/>
    <mergeCell ref="B131:B136"/>
    <mergeCell ref="H110:H111"/>
    <mergeCell ref="I110:I111"/>
    <mergeCell ref="B110:B111"/>
    <mergeCell ref="C110:C111"/>
    <mergeCell ref="D110:D111"/>
    <mergeCell ref="E110:E111"/>
    <mergeCell ref="F110:F111"/>
    <mergeCell ref="G110:G111"/>
    <mergeCell ref="B161:I161"/>
    <mergeCell ref="B158:B160"/>
    <mergeCell ref="B147:B149"/>
    <mergeCell ref="H140:H142"/>
    <mergeCell ref="I140:I142"/>
    <mergeCell ref="B140:B142"/>
    <mergeCell ref="C140:C142"/>
    <mergeCell ref="D140:D142"/>
    <mergeCell ref="E140:E142"/>
    <mergeCell ref="F140:F142"/>
    <mergeCell ref="G140:G142"/>
    <mergeCell ref="B210:I210"/>
    <mergeCell ref="C176:C177"/>
    <mergeCell ref="E176:E177"/>
    <mergeCell ref="F176:F177"/>
    <mergeCell ref="G176:G177"/>
    <mergeCell ref="H176:H177"/>
    <mergeCell ref="I176:I177"/>
    <mergeCell ref="B173:B174"/>
    <mergeCell ref="C173:C174"/>
    <mergeCell ref="D173:D174"/>
    <mergeCell ref="E173:E174"/>
    <mergeCell ref="F173:F174"/>
    <mergeCell ref="G173:G174"/>
    <mergeCell ref="H173:H174"/>
    <mergeCell ref="I173:I174"/>
    <mergeCell ref="B269:B272"/>
    <mergeCell ref="C269:C272"/>
    <mergeCell ref="D269:D272"/>
    <mergeCell ref="E269:E272"/>
    <mergeCell ref="F269:F272"/>
    <mergeCell ref="G269:G272"/>
    <mergeCell ref="H269:H272"/>
    <mergeCell ref="I269:I272"/>
    <mergeCell ref="I248:I249"/>
    <mergeCell ref="C250:C251"/>
    <mergeCell ref="D250:D251"/>
    <mergeCell ref="E250:E251"/>
    <mergeCell ref="F250:F251"/>
    <mergeCell ref="G250:G251"/>
    <mergeCell ref="H250:H251"/>
    <mergeCell ref="I250:I251"/>
    <mergeCell ref="C248:C249"/>
    <mergeCell ref="D248:D249"/>
    <mergeCell ref="E248:E249"/>
    <mergeCell ref="F248:F249"/>
    <mergeCell ref="G248:G249"/>
    <mergeCell ref="H248:H249"/>
    <mergeCell ref="B228:B253"/>
    <mergeCell ref="H286:H288"/>
    <mergeCell ref="I286:I288"/>
    <mergeCell ref="B286:B288"/>
    <mergeCell ref="C286:C288"/>
    <mergeCell ref="D286:D288"/>
    <mergeCell ref="E286:E288"/>
    <mergeCell ref="F286:F288"/>
    <mergeCell ref="G286:G288"/>
    <mergeCell ref="H281:H282"/>
    <mergeCell ref="I281:I282"/>
    <mergeCell ref="B283:B284"/>
    <mergeCell ref="C283:C284"/>
    <mergeCell ref="D283:D284"/>
    <mergeCell ref="E283:E284"/>
    <mergeCell ref="F283:F284"/>
    <mergeCell ref="G283:G284"/>
    <mergeCell ref="H283:H284"/>
    <mergeCell ref="I283:I284"/>
    <mergeCell ref="B281:B282"/>
    <mergeCell ref="C281:C282"/>
    <mergeCell ref="D281:D282"/>
    <mergeCell ref="E281:E282"/>
    <mergeCell ref="F281:F282"/>
    <mergeCell ref="G281:G282"/>
    <mergeCell ref="B313:B314"/>
    <mergeCell ref="C313:C314"/>
    <mergeCell ref="D313:D314"/>
    <mergeCell ref="E313:E314"/>
    <mergeCell ref="F313:F314"/>
    <mergeCell ref="G313:G314"/>
    <mergeCell ref="H313:H314"/>
    <mergeCell ref="I313:I314"/>
    <mergeCell ref="B304:B307"/>
    <mergeCell ref="G394:G395"/>
    <mergeCell ref="H394:H395"/>
    <mergeCell ref="I394:I395"/>
    <mergeCell ref="B379:B382"/>
    <mergeCell ref="B367:B368"/>
    <mergeCell ref="B361:B363"/>
    <mergeCell ref="B354:B356"/>
    <mergeCell ref="B335:I335"/>
    <mergeCell ref="H315:H316"/>
    <mergeCell ref="I315:I316"/>
    <mergeCell ref="B315:B316"/>
    <mergeCell ref="C315:C316"/>
    <mergeCell ref="D315:D316"/>
    <mergeCell ref="E315:E316"/>
    <mergeCell ref="F315:F316"/>
    <mergeCell ref="G315:G316"/>
    <mergeCell ref="B516:B519"/>
    <mergeCell ref="B510:B511"/>
    <mergeCell ref="B495:F495"/>
    <mergeCell ref="B482:B485"/>
    <mergeCell ref="B457:B458"/>
    <mergeCell ref="B449:B454"/>
    <mergeCell ref="B441:B448"/>
    <mergeCell ref="B394:B395"/>
    <mergeCell ref="C394:C395"/>
    <mergeCell ref="D394:D395"/>
    <mergeCell ref="E394:E395"/>
    <mergeCell ref="F394:F395"/>
    <mergeCell ref="B652:B655"/>
    <mergeCell ref="B642:B644"/>
    <mergeCell ref="B633:B635"/>
    <mergeCell ref="B628:B629"/>
    <mergeCell ref="B624:B625"/>
    <mergeCell ref="J574:S574"/>
    <mergeCell ref="B571:B572"/>
    <mergeCell ref="B558:B568"/>
    <mergeCell ref="B554:B555"/>
    <mergeCell ref="C554:C555"/>
    <mergeCell ref="D554:D555"/>
    <mergeCell ref="E554:E555"/>
    <mergeCell ref="F554:F555"/>
    <mergeCell ref="G554:G555"/>
    <mergeCell ref="E739:E740"/>
    <mergeCell ref="F739:F740"/>
    <mergeCell ref="G739:G740"/>
    <mergeCell ref="B719:B720"/>
    <mergeCell ref="B721:I721"/>
    <mergeCell ref="B706:B707"/>
    <mergeCell ref="B672:B673"/>
    <mergeCell ref="B656:I656"/>
    <mergeCell ref="B657:I657"/>
    <mergeCell ref="B658:I658"/>
    <mergeCell ref="B842:C842"/>
    <mergeCell ref="B801:B802"/>
    <mergeCell ref="B797:B798"/>
    <mergeCell ref="B770:B771"/>
    <mergeCell ref="B757:B759"/>
    <mergeCell ref="B742:B743"/>
    <mergeCell ref="B739:B740"/>
    <mergeCell ref="C739:C740"/>
    <mergeCell ref="D739:D740"/>
    <mergeCell ref="H874:H875"/>
    <mergeCell ref="I874:I875"/>
    <mergeCell ref="B874:B875"/>
    <mergeCell ref="C874:C875"/>
    <mergeCell ref="D874:D875"/>
    <mergeCell ref="E874:E875"/>
    <mergeCell ref="F874:F875"/>
    <mergeCell ref="G874:G875"/>
    <mergeCell ref="J871:K871"/>
    <mergeCell ref="H883:H884"/>
    <mergeCell ref="I883:I884"/>
    <mergeCell ref="B886:B887"/>
    <mergeCell ref="C886:C887"/>
    <mergeCell ref="D886:D887"/>
    <mergeCell ref="E886:E887"/>
    <mergeCell ref="F886:F887"/>
    <mergeCell ref="G886:G887"/>
    <mergeCell ref="H886:H887"/>
    <mergeCell ref="I886:I887"/>
    <mergeCell ref="B883:B884"/>
    <mergeCell ref="C883:C884"/>
    <mergeCell ref="D883:D884"/>
    <mergeCell ref="E883:E884"/>
    <mergeCell ref="F883:F884"/>
    <mergeCell ref="G883:G884"/>
    <mergeCell ref="I914:I916"/>
    <mergeCell ref="C914:C916"/>
    <mergeCell ref="D914:D916"/>
    <mergeCell ref="E914:E916"/>
    <mergeCell ref="F914:F916"/>
    <mergeCell ref="G914:G916"/>
    <mergeCell ref="H914:H916"/>
    <mergeCell ref="B912:B932"/>
    <mergeCell ref="B888:F888"/>
    <mergeCell ref="B891:I891"/>
    <mergeCell ref="B939:B943"/>
    <mergeCell ref="I928:I929"/>
    <mergeCell ref="C930:C931"/>
    <mergeCell ref="D930:D931"/>
    <mergeCell ref="E930:E931"/>
    <mergeCell ref="F930:F931"/>
    <mergeCell ref="G930:G931"/>
    <mergeCell ref="H930:H931"/>
    <mergeCell ref="I930:I931"/>
    <mergeCell ref="C928:C929"/>
    <mergeCell ref="D928:D929"/>
    <mergeCell ref="E928:E929"/>
    <mergeCell ref="F928:F929"/>
    <mergeCell ref="G928:G929"/>
    <mergeCell ref="H928:H929"/>
    <mergeCell ref="B952:I952"/>
    <mergeCell ref="B953:I953"/>
    <mergeCell ref="B954:I954"/>
    <mergeCell ref="B949:B950"/>
    <mergeCell ref="C949:C950"/>
    <mergeCell ref="D949:D950"/>
    <mergeCell ref="E949:E950"/>
    <mergeCell ref="F949:F950"/>
    <mergeCell ref="G949:G950"/>
    <mergeCell ref="H949:H950"/>
    <mergeCell ref="I949:I950"/>
    <mergeCell ref="C975:C976"/>
    <mergeCell ref="D975:D976"/>
    <mergeCell ref="E975:E976"/>
    <mergeCell ref="F975:F976"/>
    <mergeCell ref="G975:G976"/>
    <mergeCell ref="H975:H976"/>
    <mergeCell ref="I975:I976"/>
    <mergeCell ref="B973:B977"/>
    <mergeCell ref="B967:B969"/>
    <mergeCell ref="B990:B1003"/>
    <mergeCell ref="B979:B980"/>
    <mergeCell ref="C979:C980"/>
    <mergeCell ref="D979:D980"/>
    <mergeCell ref="E979:E980"/>
    <mergeCell ref="F979:F980"/>
    <mergeCell ref="G979:G980"/>
    <mergeCell ref="H979:H980"/>
    <mergeCell ref="I979:I980"/>
    <mergeCell ref="D1043:D1044"/>
    <mergeCell ref="E1043:E1044"/>
    <mergeCell ref="F1043:F1044"/>
    <mergeCell ref="G1043:G1044"/>
    <mergeCell ref="H1043:H1044"/>
    <mergeCell ref="I1043:I1044"/>
    <mergeCell ref="B1038:B1039"/>
    <mergeCell ref="B1018:B1033"/>
    <mergeCell ref="B1013:B1016"/>
    <mergeCell ref="B1112:B1130"/>
    <mergeCell ref="B1100:B1103"/>
    <mergeCell ref="B1095:B1098"/>
    <mergeCell ref="B1090:B1092"/>
    <mergeCell ref="B1075:B1076"/>
    <mergeCell ref="B1064:B1065"/>
    <mergeCell ref="B1060:B1061"/>
    <mergeCell ref="B1043:B1044"/>
    <mergeCell ref="C1043:C1044"/>
    <mergeCell ref="H1204:H1205"/>
    <mergeCell ref="I1204:I1205"/>
    <mergeCell ref="B1193:B1201"/>
    <mergeCell ref="B1171:B1174"/>
    <mergeCell ref="B1164:B1165"/>
    <mergeCell ref="B1158:B1161"/>
    <mergeCell ref="B1155:B1156"/>
    <mergeCell ref="B1150:B1152"/>
    <mergeCell ref="B1134:B1137"/>
    <mergeCell ref="B1233:B1235"/>
    <mergeCell ref="B1215:B1216"/>
    <mergeCell ref="B1211:B1214"/>
    <mergeCell ref="B1203:B1209"/>
    <mergeCell ref="C1204:C1205"/>
    <mergeCell ref="D1204:D1205"/>
    <mergeCell ref="E1204:E1205"/>
    <mergeCell ref="F1204:F1205"/>
    <mergeCell ref="G1204:G1205"/>
    <mergeCell ref="B1248:I1248"/>
    <mergeCell ref="C1241:C1242"/>
    <mergeCell ref="D1241:D1242"/>
    <mergeCell ref="E1241:E1242"/>
    <mergeCell ref="F1241:F1242"/>
    <mergeCell ref="G1241:G1242"/>
    <mergeCell ref="H1241:H1242"/>
    <mergeCell ref="I1241:I1242"/>
    <mergeCell ref="B1239:B1242"/>
    <mergeCell ref="B1299:B1304"/>
    <mergeCell ref="B1287:I1287"/>
    <mergeCell ref="B1269:B1272"/>
    <mergeCell ref="B1259:B1263"/>
    <mergeCell ref="C1260:C1261"/>
    <mergeCell ref="D1260:D1261"/>
    <mergeCell ref="E1260:E1261"/>
    <mergeCell ref="F1260:F1261"/>
    <mergeCell ref="G1260:G1261"/>
    <mergeCell ref="H1260:H1261"/>
    <mergeCell ref="I1260:I1261"/>
    <mergeCell ref="B1348:B1356"/>
    <mergeCell ref="B1339:B1340"/>
    <mergeCell ref="G1332:G1333"/>
    <mergeCell ref="B1329:B1333"/>
    <mergeCell ref="C1332:C1333"/>
    <mergeCell ref="D1332:D1333"/>
    <mergeCell ref="E1332:E1333"/>
    <mergeCell ref="F1332:F1333"/>
    <mergeCell ref="B1308:B1310"/>
  </mergeCells>
  <hyperlinks>
    <hyperlink ref="C157" location="_ftn1" display="_ftn1" xr:uid="{7F848E74-9499-4FDE-8E1D-09BB900EE3DD}"/>
    <hyperlink ref="C159" location="_ftn1" display="_ftn1" xr:uid="{96CEEDF6-41F2-4975-B9A4-A0298EE20C9C}"/>
  </hyperlinks>
  <pageMargins left="0.7" right="0.7" top="0.75" bottom="0.75" header="0.3" footer="0.3"/>
  <pageSetup paperSize="9" scale="97" fitToHeight="0" orientation="landscape" r:id="rId1"/>
  <headerFooter>
    <oddFooter>&amp;C&amp;P</oddFooter>
  </headerFooter>
  <rowBreaks count="85" manualBreakCount="85">
    <brk id="21" max="8" man="1"/>
    <brk id="35" max="8" man="1"/>
    <brk id="56" max="8" man="1"/>
    <brk id="72" max="8" man="1"/>
    <brk id="88" max="8" man="1"/>
    <brk id="105" max="8" man="1"/>
    <brk id="124" max="8" man="1"/>
    <brk id="137" max="8" man="1"/>
    <brk id="151" max="8" man="1"/>
    <brk id="167" max="8" man="1"/>
    <brk id="184" max="8" man="1"/>
    <brk id="202" max="8" man="1"/>
    <brk id="223" max="8" man="1"/>
    <brk id="237" max="8" man="1"/>
    <brk id="255" max="8" man="1"/>
    <brk id="272" max="8" man="1"/>
    <brk id="289" max="8" man="1"/>
    <brk id="305" max="8" man="1"/>
    <brk id="323" max="8" man="1"/>
    <brk id="334" max="8" man="1"/>
    <brk id="353" max="8" man="1"/>
    <brk id="366" max="8" man="1"/>
    <brk id="383" max="8" man="1"/>
    <brk id="403" max="8" man="1"/>
    <brk id="418" max="8" man="1"/>
    <brk id="438" max="8" man="1"/>
    <brk id="452" max="8" man="1"/>
    <brk id="469" max="8" man="1"/>
    <brk id="480" max="8" man="1"/>
    <brk id="493" max="8" man="1"/>
    <brk id="509" max="8" man="1"/>
    <brk id="523" max="8" man="1"/>
    <brk id="538" max="8" man="1"/>
    <brk id="559" max="8" man="1"/>
    <brk id="573" max="8" man="1"/>
    <brk id="589" max="8" man="1"/>
    <brk id="607" max="8" man="1"/>
    <brk id="621" max="8" man="1"/>
    <brk id="635" max="8" man="1"/>
    <brk id="649" max="8" man="1"/>
    <brk id="667" max="8" man="1"/>
    <brk id="685" max="8" man="1"/>
    <brk id="697" max="8" man="1"/>
    <brk id="709" max="8" man="1"/>
    <brk id="728" max="8" man="1"/>
    <brk id="746" max="8" man="1"/>
    <brk id="763" max="8" man="1"/>
    <brk id="778" max="8" man="1"/>
    <brk id="796" max="8" man="1"/>
    <brk id="808" max="8" man="1"/>
    <brk id="824" max="8" man="1"/>
    <brk id="836" max="8" man="1"/>
    <brk id="852" max="8" man="1"/>
    <brk id="868" max="8" man="1"/>
    <brk id="882" max="8" man="1"/>
    <brk id="904" max="8" man="1"/>
    <brk id="919" max="8" man="1"/>
    <brk id="933" max="8" man="1"/>
    <brk id="946" max="8" man="1"/>
    <brk id="961" max="8" man="1"/>
    <brk id="970" max="8" man="1"/>
    <brk id="987" max="8" man="1"/>
    <brk id="1001" max="8" man="1"/>
    <brk id="1014" max="8" man="1"/>
    <brk id="1028" max="8" man="1"/>
    <brk id="1042" max="8" man="1"/>
    <brk id="1062" max="8" man="1"/>
    <brk id="1074" max="8" man="1"/>
    <brk id="1092" max="8" man="1"/>
    <brk id="1105" max="8" man="1"/>
    <brk id="1119" max="8" man="1"/>
    <brk id="1133" max="8" man="1"/>
    <brk id="1151" max="8" man="1"/>
    <brk id="1168" max="8" man="1"/>
    <brk id="1191" max="8" man="1"/>
    <brk id="1207" max="8" man="1"/>
    <brk id="1225" max="8" man="1"/>
    <brk id="1240" max="8" man="1"/>
    <brk id="1259" max="8" man="1"/>
    <brk id="1276" max="8" man="1"/>
    <brk id="1293" max="8" man="1"/>
    <brk id="1307" max="8" man="1"/>
    <brk id="1324" max="8" man="1"/>
    <brk id="1337" max="8" man="1"/>
    <brk id="1351"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F488-3E3B-4ED6-8D68-1103B89C98B6}">
  <dimension ref="B2:J1813"/>
  <sheetViews>
    <sheetView zoomScaleNormal="100" workbookViewId="0">
      <selection activeCell="T18" sqref="T18"/>
    </sheetView>
  </sheetViews>
  <sheetFormatPr defaultColWidth="9.109375" defaultRowHeight="13.2"/>
  <cols>
    <col min="1" max="1" width="2.88671875" style="1" customWidth="1"/>
    <col min="2" max="2" width="32.33203125" style="143" customWidth="1"/>
    <col min="3" max="3" width="5.44140625" style="1" customWidth="1"/>
    <col min="4" max="6" width="7.109375" style="1" customWidth="1"/>
    <col min="7" max="16384" width="9.109375" style="1"/>
  </cols>
  <sheetData>
    <row r="2" spans="2:10" ht="15.6">
      <c r="B2" s="237" t="s">
        <v>2684</v>
      </c>
      <c r="C2" s="238"/>
      <c r="D2" s="238"/>
    </row>
    <row r="3" spans="2:10" ht="13.8" thickBot="1">
      <c r="B3" s="239"/>
    </row>
    <row r="4" spans="2:10" ht="14.25" customHeight="1">
      <c r="B4" s="1285" t="s">
        <v>2685</v>
      </c>
      <c r="C4" s="1279">
        <v>2021</v>
      </c>
      <c r="D4" s="1279"/>
      <c r="E4" s="1280">
        <v>2022</v>
      </c>
      <c r="F4" s="1281"/>
      <c r="G4" s="1280">
        <v>2023</v>
      </c>
      <c r="H4" s="1284"/>
      <c r="I4" s="1274">
        <v>2024</v>
      </c>
      <c r="J4" s="1275"/>
    </row>
    <row r="5" spans="2:10" ht="15" customHeight="1" thickBot="1">
      <c r="B5" s="1286"/>
      <c r="C5" s="240" t="s">
        <v>2686</v>
      </c>
      <c r="D5" s="241" t="s">
        <v>2687</v>
      </c>
      <c r="E5" s="241" t="s">
        <v>2686</v>
      </c>
      <c r="F5" s="286" t="s">
        <v>2687</v>
      </c>
      <c r="G5" s="241" t="s">
        <v>2686</v>
      </c>
      <c r="H5" s="242" t="s">
        <v>2687</v>
      </c>
      <c r="I5" s="241" t="s">
        <v>2686</v>
      </c>
      <c r="J5" s="242" t="s">
        <v>2687</v>
      </c>
    </row>
    <row r="6" spans="2:10" ht="15.9" customHeight="1">
      <c r="B6" s="243" t="s">
        <v>683</v>
      </c>
      <c r="C6" s="244">
        <f>C13+C20+C27</f>
        <v>175</v>
      </c>
      <c r="D6" s="244">
        <v>100</v>
      </c>
      <c r="E6" s="245">
        <f>E13+E20+E27</f>
        <v>175</v>
      </c>
      <c r="F6" s="287">
        <v>100</v>
      </c>
      <c r="G6" s="245">
        <f>G13+G20+G27</f>
        <v>175</v>
      </c>
      <c r="H6" s="246">
        <v>100</v>
      </c>
      <c r="I6" s="43">
        <f>I13+I20+I27</f>
        <v>175</v>
      </c>
      <c r="J6" s="17">
        <v>100</v>
      </c>
    </row>
    <row r="7" spans="2:10" ht="15.9" customHeight="1">
      <c r="B7" s="247" t="s">
        <v>2677</v>
      </c>
      <c r="C7" s="248">
        <f>C14+C21+C28</f>
        <v>1</v>
      </c>
      <c r="D7" s="249">
        <f>C7*D6/C6</f>
        <v>0.5714285714285714</v>
      </c>
      <c r="E7" s="250">
        <f>E14+E21+E28</f>
        <v>1</v>
      </c>
      <c r="F7" s="288">
        <f>E7*F6/E6</f>
        <v>0.5714285714285714</v>
      </c>
      <c r="G7" s="250">
        <f>G14+G21+G28</f>
        <v>2</v>
      </c>
      <c r="H7" s="251">
        <f>G7*H6/G6</f>
        <v>1.1428571428571428</v>
      </c>
      <c r="I7" s="44">
        <f>I14+I21+I28</f>
        <v>2</v>
      </c>
      <c r="J7" s="308">
        <f>I7*J6/I6</f>
        <v>1.1428571428571428</v>
      </c>
    </row>
    <row r="8" spans="2:10" ht="15.9" customHeight="1">
      <c r="B8" s="247" t="s">
        <v>2678</v>
      </c>
      <c r="C8" s="248">
        <f>C15+C22+C29</f>
        <v>174</v>
      </c>
      <c r="D8" s="249">
        <f>C8*D6/C6</f>
        <v>99.428571428571431</v>
      </c>
      <c r="E8" s="252">
        <f>E15+E22+E29</f>
        <v>173</v>
      </c>
      <c r="F8" s="289">
        <f>E8*F6/E6</f>
        <v>98.857142857142861</v>
      </c>
      <c r="G8" s="252">
        <f>G15+G22+G29</f>
        <v>171</v>
      </c>
      <c r="H8" s="253">
        <f>G8*H6/G6</f>
        <v>97.714285714285708</v>
      </c>
      <c r="I8" s="44">
        <f>I15+I22+I29</f>
        <v>170</v>
      </c>
      <c r="J8" s="308">
        <f>I8*J6/I6</f>
        <v>97.142857142857139</v>
      </c>
    </row>
    <row r="9" spans="2:10" ht="15.9" customHeight="1" thickBot="1">
      <c r="B9" s="254" t="s">
        <v>686</v>
      </c>
      <c r="C9" s="255">
        <f>C16+C23+C30</f>
        <v>0</v>
      </c>
      <c r="D9" s="256">
        <f>C9*D6/C6</f>
        <v>0</v>
      </c>
      <c r="E9" s="257">
        <f>E16+E23+E30</f>
        <v>1</v>
      </c>
      <c r="F9" s="290">
        <f>E9*F6/E6</f>
        <v>0.5714285714285714</v>
      </c>
      <c r="G9" s="257">
        <f>G16+G23+G30</f>
        <v>2</v>
      </c>
      <c r="H9" s="258">
        <f>G9*H6/G6</f>
        <v>1.1428571428571428</v>
      </c>
      <c r="I9" s="48">
        <f>I16+I23+I30</f>
        <v>3</v>
      </c>
      <c r="J9" s="309">
        <f>I9*J6/I6</f>
        <v>1.7142857142857142</v>
      </c>
    </row>
    <row r="10" spans="2:10" ht="18" customHeight="1" thickBot="1">
      <c r="B10" s="239"/>
      <c r="C10" s="259"/>
      <c r="D10" s="259"/>
      <c r="E10" s="259"/>
      <c r="F10" s="259"/>
      <c r="I10" s="306"/>
      <c r="J10" s="307"/>
    </row>
    <row r="11" spans="2:10" ht="18.75" customHeight="1">
      <c r="B11" s="1287" t="s">
        <v>2688</v>
      </c>
      <c r="C11" s="1279">
        <v>2021</v>
      </c>
      <c r="D11" s="1279"/>
      <c r="E11" s="1280">
        <v>2022</v>
      </c>
      <c r="F11" s="1281"/>
      <c r="G11" s="1280">
        <v>2023</v>
      </c>
      <c r="H11" s="1284"/>
      <c r="I11" s="1274">
        <v>2024</v>
      </c>
      <c r="J11" s="1275"/>
    </row>
    <row r="12" spans="2:10" ht="18.75" customHeight="1" thickBot="1">
      <c r="B12" s="1288"/>
      <c r="C12" s="241" t="s">
        <v>2686</v>
      </c>
      <c r="D12" s="241" t="s">
        <v>2687</v>
      </c>
      <c r="E12" s="241" t="s">
        <v>2686</v>
      </c>
      <c r="F12" s="286" t="s">
        <v>2687</v>
      </c>
      <c r="G12" s="241" t="s">
        <v>2686</v>
      </c>
      <c r="H12" s="242" t="s">
        <v>2687</v>
      </c>
      <c r="I12" s="241" t="s">
        <v>2686</v>
      </c>
      <c r="J12" s="242" t="s">
        <v>2687</v>
      </c>
    </row>
    <row r="13" spans="2:10" ht="15.9" customHeight="1">
      <c r="B13" s="243" t="s">
        <v>683</v>
      </c>
      <c r="C13" s="244">
        <f>+C14+C15+C16</f>
        <v>44</v>
      </c>
      <c r="D13" s="260">
        <v>100</v>
      </c>
      <c r="E13" s="261">
        <f>+E14+E15+E16</f>
        <v>44</v>
      </c>
      <c r="F13" s="291">
        <v>100</v>
      </c>
      <c r="G13" s="245">
        <f>G14+G15+G16</f>
        <v>44</v>
      </c>
      <c r="H13" s="246">
        <v>100</v>
      </c>
      <c r="I13" s="43">
        <f>I14+I15+I16</f>
        <v>44</v>
      </c>
      <c r="J13" s="17">
        <v>100</v>
      </c>
    </row>
    <row r="14" spans="2:10" ht="15.9" customHeight="1">
      <c r="B14" s="247" t="s">
        <v>2677</v>
      </c>
      <c r="C14" s="248">
        <v>0</v>
      </c>
      <c r="D14" s="262">
        <f>C14*D13/C13</f>
        <v>0</v>
      </c>
      <c r="E14" s="262">
        <v>0</v>
      </c>
      <c r="F14" s="292">
        <f>E14*F13/E13</f>
        <v>0</v>
      </c>
      <c r="G14" s="250">
        <v>0</v>
      </c>
      <c r="H14" s="251">
        <f>G14*H13/G13</f>
        <v>0</v>
      </c>
      <c r="I14" s="44">
        <v>0</v>
      </c>
      <c r="J14" s="16">
        <f>I14*J13/I13</f>
        <v>0</v>
      </c>
    </row>
    <row r="15" spans="2:10" ht="15.9" customHeight="1">
      <c r="B15" s="247" t="s">
        <v>2678</v>
      </c>
      <c r="C15" s="248">
        <v>44</v>
      </c>
      <c r="D15" s="263">
        <f>C15*D13/C13</f>
        <v>100</v>
      </c>
      <c r="E15" s="264">
        <v>43</v>
      </c>
      <c r="F15" s="293">
        <f>E15*F13/E13</f>
        <v>97.727272727272734</v>
      </c>
      <c r="G15" s="252">
        <v>44</v>
      </c>
      <c r="H15" s="304">
        <f>G15*H13/G13</f>
        <v>100</v>
      </c>
      <c r="I15" s="44">
        <v>44</v>
      </c>
      <c r="J15" s="308">
        <f>I15*J13/I13</f>
        <v>100</v>
      </c>
    </row>
    <row r="16" spans="2:10" ht="15.9" customHeight="1" thickBot="1">
      <c r="B16" s="254" t="s">
        <v>686</v>
      </c>
      <c r="C16" s="255">
        <v>0</v>
      </c>
      <c r="D16" s="265">
        <f>C16*D13/C13</f>
        <v>0</v>
      </c>
      <c r="E16" s="266">
        <v>1</v>
      </c>
      <c r="F16" s="294">
        <f>E16*F13/E13</f>
        <v>2.2727272727272729</v>
      </c>
      <c r="G16" s="257">
        <v>0</v>
      </c>
      <c r="H16" s="305">
        <f>G16*H13/G13</f>
        <v>0</v>
      </c>
      <c r="I16" s="48">
        <v>0</v>
      </c>
      <c r="J16" s="309">
        <f>I16*J13/I13</f>
        <v>0</v>
      </c>
    </row>
    <row r="17" spans="2:10" ht="19.5" customHeight="1" thickBot="1">
      <c r="B17" s="239"/>
      <c r="C17" s="259"/>
      <c r="D17" s="259"/>
      <c r="E17" s="259"/>
      <c r="F17" s="259"/>
      <c r="I17" s="306"/>
      <c r="J17" s="306"/>
    </row>
    <row r="18" spans="2:10" ht="25.5" customHeight="1">
      <c r="B18" s="1277" t="s">
        <v>2689</v>
      </c>
      <c r="C18" s="1279">
        <v>2021</v>
      </c>
      <c r="D18" s="1279"/>
      <c r="E18" s="1280">
        <v>2022</v>
      </c>
      <c r="F18" s="1281"/>
      <c r="G18" s="1280">
        <v>2023</v>
      </c>
      <c r="H18" s="1284"/>
      <c r="I18" s="1274">
        <v>2024</v>
      </c>
      <c r="J18" s="1275"/>
    </row>
    <row r="19" spans="2:10" ht="25.5" customHeight="1" thickBot="1">
      <c r="B19" s="1278"/>
      <c r="C19" s="241" t="s">
        <v>2686</v>
      </c>
      <c r="D19" s="241" t="s">
        <v>2687</v>
      </c>
      <c r="E19" s="241" t="s">
        <v>2686</v>
      </c>
      <c r="F19" s="295" t="s">
        <v>2687</v>
      </c>
      <c r="G19" s="241" t="s">
        <v>2686</v>
      </c>
      <c r="H19" s="242" t="s">
        <v>2687</v>
      </c>
      <c r="I19" s="241" t="s">
        <v>2686</v>
      </c>
      <c r="J19" s="242" t="s">
        <v>2687</v>
      </c>
    </row>
    <row r="20" spans="2:10" ht="15.9" customHeight="1">
      <c r="B20" s="243" t="s">
        <v>683</v>
      </c>
      <c r="C20" s="244">
        <f>+C21+C22+C23</f>
        <v>75</v>
      </c>
      <c r="D20" s="244">
        <v>100</v>
      </c>
      <c r="E20" s="245">
        <f>E21+E22+E23</f>
        <v>75</v>
      </c>
      <c r="F20" s="287">
        <v>100</v>
      </c>
      <c r="G20" s="245">
        <f>G21+G22+G23</f>
        <v>75</v>
      </c>
      <c r="H20" s="246">
        <v>100</v>
      </c>
      <c r="I20" s="43">
        <f>I21+I22+I23</f>
        <v>75</v>
      </c>
      <c r="J20" s="17">
        <v>100</v>
      </c>
    </row>
    <row r="21" spans="2:10" ht="15.9" customHeight="1">
      <c r="B21" s="247" t="s">
        <v>2677</v>
      </c>
      <c r="C21" s="248">
        <v>1</v>
      </c>
      <c r="D21" s="249">
        <f>C21*D20/C20</f>
        <v>1.3333333333333333</v>
      </c>
      <c r="E21" s="250">
        <v>1</v>
      </c>
      <c r="F21" s="288">
        <f>E21*F20/E20</f>
        <v>1.3333333333333333</v>
      </c>
      <c r="G21" s="250">
        <v>2</v>
      </c>
      <c r="H21" s="310">
        <f>G21*H20/G20</f>
        <v>2.6666666666666665</v>
      </c>
      <c r="I21" s="44">
        <v>2</v>
      </c>
      <c r="J21" s="308">
        <f>I21*J20/I20</f>
        <v>2.6666666666666665</v>
      </c>
    </row>
    <row r="22" spans="2:10" ht="15.9" customHeight="1">
      <c r="B22" s="247" t="s">
        <v>2678</v>
      </c>
      <c r="C22" s="248">
        <v>74</v>
      </c>
      <c r="D22" s="249">
        <f>C22*D20/C20</f>
        <v>98.666666666666671</v>
      </c>
      <c r="E22" s="267">
        <v>74</v>
      </c>
      <c r="F22" s="288">
        <f>E22*F20/E20</f>
        <v>98.666666666666671</v>
      </c>
      <c r="G22" s="252">
        <v>72</v>
      </c>
      <c r="H22" s="304">
        <f>G22*H20/G20</f>
        <v>96</v>
      </c>
      <c r="I22" s="44">
        <v>72</v>
      </c>
      <c r="J22" s="311">
        <f>I22*J20/I20</f>
        <v>96</v>
      </c>
    </row>
    <row r="23" spans="2:10" ht="15.9" customHeight="1" thickBot="1">
      <c r="B23" s="254" t="s">
        <v>686</v>
      </c>
      <c r="C23" s="255">
        <v>0</v>
      </c>
      <c r="D23" s="256">
        <f>C23*D20/C20</f>
        <v>0</v>
      </c>
      <c r="E23" s="256">
        <v>0</v>
      </c>
      <c r="F23" s="296">
        <f>E23*F20/E20</f>
        <v>0</v>
      </c>
      <c r="G23" s="257">
        <v>1</v>
      </c>
      <c r="H23" s="258">
        <f>G23*H20/G20</f>
        <v>1.3333333333333333</v>
      </c>
      <c r="I23" s="48">
        <v>1</v>
      </c>
      <c r="J23" s="309">
        <f>I23*J20/I20</f>
        <v>1.3333333333333333</v>
      </c>
    </row>
    <row r="24" spans="2:10" ht="23.25" customHeight="1" thickBot="1">
      <c r="C24" s="259"/>
      <c r="D24" s="259"/>
      <c r="E24" s="259"/>
      <c r="F24" s="259"/>
      <c r="I24" s="306"/>
      <c r="J24" s="306"/>
    </row>
    <row r="25" spans="2:10" ht="15.75" customHeight="1">
      <c r="B25" s="1282" t="s">
        <v>2690</v>
      </c>
      <c r="C25" s="1279">
        <v>2021</v>
      </c>
      <c r="D25" s="1279"/>
      <c r="E25" s="1280">
        <v>2022</v>
      </c>
      <c r="F25" s="1281"/>
      <c r="G25" s="1280">
        <v>2023</v>
      </c>
      <c r="H25" s="1284"/>
      <c r="I25" s="1274">
        <v>2024</v>
      </c>
      <c r="J25" s="1275"/>
    </row>
    <row r="26" spans="2:10" ht="15.75" customHeight="1" thickBot="1">
      <c r="B26" s="1283"/>
      <c r="C26" s="241" t="s">
        <v>2686</v>
      </c>
      <c r="D26" s="241" t="s">
        <v>2687</v>
      </c>
      <c r="E26" s="241" t="s">
        <v>2686</v>
      </c>
      <c r="F26" s="286" t="s">
        <v>2687</v>
      </c>
      <c r="G26" s="241" t="s">
        <v>2686</v>
      </c>
      <c r="H26" s="242" t="s">
        <v>2687</v>
      </c>
      <c r="I26" s="241" t="s">
        <v>2686</v>
      </c>
      <c r="J26" s="242" t="s">
        <v>2687</v>
      </c>
    </row>
    <row r="27" spans="2:10" ht="15.9" customHeight="1">
      <c r="B27" s="243" t="s">
        <v>683</v>
      </c>
      <c r="C27" s="244">
        <f>+C28+C29+C30</f>
        <v>56</v>
      </c>
      <c r="D27" s="244">
        <v>100</v>
      </c>
      <c r="E27" s="245">
        <f>+E28+E29+E30</f>
        <v>56</v>
      </c>
      <c r="F27" s="297">
        <v>100</v>
      </c>
      <c r="G27" s="245">
        <f>G28+G29+G30</f>
        <v>56</v>
      </c>
      <c r="H27" s="246">
        <v>100</v>
      </c>
      <c r="I27" s="43">
        <v>56</v>
      </c>
      <c r="J27" s="17">
        <v>100</v>
      </c>
    </row>
    <row r="28" spans="2:10" ht="15.9" customHeight="1">
      <c r="B28" s="247" t="s">
        <v>2677</v>
      </c>
      <c r="C28" s="248">
        <v>0</v>
      </c>
      <c r="D28" s="268">
        <f>C28*D27/C27</f>
        <v>0</v>
      </c>
      <c r="E28" s="269">
        <v>0</v>
      </c>
      <c r="F28" s="298">
        <f>E28*F27/E27</f>
        <v>0</v>
      </c>
      <c r="G28" s="250">
        <f>G35+G42+G49</f>
        <v>0</v>
      </c>
      <c r="H28" s="251">
        <f>G28*H27/G27</f>
        <v>0</v>
      </c>
      <c r="I28" s="44">
        <v>0</v>
      </c>
      <c r="J28" s="16">
        <f>I28*J27/I27</f>
        <v>0</v>
      </c>
    </row>
    <row r="29" spans="2:10" ht="15.9" customHeight="1">
      <c r="B29" s="247" t="s">
        <v>2678</v>
      </c>
      <c r="C29" s="248">
        <v>56</v>
      </c>
      <c r="D29" s="250">
        <f>C29*D27/C27</f>
        <v>100</v>
      </c>
      <c r="E29" s="270">
        <v>56</v>
      </c>
      <c r="F29" s="299">
        <f>E29*F27/E27</f>
        <v>100</v>
      </c>
      <c r="G29" s="252">
        <v>55</v>
      </c>
      <c r="H29" s="253">
        <f>G29*H27/G27</f>
        <v>98.214285714285708</v>
      </c>
      <c r="I29" s="44">
        <v>54</v>
      </c>
      <c r="J29" s="308">
        <f>I29*J27/I27</f>
        <v>96.428571428571431</v>
      </c>
    </row>
    <row r="30" spans="2:10" ht="15.9" customHeight="1" thickBot="1">
      <c r="B30" s="254" t="s">
        <v>686</v>
      </c>
      <c r="C30" s="255">
        <v>0</v>
      </c>
      <c r="D30" s="256">
        <f>C30*D27/C27</f>
        <v>0</v>
      </c>
      <c r="E30" s="256">
        <v>0</v>
      </c>
      <c r="F30" s="300">
        <f>E30*F27/E27</f>
        <v>0</v>
      </c>
      <c r="G30" s="257">
        <v>1</v>
      </c>
      <c r="H30" s="258">
        <f>G30*H27/G27</f>
        <v>1.7857142857142858</v>
      </c>
      <c r="I30" s="48">
        <v>2</v>
      </c>
      <c r="J30" s="309">
        <f>I30*J27/I27</f>
        <v>3.5714285714285716</v>
      </c>
    </row>
    <row r="31" spans="2:10" ht="22.5" customHeight="1">
      <c r="B31" s="1276" t="s">
        <v>2691</v>
      </c>
      <c r="C31" s="1276"/>
      <c r="D31" s="1276"/>
      <c r="E31" s="1276"/>
      <c r="F31" s="1276"/>
    </row>
    <row r="32" spans="2:10">
      <c r="C32" s="271"/>
      <c r="D32" s="271"/>
      <c r="E32" s="271"/>
      <c r="F32" s="271"/>
    </row>
    <row r="33" spans="2:6">
      <c r="C33" s="271"/>
      <c r="D33" s="271"/>
      <c r="E33" s="271"/>
      <c r="F33" s="271"/>
    </row>
    <row r="34" spans="2:6">
      <c r="C34" s="271"/>
      <c r="D34" s="271"/>
      <c r="E34" s="271"/>
      <c r="F34" s="271"/>
    </row>
    <row r="35" spans="2:6">
      <c r="C35" s="271"/>
      <c r="D35" s="271"/>
      <c r="E35" s="271"/>
      <c r="F35" s="271"/>
    </row>
    <row r="36" spans="2:6">
      <c r="C36" s="271"/>
      <c r="D36" s="271"/>
      <c r="E36" s="271"/>
      <c r="F36" s="271"/>
    </row>
    <row r="37" spans="2:6">
      <c r="C37" s="271"/>
      <c r="D37" s="271"/>
      <c r="E37" s="271"/>
      <c r="F37" s="271"/>
    </row>
    <row r="38" spans="2:6" s="273" customFormat="1">
      <c r="B38" s="272"/>
    </row>
    <row r="39" spans="2:6">
      <c r="B39" s="239"/>
    </row>
    <row r="40" spans="2:6" s="143" customFormat="1">
      <c r="B40" s="274"/>
      <c r="C40" s="275"/>
      <c r="D40" s="275"/>
      <c r="E40" s="275"/>
      <c r="F40" s="275"/>
    </row>
    <row r="41" spans="2:6">
      <c r="B41" s="239"/>
      <c r="C41" s="272"/>
      <c r="D41" s="272"/>
      <c r="E41" s="272"/>
      <c r="F41" s="272"/>
    </row>
    <row r="42" spans="2:6">
      <c r="C42" s="271"/>
      <c r="D42" s="271"/>
      <c r="E42" s="271"/>
      <c r="F42" s="271"/>
    </row>
    <row r="43" spans="2:6">
      <c r="C43" s="271"/>
      <c r="D43" s="271"/>
      <c r="E43" s="271"/>
      <c r="F43" s="271"/>
    </row>
    <row r="45" spans="2:6">
      <c r="B45" s="239"/>
      <c r="C45" s="275"/>
      <c r="D45" s="275"/>
      <c r="E45" s="275"/>
      <c r="F45" s="275"/>
    </row>
    <row r="46" spans="2:6">
      <c r="B46" s="239"/>
    </row>
    <row r="50" spans="2:6">
      <c r="C50" s="275"/>
      <c r="D50" s="275"/>
      <c r="E50" s="275"/>
      <c r="F50" s="275"/>
    </row>
    <row r="51" spans="2:6">
      <c r="B51" s="239"/>
      <c r="C51" s="276"/>
      <c r="D51" s="276"/>
      <c r="E51" s="276"/>
      <c r="F51" s="276"/>
    </row>
    <row r="52" spans="2:6">
      <c r="C52" s="277"/>
      <c r="D52" s="277"/>
      <c r="E52" s="277"/>
      <c r="F52" s="277"/>
    </row>
    <row r="53" spans="2:6">
      <c r="C53" s="277"/>
      <c r="D53" s="277"/>
      <c r="E53" s="277"/>
      <c r="F53" s="277"/>
    </row>
    <row r="54" spans="2:6">
      <c r="B54" s="239"/>
    </row>
    <row r="55" spans="2:6">
      <c r="B55" s="239"/>
      <c r="C55" s="275"/>
      <c r="D55" s="275"/>
      <c r="E55" s="275"/>
      <c r="F55" s="275"/>
    </row>
    <row r="56" spans="2:6" s="143" customFormat="1">
      <c r="C56" s="278"/>
      <c r="D56" s="278"/>
      <c r="E56" s="278"/>
      <c r="F56" s="278"/>
    </row>
    <row r="57" spans="2:6">
      <c r="C57" s="279"/>
      <c r="D57" s="279"/>
      <c r="E57" s="279"/>
      <c r="F57" s="279"/>
    </row>
    <row r="58" spans="2:6">
      <c r="C58" s="280"/>
      <c r="D58" s="280"/>
      <c r="E58" s="280"/>
      <c r="F58" s="280"/>
    </row>
    <row r="59" spans="2:6">
      <c r="C59" s="281"/>
      <c r="D59" s="281"/>
      <c r="E59" s="281"/>
      <c r="F59" s="281"/>
    </row>
    <row r="63" spans="2:6">
      <c r="C63" s="275"/>
      <c r="D63" s="275"/>
      <c r="E63" s="275"/>
      <c r="F63" s="275"/>
    </row>
    <row r="64" spans="2:6">
      <c r="B64" s="239"/>
      <c r="C64" s="282"/>
      <c r="D64" s="282"/>
      <c r="E64" s="282"/>
      <c r="F64" s="282"/>
    </row>
    <row r="65" spans="2:6">
      <c r="C65" s="280"/>
      <c r="D65" s="280"/>
      <c r="E65" s="280"/>
      <c r="F65" s="280"/>
    </row>
    <row r="66" spans="2:6">
      <c r="C66" s="280"/>
      <c r="D66" s="280"/>
      <c r="E66" s="280"/>
      <c r="F66" s="280"/>
    </row>
    <row r="67" spans="2:6">
      <c r="C67" s="280"/>
      <c r="D67" s="280"/>
      <c r="E67" s="280"/>
      <c r="F67" s="280"/>
    </row>
    <row r="68" spans="2:6">
      <c r="C68" s="280"/>
      <c r="D68" s="280"/>
      <c r="E68" s="280"/>
      <c r="F68" s="280"/>
    </row>
    <row r="69" spans="2:6">
      <c r="C69" s="280"/>
      <c r="D69" s="280"/>
      <c r="E69" s="280"/>
      <c r="F69" s="280"/>
    </row>
    <row r="70" spans="2:6">
      <c r="C70" s="280"/>
      <c r="D70" s="280"/>
      <c r="E70" s="280"/>
      <c r="F70" s="280"/>
    </row>
    <row r="71" spans="2:6">
      <c r="C71" s="280"/>
      <c r="D71" s="280"/>
      <c r="E71" s="280"/>
      <c r="F71" s="280"/>
    </row>
    <row r="72" spans="2:6">
      <c r="C72" s="280"/>
      <c r="D72" s="280"/>
      <c r="E72" s="280"/>
      <c r="F72" s="280"/>
    </row>
    <row r="73" spans="2:6">
      <c r="C73" s="280"/>
      <c r="D73" s="280"/>
      <c r="E73" s="280"/>
      <c r="F73" s="280"/>
    </row>
    <row r="74" spans="2:6">
      <c r="C74" s="280"/>
      <c r="D74" s="280"/>
      <c r="E74" s="280"/>
      <c r="F74" s="280"/>
    </row>
    <row r="75" spans="2:6">
      <c r="C75" s="280"/>
      <c r="D75" s="280"/>
      <c r="E75" s="280"/>
      <c r="F75" s="280"/>
    </row>
    <row r="76" spans="2:6">
      <c r="C76" s="280"/>
      <c r="D76" s="280"/>
      <c r="E76" s="280"/>
      <c r="F76" s="280"/>
    </row>
    <row r="79" spans="2:6">
      <c r="B79" s="218"/>
    </row>
    <row r="80" spans="2:6">
      <c r="B80" s="239"/>
    </row>
    <row r="84" spans="2:2">
      <c r="B84" s="218"/>
    </row>
    <row r="96" spans="2:2">
      <c r="B96" s="218"/>
    </row>
    <row r="102" spans="2:2">
      <c r="B102" s="218"/>
    </row>
    <row r="103" spans="2:2">
      <c r="B103" s="239"/>
    </row>
    <row r="109" spans="2:2">
      <c r="B109" s="218"/>
    </row>
    <row r="124" spans="2:2">
      <c r="B124" s="239"/>
    </row>
    <row r="128" spans="2:2">
      <c r="B128" s="218"/>
    </row>
    <row r="143" spans="2:2">
      <c r="B143" s="218"/>
    </row>
    <row r="149" spans="2:2">
      <c r="B149" s="218"/>
    </row>
    <row r="150" spans="2:2">
      <c r="B150" s="239"/>
    </row>
    <row r="153" spans="2:2">
      <c r="B153" s="2"/>
    </row>
    <row r="154" spans="2:2">
      <c r="B154" s="218"/>
    </row>
    <row r="155" spans="2:2">
      <c r="B155" s="2"/>
    </row>
    <row r="162" spans="2:2">
      <c r="B162" s="2"/>
    </row>
    <row r="164" spans="2:2">
      <c r="B164" s="218"/>
    </row>
    <row r="165" spans="2:2">
      <c r="B165" s="239"/>
    </row>
    <row r="170" spans="2:2">
      <c r="B170" s="2"/>
    </row>
    <row r="171" spans="2:2">
      <c r="B171" s="218"/>
    </row>
    <row r="172" spans="2:2">
      <c r="B172" s="2"/>
    </row>
    <row r="178" spans="2:2">
      <c r="B178" s="2"/>
    </row>
    <row r="188" spans="2:2">
      <c r="B188" s="2"/>
    </row>
    <row r="189" spans="2:2">
      <c r="B189" s="218"/>
    </row>
    <row r="190" spans="2:2">
      <c r="B190" s="239"/>
    </row>
    <row r="194" spans="2:2">
      <c r="B194" s="218"/>
    </row>
    <row r="195" spans="2:2">
      <c r="B195" s="2"/>
    </row>
    <row r="201" spans="2:2">
      <c r="B201" s="2"/>
    </row>
    <row r="219" spans="2:2">
      <c r="B219" s="218"/>
    </row>
    <row r="220" spans="2:2">
      <c r="B220" s="239"/>
    </row>
    <row r="226" spans="2:2">
      <c r="B226" s="218"/>
    </row>
    <row r="227" spans="2:2">
      <c r="B227" s="2"/>
    </row>
    <row r="230" spans="2:2">
      <c r="B230" s="2"/>
    </row>
    <row r="233" spans="2:2">
      <c r="B233" s="2"/>
    </row>
    <row r="238" spans="2:2">
      <c r="B238" s="218"/>
    </row>
    <row r="243" spans="2:2">
      <c r="B243" s="218"/>
    </row>
    <row r="244" spans="2:2">
      <c r="B244" s="239"/>
    </row>
    <row r="248" spans="2:2">
      <c r="B248" s="218"/>
    </row>
    <row r="249" spans="2:2">
      <c r="B249" s="2"/>
    </row>
    <row r="284" spans="2:2">
      <c r="B284" s="218"/>
    </row>
    <row r="285" spans="2:2">
      <c r="B285" s="239"/>
    </row>
    <row r="290" spans="2:2">
      <c r="B290" s="218"/>
    </row>
    <row r="291" spans="2:2">
      <c r="B291" s="2"/>
    </row>
    <row r="314" spans="2:2">
      <c r="B314" s="218"/>
    </row>
    <row r="315" spans="2:2">
      <c r="B315" s="239"/>
    </row>
    <row r="324" spans="2:2">
      <c r="B324" s="218"/>
    </row>
    <row r="325" spans="2:2">
      <c r="B325" s="2"/>
    </row>
    <row r="343" spans="2:2">
      <c r="B343" s="218"/>
    </row>
    <row r="344" spans="2:2">
      <c r="B344" s="239"/>
    </row>
    <row r="349" spans="2:2">
      <c r="B349" s="218"/>
    </row>
    <row r="350" spans="2:2">
      <c r="B350" s="2"/>
    </row>
    <row r="367" spans="2:2">
      <c r="B367" s="218"/>
    </row>
    <row r="373" spans="2:2">
      <c r="B373" s="218"/>
    </row>
    <row r="374" spans="2:2">
      <c r="B374" s="239"/>
    </row>
    <row r="379" spans="2:2">
      <c r="B379" s="218"/>
    </row>
    <row r="399" spans="2:2">
      <c r="B399" s="218"/>
    </row>
    <row r="400" spans="2:2">
      <c r="B400" s="239"/>
    </row>
    <row r="404" spans="2:2">
      <c r="B404" s="218"/>
    </row>
    <row r="433" spans="2:2">
      <c r="B433" s="218"/>
    </row>
    <row r="434" spans="2:2">
      <c r="B434" s="239"/>
    </row>
    <row r="438" spans="2:2">
      <c r="B438" s="218"/>
    </row>
    <row r="447" spans="2:2">
      <c r="B447" s="218"/>
    </row>
    <row r="455" spans="2:2">
      <c r="B455" s="218"/>
    </row>
    <row r="456" spans="2:2">
      <c r="B456" s="239"/>
    </row>
    <row r="460" spans="2:2">
      <c r="B460" s="218"/>
    </row>
    <row r="493" spans="2:2">
      <c r="B493" s="218"/>
    </row>
    <row r="494" spans="2:2">
      <c r="B494" s="239"/>
    </row>
    <row r="499" spans="2:2">
      <c r="B499" s="218"/>
    </row>
    <row r="513" spans="2:2">
      <c r="B513" s="218"/>
    </row>
    <row r="514" spans="2:2">
      <c r="B514" s="239"/>
    </row>
    <row r="521" spans="2:2">
      <c r="B521" s="218"/>
    </row>
    <row r="574" spans="2:2">
      <c r="B574" s="239"/>
    </row>
    <row r="577" spans="2:2">
      <c r="B577" s="218"/>
    </row>
    <row r="578" spans="2:2">
      <c r="B578" s="239"/>
    </row>
    <row r="585" spans="2:2">
      <c r="B585" s="218"/>
    </row>
    <row r="592" spans="2:2">
      <c r="B592" s="218"/>
    </row>
    <row r="593" spans="2:2">
      <c r="B593" s="239"/>
    </row>
    <row r="597" spans="2:2">
      <c r="B597" s="218"/>
    </row>
    <row r="614" spans="2:2">
      <c r="B614" s="218"/>
    </row>
    <row r="615" spans="2:2">
      <c r="B615" s="239"/>
    </row>
    <row r="619" spans="2:2">
      <c r="B619" s="218"/>
    </row>
    <row r="627" spans="2:2">
      <c r="B627" s="218"/>
    </row>
    <row r="628" spans="2:2">
      <c r="B628" s="283"/>
    </row>
    <row r="632" spans="2:2">
      <c r="B632" s="218"/>
    </row>
    <row r="653" spans="2:2">
      <c r="B653" s="218"/>
    </row>
    <row r="661" spans="2:2">
      <c r="B661" s="218"/>
    </row>
    <row r="662" spans="2:2">
      <c r="B662" s="239"/>
    </row>
    <row r="668" spans="2:2">
      <c r="B668" s="218"/>
    </row>
    <row r="697" spans="2:2">
      <c r="B697" s="218"/>
    </row>
    <row r="698" spans="2:2">
      <c r="B698" s="239"/>
    </row>
    <row r="703" spans="2:2">
      <c r="B703" s="218"/>
    </row>
    <row r="727" spans="2:2">
      <c r="B727" s="218"/>
    </row>
    <row r="728" spans="2:2">
      <c r="B728" s="239"/>
    </row>
    <row r="732" spans="2:2">
      <c r="B732" s="218"/>
    </row>
    <row r="739" spans="2:2">
      <c r="B739" s="284"/>
    </row>
    <row r="747" spans="2:2">
      <c r="B747" s="218"/>
    </row>
    <row r="748" spans="2:2">
      <c r="B748" s="239"/>
    </row>
    <row r="752" spans="2:2">
      <c r="B752" s="218"/>
    </row>
    <row r="800" spans="2:2">
      <c r="B800" s="285"/>
    </row>
    <row r="801" spans="2:2">
      <c r="B801" s="284"/>
    </row>
    <row r="802" spans="2:2">
      <c r="B802" s="218"/>
    </row>
    <row r="803" spans="2:2">
      <c r="B803" s="285"/>
    </row>
    <row r="804" spans="2:2">
      <c r="B804" s="284"/>
    </row>
    <row r="805" spans="2:2">
      <c r="B805" s="284"/>
    </row>
    <row r="806" spans="2:2">
      <c r="B806" s="284"/>
    </row>
    <row r="807" spans="2:2">
      <c r="B807" s="284"/>
    </row>
    <row r="808" spans="2:2">
      <c r="B808" s="218"/>
    </row>
    <row r="809" spans="2:2">
      <c r="B809" s="284"/>
    </row>
    <row r="810" spans="2:2">
      <c r="B810" s="284"/>
    </row>
    <row r="811" spans="2:2">
      <c r="B811" s="284"/>
    </row>
    <row r="812" spans="2:2">
      <c r="B812" s="284"/>
    </row>
    <row r="813" spans="2:2">
      <c r="B813" s="284"/>
    </row>
    <row r="814" spans="2:2">
      <c r="B814" s="284"/>
    </row>
    <row r="815" spans="2:2">
      <c r="B815" s="218"/>
    </row>
    <row r="816" spans="2:2">
      <c r="B816" s="285"/>
    </row>
    <row r="817" spans="2:2">
      <c r="B817" s="284"/>
    </row>
    <row r="818" spans="2:2">
      <c r="B818" s="284"/>
    </row>
    <row r="819" spans="2:2">
      <c r="B819" s="284"/>
    </row>
    <row r="820" spans="2:2">
      <c r="B820" s="284"/>
    </row>
    <row r="821" spans="2:2">
      <c r="B821" s="218"/>
    </row>
    <row r="822" spans="2:2">
      <c r="B822" s="284"/>
    </row>
    <row r="823" spans="2:2">
      <c r="B823" s="284"/>
    </row>
    <row r="824" spans="2:2">
      <c r="B824" s="284"/>
    </row>
    <row r="825" spans="2:2">
      <c r="B825" s="284"/>
    </row>
    <row r="826" spans="2:2">
      <c r="B826" s="284"/>
    </row>
    <row r="827" spans="2:2">
      <c r="B827" s="284"/>
    </row>
    <row r="828" spans="2:2">
      <c r="B828" s="284"/>
    </row>
    <row r="829" spans="2:2">
      <c r="B829" s="284"/>
    </row>
    <row r="830" spans="2:2">
      <c r="B830" s="284"/>
    </row>
    <row r="831" spans="2:2">
      <c r="B831" s="284"/>
    </row>
    <row r="832" spans="2:2">
      <c r="B832" s="284"/>
    </row>
    <row r="833" spans="2:2">
      <c r="B833" s="284"/>
    </row>
    <row r="834" spans="2:2">
      <c r="B834" s="284"/>
    </row>
    <row r="835" spans="2:2">
      <c r="B835" s="284"/>
    </row>
    <row r="836" spans="2:2">
      <c r="B836" s="284"/>
    </row>
    <row r="837" spans="2:2">
      <c r="B837" s="284"/>
    </row>
    <row r="838" spans="2:2">
      <c r="B838" s="284"/>
    </row>
    <row r="839" spans="2:2">
      <c r="B839" s="284"/>
    </row>
    <row r="840" spans="2:2">
      <c r="B840" s="284"/>
    </row>
    <row r="841" spans="2:2">
      <c r="B841" s="284"/>
    </row>
    <row r="842" spans="2:2">
      <c r="B842" s="284"/>
    </row>
    <row r="843" spans="2:2">
      <c r="B843" s="284"/>
    </row>
    <row r="844" spans="2:2">
      <c r="B844" s="284"/>
    </row>
    <row r="845" spans="2:2">
      <c r="B845" s="284"/>
    </row>
    <row r="846" spans="2:2">
      <c r="B846" s="284"/>
    </row>
    <row r="847" spans="2:2">
      <c r="B847" s="218"/>
    </row>
    <row r="848" spans="2:2">
      <c r="B848" s="285"/>
    </row>
    <row r="849" spans="2:2">
      <c r="B849" s="284"/>
    </row>
    <row r="850" spans="2:2">
      <c r="B850" s="284"/>
    </row>
    <row r="851" spans="2:2">
      <c r="B851" s="284"/>
    </row>
    <row r="852" spans="2:2">
      <c r="B852" s="218"/>
    </row>
    <row r="853" spans="2:2">
      <c r="B853" s="284"/>
    </row>
    <row r="854" spans="2:2">
      <c r="B854" s="284"/>
    </row>
    <row r="855" spans="2:2">
      <c r="B855" s="284"/>
    </row>
    <row r="856" spans="2:2">
      <c r="B856" s="284"/>
    </row>
    <row r="857" spans="2:2">
      <c r="B857" s="284"/>
    </row>
    <row r="858" spans="2:2">
      <c r="B858" s="284"/>
    </row>
    <row r="860" spans="2:2">
      <c r="B860" s="284"/>
    </row>
    <row r="861" spans="2:2">
      <c r="B861" s="284"/>
    </row>
    <row r="862" spans="2:2">
      <c r="B862" s="284"/>
    </row>
    <row r="863" spans="2:2">
      <c r="B863" s="284"/>
    </row>
    <row r="864" spans="2:2">
      <c r="B864" s="284"/>
    </row>
    <row r="865" spans="2:2">
      <c r="B865" s="284"/>
    </row>
    <row r="866" spans="2:2">
      <c r="B866" s="284"/>
    </row>
    <row r="867" spans="2:2">
      <c r="B867" s="284"/>
    </row>
    <row r="868" spans="2:2">
      <c r="B868" s="284"/>
    </row>
    <row r="869" spans="2:2">
      <c r="B869" s="285"/>
    </row>
    <row r="870" spans="2:2">
      <c r="B870" s="218"/>
    </row>
    <row r="871" spans="2:2">
      <c r="B871" s="285"/>
    </row>
    <row r="872" spans="2:2">
      <c r="B872" s="284"/>
    </row>
    <row r="873" spans="2:2">
      <c r="B873" s="284"/>
    </row>
    <row r="874" spans="2:2">
      <c r="B874" s="284"/>
    </row>
    <row r="875" spans="2:2">
      <c r="B875" s="218"/>
    </row>
    <row r="877" spans="2:2">
      <c r="B877" s="284"/>
    </row>
    <row r="878" spans="2:2">
      <c r="B878" s="284"/>
    </row>
    <row r="880" spans="2:2">
      <c r="B880" s="284"/>
    </row>
    <row r="881" spans="2:2">
      <c r="B881" s="284"/>
    </row>
    <row r="883" spans="2:2">
      <c r="B883" s="284"/>
    </row>
    <row r="884" spans="2:2">
      <c r="B884" s="284"/>
    </row>
    <row r="886" spans="2:2">
      <c r="B886" s="284"/>
    </row>
    <row r="887" spans="2:2">
      <c r="B887" s="284"/>
    </row>
    <row r="889" spans="2:2">
      <c r="B889" s="284"/>
    </row>
    <row r="890" spans="2:2">
      <c r="B890" s="284"/>
    </row>
    <row r="892" spans="2:2">
      <c r="B892" s="284"/>
    </row>
    <row r="893" spans="2:2">
      <c r="B893" s="284"/>
    </row>
    <row r="895" spans="2:2">
      <c r="B895" s="284"/>
    </row>
    <row r="896" spans="2:2">
      <c r="B896" s="284"/>
    </row>
    <row r="898" spans="2:2">
      <c r="B898" s="284"/>
    </row>
    <row r="899" spans="2:2">
      <c r="B899" s="284"/>
    </row>
    <row r="900" spans="2:2">
      <c r="B900" s="284"/>
    </row>
    <row r="901" spans="2:2">
      <c r="B901" s="284"/>
    </row>
    <row r="902" spans="2:2">
      <c r="B902" s="284"/>
    </row>
    <row r="903" spans="2:2">
      <c r="B903" s="284"/>
    </row>
    <row r="904" spans="2:2">
      <c r="B904" s="218"/>
    </row>
    <row r="905" spans="2:2">
      <c r="B905" s="285"/>
    </row>
    <row r="906" spans="2:2">
      <c r="B906" s="284"/>
    </row>
    <row r="907" spans="2:2">
      <c r="B907" s="284"/>
    </row>
    <row r="908" spans="2:2">
      <c r="B908" s="284"/>
    </row>
    <row r="909" spans="2:2">
      <c r="B909" s="218"/>
    </row>
    <row r="910" spans="2:2">
      <c r="B910" s="284"/>
    </row>
    <row r="911" spans="2:2">
      <c r="B911" s="284"/>
    </row>
    <row r="912" spans="2:2">
      <c r="B912" s="284"/>
    </row>
    <row r="913" spans="2:2">
      <c r="B913" s="284"/>
    </row>
    <row r="914" spans="2:2">
      <c r="B914" s="284"/>
    </row>
    <row r="915" spans="2:2">
      <c r="B915" s="284"/>
    </row>
    <row r="916" spans="2:2">
      <c r="B916" s="284"/>
    </row>
    <row r="917" spans="2:2">
      <c r="B917" s="284"/>
    </row>
    <row r="918" spans="2:2">
      <c r="B918" s="284"/>
    </row>
    <row r="920" spans="2:2">
      <c r="B920" s="284"/>
    </row>
    <row r="921" spans="2:2">
      <c r="B921" s="284"/>
    </row>
    <row r="923" spans="2:2">
      <c r="B923" s="284"/>
    </row>
    <row r="924" spans="2:2">
      <c r="B924" s="284"/>
    </row>
    <row r="926" spans="2:2">
      <c r="B926" s="284"/>
    </row>
    <row r="927" spans="2:2">
      <c r="B927" s="284"/>
    </row>
    <row r="929" spans="2:2">
      <c r="B929" s="284"/>
    </row>
    <row r="930" spans="2:2">
      <c r="B930" s="284"/>
    </row>
    <row r="932" spans="2:2">
      <c r="B932" s="284"/>
    </row>
    <row r="933" spans="2:2">
      <c r="B933" s="284"/>
    </row>
    <row r="935" spans="2:2">
      <c r="B935" s="284"/>
    </row>
    <row r="936" spans="2:2">
      <c r="B936" s="284"/>
    </row>
    <row r="937" spans="2:2">
      <c r="B937" s="284"/>
    </row>
    <row r="938" spans="2:2">
      <c r="B938" s="284"/>
    </row>
    <row r="939" spans="2:2">
      <c r="B939" s="284"/>
    </row>
    <row r="942" spans="2:2">
      <c r="B942" s="218"/>
    </row>
    <row r="943" spans="2:2">
      <c r="B943" s="285"/>
    </row>
    <row r="944" spans="2:2">
      <c r="B944" s="284"/>
    </row>
    <row r="945" spans="2:2">
      <c r="B945" s="284"/>
    </row>
    <row r="949" spans="2:2">
      <c r="B949" s="284"/>
    </row>
    <row r="950" spans="2:2">
      <c r="B950" s="284"/>
    </row>
    <row r="951" spans="2:2">
      <c r="B951" s="218"/>
    </row>
    <row r="952" spans="2:2">
      <c r="B952" s="284"/>
    </row>
    <row r="953" spans="2:2">
      <c r="B953" s="284"/>
    </row>
    <row r="954" spans="2:2">
      <c r="B954" s="284"/>
    </row>
    <row r="955" spans="2:2">
      <c r="B955" s="284"/>
    </row>
    <row r="956" spans="2:2">
      <c r="B956" s="284"/>
    </row>
    <row r="957" spans="2:2">
      <c r="B957" s="284"/>
    </row>
    <row r="958" spans="2:2">
      <c r="B958" s="284"/>
    </row>
    <row r="959" spans="2:2">
      <c r="B959" s="284"/>
    </row>
    <row r="960" spans="2:2">
      <c r="B960" s="284"/>
    </row>
    <row r="961" spans="2:2">
      <c r="B961" s="284"/>
    </row>
    <row r="962" spans="2:2">
      <c r="B962" s="284"/>
    </row>
    <row r="963" spans="2:2">
      <c r="B963" s="284"/>
    </row>
    <row r="964" spans="2:2">
      <c r="B964" s="284"/>
    </row>
    <row r="965" spans="2:2">
      <c r="B965" s="284"/>
    </row>
    <row r="966" spans="2:2">
      <c r="B966" s="284"/>
    </row>
    <row r="967" spans="2:2">
      <c r="B967" s="284"/>
    </row>
    <row r="968" spans="2:2">
      <c r="B968" s="284"/>
    </row>
    <row r="969" spans="2:2">
      <c r="B969" s="284"/>
    </row>
    <row r="970" spans="2:2">
      <c r="B970" s="284"/>
    </row>
    <row r="971" spans="2:2">
      <c r="B971" s="284"/>
    </row>
    <row r="972" spans="2:2">
      <c r="B972" s="284"/>
    </row>
    <row r="974" spans="2:2">
      <c r="B974" s="284"/>
    </row>
    <row r="975" spans="2:2">
      <c r="B975" s="284"/>
    </row>
    <row r="977" spans="2:2">
      <c r="B977" s="284"/>
    </row>
    <row r="978" spans="2:2">
      <c r="B978" s="284"/>
    </row>
    <row r="979" spans="2:2">
      <c r="B979" s="284"/>
    </row>
    <row r="980" spans="2:2">
      <c r="B980" s="284"/>
    </row>
    <row r="981" spans="2:2">
      <c r="B981" s="218"/>
    </row>
    <row r="982" spans="2:2">
      <c r="B982" s="284"/>
    </row>
    <row r="983" spans="2:2">
      <c r="B983" s="284"/>
    </row>
    <row r="984" spans="2:2">
      <c r="B984" s="284"/>
    </row>
    <row r="985" spans="2:2">
      <c r="B985" s="284"/>
    </row>
    <row r="986" spans="2:2">
      <c r="B986" s="284"/>
    </row>
    <row r="987" spans="2:2">
      <c r="B987" s="218"/>
    </row>
    <row r="988" spans="2:2">
      <c r="B988" s="285"/>
    </row>
    <row r="989" spans="2:2">
      <c r="B989" s="284"/>
    </row>
    <row r="990" spans="2:2">
      <c r="B990" s="284"/>
    </row>
    <row r="991" spans="2:2">
      <c r="B991" s="284"/>
    </row>
    <row r="992" spans="2:2">
      <c r="B992" s="218"/>
    </row>
    <row r="993" spans="2:2">
      <c r="B993" s="284"/>
    </row>
    <row r="994" spans="2:2">
      <c r="B994" s="284"/>
    </row>
    <row r="995" spans="2:2">
      <c r="B995" s="284"/>
    </row>
    <row r="996" spans="2:2">
      <c r="B996" s="284"/>
    </row>
    <row r="997" spans="2:2">
      <c r="B997" s="284"/>
    </row>
    <row r="998" spans="2:2">
      <c r="B998" s="284"/>
    </row>
    <row r="999" spans="2:2">
      <c r="B999" s="284"/>
    </row>
    <row r="1000" spans="2:2">
      <c r="B1000" s="284"/>
    </row>
    <row r="1001" spans="2:2">
      <c r="B1001" s="284"/>
    </row>
    <row r="1002" spans="2:2">
      <c r="B1002" s="284"/>
    </row>
    <row r="1003" spans="2:2">
      <c r="B1003" s="284"/>
    </row>
    <row r="1004" spans="2:2">
      <c r="B1004" s="284"/>
    </row>
    <row r="1005" spans="2:2">
      <c r="B1005" s="284"/>
    </row>
    <row r="1006" spans="2:2">
      <c r="B1006" s="284"/>
    </row>
    <row r="1007" spans="2:2">
      <c r="B1007" s="284"/>
    </row>
    <row r="1009" spans="2:2">
      <c r="B1009" s="284"/>
    </row>
    <row r="1010" spans="2:2">
      <c r="B1010" s="284"/>
    </row>
    <row r="1011" spans="2:2">
      <c r="B1011" s="284"/>
    </row>
    <row r="1012" spans="2:2">
      <c r="B1012" s="284"/>
    </row>
    <row r="1013" spans="2:2">
      <c r="B1013" s="284"/>
    </row>
    <row r="1014" spans="2:2">
      <c r="B1014" s="284"/>
    </row>
    <row r="1015" spans="2:2">
      <c r="B1015" s="284"/>
    </row>
    <row r="1016" spans="2:2">
      <c r="B1016" s="284"/>
    </row>
    <row r="1017" spans="2:2">
      <c r="B1017" s="284"/>
    </row>
    <row r="1019" spans="2:2">
      <c r="B1019" s="284"/>
    </row>
    <row r="1020" spans="2:2">
      <c r="B1020" s="284"/>
    </row>
    <row r="1021" spans="2:2">
      <c r="B1021" s="284"/>
    </row>
    <row r="1022" spans="2:2">
      <c r="B1022" s="284"/>
    </row>
    <row r="1023" spans="2:2">
      <c r="B1023" s="284"/>
    </row>
    <row r="1024" spans="2:2">
      <c r="B1024" s="218"/>
    </row>
    <row r="1025" spans="2:2">
      <c r="B1025" s="285"/>
    </row>
    <row r="1026" spans="2:2">
      <c r="B1026" s="284"/>
    </row>
    <row r="1027" spans="2:2">
      <c r="B1027" s="284"/>
    </row>
    <row r="1028" spans="2:2">
      <c r="B1028" s="284"/>
    </row>
    <row r="1029" spans="2:2">
      <c r="B1029" s="218"/>
    </row>
    <row r="1030" spans="2:2">
      <c r="B1030" s="284"/>
    </row>
    <row r="1031" spans="2:2">
      <c r="B1031" s="284"/>
    </row>
    <row r="1032" spans="2:2">
      <c r="B1032" s="284"/>
    </row>
    <row r="1033" spans="2:2">
      <c r="B1033" s="284"/>
    </row>
    <row r="1034" spans="2:2">
      <c r="B1034" s="284"/>
    </row>
    <row r="1035" spans="2:2">
      <c r="B1035" s="284"/>
    </row>
    <row r="1037" spans="2:2">
      <c r="B1037" s="284"/>
    </row>
    <row r="1038" spans="2:2">
      <c r="B1038" s="284"/>
    </row>
    <row r="1040" spans="2:2">
      <c r="B1040" s="284"/>
    </row>
    <row r="1041" spans="2:2">
      <c r="B1041" s="284"/>
    </row>
    <row r="1042" spans="2:2">
      <c r="B1042" s="284"/>
    </row>
    <row r="1044" spans="2:2">
      <c r="B1044" s="284"/>
    </row>
    <row r="1045" spans="2:2">
      <c r="B1045" s="284"/>
    </row>
    <row r="1046" spans="2:2">
      <c r="B1046" s="284"/>
    </row>
    <row r="1047" spans="2:2">
      <c r="B1047" s="284"/>
    </row>
    <row r="1048" spans="2:2">
      <c r="B1048" s="284"/>
    </row>
    <row r="1049" spans="2:2">
      <c r="B1049" s="284"/>
    </row>
    <row r="1050" spans="2:2">
      <c r="B1050" s="284"/>
    </row>
    <row r="1051" spans="2:2">
      <c r="B1051" s="284"/>
    </row>
    <row r="1052" spans="2:2">
      <c r="B1052" s="284"/>
    </row>
    <row r="1053" spans="2:2">
      <c r="B1053" s="284"/>
    </row>
    <row r="1054" spans="2:2">
      <c r="B1054" s="284"/>
    </row>
    <row r="1055" spans="2:2">
      <c r="B1055" s="284"/>
    </row>
    <row r="1056" spans="2:2">
      <c r="B1056" s="284"/>
    </row>
    <row r="1057" spans="2:2">
      <c r="B1057" s="284"/>
    </row>
    <row r="1058" spans="2:2">
      <c r="B1058" s="284"/>
    </row>
    <row r="1059" spans="2:2">
      <c r="B1059" s="284"/>
    </row>
    <row r="1060" spans="2:2">
      <c r="B1060" s="284"/>
    </row>
    <row r="1061" spans="2:2">
      <c r="B1061" s="284"/>
    </row>
    <row r="1062" spans="2:2">
      <c r="B1062" s="218"/>
    </row>
    <row r="1063" spans="2:2">
      <c r="B1063" s="285"/>
    </row>
    <row r="1064" spans="2:2">
      <c r="B1064" s="284"/>
    </row>
    <row r="1065" spans="2:2">
      <c r="B1065" s="284"/>
    </row>
    <row r="1066" spans="2:2">
      <c r="B1066" s="284"/>
    </row>
    <row r="1067" spans="2:2">
      <c r="B1067" s="218"/>
    </row>
    <row r="1068" spans="2:2">
      <c r="B1068" s="284"/>
    </row>
    <row r="1069" spans="2:2">
      <c r="B1069" s="284"/>
    </row>
    <row r="1070" spans="2:2">
      <c r="B1070" s="284"/>
    </row>
    <row r="1071" spans="2:2">
      <c r="B1071" s="284"/>
    </row>
    <row r="1072" spans="2:2">
      <c r="B1072" s="284"/>
    </row>
    <row r="1073" spans="2:2">
      <c r="B1073" s="284"/>
    </row>
    <row r="1074" spans="2:2">
      <c r="B1074" s="284"/>
    </row>
    <row r="1075" spans="2:2">
      <c r="B1075" s="284"/>
    </row>
    <row r="1076" spans="2:2">
      <c r="B1076" s="284"/>
    </row>
    <row r="1077" spans="2:2">
      <c r="B1077" s="284"/>
    </row>
    <row r="1078" spans="2:2">
      <c r="B1078" s="284"/>
    </row>
    <row r="1079" spans="2:2">
      <c r="B1079" s="284"/>
    </row>
    <row r="1081" spans="2:2">
      <c r="B1081" s="284"/>
    </row>
    <row r="1082" spans="2:2">
      <c r="B1082" s="284"/>
    </row>
    <row r="1084" spans="2:2">
      <c r="B1084" s="284"/>
    </row>
    <row r="1085" spans="2:2">
      <c r="B1085" s="284"/>
    </row>
    <row r="1087" spans="2:2">
      <c r="B1087" s="284"/>
    </row>
    <row r="1088" spans="2:2">
      <c r="B1088" s="284"/>
    </row>
    <row r="1089" spans="2:2">
      <c r="B1089" s="284"/>
    </row>
    <row r="1090" spans="2:2">
      <c r="B1090" s="284"/>
    </row>
    <row r="1091" spans="2:2">
      <c r="B1091" s="218"/>
    </row>
    <row r="1092" spans="2:2">
      <c r="B1092" s="239"/>
    </row>
    <row r="1093" spans="2:2">
      <c r="B1093" s="284"/>
    </row>
    <row r="1094" spans="2:2">
      <c r="B1094" s="284"/>
    </row>
    <row r="1095" spans="2:2">
      <c r="B1095" s="284"/>
    </row>
    <row r="1096" spans="2:2">
      <c r="B1096" s="218"/>
    </row>
    <row r="1098" spans="2:2">
      <c r="B1098" s="284"/>
    </row>
    <row r="1099" spans="2:2">
      <c r="B1099" s="284"/>
    </row>
    <row r="1100" spans="2:2">
      <c r="B1100" s="284"/>
    </row>
    <row r="1101" spans="2:2">
      <c r="B1101" s="284"/>
    </row>
    <row r="1102" spans="2:2">
      <c r="B1102" s="284"/>
    </row>
    <row r="1104" spans="2:2">
      <c r="B1104" s="284"/>
    </row>
    <row r="1105" spans="2:2">
      <c r="B1105" s="284"/>
    </row>
    <row r="1107" spans="2:2">
      <c r="B1107" s="284"/>
    </row>
    <row r="1108" spans="2:2">
      <c r="B1108" s="284"/>
    </row>
    <row r="1109" spans="2:2">
      <c r="B1109" s="284"/>
    </row>
    <row r="1110" spans="2:2">
      <c r="B1110" s="284"/>
    </row>
    <row r="1111" spans="2:2">
      <c r="B1111" s="218"/>
    </row>
    <row r="1112" spans="2:2">
      <c r="B1112" s="239"/>
    </row>
    <row r="1113" spans="2:2">
      <c r="B1113" s="284"/>
    </row>
    <row r="1114" spans="2:2">
      <c r="B1114" s="284"/>
    </row>
    <row r="1115" spans="2:2">
      <c r="B1115" s="284"/>
    </row>
    <row r="1116" spans="2:2">
      <c r="B1116" s="218"/>
    </row>
    <row r="1117" spans="2:2">
      <c r="B1117" s="284"/>
    </row>
    <row r="1118" spans="2:2">
      <c r="B1118" s="284"/>
    </row>
    <row r="1119" spans="2:2">
      <c r="B1119" s="284"/>
    </row>
    <row r="1121" spans="2:2">
      <c r="B1121" s="284"/>
    </row>
    <row r="1122" spans="2:2">
      <c r="B1122" s="284"/>
    </row>
    <row r="1124" spans="2:2">
      <c r="B1124" s="284"/>
    </row>
    <row r="1125" spans="2:2">
      <c r="B1125" s="284"/>
    </row>
    <row r="1127" spans="2:2">
      <c r="B1127" s="284"/>
    </row>
    <row r="1128" spans="2:2">
      <c r="B1128" s="284"/>
    </row>
    <row r="1130" spans="2:2">
      <c r="B1130" s="284"/>
    </row>
    <row r="1131" spans="2:2">
      <c r="B1131" s="284"/>
    </row>
    <row r="1133" spans="2:2">
      <c r="B1133" s="284"/>
    </row>
    <row r="1134" spans="2:2">
      <c r="B1134" s="284"/>
    </row>
    <row r="1135" spans="2:2">
      <c r="B1135" s="284"/>
    </row>
    <row r="1136" spans="2:2">
      <c r="B1136" s="284"/>
    </row>
    <row r="1137" spans="2:2">
      <c r="B1137" s="284"/>
    </row>
    <row r="1139" spans="2:2">
      <c r="B1139" s="284"/>
    </row>
    <row r="1140" spans="2:2">
      <c r="B1140" s="284"/>
    </row>
    <row r="1141" spans="2:2">
      <c r="B1141" s="284"/>
    </row>
    <row r="1142" spans="2:2">
      <c r="B1142" s="284"/>
    </row>
    <row r="1143" spans="2:2">
      <c r="B1143" s="284"/>
    </row>
    <row r="1144" spans="2:2">
      <c r="B1144" s="284"/>
    </row>
    <row r="1145" spans="2:2">
      <c r="B1145" s="218"/>
    </row>
    <row r="1146" spans="2:2">
      <c r="B1146" s="284"/>
    </row>
    <row r="1147" spans="2:2">
      <c r="B1147" s="284"/>
    </row>
    <row r="1148" spans="2:2">
      <c r="B1148" s="284"/>
    </row>
    <row r="1149" spans="2:2">
      <c r="B1149" s="284"/>
    </row>
    <row r="1150" spans="2:2">
      <c r="B1150" s="284"/>
    </row>
    <row r="1151" spans="2:2">
      <c r="B1151" s="284"/>
    </row>
    <row r="1152" spans="2:2">
      <c r="B1152" s="284"/>
    </row>
    <row r="1153" spans="2:2">
      <c r="B1153" s="218"/>
    </row>
    <row r="1154" spans="2:2">
      <c r="B1154" s="239"/>
    </row>
    <row r="1155" spans="2:2">
      <c r="B1155" s="284"/>
    </row>
    <row r="1156" spans="2:2">
      <c r="B1156" s="284"/>
    </row>
    <row r="1157" spans="2:2">
      <c r="B1157" s="284"/>
    </row>
    <row r="1158" spans="2:2">
      <c r="B1158" s="218"/>
    </row>
    <row r="1160" spans="2:2">
      <c r="B1160" s="284"/>
    </row>
    <row r="1161" spans="2:2">
      <c r="B1161" s="284"/>
    </row>
    <row r="1163" spans="2:2">
      <c r="B1163" s="284"/>
    </row>
    <row r="1164" spans="2:2">
      <c r="B1164" s="284"/>
    </row>
    <row r="1166" spans="2:2">
      <c r="B1166" s="284"/>
    </row>
    <row r="1167" spans="2:2">
      <c r="B1167" s="284"/>
    </row>
    <row r="1169" spans="2:2">
      <c r="B1169" s="284"/>
    </row>
    <row r="1170" spans="2:2">
      <c r="B1170" s="284"/>
    </row>
    <row r="1171" spans="2:2">
      <c r="B1171" s="284"/>
    </row>
    <row r="1172" spans="2:2">
      <c r="B1172" s="284"/>
    </row>
    <row r="1173" spans="2:2">
      <c r="B1173" s="284"/>
    </row>
    <row r="1175" spans="2:2">
      <c r="B1175" s="284"/>
    </row>
    <row r="1176" spans="2:2">
      <c r="B1176" s="284"/>
    </row>
    <row r="1178" spans="2:2">
      <c r="B1178" s="284"/>
    </row>
    <row r="1179" spans="2:2">
      <c r="B1179" s="284"/>
    </row>
    <row r="1181" spans="2:2">
      <c r="B1181" s="284"/>
    </row>
    <row r="1182" spans="2:2">
      <c r="B1182" s="284"/>
    </row>
    <row r="1184" spans="2:2">
      <c r="B1184" s="284"/>
    </row>
    <row r="1185" spans="2:2">
      <c r="B1185" s="284"/>
    </row>
    <row r="1186" spans="2:2">
      <c r="B1186" s="284"/>
    </row>
    <row r="1187" spans="2:2">
      <c r="B1187" s="284"/>
    </row>
    <row r="1188" spans="2:2">
      <c r="B1188" s="284"/>
    </row>
    <row r="1189" spans="2:2">
      <c r="B1189" s="284"/>
    </row>
    <row r="1190" spans="2:2">
      <c r="B1190" s="218"/>
    </row>
    <row r="1191" spans="2:2">
      <c r="B1191" s="285"/>
    </row>
    <row r="1192" spans="2:2">
      <c r="B1192" s="284"/>
    </row>
    <row r="1193" spans="2:2">
      <c r="B1193" s="284"/>
    </row>
    <row r="1194" spans="2:2">
      <c r="B1194" s="284"/>
    </row>
    <row r="1195" spans="2:2">
      <c r="B1195" s="218"/>
    </row>
    <row r="1196" spans="2:2">
      <c r="B1196" s="284"/>
    </row>
    <row r="1197" spans="2:2">
      <c r="B1197" s="284"/>
    </row>
    <row r="1198" spans="2:2">
      <c r="B1198" s="284"/>
    </row>
    <row r="1200" spans="2:2">
      <c r="B1200" s="284"/>
    </row>
    <row r="1201" spans="2:2">
      <c r="B1201" s="284"/>
    </row>
    <row r="1202" spans="2:2">
      <c r="B1202" s="284"/>
    </row>
    <row r="1203" spans="2:2">
      <c r="B1203" s="284"/>
    </row>
    <row r="1204" spans="2:2">
      <c r="B1204" s="284"/>
    </row>
    <row r="1206" spans="2:2">
      <c r="B1206" s="284"/>
    </row>
    <row r="1207" spans="2:2">
      <c r="B1207" s="284"/>
    </row>
    <row r="1208" spans="2:2">
      <c r="B1208" s="284"/>
    </row>
    <row r="1209" spans="2:2">
      <c r="B1209" s="284"/>
    </row>
    <row r="1210" spans="2:2">
      <c r="B1210" s="284"/>
    </row>
    <row r="1211" spans="2:2">
      <c r="B1211" s="284"/>
    </row>
    <row r="1212" spans="2:2">
      <c r="B1212" s="284"/>
    </row>
    <row r="1213" spans="2:2">
      <c r="B1213" s="284"/>
    </row>
    <row r="1214" spans="2:2">
      <c r="B1214" s="284"/>
    </row>
    <row r="1215" spans="2:2">
      <c r="B1215" s="284"/>
    </row>
    <row r="1216" spans="2:2">
      <c r="B1216" s="284"/>
    </row>
    <row r="1217" spans="2:2">
      <c r="B1217" s="284"/>
    </row>
    <row r="1218" spans="2:2">
      <c r="B1218" s="284"/>
    </row>
    <row r="1219" spans="2:2">
      <c r="B1219" s="284"/>
    </row>
    <row r="1220" spans="2:2">
      <c r="B1220" s="284"/>
    </row>
    <row r="1221" spans="2:2">
      <c r="B1221" s="284"/>
    </row>
    <row r="1222" spans="2:2">
      <c r="B1222" s="218"/>
    </row>
    <row r="1223" spans="2:2">
      <c r="B1223" s="285"/>
    </row>
    <row r="1224" spans="2:2">
      <c r="B1224" s="284"/>
    </row>
    <row r="1225" spans="2:2">
      <c r="B1225" s="284"/>
    </row>
    <row r="1228" spans="2:2">
      <c r="B1228" s="284"/>
    </row>
    <row r="1229" spans="2:2">
      <c r="B1229" s="218"/>
    </row>
    <row r="1230" spans="2:2">
      <c r="B1230" s="284"/>
    </row>
    <row r="1231" spans="2:2">
      <c r="B1231" s="284"/>
    </row>
    <row r="1232" spans="2:2">
      <c r="B1232" s="284"/>
    </row>
    <row r="1234" spans="2:2">
      <c r="B1234" s="284"/>
    </row>
    <row r="1235" spans="2:2">
      <c r="B1235" s="284"/>
    </row>
    <row r="1236" spans="2:2">
      <c r="B1236" s="284"/>
    </row>
    <row r="1237" spans="2:2">
      <c r="B1237" s="284"/>
    </row>
    <row r="1238" spans="2:2">
      <c r="B1238" s="284"/>
    </row>
    <row r="1240" spans="2:2">
      <c r="B1240" s="284"/>
    </row>
    <row r="1241" spans="2:2">
      <c r="B1241" s="284"/>
    </row>
    <row r="1243" spans="2:2">
      <c r="B1243" s="284"/>
    </row>
    <row r="1244" spans="2:2">
      <c r="B1244" s="284"/>
    </row>
    <row r="1245" spans="2:2">
      <c r="B1245" s="284"/>
    </row>
    <row r="1246" spans="2:2">
      <c r="B1246" s="284"/>
    </row>
    <row r="1247" spans="2:2">
      <c r="B1247" s="218"/>
    </row>
    <row r="1248" spans="2:2">
      <c r="B1248" s="285"/>
    </row>
    <row r="1249" spans="2:2">
      <c r="B1249" s="284"/>
    </row>
    <row r="1250" spans="2:2">
      <c r="B1250" s="284"/>
    </row>
    <row r="1251" spans="2:2">
      <c r="B1251" s="284"/>
    </row>
    <row r="1252" spans="2:2">
      <c r="B1252" s="218"/>
    </row>
    <row r="1253" spans="2:2">
      <c r="B1253" s="284"/>
    </row>
    <row r="1254" spans="2:2">
      <c r="B1254" s="284"/>
    </row>
    <row r="1255" spans="2:2">
      <c r="B1255" s="284"/>
    </row>
    <row r="1256" spans="2:2">
      <c r="B1256" s="284"/>
    </row>
    <row r="1257" spans="2:2">
      <c r="B1257" s="284"/>
    </row>
    <row r="1258" spans="2:2">
      <c r="B1258" s="284"/>
    </row>
    <row r="1259" spans="2:2">
      <c r="B1259" s="284"/>
    </row>
    <row r="1260" spans="2:2">
      <c r="B1260" s="284"/>
    </row>
    <row r="1261" spans="2:2">
      <c r="B1261" s="284"/>
    </row>
    <row r="1262" spans="2:2">
      <c r="B1262" s="284"/>
    </row>
    <row r="1263" spans="2:2">
      <c r="B1263" s="284"/>
    </row>
    <row r="1264" spans="2:2">
      <c r="B1264" s="284"/>
    </row>
    <row r="1265" spans="2:2">
      <c r="B1265" s="284"/>
    </row>
    <row r="1266" spans="2:2">
      <c r="B1266" s="284"/>
    </row>
    <row r="1267" spans="2:2">
      <c r="B1267" s="284"/>
    </row>
    <row r="1268" spans="2:2">
      <c r="B1268" s="284"/>
    </row>
    <row r="1269" spans="2:2">
      <c r="B1269" s="284"/>
    </row>
    <row r="1270" spans="2:2">
      <c r="B1270" s="284"/>
    </row>
    <row r="1271" spans="2:2">
      <c r="B1271" s="284"/>
    </row>
    <row r="1272" spans="2:2">
      <c r="B1272" s="284"/>
    </row>
    <row r="1274" spans="2:2">
      <c r="B1274" s="218"/>
    </row>
    <row r="1275" spans="2:2">
      <c r="B1275" s="284"/>
    </row>
    <row r="1276" spans="2:2">
      <c r="B1276" s="284"/>
    </row>
    <row r="1277" spans="2:2">
      <c r="B1277" s="284"/>
    </row>
    <row r="1278" spans="2:2">
      <c r="B1278" s="284"/>
    </row>
    <row r="1281" spans="2:2">
      <c r="B1281" s="218"/>
    </row>
    <row r="1282" spans="2:2">
      <c r="B1282" s="285"/>
    </row>
    <row r="1283" spans="2:2">
      <c r="B1283" s="284"/>
    </row>
    <row r="1284" spans="2:2">
      <c r="B1284" s="284"/>
    </row>
    <row r="1285" spans="2:2">
      <c r="B1285" s="284"/>
    </row>
    <row r="1286" spans="2:2">
      <c r="B1286" s="284"/>
    </row>
    <row r="1287" spans="2:2">
      <c r="B1287" s="284"/>
    </row>
    <row r="1288" spans="2:2">
      <c r="B1288" s="218"/>
    </row>
    <row r="1289" spans="2:2">
      <c r="B1289" s="284"/>
    </row>
    <row r="1290" spans="2:2">
      <c r="B1290" s="284"/>
    </row>
    <row r="1291" spans="2:2">
      <c r="B1291" s="284"/>
    </row>
    <row r="1292" spans="2:2">
      <c r="B1292" s="284"/>
    </row>
    <row r="1293" spans="2:2">
      <c r="B1293" s="284"/>
    </row>
    <row r="1294" spans="2:2">
      <c r="B1294" s="284"/>
    </row>
    <row r="1295" spans="2:2">
      <c r="B1295" s="284"/>
    </row>
    <row r="1296" spans="2:2">
      <c r="B1296" s="284"/>
    </row>
    <row r="1297" spans="2:2">
      <c r="B1297" s="284"/>
    </row>
    <row r="1299" spans="2:2">
      <c r="B1299" s="284"/>
    </row>
    <row r="1300" spans="2:2">
      <c r="B1300" s="284"/>
    </row>
    <row r="1301" spans="2:2">
      <c r="B1301" s="284"/>
    </row>
    <row r="1302" spans="2:2">
      <c r="B1302" s="284"/>
    </row>
    <row r="1303" spans="2:2">
      <c r="B1303" s="284"/>
    </row>
    <row r="1304" spans="2:2">
      <c r="B1304" s="284"/>
    </row>
    <row r="1305" spans="2:2">
      <c r="B1305" s="284"/>
    </row>
    <row r="1306" spans="2:2">
      <c r="B1306" s="218"/>
    </row>
    <row r="1307" spans="2:2">
      <c r="B1307" s="285"/>
    </row>
    <row r="1308" spans="2:2">
      <c r="B1308" s="284"/>
    </row>
    <row r="1309" spans="2:2">
      <c r="B1309" s="284"/>
    </row>
    <row r="1310" spans="2:2">
      <c r="B1310" s="284"/>
    </row>
    <row r="1311" spans="2:2">
      <c r="B1311" s="218"/>
    </row>
    <row r="1313" spans="2:2">
      <c r="B1313" s="284"/>
    </row>
    <row r="1314" spans="2:2">
      <c r="B1314" s="284"/>
    </row>
    <row r="1315" spans="2:2">
      <c r="B1315" s="284"/>
    </row>
    <row r="1316" spans="2:2">
      <c r="B1316" s="284"/>
    </row>
    <row r="1317" spans="2:2">
      <c r="B1317" s="284"/>
    </row>
    <row r="1318" spans="2:2">
      <c r="B1318" s="284"/>
    </row>
    <row r="1319" spans="2:2">
      <c r="B1319" s="284"/>
    </row>
    <row r="1320" spans="2:2">
      <c r="B1320" s="284"/>
    </row>
    <row r="1322" spans="2:2">
      <c r="B1322" s="284"/>
    </row>
    <row r="1323" spans="2:2">
      <c r="B1323" s="284"/>
    </row>
    <row r="1325" spans="2:2">
      <c r="B1325" s="284"/>
    </row>
    <row r="1326" spans="2:2">
      <c r="B1326" s="284"/>
    </row>
    <row r="1327" spans="2:2">
      <c r="B1327" s="284"/>
    </row>
    <row r="1328" spans="2:2">
      <c r="B1328" s="284"/>
    </row>
    <row r="1329" spans="2:2">
      <c r="B1329" s="284"/>
    </row>
    <row r="1330" spans="2:2">
      <c r="B1330" s="284"/>
    </row>
    <row r="1331" spans="2:2">
      <c r="B1331" s="284"/>
    </row>
    <row r="1332" spans="2:2">
      <c r="B1332" s="284"/>
    </row>
    <row r="1333" spans="2:2">
      <c r="B1333" s="218"/>
    </row>
    <row r="1334" spans="2:2">
      <c r="B1334" s="285"/>
    </row>
    <row r="1335" spans="2:2">
      <c r="B1335" s="284"/>
    </row>
    <row r="1336" spans="2:2">
      <c r="B1336" s="284"/>
    </row>
    <row r="1338" spans="2:2">
      <c r="B1338" s="284"/>
    </row>
    <row r="1339" spans="2:2">
      <c r="B1339" s="218"/>
    </row>
    <row r="1340" spans="2:2">
      <c r="B1340" s="284"/>
    </row>
    <row r="1341" spans="2:2">
      <c r="B1341" s="284"/>
    </row>
    <row r="1342" spans="2:2">
      <c r="B1342" s="284"/>
    </row>
    <row r="1343" spans="2:2">
      <c r="B1343" s="284"/>
    </row>
    <row r="1344" spans="2:2">
      <c r="B1344" s="284"/>
    </row>
    <row r="1345" spans="2:2">
      <c r="B1345" s="284"/>
    </row>
    <row r="1346" spans="2:2">
      <c r="B1346" s="284"/>
    </row>
    <row r="1347" spans="2:2">
      <c r="B1347" s="284"/>
    </row>
    <row r="1348" spans="2:2">
      <c r="B1348" s="284"/>
    </row>
    <row r="1349" spans="2:2">
      <c r="B1349" s="284"/>
    </row>
    <row r="1350" spans="2:2">
      <c r="B1350" s="284"/>
    </row>
    <row r="1351" spans="2:2">
      <c r="B1351" s="284"/>
    </row>
    <row r="1353" spans="2:2">
      <c r="B1353" s="284"/>
    </row>
    <row r="1354" spans="2:2">
      <c r="B1354" s="284"/>
    </row>
    <row r="1355" spans="2:2">
      <c r="B1355" s="284"/>
    </row>
    <row r="1356" spans="2:2">
      <c r="B1356" s="284"/>
    </row>
    <row r="1357" spans="2:2">
      <c r="B1357" s="284"/>
    </row>
    <row r="1358" spans="2:2">
      <c r="B1358" s="284"/>
    </row>
    <row r="1359" spans="2:2">
      <c r="B1359" s="284"/>
    </row>
    <row r="1360" spans="2:2">
      <c r="B1360" s="284"/>
    </row>
    <row r="1361" spans="2:2">
      <c r="B1361" s="218"/>
    </row>
    <row r="1362" spans="2:2">
      <c r="B1362" s="285"/>
    </row>
    <row r="1363" spans="2:2">
      <c r="B1363" s="284"/>
    </row>
    <row r="1364" spans="2:2">
      <c r="B1364" s="284"/>
    </row>
    <row r="1365" spans="2:2">
      <c r="B1365" s="284"/>
    </row>
    <row r="1366" spans="2:2">
      <c r="B1366" s="284"/>
    </row>
    <row r="1367" spans="2:2">
      <c r="B1367" s="218"/>
    </row>
    <row r="1368" spans="2:2">
      <c r="B1368" s="284"/>
    </row>
    <row r="1369" spans="2:2">
      <c r="B1369" s="284"/>
    </row>
    <row r="1370" spans="2:2">
      <c r="B1370" s="284"/>
    </row>
    <row r="1371" spans="2:2">
      <c r="B1371" s="284"/>
    </row>
    <row r="1372" spans="2:2">
      <c r="B1372" s="284"/>
    </row>
    <row r="1373" spans="2:2">
      <c r="B1373" s="284"/>
    </row>
    <row r="1374" spans="2:2">
      <c r="B1374" s="284"/>
    </row>
    <row r="1375" spans="2:2">
      <c r="B1375" s="284"/>
    </row>
    <row r="1376" spans="2:2">
      <c r="B1376" s="284"/>
    </row>
    <row r="1377" spans="2:2">
      <c r="B1377" s="284"/>
    </row>
    <row r="1378" spans="2:2">
      <c r="B1378" s="284"/>
    </row>
    <row r="1379" spans="2:2">
      <c r="B1379" s="284"/>
    </row>
    <row r="1380" spans="2:2">
      <c r="B1380" s="284"/>
    </row>
    <row r="1381" spans="2:2">
      <c r="B1381" s="284"/>
    </row>
    <row r="1382" spans="2:2">
      <c r="B1382" s="284"/>
    </row>
    <row r="1384" spans="2:2">
      <c r="B1384" s="284"/>
    </row>
    <row r="1385" spans="2:2">
      <c r="B1385" s="284"/>
    </row>
    <row r="1387" spans="2:2">
      <c r="B1387" s="284"/>
    </row>
    <row r="1388" spans="2:2">
      <c r="B1388" s="284"/>
    </row>
    <row r="1390" spans="2:2">
      <c r="B1390" s="284"/>
    </row>
    <row r="1391" spans="2:2">
      <c r="B1391" s="284"/>
    </row>
    <row r="1393" spans="2:2">
      <c r="B1393" s="284"/>
    </row>
    <row r="1394" spans="2:2">
      <c r="B1394" s="284"/>
    </row>
    <row r="1396" spans="2:2">
      <c r="B1396" s="284"/>
    </row>
    <row r="1397" spans="2:2">
      <c r="B1397" s="284"/>
    </row>
    <row r="1405" spans="2:2">
      <c r="B1405" s="239"/>
    </row>
    <row r="1408" spans="2:2">
      <c r="B1408" s="218"/>
    </row>
    <row r="1409" spans="2:2">
      <c r="B1409" s="239"/>
    </row>
    <row r="1414" spans="2:2">
      <c r="B1414" s="218"/>
    </row>
    <row r="1420" spans="2:2">
      <c r="B1420" s="218"/>
    </row>
    <row r="1421" spans="2:2">
      <c r="B1421" s="239"/>
    </row>
    <row r="1425" spans="2:2">
      <c r="B1425" s="218"/>
    </row>
    <row r="1453" spans="2:2">
      <c r="B1453" s="218"/>
    </row>
    <row r="1454" spans="2:2">
      <c r="B1454" s="239"/>
    </row>
    <row r="1458" spans="2:2">
      <c r="B1458" s="218"/>
    </row>
    <row r="1475" spans="2:2">
      <c r="B1475" s="218"/>
    </row>
    <row r="1481" spans="2:2">
      <c r="B1481" s="218"/>
    </row>
    <row r="1482" spans="2:2">
      <c r="B1482" s="239"/>
    </row>
    <row r="1486" spans="2:2">
      <c r="B1486" s="218"/>
    </row>
    <row r="1527" spans="2:2">
      <c r="B1527" s="218"/>
    </row>
    <row r="1528" spans="2:2">
      <c r="B1528" s="239"/>
    </row>
    <row r="1532" spans="2:2">
      <c r="B1532" s="218"/>
    </row>
    <row r="1554" spans="2:2">
      <c r="B1554" s="218"/>
    </row>
    <row r="1555" spans="2:2">
      <c r="B1555" s="218"/>
    </row>
    <row r="1556" spans="2:2">
      <c r="B1556" s="239"/>
    </row>
    <row r="1559" spans="2:2">
      <c r="B1559" s="218"/>
    </row>
    <row r="1584" spans="2:2">
      <c r="B1584" s="218"/>
    </row>
    <row r="1590" spans="2:2">
      <c r="B1590" s="218"/>
    </row>
    <row r="1591" spans="2:2">
      <c r="B1591" s="239"/>
    </row>
    <row r="1595" spans="2:2">
      <c r="B1595" s="218"/>
    </row>
    <row r="1617" spans="2:2">
      <c r="B1617" s="218"/>
    </row>
    <row r="1618" spans="2:2">
      <c r="B1618" s="239"/>
    </row>
    <row r="1623" spans="2:2">
      <c r="B1623" s="218"/>
    </row>
    <row r="1654" spans="2:2">
      <c r="B1654" s="218"/>
    </row>
    <row r="1660" spans="2:2">
      <c r="B1660" s="218"/>
    </row>
    <row r="1661" spans="2:2">
      <c r="B1661" s="239"/>
    </row>
    <row r="1665" spans="2:2">
      <c r="B1665" s="218"/>
    </row>
    <row r="1695" spans="2:2">
      <c r="B1695" s="218"/>
    </row>
    <row r="1696" spans="2:2">
      <c r="B1696" s="239"/>
    </row>
    <row r="1700" spans="2:2">
      <c r="B1700" s="218"/>
    </row>
    <row r="1734" spans="2:2">
      <c r="B1734" s="218"/>
    </row>
    <row r="1755" spans="2:2">
      <c r="B1755" s="218"/>
    </row>
    <row r="1756" spans="2:2">
      <c r="B1756" s="239"/>
    </row>
    <row r="1761" spans="2:2">
      <c r="B1761" s="218"/>
    </row>
    <row r="1794" spans="2:2">
      <c r="B1794" s="218"/>
    </row>
    <row r="1807" spans="2:2">
      <c r="B1807" s="218"/>
    </row>
    <row r="1808" spans="2:2">
      <c r="B1808" s="239"/>
    </row>
    <row r="1813" spans="2:2">
      <c r="B1813" s="218"/>
    </row>
  </sheetData>
  <mergeCells count="21">
    <mergeCell ref="C4:D4"/>
    <mergeCell ref="E4:F4"/>
    <mergeCell ref="B11:B12"/>
    <mergeCell ref="C11:D11"/>
    <mergeCell ref="E11:F11"/>
    <mergeCell ref="I4:J4"/>
    <mergeCell ref="I11:J11"/>
    <mergeCell ref="I18:J18"/>
    <mergeCell ref="I25:J25"/>
    <mergeCell ref="B31:F31"/>
    <mergeCell ref="B18:B19"/>
    <mergeCell ref="C18:D18"/>
    <mergeCell ref="E18:F18"/>
    <mergeCell ref="B25:B26"/>
    <mergeCell ref="C25:D25"/>
    <mergeCell ref="E25:F25"/>
    <mergeCell ref="G4:H4"/>
    <mergeCell ref="G11:H11"/>
    <mergeCell ref="G18:H18"/>
    <mergeCell ref="G25:H25"/>
    <mergeCell ref="B4:B5"/>
  </mergeCells>
  <pageMargins left="0.7" right="0.7" top="0.75" bottom="0.75" header="0.3" footer="0.3"/>
  <pageSetup paperSize="9" scale="90" orientation="portrait" r:id="rId1"/>
  <ignoredErrors>
    <ignoredError sqref="G28 D7:D9 F7:F9 G8:G9 E7: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R34" sqref="R34"/>
    </sheetView>
  </sheetViews>
  <sheetFormatPr defaultRowHeight="13.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4" workbookViewId="0"/>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2</vt:i4>
      </vt:variant>
    </vt:vector>
  </HeadingPairs>
  <TitlesOfParts>
    <vt:vector size="9" baseType="lpstr">
      <vt:lpstr>Sutartiniai žymėjimai</vt:lpstr>
      <vt:lpstr>1. Vizijos rodikliai</vt:lpstr>
      <vt:lpstr>2. Tikslų-uždavinių rodikliai</vt:lpstr>
      <vt:lpstr>3. Priemonių įgyvendinimas</vt:lpstr>
      <vt:lpstr>Prioritetų įgyvendinimas</vt:lpstr>
      <vt:lpstr>Lapas2</vt:lpstr>
      <vt:lpstr>Lapas1</vt:lpstr>
      <vt:lpstr>'2. Tikslų-uždavinių rodikliai'!Print_Area</vt:lpstr>
      <vt:lpstr>'3. Priemonių įgyvendinimas'!Print_Area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Inga Mikalauskienė</cp:lastModifiedBy>
  <cp:revision/>
  <cp:lastPrinted>2025-07-09T07:23:12Z</cp:lastPrinted>
  <dcterms:created xsi:type="dcterms:W3CDTF">2004-06-30T10:49:56Z</dcterms:created>
  <dcterms:modified xsi:type="dcterms:W3CDTF">2025-08-07T11:42:00Z</dcterms:modified>
  <cp:category/>
  <cp:contentStatus/>
</cp:coreProperties>
</file>