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56948CCB-8AAE-44BB-B72F-4B584DFACDF1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7 programa 3 lentelė" sheetId="1" r:id="rId1"/>
  </sheets>
  <definedNames>
    <definedName name="_xlnm.Print_Area" localSheetId="0">'007 programa 3 lentelė'!$A$1:$G$137</definedName>
    <definedName name="_xlnm.Print_Titles" localSheetId="0">'007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F31" i="1"/>
  <c r="D31" i="1"/>
  <c r="E73" i="1"/>
  <c r="D119" i="1"/>
  <c r="D73" i="1"/>
  <c r="D67" i="1"/>
  <c r="F38" i="1"/>
  <c r="E119" i="1"/>
  <c r="F119" i="1"/>
  <c r="D58" i="1"/>
  <c r="E58" i="1"/>
  <c r="F58" i="1"/>
  <c r="D38" i="1"/>
  <c r="F114" i="1"/>
  <c r="E114" i="1"/>
  <c r="F73" i="1"/>
  <c r="F46" i="1"/>
  <c r="D46" i="1"/>
  <c r="E38" i="1"/>
  <c r="D78" i="1"/>
  <c r="E46" i="1" l="1"/>
  <c r="D114" i="1"/>
  <c r="D123" i="1"/>
  <c r="E123" i="1"/>
  <c r="F123" i="1"/>
  <c r="E98" i="1"/>
  <c r="F98" i="1"/>
  <c r="E78" i="1"/>
  <c r="F78" i="1"/>
  <c r="D55" i="1"/>
  <c r="E55" i="1"/>
  <c r="F55" i="1"/>
  <c r="D98" i="1" l="1"/>
  <c r="E92" i="1"/>
  <c r="F92" i="1"/>
  <c r="D92" i="1"/>
  <c r="D127" i="1" s="1"/>
  <c r="F67" i="1"/>
  <c r="E67" i="1"/>
  <c r="E127" i="1" l="1"/>
  <c r="F127" i="1"/>
  <c r="F129" i="1" l="1"/>
  <c r="E1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Snieguolė Kačerauskaitė</author>
  </authors>
  <commentList>
    <comment ref="C22" authorId="0" shapeId="0" xr:uid="{0E75C0E3-75B0-445F-B068-F08207F5C85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Vykdytojas BĮ "Klaipėdos paplūdimiai"
</t>
        </r>
      </text>
    </comment>
  </commentList>
</comments>
</file>

<file path=xl/sharedStrings.xml><?xml version="1.0" encoding="utf-8"?>
<sst xmlns="http://schemas.openxmlformats.org/spreadsheetml/2006/main" count="227" uniqueCount="182">
  <si>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</si>
  <si>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</si>
  <si>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</si>
  <si>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</si>
  <si>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</si>
  <si>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</si>
  <si>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007-01 (T)</t>
  </si>
  <si>
    <t>Uždavinys: Siekti, kad miesto viešosios erdvės būtų tvarkingos, jaukios ir saugios</t>
  </si>
  <si>
    <t>007-01-01 (TP)</t>
  </si>
  <si>
    <t>Priemonė: Miesto aikščių, skverų ir kitų bendro naudojimo teritorijų atnaujinimas ir priežiūra</t>
  </si>
  <si>
    <t>007-01-01-01</t>
  </si>
  <si>
    <t xml:space="preserve">Atgimimo aikštės sutvarkymas, didinant patrauklumą investicijoms, skatinant lankytojų srautus </t>
  </si>
  <si>
    <t>3.1.1.4.</t>
  </si>
  <si>
    <t xml:space="preserve">Savivaldybės biudžeto lėšos (nuosavos, be ankstesnių metų likučio) </t>
  </si>
  <si>
    <t xml:space="preserve">Ankstesnių metų likučiai
</t>
  </si>
  <si>
    <t>007-01-01-02 (RP)</t>
  </si>
  <si>
    <t>Turgaus aikštės su prieigomis atgaivinimas</t>
  </si>
  <si>
    <t>3.2.2.3.</t>
  </si>
  <si>
    <t>Kiti šaltiniai (Europos Sąjungos paramos lėšos)</t>
  </si>
  <si>
    <t>007-01-01-03</t>
  </si>
  <si>
    <t xml:space="preserve">AB „Klaipėdos energija“ teritorijos Danės g. 8, Klaipėdoje, konversija   </t>
  </si>
  <si>
    <t>3.2.1.2.</t>
  </si>
  <si>
    <t>007-01-01-04 (RP)</t>
  </si>
  <si>
    <t xml:space="preserve">Danės teritorijos prieigų atgaivinimas Šiauriniame rage </t>
  </si>
  <si>
    <t>3.2.1.1.</t>
  </si>
  <si>
    <t>007-01-01-05</t>
  </si>
  <si>
    <t>Teritorijos prie Santuokų rūmų atnaujinimas</t>
  </si>
  <si>
    <t>007-01-01-06</t>
  </si>
  <si>
    <t>007-01-01-07</t>
  </si>
  <si>
    <t xml:space="preserve">Gėlynų atnaujinimas ir įrengimas </t>
  </si>
  <si>
    <t>007-01-01-08</t>
  </si>
  <si>
    <t>Fontanų priežiūra, remontas ir atnaujinimas</t>
  </si>
  <si>
    <t>007-01-01-09</t>
  </si>
  <si>
    <t>Miesto viešųjų teritorijų inventoriaus priežiūra, įrengimas ir įsigijimas</t>
  </si>
  <si>
    <t>007-01-01-10</t>
  </si>
  <si>
    <t>Šventinis miesto papuošimas (kalėdinio laikotarpio)</t>
  </si>
  <si>
    <t>007-01-01-11</t>
  </si>
  <si>
    <t>Retransliuojamo vaizdo stebėjimo kamerų viešosiose vietose įsigijimas ir eksploatacija</t>
  </si>
  <si>
    <t>2.4.3.5.</t>
  </si>
  <si>
    <t>007-01-01-12</t>
  </si>
  <si>
    <t xml:space="preserve">Dalyvaujamojo biudžeto iniciatyvų įgyvendinimas </t>
  </si>
  <si>
    <t>2.6.4.3.</t>
  </si>
  <si>
    <t>007-01-01-13</t>
  </si>
  <si>
    <t>Kompleksinis sporto ir laisvalaikio zonų sutvarkymas seniūnaitijose</t>
  </si>
  <si>
    <t>3.2.2.5.</t>
  </si>
  <si>
    <t>007-01-01-14</t>
  </si>
  <si>
    <t>BĮ „Klaipėdos paplūdimiai“ veiklos organizavimas</t>
  </si>
  <si>
    <t>Pajamų įmokos ir kitos pajamos</t>
  </si>
  <si>
    <t>007-01-01-15</t>
  </si>
  <si>
    <t>Smiltynės gelbėjimo stoties rekonstrukcija ir prieigų sutvarkymas</t>
  </si>
  <si>
    <t>007-01-01-16</t>
  </si>
  <si>
    <t>Danės upės ir Smiltynės krantinių remontas</t>
  </si>
  <si>
    <t>007-01-01-17</t>
  </si>
  <si>
    <t>Savivaldybei priskirtų teritorijų sanitarinis valymas, parkų, skverų, žaliųjų plotų želdinimas ir aplinkotvarka</t>
  </si>
  <si>
    <t>Kiti finansavimo šaltiniai</t>
  </si>
  <si>
    <t>007-01-01-18</t>
  </si>
  <si>
    <t>Miesto viešųjų tualetų įrengimas, remontas, priežiūra ir nuoma</t>
  </si>
  <si>
    <t>1.2.1.5.</t>
  </si>
  <si>
    <t>007-01-01-19</t>
  </si>
  <si>
    <t>Gyvūnų gerovės ir apsaugos priemonių įgyvendinimas (beglobių gyvūnų gaudymas, sterilizacija ir kt.)</t>
  </si>
  <si>
    <t>007-01-01-20</t>
  </si>
  <si>
    <t xml:space="preserve">Statinių, keliančių pavojų gyvybei ir sveikatai, griovimas </t>
  </si>
  <si>
    <t>007-01-01-21</t>
  </si>
  <si>
    <t>Automobilių nuvežimas ir saugojimas</t>
  </si>
  <si>
    <t>007-01-01-22</t>
  </si>
  <si>
    <t>K. Donelaičio aikštės sutvarkymas</t>
  </si>
  <si>
    <t>007-01-01-23</t>
  </si>
  <si>
    <t>Slipų įrengimas miesto vandens telkiniuose</t>
  </si>
  <si>
    <t>007-01-01-24</t>
  </si>
  <si>
    <t>Savivaldybės biudžetas (įskaitant skolintas lėšas)</t>
  </si>
  <si>
    <t>Iš jo:</t>
  </si>
  <si>
    <t>Kiti šaltiniai</t>
  </si>
  <si>
    <t>Iš jų:</t>
  </si>
  <si>
    <t>007-01-02 (TP)</t>
  </si>
  <si>
    <t>Priemonė: Miesto viešųjų erdvių ir gatvių apšvietimo užtikrinimas</t>
  </si>
  <si>
    <t>007-01-02-01</t>
  </si>
  <si>
    <t>Gatvių ir viešųjų erdvių apšvietimo organizavimo funkcijos įgyvendinimas</t>
  </si>
  <si>
    <t>3.3.2.4.</t>
  </si>
  <si>
    <t>007-01-02-02</t>
  </si>
  <si>
    <t>Viešųjų erdvių (šviesoforų, fontanų, tualetų ir kt.) apšvietimo tinklų ir įrangos eksploatacija</t>
  </si>
  <si>
    <t>007-01-02-03</t>
  </si>
  <si>
    <t>007-02 (T)</t>
  </si>
  <si>
    <t>Uždavinys: Užtikrinti laidojimo paslaugų teikimą, miesto kapinių priežiūrą ir poreikius atitinkantį laidojimo vietų skaičių</t>
  </si>
  <si>
    <t>007-02-01 (TP)</t>
  </si>
  <si>
    <t>Priemonė: Laidojimo paslaugų teikimas ir kapinių priežiūros organizavimas</t>
  </si>
  <si>
    <t>007-02-01-01</t>
  </si>
  <si>
    <t xml:space="preserve">Mirusių (žuvusių) žmonių palaikų pervežimas iš įvykio vietos, laikymas (saugojimas) bei nenustatytos asmenybės palaikų laidojimas </t>
  </si>
  <si>
    <t>007-02-01-02</t>
  </si>
  <si>
    <t>Miesto kapinių priežiūra ir  infrastruktūros atnaujinimas</t>
  </si>
  <si>
    <t>3.2.2.6.</t>
  </si>
  <si>
    <t>007-02-01-03</t>
  </si>
  <si>
    <t>Antrojo pasaulinio karo Sovietų Sąjungos karių palaidojimo vietos, esančios S. Daukanto gatvėje, pertvarkymas</t>
  </si>
  <si>
    <t>007-03 (T)</t>
  </si>
  <si>
    <t>Uždavinys: Užtikrinti švarą ir tvarką daugiabučių gyvenamųjų namų kvartaluose, skatinti gyventojus renovuoti, prižiūrėti ir saugoti savo turtą</t>
  </si>
  <si>
    <t>007-03-01 (TP)</t>
  </si>
  <si>
    <t>Priemonė: Daugiabučių gyvenamųjų namų kvartalų atnaujinimo ir priežiūros vykdymas</t>
  </si>
  <si>
    <t>007-03-01-01</t>
  </si>
  <si>
    <t>Daugiabučių namų kiemų automobilių stovėjimo aikštelių ir kitų kietųjų dangų projektavimas, įrengimas ir atnaujinimas</t>
  </si>
  <si>
    <t>3.2.2.1.</t>
  </si>
  <si>
    <t>Lietuvos Respublikos valstybės biudžeto dotacijos</t>
  </si>
  <si>
    <t>Kiti šaltiniai (valstybės biudžeto lėšos)</t>
  </si>
  <si>
    <t>007-03-01-02</t>
  </si>
  <si>
    <t xml:space="preserve">Daugiabučių namų savininkų bendrijų (DNSB) pirmininkų mokymų organizavimas </t>
  </si>
  <si>
    <t>007-03-01-03</t>
  </si>
  <si>
    <t xml:space="preserve">Vaikų žaidimo aikštelių įrengimas, atnaujinimas ir priežiūra </t>
  </si>
  <si>
    <t>007-03-01-04</t>
  </si>
  <si>
    <t>Klaipėdos miesto kvartalų energinio efektyvumo didinimo galimybių studija</t>
  </si>
  <si>
    <t>Europos Sąjungos ir kitos tarptautinės finansinės paramos lėšos</t>
  </si>
  <si>
    <t>Kiti šaltiniai (valstybės biudžeto lėšos)'</t>
  </si>
  <si>
    <t>007-03-02 (TP)</t>
  </si>
  <si>
    <t>Priemonė: Saugios kaimynystės bendruomenėje projektų įgyvendinimas</t>
  </si>
  <si>
    <t>007-04 (T)</t>
  </si>
  <si>
    <t>Uždavinys: Eksploatuoti, remontuoti ir plėtoti inžinerinio aprūpinimo sistemas</t>
  </si>
  <si>
    <t>007-04-01 (TP)</t>
  </si>
  <si>
    <t>Priemonė: Inžinerinio aprūpinimo sistemų tobulinimas</t>
  </si>
  <si>
    <t>007-04-01-01</t>
  </si>
  <si>
    <t>Klaipėdos miesto paviršinių nuotekų tinklų įrengimas, remontas ir rekonstrukcija</t>
  </si>
  <si>
    <t>3.3.3.4.</t>
  </si>
  <si>
    <t>007-04-01-02</t>
  </si>
  <si>
    <t>Dalinio finansavimo skyrimas namų ūkiams prisijungti prie centralizuotų geriamojo vandens tiekimo ir nuotekų tvarkymo infrastruktūros</t>
  </si>
  <si>
    <t>3.2.2.7</t>
  </si>
  <si>
    <t>007-04-01-03</t>
  </si>
  <si>
    <t>47,4 ha Medelyno gyvenamojo rajono infrastruktūros išvystymas. I etapas</t>
  </si>
  <si>
    <t>3.2.1.4.</t>
  </si>
  <si>
    <t>007-04-01-04</t>
  </si>
  <si>
    <t>Kompensacijų mokėjimas infrastruktūros plėtros iniciatoriams už patirtas infrastruktūros plėtros sutartyje nustatytas savivaldybės infrastruktūros plėtros išlaidas</t>
  </si>
  <si>
    <t>007-04-01-05</t>
  </si>
  <si>
    <t>Klaipėdos miesto gatvių kietųjų dangų paviršinių nuotekų priežiūra</t>
  </si>
  <si>
    <t>007-04-01-06</t>
  </si>
  <si>
    <t>3.3.3.4</t>
  </si>
  <si>
    <t>007-04-01-07</t>
  </si>
  <si>
    <t>007-04-01-08</t>
  </si>
  <si>
    <t>Vandentiekio ir nuotekų tinklų Klaipėdos miesto savivaldybės Kairių g. rekonstravimas ir tiesimas</t>
  </si>
  <si>
    <t>3.3.3.2.</t>
  </si>
  <si>
    <t>007-05 (T)</t>
  </si>
  <si>
    <t>Uždavinys: Efektyviai valdyti savivaldybei priklausantį turtą</t>
  </si>
  <si>
    <t>007-05-01 (TP)</t>
  </si>
  <si>
    <t>Priemonė: Savivaldybei nuosavybės teise priklausančio ir patikėjimo teise valdomo turto valdymas, naudojimas ir disponavimas</t>
  </si>
  <si>
    <t>007-05-01-01</t>
  </si>
  <si>
    <t>Nekilnojamojo turto matavimai ir teisinė registracija</t>
  </si>
  <si>
    <t>007-05-01-02</t>
  </si>
  <si>
    <t>Savivaldybei priklausančių patalpų eksploatacinių ir kitų išlaidų padengimas</t>
  </si>
  <si>
    <t>007-05-01-03</t>
  </si>
  <si>
    <t>Pastatų, kuriuose yra savivaldybei priklausančios negyvenamosios patalpos, bendro naudojimo objektų remonto išlaidų padengimas</t>
  </si>
  <si>
    <t>007-05-01-04</t>
  </si>
  <si>
    <t>Savivaldybės kontroliuojamų įmonių įstatinio kapitalo didinimas, perduodant inžinerinius tinklus funkcijoms vykdyti, neveikiančių įmonių likvidavimas</t>
  </si>
  <si>
    <t>007-05-01-05</t>
  </si>
  <si>
    <t>Automobilių statymo aikštelės prie „Švyturio“ arenos apšvietimo išlaidų dengimas ir energinių išteklių išlaidų kompensavimas UAB „Klaipėdos arena“</t>
  </si>
  <si>
    <t>007-05-01-06</t>
  </si>
  <si>
    <t>Objektų rengimas privatizavimui, privatizavimo programų rengimas, objektų privatizavimo organizavimas</t>
  </si>
  <si>
    <t>007-05-01-07</t>
  </si>
  <si>
    <t>Gyvenamųjų patalpų ir jų priklausinių, taip pat pagalbinės paskirties pastatų, jų dalių privatizavimo dokumentų rengimas</t>
  </si>
  <si>
    <t>007-05-01-08</t>
  </si>
  <si>
    <t>Turto valdymo dokumentų rengimas (galimybių studijos, ekspertizės ir kt.)</t>
  </si>
  <si>
    <t>007-05-01-09</t>
  </si>
  <si>
    <t>Savivaldybės turto valdymo strategijos priemonių plano įgyvendinimas</t>
  </si>
  <si>
    <t>007-05-01-10</t>
  </si>
  <si>
    <t>Priedangų infrastruktūros plėtra</t>
  </si>
  <si>
    <t>007-05-02 (TP)</t>
  </si>
  <si>
    <t xml:space="preserve">Priemonė: Savivaldybei priklausančių statinių esamos techninės būklės įvertinimo paslaugų įsigijimas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</si>
  <si>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</si>
  <si>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</si>
  <si>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</si>
  <si>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</si>
  <si>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</si>
  <si>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</si>
  <si>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</si>
  <si>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</si>
  <si>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r>
      <t>Neringos skvero atnaujinimas</t>
    </r>
    <r>
      <rPr>
        <sz val="10"/>
        <rFont val="Times New Roman"/>
        <family val="1"/>
      </rPr>
      <t> </t>
    </r>
  </si>
  <si>
    <t>Viešųjų erdvių, daugiabučių namų kiemų ir gatvių apšvietimo įrengimas</t>
  </si>
  <si>
    <t>Savivaldybės biudžeto lėšos (nuosavos, be ankstesnių metų likučio)</t>
  </si>
  <si>
    <t>Ankstesnių metų likučiai</t>
  </si>
  <si>
    <t>Skolintos lėšos</t>
  </si>
  <si>
    <t>Kiti šaltiniai (kiti finansavimo šaltiniai)</t>
  </si>
  <si>
    <t>Girulių–Melnragės ir Smiltynės paplūdimių prieigų ir infrastruktūros sutvarkymas</t>
  </si>
  <si>
    <t xml:space="preserve">AB „Klaipėdos vanduo“ įstatinio kapitalo didinimas lietaus nuotekų tinklams įrengti teritorijoje tarp Tilžės g. ir Vilniaus pl. (A1 magistralinio kelio) 
</t>
  </si>
  <si>
    <t>AB „Klaipėdos vanduo“ įstatinio kapitalo didinimas 
slėginei buitinių nuotekų linijai nuo NS6 iki nuotekų valyklos Dumpiuose rekonstruoti</t>
  </si>
  <si>
    <t>3 lentelė. Klaipėdos miesto savivaldybės 2025–2027 metų 007 Miesto infrastruktūros objektų priežiūros ir modernizavimo programos uždaviniai, priemonės, asignavimai ir kitos lėšos (tūkst. eurų)</t>
  </si>
  <si>
    <t>Projekto ,,Lietaus nuotekų baseino su išleistuvu Nr. 20 į Trinyčių tvenkinį rekonstrukcija (teritorija nuo Vilniaus pl., Tilžės g., Šilutės pl. dalis, Mokyklos g., Technikos g., teritorija už geležinkelio) Klaipėdoje statybos projektas (projekto korektūra)“ I etapo laidos B parengimas</t>
  </si>
  <si>
    <t>007-04-01-09</t>
  </si>
  <si>
    <t>Priedangų infrastruktūros plėtra (antras projektas)</t>
  </si>
  <si>
    <t>007-05-01-11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</si>
</sst>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165" fontId="2" fillId="3" borderId="15" xfId="0" applyNumberFormat="1" applyFont="1" applyFill="1" applyBorder="1" applyAlignment="1">
      <alignment horizontal="center" vertical="top" wrapText="1"/>
    </xf>
    <xf numFmtId="3" fontId="3" fillId="3" borderId="7" xfId="0" applyNumberFormat="1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7" borderId="28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vertical="top" wrapText="1"/>
    </xf>
    <xf numFmtId="164" fontId="3" fillId="5" borderId="2" xfId="0" applyNumberFormat="1" applyFont="1" applyFill="1" applyBorder="1" applyAlignment="1">
      <alignment horizontal="center" vertical="top" wrapText="1"/>
    </xf>
    <xf numFmtId="165" fontId="3" fillId="5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2" fillId="0" borderId="29" xfId="0" applyFont="1" applyBorder="1"/>
    <xf numFmtId="0" fontId="2" fillId="0" borderId="0" xfId="0" applyFont="1"/>
    <xf numFmtId="165" fontId="2" fillId="0" borderId="0" xfId="0" applyNumberFormat="1" applyFont="1"/>
    <xf numFmtId="0" fontId="3" fillId="0" borderId="17" xfId="0" applyFont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0" fontId="2" fillId="3" borderId="0" xfId="0" applyFont="1" applyFill="1"/>
    <xf numFmtId="165" fontId="2" fillId="3" borderId="3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0" fontId="3" fillId="7" borderId="5" xfId="0" applyFont="1" applyFill="1" applyBorder="1" applyAlignment="1">
      <alignment vertical="top" wrapText="1"/>
    </xf>
    <xf numFmtId="0" fontId="3" fillId="7" borderId="20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7" borderId="12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165" fontId="3" fillId="4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165" fontId="2" fillId="3" borderId="7" xfId="0" applyNumberFormat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5" fontId="2" fillId="0" borderId="3" xfId="0" applyNumberFormat="1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165" fontId="2" fillId="3" borderId="13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5" fontId="2" fillId="3" borderId="9" xfId="0" applyNumberFormat="1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5" fontId="3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5" borderId="2" xfId="0" applyFont="1" applyFill="1" applyBorder="1" applyAlignment="1">
      <alignment horizontal="justify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6" borderId="16" xfId="0" applyFont="1" applyFill="1" applyBorder="1" applyAlignment="1">
      <alignment horizontal="justify" vertical="center" wrapText="1"/>
    </xf>
    <xf numFmtId="0" fontId="3" fillId="6" borderId="6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justify" vertical="top" wrapText="1"/>
    </xf>
    <xf numFmtId="0" fontId="3" fillId="3" borderId="19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165" fontId="3" fillId="0" borderId="6" xfId="0" applyNumberFormat="1" applyFont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justify" vertical="center" wrapText="1"/>
    </xf>
    <xf numFmtId="165" fontId="3" fillId="6" borderId="1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vertical="top"/>
    </xf>
    <xf numFmtId="164" fontId="3" fillId="6" borderId="9" xfId="0" applyNumberFormat="1" applyFont="1" applyFill="1" applyBorder="1" applyAlignment="1">
      <alignment horizontal="center" vertical="top" wrapText="1"/>
    </xf>
    <xf numFmtId="165" fontId="3" fillId="6" borderId="9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5" fontId="3" fillId="0" borderId="17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2" fillId="6" borderId="9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/>
    </xf>
    <xf numFmtId="164" fontId="2" fillId="0" borderId="19" xfId="0" applyNumberFormat="1" applyFont="1" applyBorder="1"/>
    <xf numFmtId="0" fontId="7" fillId="3" borderId="9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8E47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nieguolė Kačerauskaitė" id="{5719A8D7-2A26-4DC1-803F-0DF3190DFBCC}" userId="S::snieguole.kacerauskaite@klaipeda.lt::ba3a49cd-56ed-4528-ad74-a68f31cbcfb7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7" dT="2024-12-10T11:22:02.38" personId="{5719A8D7-2A26-4DC1-803F-0DF3190DFBCC}" id="{47198A0F-C842-481D-A2C4-F305628C1DD2}">
    <text>Udovickij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G136"/>
  <sheetViews>
    <sheetView tabSelected="1" zoomScaleNormal="100" workbookViewId="0">
      <selection activeCell="G54" sqref="G54"/>
    </sheetView>
  </sheetViews>
  <sheetFormatPr defaultColWidth="9.33203125" defaultRowHeight="13.2" x14ac:dyDescent="0.25"/>
  <cols>
    <col min="1" max="1" width="2.5546875" style="14" customWidth="1"/>
    <col min="2" max="2" width="14.44140625" style="14" customWidth="1"/>
    <col min="3" max="3" width="44.6640625" style="31" customWidth="1"/>
    <col min="4" max="4" width="14.6640625" style="14" customWidth="1"/>
    <col min="5" max="6" width="14.6640625" style="15" customWidth="1"/>
    <col min="7" max="7" width="15.6640625" style="14" customWidth="1"/>
    <col min="8" max="16384" width="9.33203125" style="14"/>
  </cols>
  <sheetData>
    <row r="1" spans="2:7" ht="15.45" customHeight="1" x14ac:dyDescent="0.3">
      <c r="F1" s="149"/>
      <c r="G1" s="149"/>
    </row>
    <row r="2" spans="2:7" ht="39.6" customHeight="1" x14ac:dyDescent="0.25">
      <c r="B2" s="155" t="s">
        <v>177</v>
      </c>
      <c r="C2" s="155"/>
      <c r="D2" s="155"/>
      <c r="E2" s="155"/>
      <c r="F2" s="155"/>
      <c r="G2" s="155"/>
    </row>
    <row r="3" spans="2:7" ht="55.5" customHeight="1" x14ac:dyDescent="0.25">
      <c r="B3" s="32" t="s">
        <v>0</v>
      </c>
      <c r="C3" s="32" t="s">
        <v>1</v>
      </c>
      <c r="D3" s="33" t="s">
        <v>2</v>
      </c>
      <c r="E3" s="34" t="s">
        <v>3</v>
      </c>
      <c r="F3" s="34" t="s">
        <v>4</v>
      </c>
      <c r="G3" s="32" t="s">
        <v>5</v>
      </c>
    </row>
    <row r="4" spans="2:7" x14ac:dyDescent="0.25"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</row>
    <row r="5" spans="2:7" ht="29.7" customHeight="1" x14ac:dyDescent="0.25">
      <c r="B5" s="36" t="s">
        <v>6</v>
      </c>
      <c r="C5" s="36" t="s">
        <v>7</v>
      </c>
      <c r="D5" s="37"/>
      <c r="E5" s="38"/>
      <c r="F5" s="38"/>
      <c r="G5" s="37"/>
    </row>
    <row r="6" spans="2:7" ht="28.5" customHeight="1" x14ac:dyDescent="0.25">
      <c r="B6" s="39" t="s">
        <v>8</v>
      </c>
      <c r="C6" s="17" t="s">
        <v>9</v>
      </c>
      <c r="D6" s="40"/>
      <c r="E6" s="41"/>
      <c r="F6" s="41"/>
      <c r="G6" s="40"/>
    </row>
    <row r="7" spans="2:7" ht="31.5" customHeight="1" x14ac:dyDescent="0.25">
      <c r="B7" s="140" t="s">
        <v>10</v>
      </c>
      <c r="C7" s="42" t="s">
        <v>11</v>
      </c>
      <c r="D7" s="43"/>
      <c r="E7" s="44"/>
      <c r="F7" s="44"/>
      <c r="G7" s="45" t="s">
        <v>12</v>
      </c>
    </row>
    <row r="8" spans="2:7" ht="27" customHeight="1" x14ac:dyDescent="0.25">
      <c r="B8" s="49" t="s">
        <v>15</v>
      </c>
      <c r="C8" s="50" t="s">
        <v>16</v>
      </c>
      <c r="D8" s="47"/>
      <c r="E8" s="48"/>
      <c r="F8" s="48"/>
      <c r="G8" s="45" t="s">
        <v>17</v>
      </c>
    </row>
    <row r="9" spans="2:7" ht="33.75" customHeight="1" x14ac:dyDescent="0.25">
      <c r="B9" s="137" t="s">
        <v>19</v>
      </c>
      <c r="C9" s="53" t="s">
        <v>20</v>
      </c>
      <c r="D9" s="19"/>
      <c r="E9" s="19"/>
      <c r="F9" s="19"/>
      <c r="G9" s="45" t="s">
        <v>21</v>
      </c>
    </row>
    <row r="10" spans="2:7" ht="28.95" customHeight="1" x14ac:dyDescent="0.25">
      <c r="B10" s="138" t="s">
        <v>22</v>
      </c>
      <c r="C10" s="54" t="s">
        <v>23</v>
      </c>
      <c r="D10" s="19"/>
      <c r="E10" s="19"/>
      <c r="F10" s="19"/>
      <c r="G10" s="45" t="s">
        <v>24</v>
      </c>
    </row>
    <row r="11" spans="2:7" ht="18.75" customHeight="1" x14ac:dyDescent="0.25">
      <c r="B11" s="49" t="s">
        <v>25</v>
      </c>
      <c r="C11" s="55" t="s">
        <v>26</v>
      </c>
      <c r="D11" s="19"/>
      <c r="E11" s="19"/>
      <c r="F11" s="19"/>
      <c r="G11" s="20" t="s">
        <v>44</v>
      </c>
    </row>
    <row r="12" spans="2:7" ht="17.399999999999999" customHeight="1" x14ac:dyDescent="0.25">
      <c r="B12" s="49" t="s">
        <v>27</v>
      </c>
      <c r="C12" s="56" t="s">
        <v>168</v>
      </c>
      <c r="D12" s="48"/>
      <c r="E12" s="19"/>
      <c r="F12" s="19"/>
      <c r="G12" s="20"/>
    </row>
    <row r="13" spans="2:7" ht="18.75" customHeight="1" x14ac:dyDescent="0.25">
      <c r="B13" s="49" t="s">
        <v>28</v>
      </c>
      <c r="C13" s="42" t="s">
        <v>29</v>
      </c>
      <c r="D13" s="48"/>
      <c r="E13" s="19"/>
      <c r="F13" s="19"/>
      <c r="G13" s="45"/>
    </row>
    <row r="14" spans="2:7" ht="15.75" customHeight="1" x14ac:dyDescent="0.25">
      <c r="B14" s="49" t="s">
        <v>30</v>
      </c>
      <c r="C14" s="57" t="s">
        <v>31</v>
      </c>
      <c r="D14" s="19"/>
      <c r="E14" s="19"/>
      <c r="F14" s="19"/>
      <c r="G14" s="45"/>
    </row>
    <row r="15" spans="2:7" ht="30.75" customHeight="1" x14ac:dyDescent="0.25">
      <c r="B15" s="49" t="s">
        <v>32</v>
      </c>
      <c r="C15" s="26" t="s">
        <v>33</v>
      </c>
      <c r="D15" s="19"/>
      <c r="E15" s="19"/>
      <c r="F15" s="19"/>
      <c r="G15" s="45"/>
    </row>
    <row r="16" spans="2:7" ht="19.5" customHeight="1" x14ac:dyDescent="0.25">
      <c r="B16" s="49" t="s">
        <v>34</v>
      </c>
      <c r="C16" s="55" t="s">
        <v>35</v>
      </c>
      <c r="D16" s="19"/>
      <c r="E16" s="19"/>
      <c r="F16" s="19"/>
      <c r="G16" s="45"/>
    </row>
    <row r="17" spans="2:7" ht="31.5" customHeight="1" x14ac:dyDescent="0.25">
      <c r="B17" s="49" t="s">
        <v>36</v>
      </c>
      <c r="C17" s="55" t="s">
        <v>37</v>
      </c>
      <c r="D17" s="59"/>
      <c r="E17" s="59"/>
      <c r="F17" s="59"/>
      <c r="G17" s="45" t="s">
        <v>38</v>
      </c>
    </row>
    <row r="18" spans="2:7" ht="19.5" customHeight="1" x14ac:dyDescent="0.25">
      <c r="B18" s="49" t="s">
        <v>39</v>
      </c>
      <c r="C18" s="69" t="s">
        <v>40</v>
      </c>
      <c r="D18" s="19"/>
      <c r="E18" s="19"/>
      <c r="F18" s="19"/>
      <c r="G18" s="20" t="s">
        <v>41</v>
      </c>
    </row>
    <row r="19" spans="2:7" ht="29.25" customHeight="1" x14ac:dyDescent="0.25">
      <c r="B19" s="49" t="s">
        <v>42</v>
      </c>
      <c r="C19" s="2" t="s">
        <v>43</v>
      </c>
      <c r="D19" s="19"/>
      <c r="E19" s="19"/>
      <c r="F19" s="19"/>
      <c r="G19" s="20" t="s">
        <v>44</v>
      </c>
    </row>
    <row r="20" spans="2:7" ht="17.25" customHeight="1" x14ac:dyDescent="0.25">
      <c r="B20" s="49" t="s">
        <v>45</v>
      </c>
      <c r="C20" s="55" t="s">
        <v>46</v>
      </c>
      <c r="D20" s="19"/>
      <c r="E20" s="19"/>
      <c r="F20" s="19"/>
      <c r="G20" s="46"/>
    </row>
    <row r="21" spans="2:7" ht="28.5" customHeight="1" x14ac:dyDescent="0.25">
      <c r="B21" s="49" t="s">
        <v>48</v>
      </c>
      <c r="C21" s="56" t="s">
        <v>49</v>
      </c>
      <c r="D21" s="19"/>
      <c r="E21" s="19"/>
      <c r="F21" s="19"/>
      <c r="G21" s="20"/>
    </row>
    <row r="22" spans="2:7" ht="21" customHeight="1" x14ac:dyDescent="0.25">
      <c r="B22" s="49" t="s">
        <v>50</v>
      </c>
      <c r="C22" s="65" t="s">
        <v>51</v>
      </c>
      <c r="D22" s="19"/>
      <c r="E22" s="19"/>
      <c r="F22" s="19"/>
      <c r="G22" s="51"/>
    </row>
    <row r="23" spans="2:7" ht="40.950000000000003" customHeight="1" x14ac:dyDescent="0.25">
      <c r="B23" s="49" t="s">
        <v>52</v>
      </c>
      <c r="C23" s="55" t="s">
        <v>53</v>
      </c>
      <c r="D23" s="19"/>
      <c r="E23" s="19"/>
      <c r="F23" s="19"/>
      <c r="G23" s="20"/>
    </row>
    <row r="24" spans="2:7" ht="28.5" customHeight="1" x14ac:dyDescent="0.25">
      <c r="B24" s="49" t="s">
        <v>55</v>
      </c>
      <c r="C24" s="55" t="s">
        <v>56</v>
      </c>
      <c r="D24" s="19"/>
      <c r="E24" s="19"/>
      <c r="F24" s="19"/>
      <c r="G24" s="20" t="s">
        <v>57</v>
      </c>
    </row>
    <row r="25" spans="2:7" ht="44.4" customHeight="1" x14ac:dyDescent="0.25">
      <c r="B25" s="49" t="s">
        <v>58</v>
      </c>
      <c r="C25" s="55" t="s">
        <v>59</v>
      </c>
      <c r="D25" s="19"/>
      <c r="E25" s="19"/>
      <c r="F25" s="19"/>
      <c r="G25" s="20"/>
    </row>
    <row r="26" spans="2:7" ht="27" customHeight="1" x14ac:dyDescent="0.25">
      <c r="B26" s="49" t="s">
        <v>60</v>
      </c>
      <c r="C26" s="55" t="s">
        <v>61</v>
      </c>
      <c r="D26" s="19"/>
      <c r="E26" s="19"/>
      <c r="F26" s="19"/>
      <c r="G26" s="20"/>
    </row>
    <row r="27" spans="2:7" ht="24" customHeight="1" x14ac:dyDescent="0.25">
      <c r="B27" s="49" t="s">
        <v>62</v>
      </c>
      <c r="C27" s="3" t="s">
        <v>63</v>
      </c>
      <c r="D27" s="52"/>
      <c r="E27" s="19"/>
      <c r="F27" s="19"/>
      <c r="G27" s="51"/>
    </row>
    <row r="28" spans="2:7" ht="18" customHeight="1" x14ac:dyDescent="0.25">
      <c r="B28" s="49" t="s">
        <v>64</v>
      </c>
      <c r="C28" s="91" t="s">
        <v>65</v>
      </c>
      <c r="D28" s="21"/>
      <c r="E28" s="21"/>
      <c r="F28" s="21"/>
      <c r="G28" s="22" t="s">
        <v>44</v>
      </c>
    </row>
    <row r="29" spans="2:7" ht="18" customHeight="1" x14ac:dyDescent="0.25">
      <c r="B29" s="49" t="s">
        <v>66</v>
      </c>
      <c r="C29" s="4" t="s">
        <v>67</v>
      </c>
      <c r="D29" s="61"/>
      <c r="E29" s="61"/>
      <c r="F29" s="61"/>
      <c r="G29" s="62"/>
    </row>
    <row r="30" spans="2:7" ht="30" customHeight="1" x14ac:dyDescent="0.25">
      <c r="B30" s="49" t="s">
        <v>68</v>
      </c>
      <c r="C30" s="53" t="s">
        <v>174</v>
      </c>
      <c r="D30" s="1"/>
      <c r="E30" s="1"/>
      <c r="F30" s="1"/>
      <c r="G30" s="62"/>
    </row>
    <row r="31" spans="2:7" ht="19.5" customHeight="1" x14ac:dyDescent="0.25">
      <c r="B31" s="106"/>
      <c r="C31" s="95" t="s">
        <v>69</v>
      </c>
      <c r="D31" s="83">
        <f>+D33+D35+D36+D37+D34</f>
        <v>16628.099999999999</v>
      </c>
      <c r="E31" s="83">
        <f t="shared" ref="E31:F31" si="0">+E33+E35+E36+E37+E34</f>
        <v>33710.6</v>
      </c>
      <c r="F31" s="83">
        <f t="shared" si="0"/>
        <v>25021.999999999996</v>
      </c>
      <c r="G31" s="64"/>
    </row>
    <row r="32" spans="2:7" ht="17.25" customHeight="1" x14ac:dyDescent="0.25">
      <c r="B32" s="153"/>
      <c r="C32" s="65" t="s">
        <v>70</v>
      </c>
      <c r="D32" s="66"/>
      <c r="E32" s="67"/>
      <c r="F32" s="67"/>
      <c r="G32" s="68"/>
    </row>
    <row r="33" spans="2:7" ht="27.75" customHeight="1" x14ac:dyDescent="0.25">
      <c r="B33" s="153"/>
      <c r="C33" s="69" t="s">
        <v>170</v>
      </c>
      <c r="D33" s="70">
        <v>14090.8</v>
      </c>
      <c r="E33" s="70">
        <v>15030.1</v>
      </c>
      <c r="F33" s="70">
        <v>20255.5</v>
      </c>
      <c r="G33" s="28"/>
    </row>
    <row r="34" spans="2:7" ht="27.75" customHeight="1" x14ac:dyDescent="0.25">
      <c r="B34" s="153"/>
      <c r="C34" s="69" t="s">
        <v>107</v>
      </c>
      <c r="D34" s="70">
        <v>878.3</v>
      </c>
      <c r="E34" s="70">
        <v>4957.6000000000004</v>
      </c>
      <c r="F34" s="70">
        <v>2456.6</v>
      </c>
      <c r="G34" s="28"/>
    </row>
    <row r="35" spans="2:7" ht="15" customHeight="1" x14ac:dyDescent="0.25">
      <c r="B35" s="153"/>
      <c r="C35" s="55" t="s">
        <v>47</v>
      </c>
      <c r="D35" s="70">
        <v>22.3</v>
      </c>
      <c r="E35" s="70">
        <v>22.299999999999997</v>
      </c>
      <c r="F35" s="70">
        <v>22.299999999999997</v>
      </c>
      <c r="G35" s="28"/>
    </row>
    <row r="36" spans="2:7" ht="16.5" customHeight="1" x14ac:dyDescent="0.25">
      <c r="B36" s="153"/>
      <c r="C36" s="69" t="s">
        <v>171</v>
      </c>
      <c r="D36" s="70">
        <v>1576.9999999999998</v>
      </c>
      <c r="E36" s="70">
        <v>5409.6</v>
      </c>
      <c r="F36" s="70">
        <v>147.50000000000006</v>
      </c>
      <c r="G36" s="70"/>
    </row>
    <row r="37" spans="2:7" ht="15.75" customHeight="1" x14ac:dyDescent="0.25">
      <c r="B37" s="154"/>
      <c r="C37" s="69" t="s">
        <v>172</v>
      </c>
      <c r="D37" s="70">
        <v>59.699999999999818</v>
      </c>
      <c r="E37" s="70">
        <v>8291</v>
      </c>
      <c r="F37" s="70">
        <v>2140.1</v>
      </c>
      <c r="G37" s="45"/>
    </row>
    <row r="38" spans="2:7" ht="17.25" customHeight="1" x14ac:dyDescent="0.25">
      <c r="B38" s="71"/>
      <c r="C38" s="23" t="s">
        <v>71</v>
      </c>
      <c r="D38" s="83">
        <f>SUM(D40)+D41</f>
        <v>46.8</v>
      </c>
      <c r="E38" s="107">
        <f t="shared" ref="E38:F38" si="1">SUM(E40)+E41</f>
        <v>0</v>
      </c>
      <c r="F38" s="107">
        <f t="shared" si="1"/>
        <v>0</v>
      </c>
      <c r="G38" s="73"/>
    </row>
    <row r="39" spans="2:7" s="18" customFormat="1" ht="17.25" customHeight="1" x14ac:dyDescent="0.25">
      <c r="B39" s="150"/>
      <c r="C39" s="24" t="s">
        <v>72</v>
      </c>
      <c r="D39" s="43"/>
      <c r="E39" s="44"/>
      <c r="F39" s="44"/>
      <c r="G39" s="74"/>
    </row>
    <row r="40" spans="2:7" ht="15.75" customHeight="1" x14ac:dyDescent="0.25">
      <c r="B40" s="151"/>
      <c r="C40" s="29" t="s">
        <v>18</v>
      </c>
      <c r="D40" s="70">
        <v>0</v>
      </c>
      <c r="E40" s="70">
        <v>0</v>
      </c>
      <c r="F40" s="70">
        <v>0</v>
      </c>
      <c r="G40" s="45"/>
    </row>
    <row r="41" spans="2:7" ht="15.75" customHeight="1" x14ac:dyDescent="0.25">
      <c r="B41" s="152"/>
      <c r="C41" s="42" t="s">
        <v>54</v>
      </c>
      <c r="D41" s="70">
        <v>46.8</v>
      </c>
      <c r="E41" s="70">
        <v>0</v>
      </c>
      <c r="F41" s="70">
        <v>0</v>
      </c>
      <c r="G41" s="45"/>
    </row>
    <row r="42" spans="2:7" ht="30.6" customHeight="1" x14ac:dyDescent="0.25">
      <c r="B42" s="76" t="s">
        <v>73</v>
      </c>
      <c r="C42" s="17" t="s">
        <v>74</v>
      </c>
      <c r="D42" s="77"/>
      <c r="E42" s="41"/>
      <c r="F42" s="41"/>
      <c r="G42" s="40"/>
    </row>
    <row r="43" spans="2:7" ht="31.2" customHeight="1" x14ac:dyDescent="0.25">
      <c r="B43" s="142" t="s">
        <v>75</v>
      </c>
      <c r="C43" s="55" t="s">
        <v>76</v>
      </c>
      <c r="D43" s="43"/>
      <c r="E43" s="44"/>
      <c r="F43" s="44"/>
      <c r="G43" s="45" t="s">
        <v>77</v>
      </c>
    </row>
    <row r="44" spans="2:7" ht="27.6" customHeight="1" x14ac:dyDescent="0.25">
      <c r="B44" s="141" t="s">
        <v>78</v>
      </c>
      <c r="C44" s="78" t="s">
        <v>79</v>
      </c>
      <c r="D44" s="51"/>
      <c r="E44" s="19"/>
      <c r="F44" s="19"/>
      <c r="G44" s="45" t="s">
        <v>77</v>
      </c>
    </row>
    <row r="45" spans="2:7" ht="30.75" customHeight="1" x14ac:dyDescent="0.25">
      <c r="B45" s="139" t="s">
        <v>80</v>
      </c>
      <c r="C45" s="79" t="s">
        <v>169</v>
      </c>
      <c r="D45" s="51"/>
      <c r="E45" s="19"/>
      <c r="F45" s="19"/>
      <c r="G45" s="80" t="s">
        <v>77</v>
      </c>
    </row>
    <row r="46" spans="2:7" ht="19.5" customHeight="1" x14ac:dyDescent="0.25">
      <c r="B46" s="81"/>
      <c r="C46" s="82" t="s">
        <v>69</v>
      </c>
      <c r="D46" s="83">
        <f>+D48+D49</f>
        <v>4974.6000000000004</v>
      </c>
      <c r="E46" s="83">
        <f t="shared" ref="E46:F46" si="2">+E48+E49</f>
        <v>5089.5</v>
      </c>
      <c r="F46" s="83">
        <f t="shared" si="2"/>
        <v>5402</v>
      </c>
      <c r="G46" s="73"/>
    </row>
    <row r="47" spans="2:7" ht="19.5" customHeight="1" x14ac:dyDescent="0.25">
      <c r="B47" s="84"/>
      <c r="C47" s="60" t="s">
        <v>70</v>
      </c>
      <c r="D47" s="43"/>
      <c r="E47" s="43"/>
      <c r="F47" s="43"/>
      <c r="G47" s="74"/>
    </row>
    <row r="48" spans="2:7" ht="27.75" customHeight="1" x14ac:dyDescent="0.25">
      <c r="B48" s="85"/>
      <c r="C48" s="69" t="s">
        <v>170</v>
      </c>
      <c r="D48" s="70">
        <v>3426</v>
      </c>
      <c r="E48" s="86">
        <v>1536.1000000000004</v>
      </c>
      <c r="F48" s="86">
        <v>5402</v>
      </c>
      <c r="G48" s="28"/>
    </row>
    <row r="49" spans="2:7" ht="20.25" customHeight="1" x14ac:dyDescent="0.25">
      <c r="B49" s="85"/>
      <c r="C49" s="26" t="s">
        <v>171</v>
      </c>
      <c r="D49" s="70">
        <v>1548.6000000000001</v>
      </c>
      <c r="E49" s="70">
        <v>3553.4</v>
      </c>
      <c r="F49" s="70">
        <v>0</v>
      </c>
      <c r="G49" s="28"/>
    </row>
    <row r="50" spans="2:7" ht="40.5" customHeight="1" x14ac:dyDescent="0.25">
      <c r="B50" s="87" t="s">
        <v>81</v>
      </c>
      <c r="C50" s="88" t="s">
        <v>82</v>
      </c>
      <c r="D50" s="89"/>
      <c r="E50" s="38"/>
      <c r="F50" s="38"/>
      <c r="G50" s="37"/>
    </row>
    <row r="51" spans="2:7" ht="30.75" customHeight="1" x14ac:dyDescent="0.25">
      <c r="B51" s="90" t="s">
        <v>83</v>
      </c>
      <c r="C51" s="7" t="s">
        <v>84</v>
      </c>
      <c r="D51" s="8"/>
      <c r="E51" s="9"/>
      <c r="F51" s="41"/>
      <c r="G51" s="40"/>
    </row>
    <row r="52" spans="2:7" ht="45" customHeight="1" x14ac:dyDescent="0.25">
      <c r="B52" s="6" t="s">
        <v>85</v>
      </c>
      <c r="C52" s="42" t="s">
        <v>86</v>
      </c>
      <c r="D52" s="43"/>
      <c r="E52" s="44"/>
      <c r="F52" s="86"/>
      <c r="G52" s="58"/>
    </row>
    <row r="53" spans="2:7" ht="30" customHeight="1" x14ac:dyDescent="0.25">
      <c r="B53" s="46" t="s">
        <v>87</v>
      </c>
      <c r="C53" s="10" t="s">
        <v>88</v>
      </c>
      <c r="D53" s="20"/>
      <c r="E53" s="48"/>
      <c r="F53" s="19"/>
      <c r="G53" s="45" t="s">
        <v>89</v>
      </c>
    </row>
    <row r="54" spans="2:7" ht="40.5" customHeight="1" x14ac:dyDescent="0.25">
      <c r="B54" s="5" t="s">
        <v>90</v>
      </c>
      <c r="C54" s="42" t="s">
        <v>91</v>
      </c>
      <c r="D54" s="48"/>
      <c r="E54" s="48"/>
      <c r="F54" s="19"/>
      <c r="G54" s="51"/>
    </row>
    <row r="55" spans="2:7" ht="17.25" customHeight="1" x14ac:dyDescent="0.25">
      <c r="B55" s="81"/>
      <c r="C55" s="92" t="s">
        <v>69</v>
      </c>
      <c r="D55" s="83">
        <f t="shared" ref="D55:F55" si="3">+D57</f>
        <v>681.5</v>
      </c>
      <c r="E55" s="107">
        <f t="shared" si="3"/>
        <v>1386.9</v>
      </c>
      <c r="F55" s="107">
        <f t="shared" si="3"/>
        <v>612.5</v>
      </c>
      <c r="G55" s="73"/>
    </row>
    <row r="56" spans="2:7" ht="17.25" customHeight="1" x14ac:dyDescent="0.25">
      <c r="B56" s="159"/>
      <c r="C56" s="56" t="s">
        <v>70</v>
      </c>
      <c r="D56" s="43"/>
      <c r="E56" s="44"/>
      <c r="F56" s="44"/>
      <c r="G56" s="74"/>
    </row>
    <row r="57" spans="2:7" ht="27.75" customHeight="1" x14ac:dyDescent="0.25">
      <c r="B57" s="154"/>
      <c r="C57" s="11" t="s">
        <v>170</v>
      </c>
      <c r="D57" s="70">
        <v>681.5</v>
      </c>
      <c r="E57" s="86">
        <v>1386.9</v>
      </c>
      <c r="F57" s="86">
        <v>612.5</v>
      </c>
      <c r="G57" s="28"/>
    </row>
    <row r="58" spans="2:7" ht="18" customHeight="1" x14ac:dyDescent="0.25">
      <c r="B58" s="94"/>
      <c r="C58" s="23" t="s">
        <v>71</v>
      </c>
      <c r="D58" s="83">
        <f t="shared" ref="D58:F58" si="4">SUM(D60)</f>
        <v>0</v>
      </c>
      <c r="E58" s="107">
        <f t="shared" si="4"/>
        <v>0</v>
      </c>
      <c r="F58" s="107">
        <f t="shared" si="4"/>
        <v>0</v>
      </c>
      <c r="G58" s="73"/>
    </row>
    <row r="59" spans="2:7" ht="18" customHeight="1" x14ac:dyDescent="0.25">
      <c r="B59" s="96"/>
      <c r="C59" s="25" t="s">
        <v>72</v>
      </c>
      <c r="D59" s="70"/>
      <c r="E59" s="86"/>
      <c r="F59" s="86"/>
      <c r="G59" s="28"/>
    </row>
    <row r="60" spans="2:7" ht="18" customHeight="1" x14ac:dyDescent="0.25">
      <c r="B60" s="97"/>
      <c r="C60" s="56" t="s">
        <v>54</v>
      </c>
      <c r="D60" s="70">
        <v>0</v>
      </c>
      <c r="E60" s="86">
        <v>0</v>
      </c>
      <c r="F60" s="86">
        <v>0</v>
      </c>
      <c r="G60" s="70"/>
    </row>
    <row r="61" spans="2:7" ht="41.7" customHeight="1" x14ac:dyDescent="0.25">
      <c r="B61" s="98" t="s">
        <v>92</v>
      </c>
      <c r="C61" s="99" t="s">
        <v>93</v>
      </c>
      <c r="D61" s="100"/>
      <c r="E61" s="101"/>
      <c r="F61" s="101"/>
      <c r="G61" s="37"/>
    </row>
    <row r="62" spans="2:7" ht="30" customHeight="1" x14ac:dyDescent="0.25">
      <c r="B62" s="102" t="s">
        <v>94</v>
      </c>
      <c r="C62" s="17" t="s">
        <v>95</v>
      </c>
      <c r="D62" s="77"/>
      <c r="E62" s="41"/>
      <c r="F62" s="41"/>
      <c r="G62" s="40"/>
    </row>
    <row r="63" spans="2:7" ht="42" customHeight="1" x14ac:dyDescent="0.25">
      <c r="B63" s="140" t="s">
        <v>96</v>
      </c>
      <c r="C63" s="136" t="s">
        <v>97</v>
      </c>
      <c r="D63" s="103"/>
      <c r="E63" s="104"/>
      <c r="F63" s="104"/>
      <c r="G63" s="104" t="s">
        <v>98</v>
      </c>
    </row>
    <row r="64" spans="2:7" ht="29.25" customHeight="1" x14ac:dyDescent="0.25">
      <c r="B64" s="140" t="s">
        <v>101</v>
      </c>
      <c r="C64" s="105" t="s">
        <v>102</v>
      </c>
      <c r="D64" s="19"/>
      <c r="E64" s="19"/>
      <c r="F64" s="19"/>
      <c r="G64" s="45"/>
    </row>
    <row r="65" spans="2:7" ht="28.5" customHeight="1" x14ac:dyDescent="0.25">
      <c r="B65" s="140" t="s">
        <v>103</v>
      </c>
      <c r="C65" s="105" t="s">
        <v>104</v>
      </c>
      <c r="D65" s="47"/>
      <c r="E65" s="48"/>
      <c r="F65" s="48"/>
      <c r="G65" s="45" t="s">
        <v>44</v>
      </c>
    </row>
    <row r="66" spans="2:7" ht="29.25" customHeight="1" x14ac:dyDescent="0.25">
      <c r="B66" s="140" t="s">
        <v>105</v>
      </c>
      <c r="C66" s="105" t="s">
        <v>106</v>
      </c>
      <c r="D66" s="47"/>
      <c r="E66" s="48"/>
      <c r="F66" s="48"/>
      <c r="G66" s="104"/>
    </row>
    <row r="67" spans="2:7" ht="17.25" customHeight="1" x14ac:dyDescent="0.25">
      <c r="B67" s="106"/>
      <c r="C67" s="95" t="s">
        <v>69</v>
      </c>
      <c r="D67" s="83">
        <f>+D69+D70+D71+D72</f>
        <v>6078.2</v>
      </c>
      <c r="E67" s="83">
        <f t="shared" ref="E67:F67" si="5">+E69+E70+E71+E72</f>
        <v>2507.3000000000002</v>
      </c>
      <c r="F67" s="83">
        <f t="shared" si="5"/>
        <v>2726.2</v>
      </c>
      <c r="G67" s="107"/>
    </row>
    <row r="68" spans="2:7" ht="17.25" customHeight="1" x14ac:dyDescent="0.25">
      <c r="B68" s="150"/>
      <c r="C68" s="42" t="s">
        <v>70</v>
      </c>
      <c r="D68" s="43"/>
      <c r="E68" s="43"/>
      <c r="F68" s="43"/>
      <c r="G68" s="44"/>
    </row>
    <row r="69" spans="2:7" ht="27" customHeight="1" x14ac:dyDescent="0.25">
      <c r="B69" s="151"/>
      <c r="C69" s="26" t="s">
        <v>170</v>
      </c>
      <c r="D69" s="70">
        <v>3158.8</v>
      </c>
      <c r="E69" s="70">
        <v>2507.3000000000002</v>
      </c>
      <c r="F69" s="70">
        <v>2726.2</v>
      </c>
      <c r="G69" s="44"/>
    </row>
    <row r="70" spans="2:7" ht="19.5" customHeight="1" x14ac:dyDescent="0.25">
      <c r="B70" s="151"/>
      <c r="C70" s="42" t="s">
        <v>99</v>
      </c>
      <c r="D70" s="70">
        <v>2900</v>
      </c>
      <c r="E70" s="86">
        <v>0</v>
      </c>
      <c r="F70" s="86">
        <v>0</v>
      </c>
      <c r="G70" s="44"/>
    </row>
    <row r="71" spans="2:7" ht="28.95" customHeight="1" x14ac:dyDescent="0.25">
      <c r="B71" s="151"/>
      <c r="C71" s="108" t="s">
        <v>107</v>
      </c>
      <c r="D71" s="70">
        <v>0</v>
      </c>
      <c r="E71" s="86">
        <v>0</v>
      </c>
      <c r="F71" s="86">
        <v>0</v>
      </c>
      <c r="G71" s="44"/>
    </row>
    <row r="72" spans="2:7" ht="16.5" customHeight="1" x14ac:dyDescent="0.25">
      <c r="B72" s="151"/>
      <c r="C72" s="26" t="s">
        <v>171</v>
      </c>
      <c r="D72" s="70">
        <v>19.399999999999999</v>
      </c>
      <c r="E72" s="86">
        <v>0</v>
      </c>
      <c r="F72" s="86">
        <v>0</v>
      </c>
      <c r="G72" s="86"/>
    </row>
    <row r="73" spans="2:7" ht="17.25" customHeight="1" x14ac:dyDescent="0.25">
      <c r="B73" s="106"/>
      <c r="C73" s="109" t="s">
        <v>71</v>
      </c>
      <c r="D73" s="83">
        <f>+D76+D75</f>
        <v>0</v>
      </c>
      <c r="E73" s="83">
        <f>+E76+E75</f>
        <v>2503.8000000000002</v>
      </c>
      <c r="F73" s="83">
        <f>+F76+F75</f>
        <v>3150</v>
      </c>
      <c r="G73" s="73"/>
    </row>
    <row r="74" spans="2:7" ht="15" customHeight="1" x14ac:dyDescent="0.25">
      <c r="B74" s="150"/>
      <c r="C74" s="42" t="s">
        <v>72</v>
      </c>
      <c r="D74" s="43"/>
      <c r="E74" s="44"/>
      <c r="F74" s="44"/>
      <c r="G74" s="74"/>
    </row>
    <row r="75" spans="2:7" ht="15" customHeight="1" x14ac:dyDescent="0.25">
      <c r="B75" s="151"/>
      <c r="C75" s="30" t="s">
        <v>100</v>
      </c>
      <c r="D75" s="70">
        <v>0</v>
      </c>
      <c r="E75" s="70">
        <v>2503.8000000000002</v>
      </c>
      <c r="F75" s="70">
        <v>3150</v>
      </c>
      <c r="G75" s="74"/>
    </row>
    <row r="76" spans="2:7" ht="15" customHeight="1" x14ac:dyDescent="0.25">
      <c r="B76" s="152"/>
      <c r="C76" s="110" t="s">
        <v>173</v>
      </c>
      <c r="D76" s="70">
        <v>0</v>
      </c>
      <c r="E76" s="86">
        <v>0</v>
      </c>
      <c r="F76" s="86">
        <v>0</v>
      </c>
      <c r="G76" s="74"/>
    </row>
    <row r="77" spans="2:7" ht="32.25" customHeight="1" x14ac:dyDescent="0.25">
      <c r="B77" s="39" t="s">
        <v>109</v>
      </c>
      <c r="C77" s="17" t="s">
        <v>110</v>
      </c>
      <c r="D77" s="77"/>
      <c r="E77" s="41"/>
      <c r="F77" s="41"/>
      <c r="G77" s="111" t="s">
        <v>38</v>
      </c>
    </row>
    <row r="78" spans="2:7" ht="17.25" customHeight="1" x14ac:dyDescent="0.25">
      <c r="B78" s="106"/>
      <c r="C78" s="95" t="s">
        <v>69</v>
      </c>
      <c r="D78" s="83">
        <f>+D80</f>
        <v>95.3</v>
      </c>
      <c r="E78" s="107">
        <f t="shared" ref="E78:F78" si="6">+E80</f>
        <v>95.3</v>
      </c>
      <c r="F78" s="107">
        <f t="shared" si="6"/>
        <v>95.2</v>
      </c>
      <c r="G78" s="107"/>
    </row>
    <row r="79" spans="2:7" ht="17.25" customHeight="1" x14ac:dyDescent="0.25">
      <c r="B79" s="150"/>
      <c r="C79" s="42" t="s">
        <v>70</v>
      </c>
      <c r="D79" s="43"/>
      <c r="E79" s="44"/>
      <c r="F79" s="44"/>
      <c r="G79" s="44"/>
    </row>
    <row r="80" spans="2:7" ht="27" customHeight="1" x14ac:dyDescent="0.25">
      <c r="B80" s="152"/>
      <c r="C80" s="26" t="s">
        <v>13</v>
      </c>
      <c r="D80" s="43">
        <v>95.3</v>
      </c>
      <c r="E80" s="44">
        <v>95.3</v>
      </c>
      <c r="F80" s="44">
        <v>95.2</v>
      </c>
      <c r="G80" s="44"/>
    </row>
    <row r="81" spans="2:7" ht="30" customHeight="1" x14ac:dyDescent="0.25">
      <c r="B81" s="36" t="s">
        <v>111</v>
      </c>
      <c r="C81" s="112" t="s">
        <v>112</v>
      </c>
      <c r="D81" s="100"/>
      <c r="E81" s="101"/>
      <c r="F81" s="101"/>
      <c r="G81" s="37"/>
    </row>
    <row r="82" spans="2:7" ht="27" customHeight="1" x14ac:dyDescent="0.25">
      <c r="B82" s="39" t="s">
        <v>113</v>
      </c>
      <c r="C82" s="17" t="s">
        <v>114</v>
      </c>
      <c r="D82" s="77"/>
      <c r="E82" s="41"/>
      <c r="F82" s="41"/>
      <c r="G82" s="40"/>
    </row>
    <row r="83" spans="2:7" ht="27.75" customHeight="1" x14ac:dyDescent="0.25">
      <c r="B83" s="6" t="s">
        <v>115</v>
      </c>
      <c r="C83" s="10" t="s">
        <v>116</v>
      </c>
      <c r="D83" s="103"/>
      <c r="E83" s="104"/>
      <c r="F83" s="104"/>
      <c r="G83" s="45" t="s">
        <v>117</v>
      </c>
    </row>
    <row r="84" spans="2:7" ht="43.2" customHeight="1" x14ac:dyDescent="0.25">
      <c r="B84" s="6" t="s">
        <v>118</v>
      </c>
      <c r="C84" s="10" t="s">
        <v>119</v>
      </c>
      <c r="D84" s="47"/>
      <c r="E84" s="48"/>
      <c r="F84" s="104"/>
      <c r="G84" s="45" t="s">
        <v>120</v>
      </c>
    </row>
    <row r="85" spans="2:7" ht="33" customHeight="1" x14ac:dyDescent="0.25">
      <c r="B85" s="6" t="s">
        <v>121</v>
      </c>
      <c r="C85" s="42" t="s">
        <v>122</v>
      </c>
      <c r="D85" s="47"/>
      <c r="E85" s="48"/>
      <c r="F85" s="48"/>
      <c r="G85" s="20" t="s">
        <v>123</v>
      </c>
    </row>
    <row r="86" spans="2:7" ht="55.2" customHeight="1" x14ac:dyDescent="0.25">
      <c r="B86" s="6" t="s">
        <v>124</v>
      </c>
      <c r="C86" s="50" t="s">
        <v>125</v>
      </c>
      <c r="D86" s="103"/>
      <c r="E86" s="104"/>
      <c r="F86" s="104"/>
      <c r="G86" s="45"/>
    </row>
    <row r="87" spans="2:7" ht="27.75" customHeight="1" x14ac:dyDescent="0.25">
      <c r="B87" s="5" t="s">
        <v>126</v>
      </c>
      <c r="C87" s="50" t="s">
        <v>127</v>
      </c>
      <c r="D87" s="47"/>
      <c r="E87" s="48"/>
      <c r="F87" s="48"/>
      <c r="G87" s="20"/>
    </row>
    <row r="88" spans="2:7" ht="41.25" customHeight="1" x14ac:dyDescent="0.25">
      <c r="B88" s="5" t="s">
        <v>128</v>
      </c>
      <c r="C88" s="42" t="s">
        <v>175</v>
      </c>
      <c r="D88" s="47"/>
      <c r="E88" s="48"/>
      <c r="F88" s="48"/>
      <c r="G88" s="20" t="s">
        <v>129</v>
      </c>
    </row>
    <row r="89" spans="2:7" ht="41.25" customHeight="1" x14ac:dyDescent="0.25">
      <c r="B89" s="5" t="s">
        <v>130</v>
      </c>
      <c r="C89" s="42" t="s">
        <v>176</v>
      </c>
      <c r="D89" s="47"/>
      <c r="E89" s="48"/>
      <c r="F89" s="48"/>
      <c r="G89" s="20" t="s">
        <v>129</v>
      </c>
    </row>
    <row r="90" spans="2:7" ht="28.95" customHeight="1" x14ac:dyDescent="0.25">
      <c r="B90" s="6" t="s">
        <v>131</v>
      </c>
      <c r="C90" s="50" t="s">
        <v>132</v>
      </c>
      <c r="D90" s="103"/>
      <c r="E90" s="104"/>
      <c r="F90" s="104"/>
      <c r="G90" s="45" t="s">
        <v>133</v>
      </c>
    </row>
    <row r="91" spans="2:7" ht="104.25" customHeight="1" x14ac:dyDescent="0.25">
      <c r="B91" s="6" t="s">
        <v>179</v>
      </c>
      <c r="C91" s="145" t="s">
        <v>178</v>
      </c>
      <c r="D91" s="103"/>
      <c r="E91" s="104"/>
      <c r="F91" s="104"/>
      <c r="G91" s="45"/>
    </row>
    <row r="92" spans="2:7" ht="15" customHeight="1" x14ac:dyDescent="0.25">
      <c r="B92" s="106"/>
      <c r="C92" s="95" t="s">
        <v>69</v>
      </c>
      <c r="D92" s="83">
        <f t="shared" ref="D92:F92" si="7">+D94+D95+D96+D97</f>
        <v>3627.3999999999996</v>
      </c>
      <c r="E92" s="83">
        <f t="shared" si="7"/>
        <v>5115</v>
      </c>
      <c r="F92" s="83">
        <f t="shared" si="7"/>
        <v>4437.8999999999996</v>
      </c>
      <c r="G92" s="73"/>
    </row>
    <row r="93" spans="2:7" ht="15" customHeight="1" x14ac:dyDescent="0.25">
      <c r="B93" s="157"/>
      <c r="C93" s="42" t="s">
        <v>70</v>
      </c>
      <c r="D93" s="43"/>
      <c r="E93" s="43"/>
      <c r="F93" s="43"/>
      <c r="G93" s="74"/>
    </row>
    <row r="94" spans="2:7" ht="28.2" customHeight="1" x14ac:dyDescent="0.25">
      <c r="B94" s="158"/>
      <c r="C94" s="26" t="s">
        <v>170</v>
      </c>
      <c r="D94" s="70">
        <v>2165.6</v>
      </c>
      <c r="E94" s="70">
        <v>3502.3</v>
      </c>
      <c r="F94" s="70">
        <v>3717.9</v>
      </c>
      <c r="G94" s="28"/>
    </row>
    <row r="95" spans="2:7" ht="15" customHeight="1" x14ac:dyDescent="0.25">
      <c r="B95" s="158"/>
      <c r="C95" s="26" t="s">
        <v>99</v>
      </c>
      <c r="D95" s="114">
        <v>433.6</v>
      </c>
      <c r="E95" s="86">
        <v>0</v>
      </c>
      <c r="F95" s="86">
        <v>0</v>
      </c>
      <c r="G95" s="28"/>
    </row>
    <row r="96" spans="2:7" ht="15" customHeight="1" x14ac:dyDescent="0.25">
      <c r="B96" s="158"/>
      <c r="C96" s="26" t="s">
        <v>47</v>
      </c>
      <c r="D96" s="115">
        <v>720</v>
      </c>
      <c r="E96" s="93">
        <v>720</v>
      </c>
      <c r="F96" s="86">
        <v>720</v>
      </c>
      <c r="G96" s="28"/>
    </row>
    <row r="97" spans="2:7" ht="15" customHeight="1" x14ac:dyDescent="0.25">
      <c r="B97" s="158"/>
      <c r="C97" s="26" t="s">
        <v>171</v>
      </c>
      <c r="D97" s="116">
        <v>308.2</v>
      </c>
      <c r="E97" s="86">
        <v>892.7</v>
      </c>
      <c r="F97" s="86">
        <v>0</v>
      </c>
      <c r="G97" s="28"/>
    </row>
    <row r="98" spans="2:7" ht="15" customHeight="1" x14ac:dyDescent="0.25">
      <c r="B98" s="117"/>
      <c r="C98" s="118" t="s">
        <v>71</v>
      </c>
      <c r="D98" s="119">
        <f t="shared" ref="D98:F98" si="8">+D100</f>
        <v>0</v>
      </c>
      <c r="E98" s="120">
        <f t="shared" si="8"/>
        <v>0</v>
      </c>
      <c r="F98" s="120">
        <f t="shared" si="8"/>
        <v>0</v>
      </c>
      <c r="G98" s="73"/>
    </row>
    <row r="99" spans="2:7" ht="15" customHeight="1" x14ac:dyDescent="0.25">
      <c r="B99" s="147"/>
      <c r="C99" s="53" t="s">
        <v>72</v>
      </c>
      <c r="D99" s="43"/>
      <c r="E99" s="44"/>
      <c r="F99" s="44"/>
      <c r="G99" s="28"/>
    </row>
    <row r="100" spans="2:7" ht="15" customHeight="1" x14ac:dyDescent="0.25">
      <c r="B100" s="148"/>
      <c r="C100" s="16" t="s">
        <v>108</v>
      </c>
      <c r="D100" s="121">
        <v>0</v>
      </c>
      <c r="E100" s="122">
        <v>0</v>
      </c>
      <c r="F100" s="122">
        <v>0</v>
      </c>
      <c r="G100" s="28"/>
    </row>
    <row r="101" spans="2:7" ht="27.75" customHeight="1" x14ac:dyDescent="0.25">
      <c r="B101" s="36" t="s">
        <v>134</v>
      </c>
      <c r="C101" s="112" t="s">
        <v>135</v>
      </c>
      <c r="D101" s="100"/>
      <c r="E101" s="101"/>
      <c r="F101" s="101"/>
      <c r="G101" s="37"/>
    </row>
    <row r="102" spans="2:7" ht="41.25" customHeight="1" x14ac:dyDescent="0.25">
      <c r="B102" s="39" t="s">
        <v>136</v>
      </c>
      <c r="C102" s="17" t="s">
        <v>137</v>
      </c>
      <c r="D102" s="77"/>
      <c r="E102" s="41"/>
      <c r="F102" s="41"/>
      <c r="G102" s="40"/>
    </row>
    <row r="103" spans="2:7" ht="28.95" customHeight="1" x14ac:dyDescent="0.25">
      <c r="B103" s="5" t="s">
        <v>138</v>
      </c>
      <c r="C103" s="42" t="s">
        <v>139</v>
      </c>
      <c r="D103" s="47"/>
      <c r="E103" s="48"/>
      <c r="F103" s="48"/>
      <c r="G103" s="74"/>
    </row>
    <row r="104" spans="2:7" ht="28.95" customHeight="1" x14ac:dyDescent="0.25">
      <c r="B104" s="46" t="s">
        <v>140</v>
      </c>
      <c r="C104" s="42" t="s">
        <v>141</v>
      </c>
      <c r="D104" s="47"/>
      <c r="E104" s="48"/>
      <c r="F104" s="48"/>
      <c r="G104" s="74"/>
    </row>
    <row r="105" spans="2:7" ht="43.2" customHeight="1" x14ac:dyDescent="0.25">
      <c r="B105" s="5" t="s">
        <v>142</v>
      </c>
      <c r="C105" s="42" t="s">
        <v>143</v>
      </c>
      <c r="D105" s="47"/>
      <c r="E105" s="48"/>
      <c r="F105" s="48"/>
      <c r="G105" s="74"/>
    </row>
    <row r="106" spans="2:7" ht="43.5" customHeight="1" x14ac:dyDescent="0.25">
      <c r="B106" s="5" t="s">
        <v>144</v>
      </c>
      <c r="C106" s="42" t="s">
        <v>145</v>
      </c>
      <c r="D106" s="47"/>
      <c r="E106" s="48"/>
      <c r="F106" s="48"/>
      <c r="G106" s="74"/>
    </row>
    <row r="107" spans="2:7" ht="52.8" x14ac:dyDescent="0.25">
      <c r="B107" s="5" t="s">
        <v>146</v>
      </c>
      <c r="C107" s="42" t="s">
        <v>147</v>
      </c>
      <c r="D107" s="47"/>
      <c r="E107" s="48"/>
      <c r="F107" s="48"/>
      <c r="G107" s="74"/>
    </row>
    <row r="108" spans="2:7" ht="39.6" x14ac:dyDescent="0.25">
      <c r="B108" s="5" t="s">
        <v>148</v>
      </c>
      <c r="C108" s="42" t="s">
        <v>149</v>
      </c>
      <c r="D108" s="47"/>
      <c r="E108" s="48"/>
      <c r="F108" s="48"/>
      <c r="G108" s="74"/>
    </row>
    <row r="109" spans="2:7" ht="42.6" customHeight="1" x14ac:dyDescent="0.25">
      <c r="B109" s="5" t="s">
        <v>150</v>
      </c>
      <c r="C109" s="42" t="s">
        <v>151</v>
      </c>
      <c r="D109" s="47"/>
      <c r="E109" s="48"/>
      <c r="F109" s="48"/>
      <c r="G109" s="28"/>
    </row>
    <row r="110" spans="2:7" ht="29.4" customHeight="1" x14ac:dyDescent="0.25">
      <c r="B110" s="5" t="s">
        <v>152</v>
      </c>
      <c r="C110" s="42" t="s">
        <v>153</v>
      </c>
      <c r="D110" s="47"/>
      <c r="E110" s="48"/>
      <c r="F110" s="48"/>
      <c r="G110" s="28"/>
    </row>
    <row r="111" spans="2:7" ht="30.6" customHeight="1" x14ac:dyDescent="0.25">
      <c r="B111" s="5" t="s">
        <v>154</v>
      </c>
      <c r="C111" s="42" t="s">
        <v>155</v>
      </c>
      <c r="D111" s="103"/>
      <c r="E111" s="104"/>
      <c r="F111" s="104"/>
      <c r="G111" s="28"/>
    </row>
    <row r="112" spans="2:7" ht="19.5" customHeight="1" x14ac:dyDescent="0.25">
      <c r="B112" s="5" t="s">
        <v>156</v>
      </c>
      <c r="C112" s="42" t="s">
        <v>157</v>
      </c>
      <c r="D112" s="12"/>
      <c r="E112" s="123"/>
      <c r="F112" s="124"/>
      <c r="G112" s="28"/>
    </row>
    <row r="113" spans="2:7" ht="19.5" customHeight="1" x14ac:dyDescent="0.25">
      <c r="B113" s="5" t="s">
        <v>181</v>
      </c>
      <c r="C113" s="54" t="s">
        <v>180</v>
      </c>
      <c r="D113" s="12"/>
      <c r="E113" s="124"/>
      <c r="F113" s="124"/>
      <c r="G113" s="28"/>
    </row>
    <row r="114" spans="2:7" ht="18" customHeight="1" x14ac:dyDescent="0.25">
      <c r="B114" s="106"/>
      <c r="C114" s="125" t="s">
        <v>69</v>
      </c>
      <c r="D114" s="83">
        <f>+D116+D117+D118</f>
        <v>664.3</v>
      </c>
      <c r="E114" s="72">
        <f>+E116+E117+E118</f>
        <v>754.7</v>
      </c>
      <c r="F114" s="72">
        <f>+F116+F117+F118</f>
        <v>104.5</v>
      </c>
      <c r="G114" s="73"/>
    </row>
    <row r="115" spans="2:7" ht="18" customHeight="1" x14ac:dyDescent="0.25">
      <c r="B115" s="150"/>
      <c r="C115" s="54" t="s">
        <v>70</v>
      </c>
      <c r="D115" s="43"/>
      <c r="E115" s="44"/>
      <c r="F115" s="44"/>
      <c r="G115" s="74"/>
    </row>
    <row r="116" spans="2:7" ht="29.25" customHeight="1" x14ac:dyDescent="0.25">
      <c r="B116" s="151"/>
      <c r="C116" s="26" t="s">
        <v>170</v>
      </c>
      <c r="D116" s="75">
        <v>137.69999999999999</v>
      </c>
      <c r="E116" s="93">
        <v>141.5</v>
      </c>
      <c r="F116" s="93">
        <v>104.5</v>
      </c>
      <c r="G116" s="28"/>
    </row>
    <row r="117" spans="2:7" ht="18" customHeight="1" x14ac:dyDescent="0.25">
      <c r="B117" s="151"/>
      <c r="C117" s="42" t="s">
        <v>99</v>
      </c>
      <c r="D117" s="75">
        <v>413.8</v>
      </c>
      <c r="E117" s="93">
        <v>613.20000000000005</v>
      </c>
      <c r="F117" s="93">
        <v>0</v>
      </c>
      <c r="G117" s="28"/>
    </row>
    <row r="118" spans="2:7" ht="18" customHeight="1" x14ac:dyDescent="0.25">
      <c r="B118" s="27"/>
      <c r="C118" s="26" t="s">
        <v>171</v>
      </c>
      <c r="D118" s="75">
        <v>112.8</v>
      </c>
      <c r="E118" s="75">
        <v>0</v>
      </c>
      <c r="F118" s="75">
        <v>0</v>
      </c>
      <c r="G118" s="28"/>
    </row>
    <row r="119" spans="2:7" ht="18" customHeight="1" x14ac:dyDescent="0.25">
      <c r="B119" s="126"/>
      <c r="C119" s="127" t="s">
        <v>71</v>
      </c>
      <c r="D119" s="72">
        <f t="shared" ref="D119:F119" si="9">+D121</f>
        <v>0</v>
      </c>
      <c r="E119" s="72">
        <f t="shared" si="9"/>
        <v>3</v>
      </c>
      <c r="F119" s="72">
        <f t="shared" si="9"/>
        <v>3</v>
      </c>
      <c r="G119" s="73"/>
    </row>
    <row r="120" spans="2:7" ht="18" customHeight="1" x14ac:dyDescent="0.25">
      <c r="B120" s="27"/>
      <c r="C120" s="53" t="s">
        <v>72</v>
      </c>
      <c r="D120" s="75"/>
      <c r="E120" s="93"/>
      <c r="F120" s="93"/>
      <c r="G120" s="28"/>
    </row>
    <row r="121" spans="2:7" ht="18" customHeight="1" x14ac:dyDescent="0.25">
      <c r="B121" s="27"/>
      <c r="C121" s="16" t="s">
        <v>100</v>
      </c>
      <c r="D121" s="70">
        <v>0</v>
      </c>
      <c r="E121" s="93">
        <v>3</v>
      </c>
      <c r="F121" s="93">
        <v>3</v>
      </c>
      <c r="G121" s="28"/>
    </row>
    <row r="122" spans="2:7" ht="43.2" customHeight="1" x14ac:dyDescent="0.25">
      <c r="B122" s="39" t="s">
        <v>158</v>
      </c>
      <c r="C122" s="17" t="s">
        <v>159</v>
      </c>
      <c r="D122" s="77"/>
      <c r="E122" s="41"/>
      <c r="F122" s="41"/>
      <c r="G122" s="40"/>
    </row>
    <row r="123" spans="2:7" ht="15" customHeight="1" x14ac:dyDescent="0.25">
      <c r="B123" s="106"/>
      <c r="C123" s="95" t="s">
        <v>69</v>
      </c>
      <c r="D123" s="83">
        <f t="shared" ref="D123:F123" si="10">+D125+D126</f>
        <v>28.5</v>
      </c>
      <c r="E123" s="107">
        <f t="shared" si="10"/>
        <v>20</v>
      </c>
      <c r="F123" s="107">
        <f t="shared" si="10"/>
        <v>20</v>
      </c>
      <c r="G123" s="73"/>
    </row>
    <row r="124" spans="2:7" ht="15" customHeight="1" x14ac:dyDescent="0.25">
      <c r="B124" s="161"/>
      <c r="C124" s="42" t="s">
        <v>70</v>
      </c>
      <c r="D124" s="43"/>
      <c r="E124" s="44"/>
      <c r="F124" s="44"/>
      <c r="G124" s="74"/>
    </row>
    <row r="125" spans="2:7" ht="28.5" customHeight="1" x14ac:dyDescent="0.25">
      <c r="B125" s="162"/>
      <c r="C125" s="26" t="s">
        <v>13</v>
      </c>
      <c r="D125" s="128">
        <v>24</v>
      </c>
      <c r="E125" s="129">
        <v>20</v>
      </c>
      <c r="F125" s="129">
        <v>20</v>
      </c>
      <c r="G125" s="28"/>
    </row>
    <row r="126" spans="2:7" ht="15" customHeight="1" x14ac:dyDescent="0.25">
      <c r="B126" s="163"/>
      <c r="C126" s="42" t="s">
        <v>14</v>
      </c>
      <c r="D126" s="43">
        <v>4.5</v>
      </c>
      <c r="E126" s="44">
        <v>0</v>
      </c>
      <c r="F126" s="44">
        <v>0</v>
      </c>
      <c r="G126" s="20"/>
    </row>
    <row r="127" spans="2:7" ht="26.25" customHeight="1" x14ac:dyDescent="0.25">
      <c r="B127" s="94"/>
      <c r="C127" s="95" t="s">
        <v>160</v>
      </c>
      <c r="D127" s="83">
        <f>+D31+D46+D55+D67+D73+D78+D92+D114+D123+D98+D38+D58+D119</f>
        <v>32824.699999999997</v>
      </c>
      <c r="E127" s="83">
        <f>+E31+E46+E55+E67+E73+E78+E92+E114+E123+E98+E38+E58+E119</f>
        <v>51186.100000000006</v>
      </c>
      <c r="F127" s="83">
        <f>+F31+F46+F55+F67+F73+F78+F92+F114+F123+F98+F38+F58+F119</f>
        <v>41573.299999999996</v>
      </c>
      <c r="G127" s="73"/>
    </row>
    <row r="128" spans="2:7" ht="15.75" customHeight="1" x14ac:dyDescent="0.25">
      <c r="B128" s="130"/>
      <c r="C128" s="131" t="s">
        <v>161</v>
      </c>
      <c r="D128" s="146">
        <v>1378.6999999999998</v>
      </c>
      <c r="E128" s="146">
        <v>6754.7999999999993</v>
      </c>
      <c r="F128" s="132">
        <v>3573.1</v>
      </c>
      <c r="G128" s="13"/>
    </row>
    <row r="129" spans="2:7" ht="33.75" customHeight="1" x14ac:dyDescent="0.25">
      <c r="B129" s="133"/>
      <c r="C129" s="134" t="s">
        <v>162</v>
      </c>
      <c r="D129" s="113"/>
      <c r="E129" s="63">
        <f t="shared" ref="E129:F129" si="11">+E127-D127</f>
        <v>18361.400000000009</v>
      </c>
      <c r="F129" s="63">
        <f t="shared" si="11"/>
        <v>-9612.8000000000102</v>
      </c>
      <c r="G129" s="135"/>
    </row>
    <row r="130" spans="2:7" ht="15" customHeight="1" x14ac:dyDescent="0.25"/>
    <row r="131" spans="2:7" ht="15" customHeight="1" x14ac:dyDescent="0.25">
      <c r="B131" s="156" t="s">
        <v>163</v>
      </c>
      <c r="C131" s="156"/>
      <c r="D131" s="156"/>
      <c r="E131" s="156"/>
      <c r="F131" s="156"/>
      <c r="G131" s="156"/>
    </row>
    <row r="132" spans="2:7" ht="15" customHeight="1" x14ac:dyDescent="0.25">
      <c r="B132" s="160" t="s">
        <v>164</v>
      </c>
      <c r="C132" s="160"/>
      <c r="D132" s="160"/>
      <c r="E132" s="160"/>
      <c r="F132" s="160"/>
      <c r="G132" s="160"/>
    </row>
    <row r="133" spans="2:7" ht="15" customHeight="1" x14ac:dyDescent="0.25">
      <c r="B133" s="156" t="s">
        <v>165</v>
      </c>
      <c r="C133" s="156"/>
      <c r="D133" s="156"/>
      <c r="E133" s="156"/>
      <c r="F133" s="156"/>
      <c r="G133" s="156"/>
    </row>
    <row r="134" spans="2:7" ht="15" customHeight="1" x14ac:dyDescent="0.25">
      <c r="B134" s="156" t="s">
        <v>166</v>
      </c>
      <c r="C134" s="156"/>
      <c r="D134" s="156"/>
      <c r="E134" s="156"/>
      <c r="F134" s="156"/>
      <c r="G134" s="156"/>
    </row>
    <row r="135" spans="2:7" ht="15" customHeight="1" x14ac:dyDescent="0.25">
      <c r="B135" s="156" t="s">
        <v>167</v>
      </c>
      <c r="C135" s="156"/>
      <c r="D135" s="156"/>
      <c r="E135" s="156"/>
      <c r="F135" s="156"/>
      <c r="G135" s="156"/>
    </row>
    <row r="136" spans="2:7" x14ac:dyDescent="0.25">
      <c r="C136" s="143"/>
      <c r="D136" s="144"/>
    </row>
  </sheetData>
  <mergeCells count="17">
    <mergeCell ref="B135:G135"/>
    <mergeCell ref="B133:G133"/>
    <mergeCell ref="B93:B97"/>
    <mergeCell ref="B134:G134"/>
    <mergeCell ref="B56:B57"/>
    <mergeCell ref="B132:G132"/>
    <mergeCell ref="B131:G131"/>
    <mergeCell ref="B68:B72"/>
    <mergeCell ref="B79:B80"/>
    <mergeCell ref="B124:B126"/>
    <mergeCell ref="B115:B117"/>
    <mergeCell ref="B74:B76"/>
    <mergeCell ref="B99:B100"/>
    <mergeCell ref="F1:G1"/>
    <mergeCell ref="B39:B41"/>
    <mergeCell ref="B32:B37"/>
    <mergeCell ref="B2:G2"/>
  </mergeCells>
  <phoneticPr fontId="1" type="noConversion"/>
  <pageMargins left="0.39370078740157483" right="0.39370078740157483" top="0.59055118110236227" bottom="0.59055118110236227" header="0" footer="0"/>
  <pageSetup paperSize="9" scale="78" fitToHeight="0" orientation="portrait" r:id="rId1"/>
  <rowBreaks count="3" manualBreakCount="3">
    <brk id="37" max="6" man="1"/>
    <brk id="69" max="6" man="1"/>
    <brk id="10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007 programa 3 lentelė</vt:lpstr>
      <vt:lpstr>'007 programa 3 lentelė'!Print_Area</vt:lpstr>
      <vt:lpstr>'007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2025-10-08T10:04:33Z</cp:lastPrinted>
  <dcterms:created xsi:type="dcterms:W3CDTF">2023-07-11T10:34:54Z</dcterms:created>
  <dcterms:modified xsi:type="dcterms:W3CDTF">2025-10-08T10:04:40Z</dcterms:modified>
  <cp:category/>
  <cp:contentStatus/>
</cp:coreProperties>
</file>