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gluosnis\kmsa\Savivaldybės administracija\BENDROSIOS VALDYMO FUNKCIJOS\Strateginio planavimo skyrius\MVP PLANAI\2025 MVP\10. Keitimas (spalis po tarybos)\"/>
    </mc:Choice>
  </mc:AlternateContent>
  <xr:revisionPtr revIDLastSave="0" documentId="13_ncr:1_{F3983789-EB56-41B9-89E2-1C3D0F13B5A3}" xr6:coauthVersionLast="47" xr6:coauthVersionMax="47" xr10:uidLastSave="{00000000-0000-0000-0000-000000000000}"/>
  <bookViews>
    <workbookView xWindow="-120" yWindow="-120" windowWidth="29040" windowHeight="15720" xr2:uid="{EF082B20-5454-481E-8ECF-44F36E11C9BB}"/>
  </bookViews>
  <sheets>
    <sheet name="9 programa 3 lentelė" sheetId="1" r:id="rId1"/>
    <sheet name="Lėšų suvestinė 2 lentelė" sheetId="2" r:id="rId2"/>
  </sheets>
  <definedNames>
    <definedName name="_xlnm.Print_Area" localSheetId="0">'9 programa 3 lentelė'!$A$1:$F$105</definedName>
    <definedName name="_xlnm.Print_Titles" localSheetId="0">'9 programa 3 lentelė'!$8:$8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92" i="1" l="1"/>
  <c r="E13" i="1"/>
  <c r="E48" i="1" l="1"/>
  <c r="E23" i="1"/>
  <c r="E82" i="1"/>
  <c r="D9" i="2"/>
  <c r="E61" i="1"/>
  <c r="E59" i="1" s="1"/>
  <c r="E28" i="1"/>
  <c r="E94" i="1" l="1"/>
  <c r="E75" i="1"/>
  <c r="E43" i="1"/>
  <c r="E58" i="1"/>
  <c r="E57" i="1"/>
  <c r="D12" i="2"/>
  <c r="E31" i="1"/>
  <c r="D8" i="2"/>
  <c r="D16" i="2"/>
  <c r="D13" i="2"/>
  <c r="E30" i="1"/>
  <c r="D19" i="2"/>
  <c r="D20" i="2" a="1"/>
  <c r="D20" i="2" s="1"/>
  <c r="E90" i="1"/>
  <c r="E73" i="1"/>
  <c r="E67" i="1"/>
  <c r="E55" i="1" l="1"/>
  <c r="D23" i="2"/>
  <c r="D21" i="2" a="1"/>
  <c r="D21" i="2" s="1"/>
  <c r="D18" i="2" a="1"/>
  <c r="D18" i="2" s="1"/>
  <c r="D17" i="2" a="1"/>
  <c r="D17" i="2" s="1"/>
  <c r="D11" i="2" a="1"/>
  <c r="D11" i="2" s="1"/>
  <c r="D10" i="2" a="1"/>
  <c r="D10" i="2" s="1"/>
  <c r="E77" i="1"/>
  <c r="E63" i="1"/>
  <c r="E41" i="1"/>
  <c r="E93" i="1" l="1"/>
  <c r="D6" i="2"/>
  <c r="D14" i="2"/>
  <c r="D22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<sst xmlns="http://schemas.openxmlformats.org/spreadsheetml/2006/main" count="196" uniqueCount="132">
  <si>
    <t>Programos uždavinio, priemonės kodas ir požymis</t>
  </si>
  <si>
    <t>Uždavinio, priemonės pavadinimas, finansavimo šaltiniai</t>
  </si>
  <si>
    <t>Vykdytojas (padalinys / asmuo)</t>
  </si>
  <si>
    <t>2025 metų asignavimai ir kitos lėšos</t>
  </si>
  <si>
    <t>Savivaldybės strateginio plėtros plano priemonės kodas</t>
  </si>
  <si>
    <r>
      <t>009-01</t>
    </r>
    <r>
      <rPr>
        <b/>
        <sz val="10"/>
        <rFont val="Times New Roman"/>
        <family val="1"/>
        <charset val="186"/>
      </rPr>
      <t xml:space="preserve"> (T)</t>
    </r>
  </si>
  <si>
    <t>Uždavinys: Aktyvinti  jaunimo ir su jaunimu dirbančių organizacijų veiklą</t>
  </si>
  <si>
    <t>009-01-01 (TP)</t>
  </si>
  <si>
    <t>Priemonė: Jaunimo ir su jaunimu dirbančių organizacijų bei jų iniciatyvų skatinimаs</t>
  </si>
  <si>
    <t>009-01-01-01</t>
  </si>
  <si>
    <t>Jaunimo iniciatyvų ir programų dalinis finansavimas</t>
  </si>
  <si>
    <t>Jaunimo reikalų koordinatorius (patarėjas)</t>
  </si>
  <si>
    <t>2.5.2.5.</t>
  </si>
  <si>
    <t>Savivaldybės biudžeto lėšos (nuosavos, be ankstesnių metų likučio)</t>
  </si>
  <si>
    <t>009-01-01-02</t>
  </si>
  <si>
    <t>Jaunimo organizacijų stiprinimo ir jaunimo politikos plėtojimo programos dalinis finansavimas</t>
  </si>
  <si>
    <t>009-01-01-03</t>
  </si>
  <si>
    <t>Jaunimo savanoriškos tarnybos įgyvendinimo Klaipėdos mieste programos dalinis finansavimas</t>
  </si>
  <si>
    <t xml:space="preserve">2.5.2.3. </t>
  </si>
  <si>
    <t>009-01-01-04</t>
  </si>
  <si>
    <t>Atviro darbo su jaunimu Klaipėdos mieste programos dalinis finansavimas</t>
  </si>
  <si>
    <t>2.5.1.1.</t>
  </si>
  <si>
    <t>009-01-01-05</t>
  </si>
  <si>
    <t>Darbo su jaunimu gatvėje Klaipėdos mieste programos dalinis finansavimas</t>
  </si>
  <si>
    <t>2.5.2.4.</t>
  </si>
  <si>
    <t>009-01-01-06</t>
  </si>
  <si>
    <t>Nevyriausybinių organizacijų kompetencijų didinimas ir naujų įgūdžių suteikimas</t>
  </si>
  <si>
    <t>009-01-01-07</t>
  </si>
  <si>
    <t>Dalininko įnašo formavimas VšĮ Klaipėdos miesto savivaldybės atviro jaunimo centro įkūrimui ir veiklos organizavimui</t>
  </si>
  <si>
    <t>Ankstesnių metų likučiai</t>
  </si>
  <si>
    <t>009-01-01-08</t>
  </si>
  <si>
    <t>VšĮ Klaipėdos miesto savivaldybės atviro jaunimo centro veiklos organizavimas (vykdytojas – VšĮ Klaipėdos miesto savivaldybės atviras jaunimo centras)</t>
  </si>
  <si>
    <t>Savivaldybės biudžetas (įskaitant skolintas lėšas)</t>
  </si>
  <si>
    <t>Iš jo:</t>
  </si>
  <si>
    <t>Savivaldybės biudžeto lėšos (nuosavos, be ankstesnių metų likučio)'</t>
  </si>
  <si>
    <t>Ankstesnių metų likučiai'</t>
  </si>
  <si>
    <t>009-01-02 (RP)</t>
  </si>
  <si>
    <t>Priemonė: Atvirų jaunimo erdvių, skirtų mažiau galimybių turintiems jaunuoliams, steigimas (šiaurinėje miesto dalyje)</t>
  </si>
  <si>
    <t xml:space="preserve">Kiti šaltiniai </t>
  </si>
  <si>
    <t>Iš jų:</t>
  </si>
  <si>
    <t>Kiti šaltiniai (Europos Sąjungos paramos lėšos)</t>
  </si>
  <si>
    <t>009-01-03 (TP)</t>
  </si>
  <si>
    <t>Priemonė: Jaunimo pritraukimas į Klaipėdos miestą</t>
  </si>
  <si>
    <t>1.1.3.1.</t>
  </si>
  <si>
    <t>009-01-03-01</t>
  </si>
  <si>
    <t>Dalyvavimas Vakarų Lietuvos regiono renginyje „Jaunimo vasaros akademija“</t>
  </si>
  <si>
    <t>009-01-03-02</t>
  </si>
  <si>
    <t>Klaipėdos miesto kasmetiniai renginiai jaunimui</t>
  </si>
  <si>
    <t>009-01-04 (TP)</t>
  </si>
  <si>
    <t>Priemonė: Tarptautinio ir nacionalinio bendradarbiavimo plėtojimas</t>
  </si>
  <si>
    <t>009-01-04-01</t>
  </si>
  <si>
    <t>Atstovavimas Klaipėdos miestui  tarptautiniuose ir nacionaliniuose jaunimo renginiuose</t>
  </si>
  <si>
    <t>2.5.2.1.</t>
  </si>
  <si>
    <t>009-01-04-02</t>
  </si>
  <si>
    <t>Tarptautinio Erasmus+ programos projekto „VR ateitis“ (angl. „VR the Futuree“) įgyvendinimas</t>
  </si>
  <si>
    <t>009-01-04-03</t>
  </si>
  <si>
    <t>Tarptautinio URBACT programos projekto „Kita karta – jaunimo darbas“ (angl. „NextGen YouthWork“) įgyvendinimas</t>
  </si>
  <si>
    <t>009-01-04-04</t>
  </si>
  <si>
    <t>Kiti šaltiniai (Europos Sąjungos paramos lėšos)'</t>
  </si>
  <si>
    <t>009-01-05 (TP)</t>
  </si>
  <si>
    <t>Priemonė: Premijų už miestui aktualius ir pritaikomuosius darbus skyrimas Klaipėdos aukštųjų mokyklų absolventams</t>
  </si>
  <si>
    <t>009-01-06 (TP)</t>
  </si>
  <si>
    <t>Priemonė: Mokinių dalyvaujamojo biudžeto iniciatyvos įgyvendinimas</t>
  </si>
  <si>
    <t>1.3.2.7.</t>
  </si>
  <si>
    <t>009-01-07 (TP)</t>
  </si>
  <si>
    <t>Priemonė: Strategijų, tyrimų, analizių, susijusių su jaunimo politika, bendruomenėmis ar lygių galimybių užtikrinimu, parengimas</t>
  </si>
  <si>
    <t>009-01-07-01</t>
  </si>
  <si>
    <t>Klaipėdos jaunimo situacijos tyrimo parengimas</t>
  </si>
  <si>
    <t>009-01-08 (TP)</t>
  </si>
  <si>
    <t>Priemonė: Jaunimo vasaros užimtumo ir integracijos į darbo rinką programos vykdymas</t>
  </si>
  <si>
    <t>2.4.3.2.</t>
  </si>
  <si>
    <t>009-02 (T)</t>
  </si>
  <si>
    <t xml:space="preserve">Uždavinys: Aktyvinti bendruomenių veiklą </t>
  </si>
  <si>
    <t>009-02-01 (TP)</t>
  </si>
  <si>
    <t>Priemonė: Vietos bendruomenių savivaldos programos įgyvendinimas</t>
  </si>
  <si>
    <t>KSTD 
Sporto, jaunimo ir bendruomeninių reikalų skyrius</t>
  </si>
  <si>
    <t>2.6.4.1.</t>
  </si>
  <si>
    <t>Lietuvos Respublikos valstybės biudžeto dotacijos</t>
  </si>
  <si>
    <t>009-02-02 (TP)</t>
  </si>
  <si>
    <t>Priemonė: Dalyvaujamojo biudžeto iniciatyvos įgyvendinimas</t>
  </si>
  <si>
    <t>2.6.4.3.</t>
  </si>
  <si>
    <t>009-02-03 (TP)</t>
  </si>
  <si>
    <t xml:space="preserve">Priemonė: Klaipėdos miesto integruotų investicijų teritorijos vietos veiklos grupės 2023–2029 metų vietos plėtros strategijos įgyvendinimas </t>
  </si>
  <si>
    <t xml:space="preserve">IŠ VISO programai finansuoti pagal finansavimo šaltinius </t>
  </si>
  <si>
    <t>Iš jų: regioninių pažangos priemonių lėšos</t>
  </si>
  <si>
    <t xml:space="preserve">T – tęstinės veiklos uždavinys. </t>
  </si>
  <si>
    <t>P – pažangos uždavinys.</t>
  </si>
  <si>
    <t>TP – tęstinės veiklos priemonė.</t>
  </si>
  <si>
    <t>PP – pažangos priemonė.</t>
  </si>
  <si>
    <t>RP – regioninė pažangos priemonė.</t>
  </si>
  <si>
    <t>KSTD – Kultūros, sporto ir turizmo departamentas.</t>
  </si>
  <si>
    <t>Eil. Nr.</t>
  </si>
  <si>
    <t>Programos kodas ir pavadinimas</t>
  </si>
  <si>
    <t>009 Jaunimo ir bendruomenių politikos plėtros programa</t>
  </si>
  <si>
    <t>1.</t>
  </si>
  <si>
    <r>
      <rPr>
        <sz val="10"/>
        <color rgb="FF000000"/>
        <rFont val="Times New Roman"/>
        <family val="1"/>
        <charset val="186"/>
      </rPr>
      <t xml:space="preserve">Iš jo:
</t>
    </r>
    <r>
      <rPr>
        <b/>
        <sz val="10"/>
        <color rgb="FF000000"/>
        <rFont val="Times New Roman"/>
        <family val="1"/>
        <charset val="186"/>
      </rPr>
      <t xml:space="preserve">
</t>
    </r>
  </si>
  <si>
    <t>1.1.</t>
  </si>
  <si>
    <r>
      <rPr>
        <sz val="10"/>
        <color rgb="FF000000"/>
        <rFont val="Times New Roman"/>
        <family val="1"/>
        <charset val="186"/>
      </rPr>
      <t xml:space="preserve">savivaldybės biudžeto lėšos (nuosavos, be ankstesnių metų likučio)
</t>
    </r>
    <r>
      <rPr>
        <b/>
        <sz val="10"/>
        <color rgb="FF000000"/>
        <rFont val="Times New Roman"/>
        <family val="1"/>
        <charset val="186"/>
      </rPr>
      <t xml:space="preserve">
</t>
    </r>
  </si>
  <si>
    <t>1.2.</t>
  </si>
  <si>
    <t>1.3.</t>
  </si>
  <si>
    <t xml:space="preserve">pajamų įmokos ir kitos pajamos
</t>
  </si>
  <si>
    <t>1.4.</t>
  </si>
  <si>
    <t>Europos Sąjungos ir kitos tarptautinės finansinės paramos lėšos</t>
  </si>
  <si>
    <t>1.5.</t>
  </si>
  <si>
    <t>skolintos lėšos</t>
  </si>
  <si>
    <t>1.6.</t>
  </si>
  <si>
    <t>ankstesnių metų likučiai</t>
  </si>
  <si>
    <t>2.</t>
  </si>
  <si>
    <t xml:space="preserve">Kiti šaltiniai (Europos Sąjungos finansinė parama projektams įgyvendinti ir kitos teisėtai gautos lėšos, nurodant atskirus šaltinius)
</t>
  </si>
  <si>
    <t>2.1.</t>
  </si>
  <si>
    <t>Europos Sąjungos paramos lėšos</t>
  </si>
  <si>
    <t>2.2.</t>
  </si>
  <si>
    <t>Privalomojo sveikatos draudimo fondo lėšos</t>
  </si>
  <si>
    <t>2.3.</t>
  </si>
  <si>
    <t>Klaipėdos valstybinio jūrų uosto direkcijos lėšos (KVJUD)</t>
  </si>
  <si>
    <t>2.4.</t>
  </si>
  <si>
    <t>Valstybės biudžeto lėšos (LRVB)</t>
  </si>
  <si>
    <t>2.5.</t>
  </si>
  <si>
    <t>Kiti finansavimo šaltiniai</t>
  </si>
  <si>
    <t>2.6.</t>
  </si>
  <si>
    <t>Kelių priežiūros ir plėtros programos lėšos (KPP)</t>
  </si>
  <si>
    <r>
      <rPr>
        <b/>
        <sz val="10"/>
        <color theme="1"/>
        <rFont val="Times New Roman"/>
        <family val="1"/>
        <charset val="186"/>
      </rPr>
      <t>IŠ VISO</t>
    </r>
    <r>
      <rPr>
        <sz val="10"/>
        <color theme="1"/>
        <rFont val="Times New Roman"/>
        <family val="1"/>
        <charset val="186"/>
      </rPr>
      <t xml:space="preserve"> programai finansuoti pagal finansavimo šaltinius </t>
    </r>
    <r>
      <rPr>
        <i/>
        <sz val="10"/>
        <color theme="1"/>
        <rFont val="Times New Roman"/>
        <family val="1"/>
        <charset val="186"/>
      </rPr>
      <t>(1 ir 2 punktai)</t>
    </r>
  </si>
  <si>
    <t>3 lentelė. Klaipėdos miesto savivaldybės 2025 metų 009 Jaunimo ir bendruomenių politikos programos uždaviniai, priemonės, asignavimai ir kitos lėšos (tūkst. eurų)</t>
  </si>
  <si>
    <t>Projektų finansavimo ir administravimo skyrius,
MVPD Statybos skyrius</t>
  </si>
  <si>
    <t>2 lentelė.  2025 metų asignavimų ir kitų lėšų pasiskirstymas (tūkst. Eur)</t>
  </si>
  <si>
    <t xml:space="preserve">                                                                PATVIRTINTA</t>
  </si>
  <si>
    <t xml:space="preserve">                                                                Klaipėdos miesto savivaldybės administracijos direktoriaus </t>
  </si>
  <si>
    <t>Tarptautinio Interreg VI-A Latvija–Lietuva bendradarbiavimo per sieną programos projekto „Skaitmeninis jaunimo centras Klaipėdoje ir Liepojoje“ (angl. „Digital youth center in Klaipėda and Liepaja“)  įgyvendinimas</t>
  </si>
  <si>
    <t xml:space="preserve">                                                                (Klaipėdos miesto savivaldybės administracijos direktoriaus 
</t>
  </si>
  <si>
    <t xml:space="preserve">                                                                2025 m. vasario 25 d. įsakymu Nr. AD1-141</t>
  </si>
  <si>
    <t>MVPD – Miesto vystymo ir priežiūros departamentas.</t>
  </si>
  <si>
    <t xml:space="preserve">                                                                2025 m. lapkričio 7 d. įsakymo Nr. AD1-875 redakcija)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</si>
</sst>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"/>
    <numFmt numFmtId="165" formatCode="[$-409]General"/>
    <numFmt numFmtId="166" formatCode="0.0"/>
  </numFmts>
  <fonts count="23" x14ac:knownFonts="1">
    <font>
      <sz val="11"/>
      <color theme="1"/>
      <name val="Calibri"/>
      <family val="2"/>
      <charset val="186"/>
      <scheme val="minor"/>
    </font>
    <font>
      <sz val="10"/>
      <color theme="1"/>
      <name val="Calibri"/>
      <family val="2"/>
      <charset val="186"/>
      <scheme val="minor"/>
    </font>
    <font>
      <sz val="10"/>
      <color theme="1"/>
      <name val="Times New Roman"/>
      <family val="1"/>
      <charset val="186"/>
    </font>
    <font>
      <sz val="11"/>
      <color rgb="FF000000"/>
      <name val="Calibri"/>
      <family val="2"/>
      <charset val="186"/>
    </font>
    <font>
      <b/>
      <sz val="10"/>
      <name val="Times New Roman"/>
      <family val="1"/>
      <charset val="186"/>
    </font>
    <font>
      <b/>
      <sz val="10"/>
      <color theme="1"/>
      <name val="Times New Roman"/>
      <family val="1"/>
      <charset val="186"/>
    </font>
    <font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sz val="8"/>
      <color rgb="FF000000"/>
      <name val="Times New Roman"/>
      <family val="1"/>
      <charset val="186"/>
    </font>
    <font>
      <sz val="12"/>
      <name val="Times New Roman"/>
      <family val="1"/>
      <charset val="186"/>
    </font>
    <font>
      <i/>
      <sz val="10"/>
      <name val="Times New Roman"/>
      <family val="1"/>
      <charset val="186"/>
    </font>
    <font>
      <b/>
      <sz val="10"/>
      <color rgb="FF000000"/>
      <name val="Times New Roman"/>
      <family val="1"/>
      <charset val="186"/>
    </font>
    <font>
      <sz val="10"/>
      <color rgb="FF000000"/>
      <name val="Times New Roman"/>
      <family val="1"/>
      <charset val="186"/>
    </font>
    <font>
      <sz val="10"/>
      <color theme="0"/>
      <name val="Times New Roman"/>
      <family val="1"/>
    </font>
    <font>
      <b/>
      <sz val="12"/>
      <color rgb="FF000000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i/>
      <sz val="10"/>
      <color theme="1"/>
      <name val="Times New Roman"/>
      <family val="1"/>
      <charset val="186"/>
    </font>
    <font>
      <sz val="8"/>
      <name val="Times New Roman"/>
      <family val="1"/>
      <charset val="186"/>
    </font>
    <font>
      <sz val="10"/>
      <color rgb="FFFF0000"/>
      <name val="Calibri"/>
      <family val="2"/>
      <charset val="186"/>
      <scheme val="minor"/>
    </font>
    <font>
      <b/>
      <sz val="10"/>
      <color theme="1"/>
      <name val="Times New Roman"/>
      <family val="1"/>
      <charset val="186"/>
    </font>
    <font>
      <sz val="9"/>
      <color theme="1"/>
      <name val="Times New Roman"/>
      <family val="1"/>
      <charset val="186"/>
    </font>
    <font>
      <sz val="12"/>
      <color theme="1"/>
      <name val="Times New Roman"/>
      <family val="1"/>
      <charset val="186"/>
    </font>
    <font>
      <sz val="10"/>
      <color rgb="FFFF0000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rgb="FFDBE5F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FF"/>
        <bgColor rgb="FF000000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165" fontId="3" fillId="0" borderId="0" applyBorder="0" applyProtection="0"/>
  </cellStyleXfs>
  <cellXfs count="169">
    <xf numFmtId="0" fontId="0" fillId="0" borderId="0" xfId="0"/>
    <xf numFmtId="164" fontId="1" fillId="0" borderId="0" xfId="0" applyNumberFormat="1" applyFont="1" applyAlignment="1">
      <alignment horizontal="center" vertical="top"/>
    </xf>
    <xf numFmtId="0" fontId="1" fillId="0" borderId="0" xfId="0" applyFont="1"/>
    <xf numFmtId="0" fontId="1" fillId="3" borderId="0" xfId="0" applyFont="1" applyFill="1"/>
    <xf numFmtId="164" fontId="4" fillId="0" borderId="1" xfId="0" applyNumberFormat="1" applyFont="1" applyBorder="1" applyAlignment="1">
      <alignment horizontal="center" vertical="top" wrapText="1"/>
    </xf>
    <xf numFmtId="164" fontId="5" fillId="0" borderId="1" xfId="0" applyNumberFormat="1" applyFont="1" applyBorder="1" applyAlignment="1">
      <alignment horizontal="center" vertical="top" wrapText="1"/>
    </xf>
    <xf numFmtId="0" fontId="1" fillId="0" borderId="0" xfId="0" applyFont="1" applyAlignment="1">
      <alignment vertical="top"/>
    </xf>
    <xf numFmtId="0" fontId="1" fillId="0" borderId="0" xfId="0" applyFont="1" applyAlignment="1">
      <alignment horizontal="center" vertical="top"/>
    </xf>
    <xf numFmtId="0" fontId="2" fillId="0" borderId="1" xfId="0" applyFont="1" applyBorder="1" applyAlignment="1">
      <alignment vertical="top" wrapText="1"/>
    </xf>
    <xf numFmtId="164" fontId="5" fillId="0" borderId="1" xfId="0" applyNumberFormat="1" applyFont="1" applyBorder="1" applyAlignment="1">
      <alignment vertical="top" wrapText="1"/>
    </xf>
    <xf numFmtId="164" fontId="5" fillId="5" borderId="1" xfId="0" applyNumberFormat="1" applyFont="1" applyFill="1" applyBorder="1" applyAlignment="1">
      <alignment horizontal="center" vertical="top" wrapText="1"/>
    </xf>
    <xf numFmtId="164" fontId="2" fillId="5" borderId="1" xfId="0" applyNumberFormat="1" applyFont="1" applyFill="1" applyBorder="1" applyAlignment="1">
      <alignment horizontal="center" vertical="top" wrapText="1"/>
    </xf>
    <xf numFmtId="0" fontId="5" fillId="5" borderId="1" xfId="0" applyFont="1" applyFill="1" applyBorder="1" applyAlignment="1">
      <alignment vertical="top" wrapText="1"/>
    </xf>
    <xf numFmtId="0" fontId="2" fillId="5" borderId="1" xfId="0" applyFont="1" applyFill="1" applyBorder="1" applyAlignment="1">
      <alignment horizontal="center" vertical="top" wrapText="1"/>
    </xf>
    <xf numFmtId="0" fontId="5" fillId="5" borderId="1" xfId="0" applyFont="1" applyFill="1" applyBorder="1" applyAlignment="1">
      <alignment horizontal="justify" vertical="top" wrapText="1"/>
    </xf>
    <xf numFmtId="0" fontId="5" fillId="6" borderId="1" xfId="0" applyFont="1" applyFill="1" applyBorder="1" applyAlignment="1">
      <alignment vertical="top" wrapText="1"/>
    </xf>
    <xf numFmtId="0" fontId="4" fillId="6" borderId="1" xfId="0" applyFont="1" applyFill="1" applyBorder="1" applyAlignment="1">
      <alignment vertical="top" wrapText="1"/>
    </xf>
    <xf numFmtId="164" fontId="5" fillId="6" borderId="1" xfId="0" applyNumberFormat="1" applyFont="1" applyFill="1" applyBorder="1" applyAlignment="1">
      <alignment horizontal="center" vertical="top" wrapText="1"/>
    </xf>
    <xf numFmtId="0" fontId="2" fillId="6" borderId="1" xfId="0" applyFont="1" applyFill="1" applyBorder="1" applyAlignment="1">
      <alignment vertical="top" wrapText="1"/>
    </xf>
    <xf numFmtId="0" fontId="2" fillId="6" borderId="1" xfId="0" applyFont="1" applyFill="1" applyBorder="1" applyAlignment="1">
      <alignment horizontal="justify" vertical="top" wrapText="1"/>
    </xf>
    <xf numFmtId="0" fontId="4" fillId="5" borderId="1" xfId="0" applyFont="1" applyFill="1" applyBorder="1" applyAlignment="1">
      <alignment horizontal="justify" vertical="top" wrapText="1"/>
    </xf>
    <xf numFmtId="164" fontId="5" fillId="6" borderId="1" xfId="0" applyNumberFormat="1" applyFont="1" applyFill="1" applyBorder="1" applyAlignment="1">
      <alignment vertical="top" wrapText="1"/>
    </xf>
    <xf numFmtId="164" fontId="4" fillId="6" borderId="1" xfId="0" applyNumberFormat="1" applyFont="1" applyFill="1" applyBorder="1" applyAlignment="1">
      <alignment horizontal="center" vertical="top" wrapText="1"/>
    </xf>
    <xf numFmtId="0" fontId="5" fillId="0" borderId="1" xfId="0" applyFont="1" applyBorder="1" applyAlignment="1">
      <alignment vertical="top" wrapText="1"/>
    </xf>
    <xf numFmtId="0" fontId="5" fillId="4" borderId="1" xfId="0" applyFont="1" applyFill="1" applyBorder="1" applyAlignment="1">
      <alignment horizontal="left" vertical="top" wrapText="1"/>
    </xf>
    <xf numFmtId="0" fontId="4" fillId="0" borderId="1" xfId="0" applyFont="1" applyBorder="1" applyAlignment="1">
      <alignment vertical="top" wrapText="1"/>
    </xf>
    <xf numFmtId="0" fontId="5" fillId="0" borderId="1" xfId="0" applyFont="1" applyBorder="1" applyAlignment="1">
      <alignment horizontal="center" vertical="top" wrapText="1"/>
    </xf>
    <xf numFmtId="0" fontId="5" fillId="3" borderId="1" xfId="0" applyFont="1" applyFill="1" applyBorder="1" applyAlignment="1">
      <alignment vertical="top" wrapText="1"/>
    </xf>
    <xf numFmtId="164" fontId="4" fillId="3" borderId="1" xfId="0" applyNumberFormat="1" applyFont="1" applyFill="1" applyBorder="1" applyAlignment="1">
      <alignment horizontal="center" vertical="top"/>
    </xf>
    <xf numFmtId="0" fontId="2" fillId="0" borderId="0" xfId="0" applyFont="1"/>
    <xf numFmtId="0" fontId="4" fillId="3" borderId="1" xfId="0" applyFont="1" applyFill="1" applyBorder="1" applyAlignment="1">
      <alignment vertical="top" wrapText="1"/>
    </xf>
    <xf numFmtId="0" fontId="8" fillId="2" borderId="1" xfId="0" applyFont="1" applyFill="1" applyBorder="1" applyAlignment="1">
      <alignment horizontal="center" vertical="top" wrapText="1"/>
    </xf>
    <xf numFmtId="0" fontId="5" fillId="4" borderId="1" xfId="0" applyFont="1" applyFill="1" applyBorder="1" applyAlignment="1">
      <alignment vertical="top" wrapText="1"/>
    </xf>
    <xf numFmtId="0" fontId="4" fillId="6" borderId="1" xfId="0" applyFont="1" applyFill="1" applyBorder="1" applyAlignment="1">
      <alignment horizontal="center" vertical="top" wrapText="1"/>
    </xf>
    <xf numFmtId="0" fontId="5" fillId="6" borderId="1" xfId="0" applyFont="1" applyFill="1" applyBorder="1" applyAlignment="1">
      <alignment horizontal="center" vertical="top" wrapText="1"/>
    </xf>
    <xf numFmtId="0" fontId="2" fillId="6" borderId="1" xfId="0" applyFont="1" applyFill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 wrapText="1"/>
    </xf>
    <xf numFmtId="0" fontId="5" fillId="4" borderId="1" xfId="0" applyFont="1" applyFill="1" applyBorder="1" applyAlignment="1">
      <alignment vertical="top"/>
    </xf>
    <xf numFmtId="164" fontId="2" fillId="3" borderId="1" xfId="0" applyNumberFormat="1" applyFont="1" applyFill="1" applyBorder="1" applyAlignment="1">
      <alignment horizontal="center" vertical="top" wrapText="1"/>
    </xf>
    <xf numFmtId="164" fontId="5" fillId="3" borderId="1" xfId="0" applyNumberFormat="1" applyFont="1" applyFill="1" applyBorder="1" applyAlignment="1">
      <alignment horizontal="center" vertical="top" wrapText="1"/>
    </xf>
    <xf numFmtId="0" fontId="6" fillId="0" borderId="0" xfId="0" applyFont="1" applyAlignment="1">
      <alignment vertical="top"/>
    </xf>
    <xf numFmtId="0" fontId="6" fillId="0" borderId="0" xfId="0" applyFont="1" applyAlignment="1">
      <alignment horizontal="center" vertical="top"/>
    </xf>
    <xf numFmtId="0" fontId="4" fillId="2" borderId="1" xfId="0" applyFont="1" applyFill="1" applyBorder="1" applyAlignment="1">
      <alignment horizontal="center" vertical="center" wrapText="1"/>
    </xf>
    <xf numFmtId="164" fontId="4" fillId="2" borderId="1" xfId="0" applyNumberFormat="1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vertical="top" wrapText="1"/>
    </xf>
    <xf numFmtId="0" fontId="5" fillId="3" borderId="2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12" fillId="0" borderId="1" xfId="0" applyFont="1" applyBorder="1" applyAlignment="1">
      <alignment horizontal="center" vertical="top" wrapText="1"/>
    </xf>
    <xf numFmtId="0" fontId="12" fillId="0" borderId="3" xfId="0" applyFont="1" applyBorder="1" applyAlignment="1">
      <alignment horizontal="center" vertical="top" wrapText="1"/>
    </xf>
    <xf numFmtId="0" fontId="5" fillId="3" borderId="1" xfId="0" applyFont="1" applyFill="1" applyBorder="1" applyAlignment="1">
      <alignment horizontal="center" vertical="top" wrapText="1"/>
    </xf>
    <xf numFmtId="164" fontId="11" fillId="3" borderId="1" xfId="0" applyNumberFormat="1" applyFont="1" applyFill="1" applyBorder="1" applyAlignment="1">
      <alignment horizontal="center" vertical="top" wrapText="1"/>
    </xf>
    <xf numFmtId="164" fontId="12" fillId="3" borderId="1" xfId="0" applyNumberFormat="1" applyFont="1" applyFill="1" applyBorder="1" applyAlignment="1">
      <alignment horizontal="center" vertical="top"/>
    </xf>
    <xf numFmtId="164" fontId="12" fillId="3" borderId="1" xfId="0" applyNumberFormat="1" applyFont="1" applyFill="1" applyBorder="1" applyAlignment="1">
      <alignment horizontal="center" vertical="top" wrapText="1"/>
    </xf>
    <xf numFmtId="164" fontId="11" fillId="0" borderId="1" xfId="0" applyNumberFormat="1" applyFont="1" applyBorder="1" applyAlignment="1">
      <alignment horizontal="center" vertical="top" wrapText="1"/>
    </xf>
    <xf numFmtId="0" fontId="5" fillId="5" borderId="3" xfId="0" applyFont="1" applyFill="1" applyBorder="1" applyAlignment="1">
      <alignment horizontal="justify" vertical="top" wrapText="1"/>
    </xf>
    <xf numFmtId="0" fontId="5" fillId="5" borderId="3" xfId="0" applyFont="1" applyFill="1" applyBorder="1" applyAlignment="1">
      <alignment vertical="top" wrapText="1"/>
    </xf>
    <xf numFmtId="164" fontId="2" fillId="5" borderId="3" xfId="0" applyNumberFormat="1" applyFont="1" applyFill="1" applyBorder="1" applyAlignment="1">
      <alignment horizontal="center" vertical="top"/>
    </xf>
    <xf numFmtId="164" fontId="2" fillId="5" borderId="3" xfId="0" applyNumberFormat="1" applyFont="1" applyFill="1" applyBorder="1" applyAlignment="1">
      <alignment horizontal="center" vertical="top" wrapText="1"/>
    </xf>
    <xf numFmtId="0" fontId="6" fillId="0" borderId="0" xfId="0" applyFont="1" applyAlignment="1">
      <alignment vertical="top" wrapText="1"/>
    </xf>
    <xf numFmtId="0" fontId="13" fillId="0" borderId="0" xfId="0" applyFont="1" applyAlignment="1">
      <alignment vertical="top" wrapText="1"/>
    </xf>
    <xf numFmtId="0" fontId="13" fillId="0" borderId="0" xfId="0" applyFont="1"/>
    <xf numFmtId="0" fontId="12" fillId="5" borderId="3" xfId="0" applyFont="1" applyFill="1" applyBorder="1" applyAlignment="1">
      <alignment horizontal="center" vertical="top" wrapText="1"/>
    </xf>
    <xf numFmtId="0" fontId="6" fillId="0" borderId="0" xfId="0" applyFont="1" applyAlignment="1">
      <alignment horizontal="left" vertical="top" wrapText="1"/>
    </xf>
    <xf numFmtId="164" fontId="9" fillId="0" borderId="0" xfId="0" applyNumberFormat="1" applyFont="1" applyAlignment="1">
      <alignment horizontal="right" vertical="top"/>
    </xf>
    <xf numFmtId="164" fontId="9" fillId="0" borderId="0" xfId="0" applyNumberFormat="1" applyFont="1" applyAlignment="1">
      <alignment horizontal="left" vertical="top"/>
    </xf>
    <xf numFmtId="0" fontId="5" fillId="0" borderId="6" xfId="0" applyFont="1" applyBorder="1" applyAlignment="1">
      <alignment horizontal="left" vertical="top" wrapText="1"/>
    </xf>
    <xf numFmtId="0" fontId="11" fillId="0" borderId="6" xfId="0" applyFont="1" applyBorder="1" applyAlignment="1">
      <alignment horizontal="left" vertical="top" wrapText="1"/>
    </xf>
    <xf numFmtId="0" fontId="12" fillId="3" borderId="7" xfId="0" applyFont="1" applyFill="1" applyBorder="1" applyAlignment="1">
      <alignment horizontal="left" vertical="top" wrapText="1"/>
    </xf>
    <xf numFmtId="164" fontId="2" fillId="3" borderId="2" xfId="0" applyNumberFormat="1" applyFont="1" applyFill="1" applyBorder="1" applyAlignment="1">
      <alignment horizontal="center" vertical="top" wrapText="1"/>
    </xf>
    <xf numFmtId="0" fontId="2" fillId="0" borderId="6" xfId="0" applyFont="1" applyBorder="1" applyAlignment="1">
      <alignment horizontal="left" vertical="top" wrapText="1"/>
    </xf>
    <xf numFmtId="164" fontId="5" fillId="3" borderId="2" xfId="0" applyNumberFormat="1" applyFont="1" applyFill="1" applyBorder="1" applyAlignment="1">
      <alignment horizontal="center" vertical="top" wrapText="1"/>
    </xf>
    <xf numFmtId="164" fontId="2" fillId="0" borderId="1" xfId="0" applyNumberFormat="1" applyFont="1" applyBorder="1" applyAlignment="1">
      <alignment horizontal="center" vertical="top" wrapText="1"/>
    </xf>
    <xf numFmtId="0" fontId="12" fillId="0" borderId="6" xfId="0" applyFont="1" applyBorder="1" applyAlignment="1">
      <alignment horizontal="left" vertical="top" wrapText="1"/>
    </xf>
    <xf numFmtId="0" fontId="2" fillId="0" borderId="0" xfId="0" applyFont="1" applyAlignment="1">
      <alignment vertical="top"/>
    </xf>
    <xf numFmtId="0" fontId="5" fillId="0" borderId="8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4" fillId="0" borderId="6" xfId="0" applyFont="1" applyBorder="1" applyAlignment="1">
      <alignment horizontal="left" vertical="top" wrapText="1"/>
    </xf>
    <xf numFmtId="164" fontId="5" fillId="0" borderId="3" xfId="0" applyNumberFormat="1" applyFont="1" applyBorder="1" applyAlignment="1">
      <alignment horizontal="center" vertical="top" wrapText="1"/>
    </xf>
    <xf numFmtId="164" fontId="2" fillId="3" borderId="3" xfId="0" applyNumberFormat="1" applyFont="1" applyFill="1" applyBorder="1" applyAlignment="1">
      <alignment horizontal="center" vertical="top" wrapText="1"/>
    </xf>
    <xf numFmtId="164" fontId="12" fillId="3" borderId="3" xfId="0" applyNumberFormat="1" applyFont="1" applyFill="1" applyBorder="1" applyAlignment="1">
      <alignment horizontal="center" vertical="top" wrapText="1"/>
    </xf>
    <xf numFmtId="0" fontId="17" fillId="2" borderId="1" xfId="0" applyFont="1" applyFill="1" applyBorder="1" applyAlignment="1">
      <alignment horizontal="center" vertical="top" wrapText="1"/>
    </xf>
    <xf numFmtId="0" fontId="2" fillId="0" borderId="1" xfId="0" applyFont="1" applyBorder="1"/>
    <xf numFmtId="164" fontId="7" fillId="3" borderId="1" xfId="0" applyNumberFormat="1" applyFont="1" applyFill="1" applyBorder="1" applyAlignment="1">
      <alignment horizontal="center" vertical="center" wrapText="1"/>
    </xf>
    <xf numFmtId="164" fontId="5" fillId="0" borderId="3" xfId="0" applyNumberFormat="1" applyFont="1" applyBorder="1" applyAlignment="1">
      <alignment vertical="top" wrapText="1"/>
    </xf>
    <xf numFmtId="164" fontId="5" fillId="5" borderId="3" xfId="0" applyNumberFormat="1" applyFont="1" applyFill="1" applyBorder="1" applyAlignment="1">
      <alignment horizontal="center" vertical="top" wrapText="1"/>
    </xf>
    <xf numFmtId="164" fontId="5" fillId="5" borderId="3" xfId="0" applyNumberFormat="1" applyFont="1" applyFill="1" applyBorder="1" applyAlignment="1">
      <alignment vertical="top" wrapText="1"/>
    </xf>
    <xf numFmtId="164" fontId="5" fillId="6" borderId="3" xfId="0" applyNumberFormat="1" applyFont="1" applyFill="1" applyBorder="1" applyAlignment="1">
      <alignment horizontal="center" vertical="top" wrapText="1"/>
    </xf>
    <xf numFmtId="164" fontId="5" fillId="6" borderId="3" xfId="0" applyNumberFormat="1" applyFont="1" applyFill="1" applyBorder="1" applyAlignment="1">
      <alignment vertical="top" wrapText="1"/>
    </xf>
    <xf numFmtId="0" fontId="6" fillId="6" borderId="1" xfId="0" applyFont="1" applyFill="1" applyBorder="1" applyAlignment="1">
      <alignment horizontal="justify" vertical="top" wrapText="1"/>
    </xf>
    <xf numFmtId="164" fontId="11" fillId="5" borderId="1" xfId="0" applyNumberFormat="1" applyFont="1" applyFill="1" applyBorder="1" applyAlignment="1">
      <alignment horizontal="center" vertical="top" wrapText="1"/>
    </xf>
    <xf numFmtId="164" fontId="11" fillId="6" borderId="1" xfId="0" applyNumberFormat="1" applyFont="1" applyFill="1" applyBorder="1" applyAlignment="1">
      <alignment horizontal="center" vertical="top" wrapText="1"/>
    </xf>
    <xf numFmtId="0" fontId="6" fillId="0" borderId="1" xfId="0" applyFont="1" applyBorder="1" applyAlignment="1">
      <alignment vertical="top" wrapText="1"/>
    </xf>
    <xf numFmtId="164" fontId="5" fillId="3" borderId="3" xfId="0" applyNumberFormat="1" applyFont="1" applyFill="1" applyBorder="1" applyAlignment="1">
      <alignment horizontal="center" vertical="top" wrapText="1"/>
    </xf>
    <xf numFmtId="0" fontId="5" fillId="3" borderId="6" xfId="0" applyFont="1" applyFill="1" applyBorder="1" applyAlignment="1">
      <alignment vertical="top" wrapText="1"/>
    </xf>
    <xf numFmtId="0" fontId="2" fillId="0" borderId="6" xfId="0" applyFont="1" applyBorder="1" applyAlignment="1">
      <alignment vertical="top" wrapText="1"/>
    </xf>
    <xf numFmtId="0" fontId="2" fillId="6" borderId="3" xfId="0" applyFont="1" applyFill="1" applyBorder="1" applyAlignment="1">
      <alignment vertical="top" wrapText="1"/>
    </xf>
    <xf numFmtId="0" fontId="11" fillId="0" borderId="6" xfId="0" applyFont="1" applyBorder="1" applyAlignment="1">
      <alignment vertical="top" wrapText="1"/>
    </xf>
    <xf numFmtId="0" fontId="12" fillId="0" borderId="14" xfId="0" applyFont="1" applyBorder="1" applyAlignment="1">
      <alignment vertical="top" wrapText="1"/>
    </xf>
    <xf numFmtId="0" fontId="11" fillId="0" borderId="14" xfId="0" applyFont="1" applyBorder="1" applyAlignment="1">
      <alignment vertical="top" wrapText="1"/>
    </xf>
    <xf numFmtId="0" fontId="18" fillId="0" borderId="0" xfId="0" applyFont="1"/>
    <xf numFmtId="0" fontId="2" fillId="5" borderId="3" xfId="0" applyFont="1" applyFill="1" applyBorder="1" applyAlignment="1">
      <alignment horizontal="center" vertical="top" wrapText="1"/>
    </xf>
    <xf numFmtId="0" fontId="5" fillId="0" borderId="6" xfId="0" applyFont="1" applyBorder="1" applyAlignment="1">
      <alignment vertical="top" wrapText="1"/>
    </xf>
    <xf numFmtId="0" fontId="2" fillId="3" borderId="13" xfId="0" applyFont="1" applyFill="1" applyBorder="1" applyAlignment="1">
      <alignment vertical="top" wrapText="1"/>
    </xf>
    <xf numFmtId="0" fontId="2" fillId="3" borderId="3" xfId="0" applyFont="1" applyFill="1" applyBorder="1" applyAlignment="1">
      <alignment vertical="top" wrapText="1"/>
    </xf>
    <xf numFmtId="0" fontId="1" fillId="0" borderId="0" xfId="0" applyFont="1" applyAlignment="1">
      <alignment horizontal="left" vertical="top" wrapText="1"/>
    </xf>
    <xf numFmtId="164" fontId="1" fillId="0" borderId="0" xfId="0" applyNumberFormat="1" applyFont="1"/>
    <xf numFmtId="0" fontId="5" fillId="6" borderId="3" xfId="0" applyFont="1" applyFill="1" applyBorder="1" applyAlignment="1">
      <alignment vertical="top" wrapText="1"/>
    </xf>
    <xf numFmtId="14" fontId="1" fillId="3" borderId="0" xfId="0" applyNumberFormat="1" applyFont="1" applyFill="1"/>
    <xf numFmtId="0" fontId="12" fillId="3" borderId="14" xfId="0" applyFont="1" applyFill="1" applyBorder="1" applyAlignment="1">
      <alignment vertical="top" wrapText="1"/>
    </xf>
    <xf numFmtId="164" fontId="5" fillId="3" borderId="3" xfId="0" applyNumberFormat="1" applyFont="1" applyFill="1" applyBorder="1" applyAlignment="1">
      <alignment vertical="top" wrapText="1"/>
    </xf>
    <xf numFmtId="0" fontId="19" fillId="5" borderId="1" xfId="0" applyFont="1" applyFill="1" applyBorder="1" applyAlignment="1">
      <alignment vertical="top" wrapText="1"/>
    </xf>
    <xf numFmtId="0" fontId="18" fillId="3" borderId="0" xfId="0" applyFont="1" applyFill="1"/>
    <xf numFmtId="14" fontId="18" fillId="3" borderId="0" xfId="0" applyNumberFormat="1" applyFont="1" applyFill="1"/>
    <xf numFmtId="14" fontId="1" fillId="0" borderId="0" xfId="0" applyNumberFormat="1" applyFont="1"/>
    <xf numFmtId="0" fontId="1" fillId="0" borderId="18" xfId="0" applyFont="1" applyBorder="1" applyAlignment="1">
      <alignment horizontal="center" vertical="top"/>
    </xf>
    <xf numFmtId="0" fontId="20" fillId="0" borderId="10" xfId="0" applyFont="1" applyBorder="1" applyAlignment="1">
      <alignment horizontal="center" vertical="center" wrapText="1"/>
    </xf>
    <xf numFmtId="0" fontId="20" fillId="0" borderId="5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/>
    </xf>
    <xf numFmtId="0" fontId="1" fillId="0" borderId="18" xfId="0" applyFont="1" applyBorder="1" applyAlignment="1">
      <alignment vertical="top"/>
    </xf>
    <xf numFmtId="0" fontId="2" fillId="0" borderId="19" xfId="0" applyFont="1" applyBorder="1" applyAlignment="1">
      <alignment horizontal="center" vertical="top"/>
    </xf>
    <xf numFmtId="166" fontId="2" fillId="0" borderId="1" xfId="0" applyNumberFormat="1" applyFont="1" applyBorder="1" applyAlignment="1">
      <alignment horizontal="center"/>
    </xf>
    <xf numFmtId="0" fontId="4" fillId="0" borderId="7" xfId="0" applyFont="1" applyBorder="1" applyAlignment="1">
      <alignment horizontal="left" vertical="top" wrapText="1"/>
    </xf>
    <xf numFmtId="164" fontId="4" fillId="3" borderId="1" xfId="0" applyNumberFormat="1" applyFont="1" applyFill="1" applyBorder="1" applyAlignment="1">
      <alignment horizontal="center" vertical="top" wrapText="1"/>
    </xf>
    <xf numFmtId="0" fontId="22" fillId="0" borderId="0" xfId="0" applyFont="1"/>
    <xf numFmtId="0" fontId="21" fillId="0" borderId="0" xfId="0" applyFont="1" applyAlignment="1">
      <alignment horizontal="left" vertical="top" wrapText="1"/>
    </xf>
    <xf numFmtId="0" fontId="21" fillId="0" borderId="0" xfId="0" applyFont="1" applyAlignment="1">
      <alignment horizontal="left"/>
    </xf>
    <xf numFmtId="0" fontId="6" fillId="0" borderId="0" xfId="0" applyFont="1" applyAlignment="1">
      <alignment horizontal="left" vertical="top" wrapText="1"/>
    </xf>
    <xf numFmtId="0" fontId="6" fillId="3" borderId="0" xfId="0" applyFont="1" applyFill="1" applyAlignment="1">
      <alignment horizontal="left" vertical="top" wrapText="1"/>
    </xf>
    <xf numFmtId="0" fontId="2" fillId="0" borderId="1" xfId="0" applyFont="1" applyBorder="1" applyAlignment="1">
      <alignment horizontal="center" vertical="top" wrapText="1"/>
    </xf>
    <xf numFmtId="0" fontId="10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justify" vertical="top" wrapText="1"/>
    </xf>
    <xf numFmtId="0" fontId="6" fillId="0" borderId="0" xfId="0" applyFont="1" applyAlignment="1">
      <alignment vertical="top" wrapText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6" fillId="0" borderId="1" xfId="0" applyFont="1" applyBorder="1" applyAlignment="1">
      <alignment horizontal="justify" vertical="top" wrapText="1"/>
    </xf>
    <xf numFmtId="0" fontId="6" fillId="3" borderId="2" xfId="0" applyFont="1" applyFill="1" applyBorder="1" applyAlignment="1">
      <alignment horizontal="left" vertical="top" wrapText="1"/>
    </xf>
    <xf numFmtId="0" fontId="6" fillId="3" borderId="3" xfId="0" applyFont="1" applyFill="1" applyBorder="1" applyAlignment="1">
      <alignment horizontal="left" vertical="top" wrapText="1"/>
    </xf>
    <xf numFmtId="0" fontId="2" fillId="3" borderId="4" xfId="0" applyFont="1" applyFill="1" applyBorder="1" applyAlignment="1">
      <alignment horizontal="center" vertical="top" wrapText="1"/>
    </xf>
    <xf numFmtId="0" fontId="2" fillId="3" borderId="3" xfId="0" applyFont="1" applyFill="1" applyBorder="1" applyAlignment="1">
      <alignment horizontal="center" vertical="top" wrapText="1"/>
    </xf>
    <xf numFmtId="0" fontId="7" fillId="0" borderId="0" xfId="0" applyFont="1" applyAlignment="1">
      <alignment horizontal="center" vertical="center" wrapText="1"/>
    </xf>
    <xf numFmtId="0" fontId="2" fillId="0" borderId="2" xfId="0" applyFont="1" applyBorder="1" applyAlignment="1">
      <alignment horizontal="left" vertical="top" wrapText="1"/>
    </xf>
    <xf numFmtId="0" fontId="2" fillId="0" borderId="3" xfId="0" applyFont="1" applyBorder="1" applyAlignment="1">
      <alignment horizontal="left" vertical="top" wrapText="1"/>
    </xf>
    <xf numFmtId="0" fontId="2" fillId="3" borderId="2" xfId="0" applyFont="1" applyFill="1" applyBorder="1" applyAlignment="1">
      <alignment horizontal="left" vertical="top" wrapText="1"/>
    </xf>
    <xf numFmtId="0" fontId="2" fillId="3" borderId="3" xfId="0" applyFont="1" applyFill="1" applyBorder="1" applyAlignment="1">
      <alignment horizontal="left" vertical="top" wrapText="1"/>
    </xf>
    <xf numFmtId="0" fontId="2" fillId="3" borderId="2" xfId="0" applyFont="1" applyFill="1" applyBorder="1" applyAlignment="1">
      <alignment horizontal="center" vertical="top" wrapText="1"/>
    </xf>
    <xf numFmtId="0" fontId="4" fillId="0" borderId="2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left" vertical="top" wrapText="1"/>
    </xf>
    <xf numFmtId="0" fontId="21" fillId="0" borderId="0" xfId="0" applyFont="1" applyAlignment="1">
      <alignment horizontal="left" wrapText="1"/>
    </xf>
    <xf numFmtId="0" fontId="18" fillId="0" borderId="11" xfId="0" applyFont="1" applyBorder="1" applyAlignment="1">
      <alignment horizontal="left" vertical="top" wrapText="1"/>
    </xf>
    <xf numFmtId="0" fontId="2" fillId="3" borderId="5" xfId="0" applyFont="1" applyFill="1" applyBorder="1" applyAlignment="1">
      <alignment horizontal="left" vertical="top" wrapText="1"/>
    </xf>
    <xf numFmtId="0" fontId="6" fillId="3" borderId="2" xfId="0" applyFont="1" applyFill="1" applyBorder="1" applyAlignment="1">
      <alignment horizontal="center" vertical="top" wrapText="1"/>
    </xf>
    <xf numFmtId="0" fontId="6" fillId="3" borderId="4" xfId="0" applyFont="1" applyFill="1" applyBorder="1" applyAlignment="1">
      <alignment horizontal="center" vertical="top" wrapText="1"/>
    </xf>
    <xf numFmtId="0" fontId="6" fillId="3" borderId="3" xfId="0" applyFont="1" applyFill="1" applyBorder="1" applyAlignment="1">
      <alignment horizontal="center" vertical="top" wrapText="1"/>
    </xf>
    <xf numFmtId="0" fontId="6" fillId="7" borderId="15" xfId="0" applyFont="1" applyFill="1" applyBorder="1" applyAlignment="1">
      <alignment vertical="top" wrapText="1"/>
    </xf>
    <xf numFmtId="0" fontId="6" fillId="7" borderId="16" xfId="0" applyFont="1" applyFill="1" applyBorder="1" applyAlignment="1">
      <alignment vertical="top" wrapText="1"/>
    </xf>
    <xf numFmtId="0" fontId="2" fillId="3" borderId="15" xfId="0" applyFont="1" applyFill="1" applyBorder="1" applyAlignment="1">
      <alignment horizontal="left" vertical="top" wrapText="1"/>
    </xf>
    <xf numFmtId="0" fontId="2" fillId="3" borderId="17" xfId="0" applyFont="1" applyFill="1" applyBorder="1" applyAlignment="1">
      <alignment horizontal="left" vertical="top" wrapText="1"/>
    </xf>
    <xf numFmtId="0" fontId="2" fillId="0" borderId="4" xfId="0" applyFont="1" applyBorder="1" applyAlignment="1">
      <alignment horizontal="center" vertical="top" wrapText="1"/>
    </xf>
    <xf numFmtId="0" fontId="5" fillId="0" borderId="2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2" fillId="3" borderId="4" xfId="0" applyFont="1" applyFill="1" applyBorder="1" applyAlignment="1">
      <alignment horizontal="left" vertical="top" wrapText="1"/>
    </xf>
    <xf numFmtId="0" fontId="14" fillId="0" borderId="0" xfId="0" applyFont="1" applyAlignment="1">
      <alignment horizontal="center" vertical="center" wrapText="1"/>
    </xf>
    <xf numFmtId="0" fontId="15" fillId="5" borderId="11" xfId="0" applyFont="1" applyFill="1" applyBorder="1" applyAlignment="1">
      <alignment horizontal="center" vertical="center" wrapText="1"/>
    </xf>
    <xf numFmtId="0" fontId="15" fillId="5" borderId="0" xfId="0" applyFont="1" applyFill="1" applyAlignment="1">
      <alignment horizontal="center" vertical="center" wrapText="1"/>
    </xf>
    <xf numFmtId="0" fontId="15" fillId="5" borderId="20" xfId="0" applyFont="1" applyFill="1" applyBorder="1" applyAlignment="1">
      <alignment horizontal="center" vertical="center" wrapText="1"/>
    </xf>
  </cellXfs>
  <cellStyles count="2">
    <cellStyle name="Excel Built-in Normal" xfId="1" xr:uid="{48795526-0D47-4B88-AE3F-56B560CE652A}"/>
    <cellStyle name="Įprastas" xfId="0" builtinId="0"/>
  </cellStyles>
  <dxfs count="0"/>
  <tableStyles count="0" defaultTableStyle="TableStyleMedium2" defaultPivotStyle="PivotStyleLight16"/>
  <colors>
    <mruColors>
      <color rgb="FFFFCCFF"/>
      <color rgb="FF99FFCC"/>
      <color rgb="FFFFFFCC"/>
      <color rgb="FFFFFFFF"/>
      <color rgb="FFCCFFCC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„Office 2013“ – 2022 m. tema">
  <a:themeElements>
    <a:clrScheme name="„Office“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„Office“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„Office“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80E112-3B8F-41F4-9BAA-5145454E912F}">
  <dimension ref="B1:O104"/>
  <sheetViews>
    <sheetView tabSelected="1" zoomScaleNormal="100" zoomScaleSheetLayoutView="100" workbookViewId="0">
      <selection activeCell="E9" sqref="E9"/>
    </sheetView>
  </sheetViews>
  <sheetFormatPr defaultColWidth="9.140625" defaultRowHeight="12.75" x14ac:dyDescent="0.2"/>
  <cols>
    <col min="1" max="1" width="2.5703125" style="2" customWidth="1"/>
    <col min="2" max="2" width="17.7109375" style="6" customWidth="1"/>
    <col min="3" max="3" width="44.7109375" style="6" customWidth="1"/>
    <col min="4" max="4" width="14.5703125" style="7" customWidth="1"/>
    <col min="5" max="6" width="14.7109375" style="1" customWidth="1"/>
    <col min="7" max="7" width="9.85546875" style="2" bestFit="1" customWidth="1"/>
    <col min="8" max="16384" width="9.140625" style="2"/>
  </cols>
  <sheetData>
    <row r="1" spans="2:12" ht="15.6" customHeight="1" x14ac:dyDescent="0.2">
      <c r="B1" s="40"/>
      <c r="C1" s="126" t="s">
        <v>125</v>
      </c>
      <c r="D1" s="126"/>
      <c r="E1" s="126"/>
      <c r="F1" s="126"/>
    </row>
    <row r="2" spans="2:12" ht="15.6" customHeight="1" x14ac:dyDescent="0.2">
      <c r="B2" s="40"/>
      <c r="C2" s="126" t="s">
        <v>126</v>
      </c>
      <c r="D2" s="126"/>
      <c r="E2" s="126"/>
      <c r="F2" s="126"/>
    </row>
    <row r="3" spans="2:12" ht="15.6" customHeight="1" x14ac:dyDescent="0.25">
      <c r="B3" s="40"/>
      <c r="C3" s="127" t="s">
        <v>129</v>
      </c>
      <c r="D3" s="127"/>
      <c r="E3" s="127"/>
      <c r="F3" s="127"/>
    </row>
    <row r="4" spans="2:12" s="29" customFormat="1" ht="15.6" customHeight="1" x14ac:dyDescent="0.25">
      <c r="C4" s="150" t="s">
        <v>128</v>
      </c>
      <c r="D4" s="127"/>
      <c r="E4" s="127"/>
      <c r="F4" s="127"/>
      <c r="G4" s="125"/>
      <c r="I4" s="125"/>
    </row>
    <row r="5" spans="2:12" s="29" customFormat="1" ht="20.25" customHeight="1" x14ac:dyDescent="0.25">
      <c r="C5" s="150" t="s">
        <v>131</v>
      </c>
      <c r="D5" s="150"/>
      <c r="E5" s="150"/>
      <c r="F5" s="150"/>
      <c r="G5" s="125"/>
      <c r="I5" s="125"/>
    </row>
    <row r="6" spans="2:12" ht="20.45" customHeight="1" x14ac:dyDescent="0.2">
      <c r="B6" s="40"/>
      <c r="C6" s="40"/>
      <c r="D6" s="41"/>
      <c r="E6" s="63"/>
      <c r="F6" s="64"/>
    </row>
    <row r="7" spans="2:12" ht="34.15" customHeight="1" x14ac:dyDescent="0.2">
      <c r="B7" s="141" t="s">
        <v>122</v>
      </c>
      <c r="C7" s="141"/>
      <c r="D7" s="141"/>
      <c r="E7" s="141"/>
      <c r="F7" s="141"/>
    </row>
    <row r="8" spans="2:12" ht="60" customHeight="1" x14ac:dyDescent="0.2">
      <c r="B8" s="42" t="s">
        <v>0</v>
      </c>
      <c r="C8" s="42" t="s">
        <v>1</v>
      </c>
      <c r="D8" s="42" t="s">
        <v>2</v>
      </c>
      <c r="E8" s="43" t="s">
        <v>3</v>
      </c>
      <c r="F8" s="43" t="s">
        <v>4</v>
      </c>
      <c r="H8" s="107"/>
    </row>
    <row r="9" spans="2:12" ht="12.6" customHeight="1" x14ac:dyDescent="0.2">
      <c r="B9" s="31">
        <v>1</v>
      </c>
      <c r="C9" s="31">
        <v>2</v>
      </c>
      <c r="D9" s="31">
        <v>3</v>
      </c>
      <c r="E9" s="82">
        <v>4</v>
      </c>
      <c r="F9" s="82">
        <v>5</v>
      </c>
    </row>
    <row r="10" spans="2:12" ht="29.45" customHeight="1" x14ac:dyDescent="0.2">
      <c r="B10" s="24" t="s">
        <v>5</v>
      </c>
      <c r="C10" s="32" t="s">
        <v>6</v>
      </c>
      <c r="D10" s="32"/>
      <c r="E10" s="32"/>
      <c r="F10" s="32"/>
    </row>
    <row r="11" spans="2:12" ht="32.450000000000003" customHeight="1" x14ac:dyDescent="0.2">
      <c r="B11" s="44" t="s">
        <v>7</v>
      </c>
      <c r="C11" s="12" t="s">
        <v>8</v>
      </c>
      <c r="D11" s="13"/>
      <c r="E11" s="10"/>
      <c r="F11" s="11"/>
      <c r="H11" s="107"/>
    </row>
    <row r="12" spans="2:12" ht="18.75" customHeight="1" x14ac:dyDescent="0.2">
      <c r="B12" s="142" t="s">
        <v>9</v>
      </c>
      <c r="C12" s="30" t="s">
        <v>10</v>
      </c>
      <c r="D12" s="153" t="s">
        <v>11</v>
      </c>
      <c r="E12" s="5"/>
      <c r="F12" s="47" t="s">
        <v>12</v>
      </c>
    </row>
    <row r="13" spans="2:12" ht="27.75" customHeight="1" x14ac:dyDescent="0.2">
      <c r="B13" s="143"/>
      <c r="C13" s="8" t="s">
        <v>13</v>
      </c>
      <c r="D13" s="154"/>
      <c r="E13" s="38">
        <f>79-23.5-5</f>
        <v>50.5</v>
      </c>
      <c r="F13" s="47"/>
      <c r="L13" s="3"/>
    </row>
    <row r="14" spans="2:12" ht="31.15" customHeight="1" x14ac:dyDescent="0.2">
      <c r="B14" s="142" t="s">
        <v>14</v>
      </c>
      <c r="C14" s="30" t="s">
        <v>15</v>
      </c>
      <c r="D14" s="154"/>
      <c r="E14" s="39"/>
      <c r="F14" s="47" t="s">
        <v>12</v>
      </c>
    </row>
    <row r="15" spans="2:12" ht="30" customHeight="1" x14ac:dyDescent="0.2">
      <c r="B15" s="143"/>
      <c r="C15" s="8" t="s">
        <v>13</v>
      </c>
      <c r="D15" s="154"/>
      <c r="E15" s="38">
        <v>10</v>
      </c>
      <c r="F15" s="47"/>
      <c r="K15" s="3"/>
    </row>
    <row r="16" spans="2:12" ht="31.15" customHeight="1" x14ac:dyDescent="0.2">
      <c r="B16" s="142" t="s">
        <v>16</v>
      </c>
      <c r="C16" s="30" t="s">
        <v>17</v>
      </c>
      <c r="D16" s="154"/>
      <c r="E16" s="94"/>
      <c r="F16" s="46" t="s">
        <v>18</v>
      </c>
      <c r="G16" s="3"/>
    </row>
    <row r="17" spans="2:15" ht="31.15" customHeight="1" x14ac:dyDescent="0.2">
      <c r="B17" s="143"/>
      <c r="C17" s="8" t="s">
        <v>13</v>
      </c>
      <c r="D17" s="154"/>
      <c r="E17" s="81">
        <v>11.2</v>
      </c>
      <c r="F17" s="46"/>
    </row>
    <row r="18" spans="2:15" ht="31.15" customHeight="1" x14ac:dyDescent="0.2">
      <c r="B18" s="142" t="s">
        <v>19</v>
      </c>
      <c r="C18" s="23" t="s">
        <v>20</v>
      </c>
      <c r="D18" s="154"/>
      <c r="E18" s="94"/>
      <c r="F18" s="48" t="s">
        <v>21</v>
      </c>
    </row>
    <row r="19" spans="2:15" ht="31.15" customHeight="1" x14ac:dyDescent="0.2">
      <c r="B19" s="143"/>
      <c r="C19" s="8" t="s">
        <v>13</v>
      </c>
      <c r="D19" s="154"/>
      <c r="E19" s="80">
        <v>35</v>
      </c>
      <c r="F19" s="48"/>
      <c r="G19" s="3"/>
      <c r="H19" s="3"/>
      <c r="I19" s="3"/>
      <c r="J19" s="3"/>
      <c r="K19" s="3"/>
      <c r="L19" s="3"/>
      <c r="M19" s="3"/>
    </row>
    <row r="20" spans="2:15" ht="31.15" customHeight="1" x14ac:dyDescent="0.2">
      <c r="B20" s="142" t="s">
        <v>22</v>
      </c>
      <c r="C20" s="23" t="s">
        <v>23</v>
      </c>
      <c r="D20" s="154"/>
      <c r="E20" s="94"/>
      <c r="F20" s="48" t="s">
        <v>24</v>
      </c>
    </row>
    <row r="21" spans="2:15" ht="31.15" customHeight="1" x14ac:dyDescent="0.2">
      <c r="B21" s="143"/>
      <c r="C21" s="8" t="s">
        <v>13</v>
      </c>
      <c r="D21" s="154"/>
      <c r="E21" s="80">
        <v>35</v>
      </c>
      <c r="F21" s="48"/>
      <c r="M21" s="3"/>
    </row>
    <row r="22" spans="2:15" ht="33" customHeight="1" x14ac:dyDescent="0.2">
      <c r="B22" s="142" t="s">
        <v>25</v>
      </c>
      <c r="C22" s="25" t="s">
        <v>26</v>
      </c>
      <c r="D22" s="154"/>
      <c r="E22" s="94"/>
      <c r="F22" s="48" t="s">
        <v>12</v>
      </c>
      <c r="G22" s="3"/>
      <c r="H22" s="3"/>
      <c r="I22" s="3"/>
      <c r="J22" s="3"/>
      <c r="K22" s="3"/>
      <c r="L22" s="3"/>
      <c r="M22" s="3"/>
      <c r="N22" s="3"/>
      <c r="O22" s="3"/>
    </row>
    <row r="23" spans="2:15" ht="31.15" customHeight="1" x14ac:dyDescent="0.2">
      <c r="B23" s="143"/>
      <c r="C23" s="8" t="s">
        <v>13</v>
      </c>
      <c r="D23" s="154"/>
      <c r="E23" s="81">
        <f>7.6+2</f>
        <v>9.6</v>
      </c>
      <c r="F23" s="48"/>
      <c r="G23" s="3"/>
      <c r="H23" s="3"/>
      <c r="I23" s="3"/>
      <c r="J23" s="3"/>
      <c r="K23" s="3"/>
      <c r="L23" s="3"/>
      <c r="M23" s="3"/>
      <c r="N23" s="3"/>
      <c r="O23" s="3"/>
    </row>
    <row r="24" spans="2:15" ht="42" customHeight="1" x14ac:dyDescent="0.2">
      <c r="B24" s="142" t="s">
        <v>27</v>
      </c>
      <c r="C24" s="98" t="s">
        <v>28</v>
      </c>
      <c r="D24" s="154"/>
      <c r="E24" s="81"/>
      <c r="F24" s="48"/>
      <c r="G24" s="3"/>
      <c r="H24" s="3"/>
      <c r="I24" s="3"/>
      <c r="J24" s="3"/>
      <c r="K24" s="3"/>
      <c r="L24" s="3"/>
      <c r="M24" s="3"/>
      <c r="N24" s="3"/>
      <c r="O24" s="3"/>
    </row>
    <row r="25" spans="2:15" ht="21.75" customHeight="1" x14ac:dyDescent="0.2">
      <c r="B25" s="149"/>
      <c r="C25" s="110" t="s">
        <v>29</v>
      </c>
      <c r="D25" s="154"/>
      <c r="E25" s="81">
        <v>20</v>
      </c>
      <c r="F25" s="48"/>
      <c r="G25" s="3"/>
      <c r="H25" s="3"/>
      <c r="I25" s="3"/>
      <c r="J25" s="3"/>
      <c r="K25" s="3"/>
      <c r="L25" s="3"/>
      <c r="M25" s="3"/>
      <c r="N25" s="3"/>
      <c r="O25" s="3"/>
    </row>
    <row r="26" spans="2:15" ht="46.5" customHeight="1" x14ac:dyDescent="0.2">
      <c r="B26" s="156" t="s">
        <v>30</v>
      </c>
      <c r="C26" s="100" t="s">
        <v>31</v>
      </c>
      <c r="D26" s="154"/>
      <c r="E26" s="81"/>
      <c r="F26" s="48"/>
      <c r="G26" s="3"/>
      <c r="H26" s="3"/>
      <c r="I26" s="3"/>
      <c r="J26" s="3"/>
      <c r="K26" s="3"/>
      <c r="L26" s="3"/>
      <c r="M26" s="3"/>
      <c r="N26" s="3"/>
      <c r="O26" s="3"/>
    </row>
    <row r="27" spans="2:15" ht="31.15" customHeight="1" x14ac:dyDescent="0.2">
      <c r="B27" s="157"/>
      <c r="C27" s="99" t="s">
        <v>13</v>
      </c>
      <c r="D27" s="155"/>
      <c r="E27" s="81">
        <v>207.7</v>
      </c>
      <c r="F27" s="48"/>
      <c r="G27" s="109"/>
      <c r="H27" s="3"/>
      <c r="I27" s="3"/>
      <c r="J27" s="3"/>
      <c r="K27" s="3"/>
      <c r="L27" s="3"/>
      <c r="M27" s="3"/>
      <c r="N27" s="3"/>
      <c r="O27" s="3"/>
    </row>
    <row r="28" spans="2:15" ht="17.45" customHeight="1" x14ac:dyDescent="0.2">
      <c r="B28" s="108"/>
      <c r="C28" s="16" t="s">
        <v>32</v>
      </c>
      <c r="D28" s="33"/>
      <c r="E28" s="17">
        <f>SUM(E12:E27)</f>
        <v>379</v>
      </c>
      <c r="F28" s="17"/>
    </row>
    <row r="29" spans="2:15" ht="16.899999999999999" customHeight="1" x14ac:dyDescent="0.2">
      <c r="B29" s="161"/>
      <c r="C29" s="23" t="s">
        <v>33</v>
      </c>
      <c r="D29" s="26"/>
      <c r="E29" s="9"/>
      <c r="F29" s="9"/>
    </row>
    <row r="30" spans="2:15" ht="28.15" customHeight="1" x14ac:dyDescent="0.2">
      <c r="B30" s="162"/>
      <c r="C30" s="23" t="s">
        <v>34</v>
      </c>
      <c r="D30" s="26"/>
      <c r="E30" s="5">
        <f>SUMIF($C12:$C27,$C13,E12:E27)</f>
        <v>359</v>
      </c>
      <c r="F30" s="9"/>
    </row>
    <row r="31" spans="2:15" ht="22.5" customHeight="1" x14ac:dyDescent="0.2">
      <c r="B31" s="163"/>
      <c r="C31" s="103" t="s">
        <v>35</v>
      </c>
      <c r="D31" s="26"/>
      <c r="E31" s="5">
        <f>SUMIF($C12:$C27,$C25,E12:E27)</f>
        <v>20</v>
      </c>
      <c r="F31" s="85"/>
    </row>
    <row r="32" spans="2:15" ht="78.75" customHeight="1" x14ac:dyDescent="0.2">
      <c r="B32" s="44" t="s">
        <v>36</v>
      </c>
      <c r="C32" s="44" t="s">
        <v>37</v>
      </c>
      <c r="D32" s="13" t="s">
        <v>123</v>
      </c>
      <c r="E32" s="86"/>
      <c r="F32" s="87"/>
      <c r="G32" s="151"/>
      <c r="H32" s="106"/>
    </row>
    <row r="33" spans="2:10" ht="21.6" customHeight="1" x14ac:dyDescent="0.2">
      <c r="B33" s="33"/>
      <c r="C33" s="16" t="s">
        <v>32</v>
      </c>
      <c r="D33" s="15"/>
      <c r="E33" s="88"/>
      <c r="F33" s="89"/>
      <c r="G33" s="151"/>
    </row>
    <row r="34" spans="2:10" ht="18" customHeight="1" x14ac:dyDescent="0.2">
      <c r="B34" s="147"/>
      <c r="C34" s="25" t="s">
        <v>33</v>
      </c>
      <c r="D34" s="23"/>
      <c r="E34" s="79"/>
      <c r="F34" s="85"/>
      <c r="G34" s="151"/>
    </row>
    <row r="35" spans="2:10" ht="28.15" customHeight="1" x14ac:dyDescent="0.2">
      <c r="B35" s="148"/>
      <c r="C35" s="30" t="s">
        <v>13</v>
      </c>
      <c r="D35" s="27"/>
      <c r="E35" s="94"/>
      <c r="F35" s="111"/>
      <c r="G35" s="151"/>
    </row>
    <row r="36" spans="2:10" ht="21.6" customHeight="1" x14ac:dyDescent="0.2">
      <c r="B36" s="54" t="s">
        <v>41</v>
      </c>
      <c r="C36" s="55" t="s">
        <v>42</v>
      </c>
      <c r="D36" s="61"/>
      <c r="E36" s="56"/>
      <c r="F36" s="57"/>
    </row>
    <row r="37" spans="2:10" ht="30" customHeight="1" x14ac:dyDescent="0.2">
      <c r="B37" s="144" t="s">
        <v>44</v>
      </c>
      <c r="C37" s="27" t="s">
        <v>45</v>
      </c>
      <c r="D37" s="139" t="s">
        <v>11</v>
      </c>
      <c r="E37" s="51"/>
      <c r="F37" s="38" t="s">
        <v>12</v>
      </c>
    </row>
    <row r="38" spans="2:10" ht="27" customHeight="1" x14ac:dyDescent="0.2">
      <c r="B38" s="145"/>
      <c r="C38" s="8" t="s">
        <v>13</v>
      </c>
      <c r="D38" s="139"/>
      <c r="E38" s="51">
        <v>2.1</v>
      </c>
      <c r="F38" s="38"/>
      <c r="J38" s="3"/>
    </row>
    <row r="39" spans="2:10" ht="18.600000000000001" customHeight="1" x14ac:dyDescent="0.2">
      <c r="B39" s="144" t="s">
        <v>46</v>
      </c>
      <c r="C39" s="27" t="s">
        <v>47</v>
      </c>
      <c r="D39" s="139"/>
      <c r="E39" s="51"/>
      <c r="F39" s="38" t="s">
        <v>12</v>
      </c>
      <c r="G39" s="3"/>
    </row>
    <row r="40" spans="2:10" ht="30" customHeight="1" x14ac:dyDescent="0.2">
      <c r="B40" s="145"/>
      <c r="C40" s="8" t="s">
        <v>13</v>
      </c>
      <c r="D40" s="140"/>
      <c r="E40" s="51">
        <v>65.3</v>
      </c>
      <c r="F40" s="38"/>
    </row>
    <row r="41" spans="2:10" ht="15.75" customHeight="1" x14ac:dyDescent="0.2">
      <c r="B41" s="18"/>
      <c r="C41" s="16" t="s">
        <v>32</v>
      </c>
      <c r="D41" s="34"/>
      <c r="E41" s="17">
        <f>SUM(E37:E40)</f>
        <v>67.399999999999991</v>
      </c>
      <c r="F41" s="17"/>
    </row>
    <row r="42" spans="2:10" ht="15.6" customHeight="1" x14ac:dyDescent="0.2">
      <c r="B42" s="134"/>
      <c r="C42" s="23" t="s">
        <v>33</v>
      </c>
      <c r="D42" s="26"/>
      <c r="E42" s="9"/>
      <c r="F42" s="9"/>
    </row>
    <row r="43" spans="2:10" ht="29.45" customHeight="1" x14ac:dyDescent="0.2">
      <c r="B43" s="135"/>
      <c r="C43" s="23" t="s">
        <v>34</v>
      </c>
      <c r="D43" s="26"/>
      <c r="E43" s="28">
        <f>SUMIF($C37:$C40,C38,E37:E40)</f>
        <v>67.399999999999991</v>
      </c>
      <c r="F43" s="9"/>
    </row>
    <row r="44" spans="2:10" s="3" customFormat="1" ht="32.450000000000003" customHeight="1" x14ac:dyDescent="0.2">
      <c r="B44" s="14" t="s">
        <v>48</v>
      </c>
      <c r="C44" s="12" t="s">
        <v>49</v>
      </c>
      <c r="D44" s="13"/>
      <c r="E44" s="10"/>
      <c r="F44" s="11"/>
    </row>
    <row r="45" spans="2:10" s="3" customFormat="1" ht="31.9" customHeight="1" x14ac:dyDescent="0.2">
      <c r="B45" s="144" t="s">
        <v>50</v>
      </c>
      <c r="C45" s="27" t="s">
        <v>51</v>
      </c>
      <c r="D45" s="146" t="s">
        <v>11</v>
      </c>
      <c r="E45" s="39"/>
      <c r="F45" s="38" t="s">
        <v>52</v>
      </c>
    </row>
    <row r="46" spans="2:10" s="3" customFormat="1" ht="30.6" customHeight="1" x14ac:dyDescent="0.2">
      <c r="B46" s="145"/>
      <c r="C46" s="8" t="s">
        <v>13</v>
      </c>
      <c r="D46" s="139"/>
      <c r="E46" s="52">
        <v>5</v>
      </c>
      <c r="F46" s="39"/>
      <c r="G46" s="109"/>
    </row>
    <row r="47" spans="2:10" s="3" customFormat="1" ht="30.75" customHeight="1" x14ac:dyDescent="0.2">
      <c r="B47" s="144" t="s">
        <v>53</v>
      </c>
      <c r="C47" s="45" t="s">
        <v>54</v>
      </c>
      <c r="D47" s="139"/>
      <c r="E47" s="38"/>
      <c r="F47" s="38" t="s">
        <v>52</v>
      </c>
    </row>
    <row r="48" spans="2:10" s="3" customFormat="1" ht="30" customHeight="1" x14ac:dyDescent="0.2">
      <c r="B48" s="164"/>
      <c r="C48" s="104" t="s">
        <v>13</v>
      </c>
      <c r="D48" s="139"/>
      <c r="E48" s="38">
        <f>12.7+18.1</f>
        <v>30.8</v>
      </c>
      <c r="F48" s="38"/>
    </row>
    <row r="49" spans="2:9" s="3" customFormat="1" ht="17.45" customHeight="1" x14ac:dyDescent="0.2">
      <c r="B49" s="164"/>
      <c r="C49" s="105" t="s">
        <v>40</v>
      </c>
      <c r="D49" s="139"/>
      <c r="E49" s="38">
        <v>19.7</v>
      </c>
      <c r="F49" s="39"/>
    </row>
    <row r="50" spans="2:9" s="3" customFormat="1" ht="42" customHeight="1" x14ac:dyDescent="0.2">
      <c r="B50" s="158" t="s">
        <v>55</v>
      </c>
      <c r="C50" s="95" t="s">
        <v>56</v>
      </c>
      <c r="D50" s="139"/>
      <c r="E50" s="39"/>
      <c r="F50" s="38" t="s">
        <v>52</v>
      </c>
    </row>
    <row r="51" spans="2:9" s="3" customFormat="1" ht="27.75" customHeight="1" x14ac:dyDescent="0.2">
      <c r="B51" s="159"/>
      <c r="C51" s="96" t="s">
        <v>13</v>
      </c>
      <c r="D51" s="139"/>
      <c r="E51" s="38">
        <v>35.1</v>
      </c>
      <c r="F51" s="39"/>
    </row>
    <row r="52" spans="2:9" s="3" customFormat="1" ht="18" customHeight="1" x14ac:dyDescent="0.2">
      <c r="B52" s="159"/>
      <c r="C52" s="96" t="s">
        <v>29</v>
      </c>
      <c r="D52" s="139"/>
      <c r="E52" s="38">
        <v>3.5</v>
      </c>
      <c r="F52" s="39"/>
    </row>
    <row r="53" spans="2:9" s="3" customFormat="1" ht="68.25" customHeight="1" x14ac:dyDescent="0.2">
      <c r="B53" s="152" t="s">
        <v>57</v>
      </c>
      <c r="C53" s="123" t="s">
        <v>127</v>
      </c>
      <c r="D53" s="139"/>
      <c r="E53" s="38"/>
      <c r="F53" s="39"/>
      <c r="G53" s="114"/>
      <c r="I53" s="113"/>
    </row>
    <row r="54" spans="2:9" s="3" customFormat="1" ht="26.25" customHeight="1" x14ac:dyDescent="0.2">
      <c r="B54" s="152"/>
      <c r="C54" s="104" t="s">
        <v>13</v>
      </c>
      <c r="D54" s="140"/>
      <c r="E54" s="38">
        <v>60</v>
      </c>
      <c r="F54" s="39"/>
    </row>
    <row r="55" spans="2:9" ht="16.899999999999999" customHeight="1" x14ac:dyDescent="0.2">
      <c r="B55" s="97"/>
      <c r="C55" s="16" t="s">
        <v>32</v>
      </c>
      <c r="D55" s="35"/>
      <c r="E55" s="17">
        <f>SUM(E57:E58)</f>
        <v>134.4</v>
      </c>
      <c r="F55" s="17"/>
      <c r="H55" s="3"/>
    </row>
    <row r="56" spans="2:9" ht="14.45" customHeight="1" x14ac:dyDescent="0.2">
      <c r="B56" s="134"/>
      <c r="C56" s="23" t="s">
        <v>33</v>
      </c>
      <c r="D56" s="26"/>
      <c r="E56" s="9"/>
      <c r="F56" s="9"/>
      <c r="H56" s="3"/>
    </row>
    <row r="57" spans="2:9" ht="28.15" customHeight="1" x14ac:dyDescent="0.2">
      <c r="B57" s="160"/>
      <c r="C57" s="23" t="s">
        <v>34</v>
      </c>
      <c r="D57" s="26"/>
      <c r="E57" s="5">
        <f>SUMIF($C45:$C54,$C46,E45:E54)</f>
        <v>130.9</v>
      </c>
      <c r="F57" s="9"/>
      <c r="H57" s="3"/>
    </row>
    <row r="58" spans="2:9" ht="18" customHeight="1" x14ac:dyDescent="0.2">
      <c r="B58" s="135"/>
      <c r="C58" s="103" t="s">
        <v>35</v>
      </c>
      <c r="D58" s="26"/>
      <c r="E58" s="5">
        <f>SUMIF($C45:$C52,$C52,E45:E52)</f>
        <v>3.5</v>
      </c>
      <c r="F58" s="9"/>
      <c r="H58" s="3"/>
    </row>
    <row r="59" spans="2:9" ht="18" customHeight="1" x14ac:dyDescent="0.2">
      <c r="B59" s="35"/>
      <c r="C59" s="16" t="s">
        <v>38</v>
      </c>
      <c r="D59" s="34"/>
      <c r="E59" s="17">
        <f>E61</f>
        <v>19.7</v>
      </c>
      <c r="F59" s="21"/>
      <c r="H59" s="3"/>
    </row>
    <row r="60" spans="2:9" ht="18" customHeight="1" x14ac:dyDescent="0.2">
      <c r="B60" s="142"/>
      <c r="C60" s="25" t="s">
        <v>39</v>
      </c>
      <c r="D60" s="26"/>
      <c r="E60" s="5"/>
      <c r="F60" s="9"/>
      <c r="H60" s="3"/>
    </row>
    <row r="61" spans="2:9" ht="18" customHeight="1" x14ac:dyDescent="0.2">
      <c r="B61" s="143"/>
      <c r="C61" s="27" t="s">
        <v>58</v>
      </c>
      <c r="D61" s="26"/>
      <c r="E61" s="5">
        <f>SUMIF(C45:C54,C49,E45:E54)</f>
        <v>19.7</v>
      </c>
      <c r="F61" s="9"/>
      <c r="H61" s="3"/>
    </row>
    <row r="62" spans="2:9" ht="42.75" customHeight="1" x14ac:dyDescent="0.2">
      <c r="B62" s="14" t="s">
        <v>59</v>
      </c>
      <c r="C62" s="12" t="s">
        <v>60</v>
      </c>
      <c r="D62" s="13" t="s">
        <v>11</v>
      </c>
      <c r="E62" s="10"/>
      <c r="F62" s="11" t="s">
        <v>43</v>
      </c>
      <c r="H62" s="3"/>
    </row>
    <row r="63" spans="2:9" ht="16.899999999999999" customHeight="1" x14ac:dyDescent="0.2">
      <c r="B63" s="19"/>
      <c r="C63" s="16" t="s">
        <v>32</v>
      </c>
      <c r="D63" s="35"/>
      <c r="E63" s="17">
        <f t="shared" ref="E63" si="0">+E65</f>
        <v>15</v>
      </c>
      <c r="F63" s="17"/>
      <c r="H63" s="3"/>
    </row>
    <row r="64" spans="2:9" ht="14.45" customHeight="1" x14ac:dyDescent="0.2">
      <c r="B64" s="132"/>
      <c r="C64" s="23" t="s">
        <v>33</v>
      </c>
      <c r="D64" s="26"/>
      <c r="E64" s="9"/>
      <c r="F64" s="9"/>
      <c r="H64" s="3"/>
    </row>
    <row r="65" spans="2:13" ht="29.45" customHeight="1" x14ac:dyDescent="0.2">
      <c r="B65" s="132"/>
      <c r="C65" s="23" t="s">
        <v>13</v>
      </c>
      <c r="D65" s="26"/>
      <c r="E65" s="50">
        <v>15</v>
      </c>
      <c r="F65" s="9"/>
      <c r="G65" s="109"/>
      <c r="H65" s="3"/>
      <c r="L65" s="3"/>
      <c r="M65" s="3"/>
    </row>
    <row r="66" spans="2:13" ht="43.5" customHeight="1" x14ac:dyDescent="0.2">
      <c r="B66" s="20" t="s">
        <v>61</v>
      </c>
      <c r="C66" s="44" t="s">
        <v>62</v>
      </c>
      <c r="D66" s="13" t="s">
        <v>11</v>
      </c>
      <c r="E66" s="91"/>
      <c r="F66" s="11" t="s">
        <v>63</v>
      </c>
      <c r="H66" s="3"/>
      <c r="L66" s="3"/>
      <c r="M66" s="3"/>
    </row>
    <row r="67" spans="2:13" ht="21.6" customHeight="1" x14ac:dyDescent="0.2">
      <c r="B67" s="90"/>
      <c r="C67" s="16" t="s">
        <v>32</v>
      </c>
      <c r="D67" s="34"/>
      <c r="E67" s="92">
        <f t="shared" ref="E67" si="1">E69</f>
        <v>27.6</v>
      </c>
      <c r="F67" s="21"/>
      <c r="H67" s="3"/>
      <c r="L67" s="3"/>
      <c r="M67" s="3"/>
    </row>
    <row r="68" spans="2:13" ht="18.600000000000001" customHeight="1" x14ac:dyDescent="0.2">
      <c r="B68" s="136"/>
      <c r="C68" s="25" t="s">
        <v>33</v>
      </c>
      <c r="D68" s="26"/>
      <c r="E68" s="53"/>
      <c r="F68" s="9"/>
      <c r="H68" s="3"/>
      <c r="L68" s="3"/>
      <c r="M68" s="3"/>
    </row>
    <row r="69" spans="2:13" ht="29.45" customHeight="1" x14ac:dyDescent="0.2">
      <c r="B69" s="136"/>
      <c r="C69" s="25" t="s">
        <v>13</v>
      </c>
      <c r="D69" s="26"/>
      <c r="E69" s="50">
        <v>27.6</v>
      </c>
      <c r="F69" s="9"/>
      <c r="L69" s="3"/>
      <c r="M69" s="3"/>
    </row>
    <row r="70" spans="2:13" ht="44.25" customHeight="1" x14ac:dyDescent="0.2">
      <c r="B70" s="14" t="s">
        <v>64</v>
      </c>
      <c r="C70" s="112" t="s">
        <v>65</v>
      </c>
      <c r="D70" s="13"/>
      <c r="E70" s="10"/>
      <c r="F70" s="10"/>
      <c r="G70" s="115"/>
    </row>
    <row r="71" spans="2:13" ht="17.45" customHeight="1" x14ac:dyDescent="0.2">
      <c r="B71" s="137" t="s">
        <v>66</v>
      </c>
      <c r="C71" s="30" t="s">
        <v>67</v>
      </c>
      <c r="D71" s="146" t="s">
        <v>11</v>
      </c>
      <c r="E71" s="5"/>
      <c r="F71" s="71" t="s">
        <v>52</v>
      </c>
    </row>
    <row r="72" spans="2:13" ht="28.9" customHeight="1" x14ac:dyDescent="0.2">
      <c r="B72" s="138"/>
      <c r="C72" s="93" t="s">
        <v>13</v>
      </c>
      <c r="D72" s="139"/>
      <c r="E72" s="38">
        <v>8</v>
      </c>
      <c r="F72" s="71"/>
    </row>
    <row r="73" spans="2:13" ht="16.899999999999999" customHeight="1" x14ac:dyDescent="0.2">
      <c r="B73" s="18"/>
      <c r="C73" s="16" t="s">
        <v>32</v>
      </c>
      <c r="D73" s="35"/>
      <c r="E73" s="17">
        <f>SUM(E71:E72)</f>
        <v>8</v>
      </c>
      <c r="F73" s="17"/>
    </row>
    <row r="74" spans="2:13" ht="15.75" customHeight="1" x14ac:dyDescent="0.2">
      <c r="B74" s="130"/>
      <c r="C74" s="23" t="s">
        <v>33</v>
      </c>
      <c r="D74" s="26"/>
      <c r="E74" s="9"/>
      <c r="F74" s="9"/>
    </row>
    <row r="75" spans="2:13" ht="31.15" customHeight="1" x14ac:dyDescent="0.2">
      <c r="B75" s="130"/>
      <c r="C75" s="23" t="s">
        <v>34</v>
      </c>
      <c r="D75" s="26"/>
      <c r="E75" s="5">
        <f>SUMIF($C71:$C72,C72,E71:E72)</f>
        <v>8</v>
      </c>
      <c r="F75" s="9"/>
    </row>
    <row r="76" spans="2:13" ht="40.5" customHeight="1" x14ac:dyDescent="0.2">
      <c r="B76" s="20" t="s">
        <v>68</v>
      </c>
      <c r="C76" s="12" t="s">
        <v>69</v>
      </c>
      <c r="D76" s="13" t="s">
        <v>11</v>
      </c>
      <c r="E76" s="10"/>
      <c r="F76" s="11" t="s">
        <v>70</v>
      </c>
    </row>
    <row r="77" spans="2:13" ht="17.25" customHeight="1" x14ac:dyDescent="0.2">
      <c r="B77" s="18"/>
      <c r="C77" s="16" t="s">
        <v>32</v>
      </c>
      <c r="D77" s="33"/>
      <c r="E77" s="22">
        <f t="shared" ref="E77" si="2">+E79</f>
        <v>98.7</v>
      </c>
      <c r="F77" s="22"/>
    </row>
    <row r="78" spans="2:13" ht="15.6" customHeight="1" x14ac:dyDescent="0.2">
      <c r="B78" s="130"/>
      <c r="C78" s="25" t="s">
        <v>33</v>
      </c>
      <c r="D78" s="36"/>
      <c r="E78" s="4"/>
      <c r="F78" s="4"/>
    </row>
    <row r="79" spans="2:13" ht="28.5" customHeight="1" x14ac:dyDescent="0.2">
      <c r="B79" s="130"/>
      <c r="C79" s="23" t="s">
        <v>13</v>
      </c>
      <c r="D79" s="36"/>
      <c r="E79" s="50">
        <v>98.7</v>
      </c>
      <c r="F79" s="4"/>
    </row>
    <row r="80" spans="2:13" ht="18.75" customHeight="1" x14ac:dyDescent="0.2">
      <c r="B80" s="24" t="s">
        <v>71</v>
      </c>
      <c r="C80" s="32" t="s">
        <v>72</v>
      </c>
      <c r="D80" s="37"/>
      <c r="E80" s="37"/>
      <c r="F80" s="37"/>
    </row>
    <row r="81" spans="2:13" ht="56.25" customHeight="1" x14ac:dyDescent="0.2">
      <c r="B81" s="14" t="s">
        <v>73</v>
      </c>
      <c r="C81" s="12" t="s">
        <v>74</v>
      </c>
      <c r="D81" s="13" t="s">
        <v>75</v>
      </c>
      <c r="E81" s="10"/>
      <c r="F81" s="11" t="s">
        <v>76</v>
      </c>
    </row>
    <row r="82" spans="2:13" ht="17.45" customHeight="1" x14ac:dyDescent="0.2">
      <c r="B82" s="35"/>
      <c r="C82" s="16" t="s">
        <v>32</v>
      </c>
      <c r="D82" s="34"/>
      <c r="E82" s="17">
        <f>E84</f>
        <v>111.6</v>
      </c>
      <c r="F82" s="21"/>
    </row>
    <row r="83" spans="2:13" ht="17.45" customHeight="1" x14ac:dyDescent="0.2">
      <c r="B83" s="134"/>
      <c r="C83" s="25" t="s">
        <v>33</v>
      </c>
      <c r="D83" s="26"/>
      <c r="E83" s="39"/>
      <c r="F83" s="9"/>
    </row>
    <row r="84" spans="2:13" ht="17.45" customHeight="1" x14ac:dyDescent="0.2">
      <c r="B84" s="135"/>
      <c r="C84" s="78" t="s">
        <v>77</v>
      </c>
      <c r="D84" s="49"/>
      <c r="E84" s="124">
        <v>111.6</v>
      </c>
      <c r="F84" s="9"/>
      <c r="G84" s="3"/>
      <c r="H84" s="3"/>
    </row>
    <row r="85" spans="2:13" ht="54.75" customHeight="1" x14ac:dyDescent="0.2">
      <c r="B85" s="14" t="s">
        <v>78</v>
      </c>
      <c r="C85" s="55" t="s">
        <v>79</v>
      </c>
      <c r="D85" s="102" t="s">
        <v>75</v>
      </c>
      <c r="E85" s="10"/>
      <c r="F85" s="11" t="s">
        <v>80</v>
      </c>
      <c r="G85" s="3"/>
      <c r="H85" s="3"/>
      <c r="I85" s="3"/>
      <c r="J85" s="3"/>
      <c r="K85" s="3"/>
      <c r="L85" s="3"/>
      <c r="M85" s="3"/>
    </row>
    <row r="86" spans="2:13" ht="16.149999999999999" customHeight="1" x14ac:dyDescent="0.2">
      <c r="B86" s="18"/>
      <c r="C86" s="16" t="s">
        <v>32</v>
      </c>
      <c r="D86" s="35"/>
      <c r="E86" s="17"/>
      <c r="F86" s="21"/>
    </row>
    <row r="87" spans="2:13" ht="13.9" customHeight="1" x14ac:dyDescent="0.2">
      <c r="B87" s="130"/>
      <c r="C87" s="25" t="s">
        <v>33</v>
      </c>
      <c r="D87" s="26"/>
      <c r="E87" s="5"/>
      <c r="F87" s="9"/>
    </row>
    <row r="88" spans="2:13" ht="28.15" customHeight="1" x14ac:dyDescent="0.2">
      <c r="B88" s="130"/>
      <c r="C88" s="23" t="s">
        <v>13</v>
      </c>
      <c r="D88" s="26"/>
      <c r="E88" s="5"/>
      <c r="F88" s="9"/>
    </row>
    <row r="89" spans="2:13" ht="56.25" customHeight="1" x14ac:dyDescent="0.2">
      <c r="B89" s="14" t="s">
        <v>81</v>
      </c>
      <c r="C89" s="12" t="s">
        <v>82</v>
      </c>
      <c r="D89" s="13" t="s">
        <v>75</v>
      </c>
      <c r="E89" s="10"/>
      <c r="F89" s="11"/>
      <c r="G89" s="101"/>
    </row>
    <row r="90" spans="2:13" ht="17.25" customHeight="1" x14ac:dyDescent="0.2">
      <c r="B90" s="35"/>
      <c r="C90" s="16" t="s">
        <v>32</v>
      </c>
      <c r="D90" s="34"/>
      <c r="E90" s="17">
        <f t="shared" ref="E90" si="3">E92</f>
        <v>0</v>
      </c>
      <c r="F90" s="21"/>
      <c r="G90" s="101"/>
    </row>
    <row r="91" spans="2:13" ht="21.75" customHeight="1" x14ac:dyDescent="0.2">
      <c r="B91" s="130"/>
      <c r="C91" s="25" t="s">
        <v>33</v>
      </c>
      <c r="D91" s="26"/>
      <c r="E91" s="5"/>
      <c r="F91" s="9"/>
    </row>
    <row r="92" spans="2:13" ht="28.15" customHeight="1" x14ac:dyDescent="0.2">
      <c r="B92" s="130"/>
      <c r="C92" s="23" t="s">
        <v>13</v>
      </c>
      <c r="D92" s="26"/>
      <c r="E92" s="5">
        <f>27.3-27.3</f>
        <v>0</v>
      </c>
      <c r="F92" s="9"/>
    </row>
    <row r="93" spans="2:13" ht="27.75" customHeight="1" x14ac:dyDescent="0.2">
      <c r="B93" s="19"/>
      <c r="C93" s="15" t="s">
        <v>83</v>
      </c>
      <c r="D93" s="35"/>
      <c r="E93" s="17">
        <f>E28+E41+E55+E63+E73+E77+E86+E82+E90+E67+E33+E59</f>
        <v>861.40000000000009</v>
      </c>
      <c r="F93" s="17"/>
    </row>
    <row r="94" spans="2:13" ht="17.45" customHeight="1" x14ac:dyDescent="0.2">
      <c r="B94" s="8"/>
      <c r="C94" s="25" t="s">
        <v>84</v>
      </c>
      <c r="D94" s="36"/>
      <c r="E94" s="4">
        <f>E33</f>
        <v>0</v>
      </c>
      <c r="F94" s="4"/>
    </row>
    <row r="95" spans="2:13" ht="15" customHeight="1" x14ac:dyDescent="0.2">
      <c r="B95" s="131"/>
      <c r="C95" s="131"/>
      <c r="D95" s="131"/>
      <c r="E95" s="131"/>
      <c r="F95" s="131"/>
    </row>
    <row r="96" spans="2:13" s="29" customFormat="1" ht="15" customHeight="1" x14ac:dyDescent="0.2">
      <c r="B96" s="128" t="s">
        <v>85</v>
      </c>
      <c r="C96" s="128"/>
      <c r="D96" s="128"/>
      <c r="E96" s="128"/>
      <c r="F96" s="128"/>
      <c r="G96" s="58"/>
      <c r="H96" s="59"/>
      <c r="I96" s="60"/>
      <c r="J96" s="60"/>
      <c r="K96" s="60"/>
      <c r="L96" s="60"/>
    </row>
    <row r="97" spans="2:12" s="29" customFormat="1" ht="15" customHeight="1" x14ac:dyDescent="0.2">
      <c r="B97" s="133" t="s">
        <v>86</v>
      </c>
      <c r="C97" s="133"/>
      <c r="D97" s="133"/>
      <c r="E97" s="133"/>
      <c r="F97" s="133"/>
      <c r="G97" s="58"/>
      <c r="H97" s="59"/>
      <c r="I97" s="60"/>
      <c r="J97" s="60"/>
      <c r="K97" s="60"/>
      <c r="L97" s="60"/>
    </row>
    <row r="98" spans="2:12" s="29" customFormat="1" ht="15" customHeight="1" x14ac:dyDescent="0.2">
      <c r="B98" s="128" t="s">
        <v>87</v>
      </c>
      <c r="C98" s="128"/>
      <c r="D98" s="128"/>
      <c r="E98" s="128"/>
      <c r="F98" s="128"/>
      <c r="G98" s="58"/>
      <c r="H98" s="59"/>
      <c r="I98" s="60"/>
      <c r="J98" s="60"/>
      <c r="K98" s="60"/>
      <c r="L98" s="60"/>
    </row>
    <row r="99" spans="2:12" s="29" customFormat="1" ht="15" customHeight="1" x14ac:dyDescent="0.2">
      <c r="B99" s="128" t="s">
        <v>88</v>
      </c>
      <c r="C99" s="128"/>
      <c r="D99" s="128"/>
      <c r="E99" s="128"/>
      <c r="F99" s="128"/>
      <c r="G99" s="58"/>
      <c r="H99" s="59"/>
      <c r="I99" s="60"/>
      <c r="J99" s="60"/>
      <c r="K99" s="60"/>
      <c r="L99" s="60"/>
    </row>
    <row r="100" spans="2:12" s="29" customFormat="1" ht="15" customHeight="1" x14ac:dyDescent="0.2">
      <c r="B100" s="129" t="s">
        <v>89</v>
      </c>
      <c r="C100" s="129"/>
      <c r="D100" s="62"/>
      <c r="E100" s="62"/>
      <c r="F100" s="62"/>
      <c r="G100" s="58"/>
      <c r="H100" s="59"/>
      <c r="I100" s="60"/>
      <c r="J100" s="60"/>
      <c r="K100" s="60"/>
      <c r="L100" s="60"/>
    </row>
    <row r="102" spans="2:12" x14ac:dyDescent="0.2">
      <c r="B102" s="73" t="s">
        <v>90</v>
      </c>
    </row>
    <row r="103" spans="2:12" x14ac:dyDescent="0.2">
      <c r="B103" s="73" t="s">
        <v>130</v>
      </c>
    </row>
    <row r="104" spans="2:12" x14ac:dyDescent="0.2">
      <c r="C104" s="120"/>
      <c r="D104" s="116"/>
    </row>
  </sheetData>
  <mergeCells count="44">
    <mergeCell ref="C4:F4"/>
    <mergeCell ref="C5:F5"/>
    <mergeCell ref="G32:G35"/>
    <mergeCell ref="D71:D72"/>
    <mergeCell ref="B53:B54"/>
    <mergeCell ref="D12:D27"/>
    <mergeCell ref="B26:B27"/>
    <mergeCell ref="B50:B52"/>
    <mergeCell ref="B56:B58"/>
    <mergeCell ref="B29:B31"/>
    <mergeCell ref="B60:B61"/>
    <mergeCell ref="B45:B46"/>
    <mergeCell ref="B42:B43"/>
    <mergeCell ref="B47:B49"/>
    <mergeCell ref="B91:B92"/>
    <mergeCell ref="D37:D40"/>
    <mergeCell ref="B7:F7"/>
    <mergeCell ref="B12:B13"/>
    <mergeCell ref="B14:B15"/>
    <mergeCell ref="B16:B17"/>
    <mergeCell ref="B18:B19"/>
    <mergeCell ref="B20:B21"/>
    <mergeCell ref="B22:B23"/>
    <mergeCell ref="B37:B38"/>
    <mergeCell ref="B39:B40"/>
    <mergeCell ref="D45:D54"/>
    <mergeCell ref="B34:B35"/>
    <mergeCell ref="B24:B25"/>
    <mergeCell ref="C1:F1"/>
    <mergeCell ref="C2:F2"/>
    <mergeCell ref="C3:F3"/>
    <mergeCell ref="B99:F99"/>
    <mergeCell ref="B100:C100"/>
    <mergeCell ref="B74:B75"/>
    <mergeCell ref="B95:F95"/>
    <mergeCell ref="B64:B65"/>
    <mergeCell ref="B87:B88"/>
    <mergeCell ref="B96:F96"/>
    <mergeCell ref="B97:F97"/>
    <mergeCell ref="B98:F98"/>
    <mergeCell ref="B83:B84"/>
    <mergeCell ref="B78:B79"/>
    <mergeCell ref="B68:B69"/>
    <mergeCell ref="B71:B72"/>
  </mergeCells>
  <printOptions horizontalCentered="1"/>
  <pageMargins left="0.39370078740157483" right="0.39370078740157483" top="0.59055118110236227" bottom="0.59055118110236227" header="0" footer="0"/>
  <pageSetup paperSize="9" scale="87" fitToWidth="0" fitToHeight="0" orientation="portrait" r:id="rId1"/>
  <rowBreaks count="3" manualBreakCount="3">
    <brk id="29" max="5" man="1"/>
    <brk id="54" max="5" man="1"/>
    <brk id="84" max="5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827652-59D6-4F5C-9A15-24F84727D720}">
  <sheetPr>
    <pageSetUpPr fitToPage="1"/>
  </sheetPr>
  <dimension ref="B1:D23"/>
  <sheetViews>
    <sheetView zoomScaleNormal="100" workbookViewId="0">
      <selection activeCell="B1" sqref="B1:D1"/>
    </sheetView>
  </sheetViews>
  <sheetFormatPr defaultColWidth="9.140625" defaultRowHeight="12.75" x14ac:dyDescent="0.2"/>
  <cols>
    <col min="1" max="1" width="2.5703125" style="29" customWidth="1"/>
    <col min="2" max="2" width="4.7109375" style="29" customWidth="1"/>
    <col min="3" max="3" width="44.7109375" style="73" customWidth="1"/>
    <col min="4" max="4" width="12.7109375" style="29" customWidth="1"/>
    <col min="5" max="16384" width="9.140625" style="29"/>
  </cols>
  <sheetData>
    <row r="1" spans="2:4" ht="31.5" customHeight="1" x14ac:dyDescent="0.2">
      <c r="B1" s="165" t="s">
        <v>124</v>
      </c>
      <c r="C1" s="165"/>
      <c r="D1" s="165"/>
    </row>
    <row r="2" spans="2:4" x14ac:dyDescent="0.2">
      <c r="C2" s="29"/>
    </row>
    <row r="3" spans="2:4" ht="60" customHeight="1" x14ac:dyDescent="0.2">
      <c r="B3" s="74" t="s">
        <v>91</v>
      </c>
      <c r="C3" s="75" t="s">
        <v>92</v>
      </c>
      <c r="D3" s="84" t="s">
        <v>3</v>
      </c>
    </row>
    <row r="4" spans="2:4" x14ac:dyDescent="0.2">
      <c r="B4" s="117">
        <v>1</v>
      </c>
      <c r="C4" s="118">
        <v>2</v>
      </c>
      <c r="D4" s="119">
        <v>3</v>
      </c>
    </row>
    <row r="5" spans="2:4" ht="15.6" customHeight="1" x14ac:dyDescent="0.2">
      <c r="B5" s="166" t="s">
        <v>93</v>
      </c>
      <c r="C5" s="167"/>
      <c r="D5" s="168"/>
    </row>
    <row r="6" spans="2:4" x14ac:dyDescent="0.2">
      <c r="B6" s="76" t="s">
        <v>94</v>
      </c>
      <c r="C6" s="65" t="s">
        <v>32</v>
      </c>
      <c r="D6" s="5">
        <f t="shared" ref="D6" si="0">SUM(D8:D13)</f>
        <v>841.70000000000016</v>
      </c>
    </row>
    <row r="7" spans="2:4" ht="15" customHeight="1" x14ac:dyDescent="0.2">
      <c r="B7" s="77"/>
      <c r="C7" s="66" t="s">
        <v>95</v>
      </c>
      <c r="D7" s="83"/>
    </row>
    <row r="8" spans="2:4" ht="29.45" customHeight="1" x14ac:dyDescent="0.2">
      <c r="B8" s="77" t="s">
        <v>96</v>
      </c>
      <c r="C8" s="67" t="s">
        <v>97</v>
      </c>
      <c r="D8" s="68">
        <f>SUMIF('9 programa 3 lentelė'!$C10:$C94,'9 programa 3 lentelė'!$C13,'9 programa 3 lentelė'!E10:E94)</f>
        <v>706.60000000000014</v>
      </c>
    </row>
    <row r="9" spans="2:4" x14ac:dyDescent="0.2">
      <c r="B9" s="77" t="s">
        <v>98</v>
      </c>
      <c r="C9" s="69" t="s">
        <v>77</v>
      </c>
      <c r="D9" s="68">
        <f>SUMIF('9 programa 3 lentelė'!$C10:$C94,'9 programa 3 lentelė'!$C84,'9 programa 3 lentelė'!E10:E94)</f>
        <v>111.6</v>
      </c>
    </row>
    <row r="10" spans="2:4" ht="17.45" customHeight="1" x14ac:dyDescent="0.2">
      <c r="B10" s="77" t="s">
        <v>99</v>
      </c>
      <c r="C10" s="69" t="s">
        <v>100</v>
      </c>
      <c r="D10" s="68" cm="1">
        <f t="array" ref="D10">SUMIF('9 programa 3 lentelė'!$C10:$C94,C00,'9 programa 3 lentelė'!E10:E94)</f>
        <v>0</v>
      </c>
    </row>
    <row r="11" spans="2:4" ht="25.5" x14ac:dyDescent="0.2">
      <c r="B11" s="77" t="s">
        <v>101</v>
      </c>
      <c r="C11" s="69" t="s">
        <v>102</v>
      </c>
      <c r="D11" s="68" cm="1">
        <f t="array" ref="D11">SUMIF('9 programa 3 lentelė'!$C10:$C94,C00,'9 programa 3 lentelė'!E10:E94)</f>
        <v>0</v>
      </c>
    </row>
    <row r="12" spans="2:4" x14ac:dyDescent="0.2">
      <c r="B12" s="77" t="s">
        <v>103</v>
      </c>
      <c r="C12" s="69" t="s">
        <v>104</v>
      </c>
      <c r="D12" s="68">
        <f>SUMIF('9 programa 3 lentelė'!$C10:$C94,'9 programa 3 lentelė'!#REF!,'9 programa 3 lentelė'!E10:E94)</f>
        <v>0</v>
      </c>
    </row>
    <row r="13" spans="2:4" x14ac:dyDescent="0.2">
      <c r="B13" s="77" t="s">
        <v>105</v>
      </c>
      <c r="C13" s="69" t="s">
        <v>106</v>
      </c>
      <c r="D13" s="68">
        <f>SUMIF('9 programa 3 lentelė'!$C10:$C94,'9 programa 3 lentelė'!C52,'9 programa 3 lentelė'!E10:E94)</f>
        <v>23.5</v>
      </c>
    </row>
    <row r="14" spans="2:4" ht="41.45" customHeight="1" x14ac:dyDescent="0.2">
      <c r="B14" s="76" t="s">
        <v>107</v>
      </c>
      <c r="C14" s="66" t="s">
        <v>108</v>
      </c>
      <c r="D14" s="70">
        <f t="shared" ref="D14" si="1">SUM(D15:D21)</f>
        <v>19.7</v>
      </c>
    </row>
    <row r="15" spans="2:4" ht="15.6" customHeight="1" x14ac:dyDescent="0.2">
      <c r="B15" s="77"/>
      <c r="C15" s="66" t="s">
        <v>95</v>
      </c>
      <c r="D15" s="83"/>
    </row>
    <row r="16" spans="2:4" x14ac:dyDescent="0.2">
      <c r="B16" s="77" t="s">
        <v>109</v>
      </c>
      <c r="C16" s="72" t="s">
        <v>110</v>
      </c>
      <c r="D16" s="68">
        <f>SUMIF('9 programa 3 lentelė'!$C10:$C94,'9 programa 3 lentelė'!$C49,'9 programa 3 lentelė'!E10:E94)</f>
        <v>19.7</v>
      </c>
    </row>
    <row r="17" spans="2:4" x14ac:dyDescent="0.2">
      <c r="B17" s="77" t="s">
        <v>111</v>
      </c>
      <c r="C17" s="72" t="s">
        <v>112</v>
      </c>
      <c r="D17" s="68" cm="1">
        <f t="array" ref="D17">SUMIF('9 programa 3 lentelė'!$C10:$C94,'9 programa 3 lentelė'!C00,'9 programa 3 lentelė'!E10:E94)</f>
        <v>0</v>
      </c>
    </row>
    <row r="18" spans="2:4" ht="25.5" x14ac:dyDescent="0.2">
      <c r="B18" s="77" t="s">
        <v>113</v>
      </c>
      <c r="C18" s="72" t="s">
        <v>114</v>
      </c>
      <c r="D18" s="68" cm="1">
        <f t="array" ref="D18">SUMIF('9 programa 3 lentelė'!$C10:$C94,'9 programa 3 lentelė'!C00,'9 programa 3 lentelė'!E10:E94)</f>
        <v>0</v>
      </c>
    </row>
    <row r="19" spans="2:4" x14ac:dyDescent="0.2">
      <c r="B19" s="77" t="s">
        <v>115</v>
      </c>
      <c r="C19" s="72" t="s">
        <v>116</v>
      </c>
      <c r="D19" s="68">
        <f>SUMIF('9 programa 3 lentelė'!$C10:$C94,'9 programa 3 lentelė'!#REF!,'9 programa 3 lentelė'!E10:E94)</f>
        <v>0</v>
      </c>
    </row>
    <row r="20" spans="2:4" x14ac:dyDescent="0.2">
      <c r="B20" s="77" t="s">
        <v>117</v>
      </c>
      <c r="C20" s="72" t="s">
        <v>118</v>
      </c>
      <c r="D20" s="68" cm="1">
        <f t="array" ref="D20">SUMIF('9 programa 3 lentelė'!$C10:$C94,'9 programa 3 lentelė'!C00,'9 programa 3 lentelė'!E10:E94)</f>
        <v>0</v>
      </c>
    </row>
    <row r="21" spans="2:4" x14ac:dyDescent="0.2">
      <c r="B21" s="77" t="s">
        <v>119</v>
      </c>
      <c r="C21" s="72" t="s">
        <v>120</v>
      </c>
      <c r="D21" s="68" cm="1">
        <f t="array" ref="D21">SUMIF('9 programa 3 lentelė'!$C10:$C94,'9 programa 3 lentelė'!C00,'9 programa 3 lentelė'!E10:E94)</f>
        <v>0</v>
      </c>
    </row>
    <row r="22" spans="2:4" ht="25.5" x14ac:dyDescent="0.2">
      <c r="B22" s="77"/>
      <c r="C22" s="69" t="s">
        <v>121</v>
      </c>
      <c r="D22" s="5">
        <f t="shared" ref="D22" si="2">D6+D14</f>
        <v>861.4000000000002</v>
      </c>
    </row>
    <row r="23" spans="2:4" x14ac:dyDescent="0.2">
      <c r="B23" s="121"/>
      <c r="C23" s="69" t="s">
        <v>84</v>
      </c>
      <c r="D23" s="122">
        <f>'9 programa 3 lentelė'!E94</f>
        <v>0</v>
      </c>
    </row>
  </sheetData>
  <mergeCells count="2">
    <mergeCell ref="B1:D1"/>
    <mergeCell ref="B5:D5"/>
  </mergeCells>
  <pageMargins left="0.7" right="0.7" top="0.75" bottom="0.75" header="0.3" footer="0.3"/>
  <pageSetup paperSize="9" fitToHeight="0" orientation="portrait" r:id="rId1"/>
  <ignoredErrors>
    <ignoredError sqref="D19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2</vt:i4>
      </vt:variant>
      <vt:variant>
        <vt:lpstr>Įvardytieji diapazonai</vt:lpstr>
      </vt:variant>
      <vt:variant>
        <vt:i4>2</vt:i4>
      </vt:variant>
    </vt:vector>
  </HeadingPairs>
  <TitlesOfParts>
    <vt:vector size="4" baseType="lpstr">
      <vt:lpstr>9 programa 3 lentelė</vt:lpstr>
      <vt:lpstr>Lėšų suvestinė 2 lentelė</vt:lpstr>
      <vt:lpstr>'9 programa 3 lentelė'!Print_Area</vt:lpstr>
      <vt:lpstr>'9 programa 3 lentelė'!Print_Titles</vt:lpstr>
    </vt:vector>
  </TitlesOfParts>
  <Manager/>
  <Company>KMSA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Snieguolė Kačerauskaitė</dc:creator>
  <cp:keywords/>
  <dc:description/>
  <cp:lastModifiedBy>Regina Intienė</cp:lastModifiedBy>
  <cp:revision/>
  <cp:lastPrinted>2025-11-04T12:28:40Z</cp:lastPrinted>
  <dcterms:created xsi:type="dcterms:W3CDTF">2023-07-10T07:04:14Z</dcterms:created>
  <dcterms:modified xsi:type="dcterms:W3CDTF">2025-12-18T09:23:57Z</dcterms:modified>
  <cp:category/>
  <cp:contentStatus/>
</cp:coreProperties>
</file>