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1. PIRMINIS ĮSAKYMAS\"/>
    </mc:Choice>
  </mc:AlternateContent>
  <xr:revisionPtr revIDLastSave="0" documentId="13_ncr:1_{16100F11-2307-4C8E-8AB7-FEB12339CA48}" xr6:coauthVersionLast="47" xr6:coauthVersionMax="47" xr10:uidLastSave="{00000000-0000-0000-0000-000000000000}"/>
  <bookViews>
    <workbookView xWindow="8160" yWindow="195" windowWidth="18315" windowHeight="15285" xr2:uid="{FEA9E383-1DE5-4AFE-98A8-7A94D3659092}"/>
  </bookViews>
  <sheets>
    <sheet name="001 programa" sheetId="1" r:id="rId1"/>
    <sheet name="Lėšų suvestinė " sheetId="3" r:id="rId2"/>
  </sheets>
  <definedNames>
    <definedName name="_xlnm.Print_Area" localSheetId="0">'001 programa'!$A$1:$H$128</definedName>
    <definedName name="_xlnm.Print_Titles" localSheetId="0">'001 programa'!$6:$8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5" i="1" l="1"/>
  <c r="E65" i="1"/>
  <c r="E66" i="1"/>
  <c r="E46" i="1"/>
  <c r="E45" i="1"/>
  <c r="D9" i="3" a="1"/>
  <c r="D9" i="3" s="1"/>
  <c r="D10" i="3" a="1"/>
  <c r="D10" i="3" s="1"/>
  <c r="D11" i="3" a="1"/>
  <c r="D11" i="3" s="1"/>
  <c r="D12" i="3" a="1"/>
  <c r="D12" i="3" s="1"/>
  <c r="D13" i="3"/>
  <c r="E110" i="1"/>
  <c r="D8" i="3" s="1"/>
  <c r="E116" i="1"/>
  <c r="E82" i="1"/>
  <c r="D23" i="3" l="1"/>
  <c r="D21" i="3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E115" i="1" l="1"/>
  <c r="E113" i="1" s="1"/>
  <c r="E99" i="1"/>
  <c r="D6" i="3" l="1"/>
  <c r="D14" i="3"/>
  <c r="E80" i="1"/>
  <c r="E63" i="1"/>
  <c r="D22" i="3" l="1"/>
  <c r="E43" i="1"/>
  <c r="E97" i="1" l="1"/>
  <c r="E11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Irma Žukienė</author>
    <author>Inga Mikalauskienė</author>
  </authors>
  <commentList>
    <comment ref="G11" authorId="0" shapeId="0" xr:uid="{472F6015-757D-455B-8D21-E7BAA4CB1CE8}">
      <text>
        <r>
          <rPr>
            <sz val="11"/>
            <color theme="1"/>
            <rFont val="Calibri"/>
            <family val="2"/>
            <charset val="186"/>
            <scheme val="minor"/>
          </rPr>
          <t>1. Žemės sklypas Pajūrio g. ir Vėjo g. žiedinei sankryžai įrengti (2 sklypai, 0,24 ha ir 0,03 ha);
2.Teritorija, reikalinga naujos Lankiškių g. tiesimui (0,26 ha)
3.Teritorija, Teritorija naujos Dovo Zauniaus C kategorijos gatvės tiesimui ( nuo Liepų g. iki Karaliaučiaus  g.) (5,2 ha)
4. Teritorija, reikalinga kapinių plėtrai (3,0 ha)</t>
        </r>
      </text>
    </comment>
    <comment ref="F22" authorId="1" shapeId="0" xr:uid="{EA1DB4A6-741A-4572-95E7-834CC0CF7C4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2027–2028 m. </t>
        </r>
      </text>
    </comment>
    <comment ref="F23" authorId="1" shapeId="0" xr:uid="{2DF7F0C7-1D38-49E6-93FB-5DD7CE5F72C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2028–2029 m.
</t>
        </r>
      </text>
    </comment>
    <comment ref="G24" authorId="1" shapeId="0" xr:uid="{6B834D8D-BC70-463E-B8B3-C25AA29707F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Kvartalo prie Kosmonautų g. tęsinio iki Pievų ir Rokiškio gatvių detaliojo plano korektūra </t>
        </r>
      </text>
    </comment>
    <comment ref="F91" authorId="1" shapeId="0" xr:uid="{9816FC1F-6F50-445F-89A0-6116C3F9E5FB}">
      <text>
        <r>
          <rPr>
            <sz val="11"/>
            <color theme="1"/>
            <rFont val="Calibri"/>
            <family val="2"/>
            <charset val="186"/>
            <scheme val="minor"/>
          </rPr>
          <t>Europos kultūros paveldo dienų renginys</t>
        </r>
      </text>
    </comment>
    <comment ref="F92" authorId="1" shapeId="0" xr:uid="{DC4E8720-897A-4699-BB17-31F36BD08DDD}">
      <text>
        <r>
          <rPr>
            <sz val="11"/>
            <color theme="1"/>
            <rFont val="Calibri"/>
            <family val="2"/>
            <charset val="186"/>
            <scheme val="minor"/>
          </rPr>
          <t>Informacinis leidinys apie paveldo objektus</t>
        </r>
      </text>
    </comment>
    <comment ref="C95" authorId="1" shapeId="0" xr:uid="{26026ACA-5169-48D7-87C6-3C7FD22790B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www.tvarkau.klaipeda.lt </t>
        </r>
      </text>
    </comment>
    <comment ref="E110" authorId="1" shapeId="0" xr:uid="{9A7CFBF6-CA98-4B0D-813D-3F58835C15BB}">
      <text>
        <r>
          <rPr>
            <sz val="11"/>
            <color theme="1"/>
            <rFont val="Calibri"/>
            <family val="2"/>
            <charset val="186"/>
            <scheme val="minor"/>
          </rPr>
          <t>Pratęsta sutartis, dėl objektyvių priežasčių architektai 2025 m. nespėjo gauti statybą leidžiantį dokumentą.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<sst xmlns="http://schemas.openxmlformats.org/spreadsheetml/2006/main" count="263" uniqueCount="197">
  <si>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</si>
  <si>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</si>
  <si>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</si>
  <si>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</si>
  <si>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(matavimo vnt.)</t>
  </si>
  <si>
    <t>Savivaldybės strateginio plėtros plano rodiklis</t>
  </si>
  <si>
    <t>2026 m.</t>
  </si>
  <si>
    <t>001-01 (T)</t>
  </si>
  <si>
    <t>Uždavinys: Rengti miesto teritorijų planavimo bei susijusius dokumentus</t>
  </si>
  <si>
    <t>Pasitenkinimo teritorijų planavimo ir statybos leidimų išdavimo paslaugomis indeksas</t>
  </si>
  <si>
    <t>&gt;60,7</t>
  </si>
  <si>
    <t>Visuomenės reikmėms atlaisvintos teritorijos plotas per ataskaitinį laikotarpį, ha</t>
  </si>
  <si>
    <t>Žemės sklypų, kuriems numatyta konversija ir kurių paskirtis pakeista (per 3 metus), skaičius ir plotas vnt./ha</t>
  </si>
  <si>
    <t>0/0</t>
  </si>
  <si>
    <t>R-3.2.1-1</t>
  </si>
  <si>
    <t>001-01-01 (TP)</t>
  </si>
  <si>
    <t>Priemonė: Detaliųjų ir kitų planų rengimas</t>
  </si>
  <si>
    <t>001-01-01-01</t>
  </si>
  <si>
    <t>Klaipėdos miesto vandens tiekimo ir nuotekų bei paviršinių nuotekų tvarkymo infrastruktūros plėtros specialiojo plano parengimas</t>
  </si>
  <si>
    <t>UAD
Urbanistikos skyrius</t>
  </si>
  <si>
    <t>Parengtas specialusis planas, vnt.</t>
  </si>
  <si>
    <t>P-3.3.3.2-2
P-3.3.3.4-2</t>
  </si>
  <si>
    <t xml:space="preserve">Savivaldybės biudžeto lėšos (nuosavos, be ankstesnių metų likučio) </t>
  </si>
  <si>
    <t>Ankstesnių metų likučiai</t>
  </si>
  <si>
    <t>001-01-01-02</t>
  </si>
  <si>
    <t xml:space="preserve">Leidinio apie Klaipėdos miesto architektūrą ir urbanistiką išleidimas ir architektūrinės parodos organizavimas </t>
  </si>
  <si>
    <t>Išleistas leidinys, egz.</t>
  </si>
  <si>
    <t>Suorganizuota paroda, vnt.</t>
  </si>
  <si>
    <t>001-01-01-03</t>
  </si>
  <si>
    <t>Planavimo dokumentų viešinimas ir sklaida</t>
  </si>
  <si>
    <r>
      <rPr>
        <sz val="10"/>
        <color rgb="FF000000"/>
        <rFont val="Times New Roman"/>
        <family val="1"/>
        <charset val="186"/>
      </rPr>
      <t>Suorganizuotas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rgb="FF000000"/>
        <rFont val="Times New Roman"/>
        <family val="1"/>
        <charset val="186"/>
      </rPr>
      <t>renginys, vnt.</t>
    </r>
  </si>
  <si>
    <t>001-01-01-04</t>
  </si>
  <si>
    <t>Rengiamų planavimo dokumentų ekspertinis vertinimas</t>
  </si>
  <si>
    <t>Atlikta ekspertizių, vnt.</t>
  </si>
  <si>
    <t>001-01-01-05</t>
  </si>
  <si>
    <t xml:space="preserve">Smiltynės kurortinės vietovės bendrojo plano parengimas   </t>
  </si>
  <si>
    <t>Parengta galimybių studija, vnt.</t>
  </si>
  <si>
    <t>P-1.2.1.1-1</t>
  </si>
  <si>
    <t>Įvykdytas architektūrinis konkursas, vnt.</t>
  </si>
  <si>
    <t>001-01-01-06</t>
  </si>
  <si>
    <t xml:space="preserve">Detaliųjų ar specialiųjų planų koregavimas ar keitimas </t>
  </si>
  <si>
    <t>Pakoreguota teritorijų planavimo dokumentų, vnt.</t>
  </si>
  <si>
    <t>001-01-01-07</t>
  </si>
  <si>
    <t>Pietinio pocentrio Stariškių rajone bendrojo plano parengimas</t>
  </si>
  <si>
    <t>P-1.2.3.2-2</t>
  </si>
  <si>
    <t>Parengtas bendrasis planas, vnt.</t>
  </si>
  <si>
    <t>001-01-01-08</t>
  </si>
  <si>
    <t>Melnragės ir Girulių kurortinės vietovės bendrojo plano parengimas</t>
  </si>
  <si>
    <t>P-1.2.1.2-1</t>
  </si>
  <si>
    <t>001-01-01-09</t>
  </si>
  <si>
    <t> </t>
  </si>
  <si>
    <t>001-01-01-10</t>
  </si>
  <si>
    <t>Dalyvavimas projekte „Išmanusis miestas 12“</t>
  </si>
  <si>
    <t>Parengtos 2 teritorijų architektūrinės-urbanistinės vizijos, proc.</t>
  </si>
  <si>
    <t>001-01-01-11</t>
  </si>
  <si>
    <t xml:space="preserve">Žemės sklypo Jaunystės g. 1, žemės sklypų, kurių kadastro Nr. 210100360313, Nr. 210100360102, ir laisvos valstybinės žemės detaliojo plano parengimas </t>
  </si>
  <si>
    <t xml:space="preserve">Parengtas detalusis planas, vnt. </t>
  </si>
  <si>
    <t>001-01-01-12</t>
  </si>
  <si>
    <t xml:space="preserve">Žardės rajono (Bendrajame plane 1.8 nagrinėjamas rajonas) vietovės lygmens bendrojo plano parengimas </t>
  </si>
  <si>
    <t xml:space="preserve">Parengtas vietovės lygmens bendrasis planas, vnt. 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</si>
  <si>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</si>
  <si>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</si>
  <si>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</si>
  <si>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</si>
  <si>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001-01-02 (TP)</t>
  </si>
  <si>
    <t>Priemonė: Žemės sklypų planų rengimas</t>
  </si>
  <si>
    <t>001-01-02-01</t>
  </si>
  <si>
    <t>Atskirų žemės sklypų planų ir susijusių dokumentų parengimas</t>
  </si>
  <si>
    <t>UAD
Žemėtvarkos skyrius</t>
  </si>
  <si>
    <t>Parengta planų, vnt.</t>
  </si>
  <si>
    <t>001-01-02-02</t>
  </si>
  <si>
    <t xml:space="preserve">Žemės paėmimo visuomenės poreikiams dokumentų parengimas </t>
  </si>
  <si>
    <t>Parengta dokumentų, vnt.</t>
  </si>
  <si>
    <t>001-01-02-03</t>
  </si>
  <si>
    <t>Kompensacijų išmokėjimas už visuomenės poreikiams paimtą turtą ir turto įsigijimas infrastruktūros plėtrai</t>
  </si>
  <si>
    <t>Teritorija, reikalinga Pajūrio g. ir Vėjo g. žiedinei sankryžai įrengti, vnt.</t>
  </si>
  <si>
    <t>Teritorija, reikalinga naujos Lankiškių g. tiesimui, vnt.</t>
  </si>
  <si>
    <t>Teritorija, reikalinga naujos C kategorijos Dovo Zauniaus g. tiesimui nuo Liepų g. iki Karaliaučiaus  g., vnt.</t>
  </si>
  <si>
    <t>Teritorija, reikalinga kapinių plėtrai, vnt.</t>
  </si>
  <si>
    <t>Teritorija, reikalinga naujos C kategorijos Gumbinės g. tiesimui, vnt.</t>
  </si>
  <si>
    <t>Teritorija, reikalinga C kategorijos Karaliaučiaus g. (buvusi Girdavos g.) tiesimui, vnt.</t>
  </si>
  <si>
    <t>Teritorija, reikalinga Dovo Zauniaus g. ruožo nuo Karaliaučiaus g. iki Pajūrio g. tiesimui, vnt.</t>
  </si>
  <si>
    <t>001-01-02-04</t>
  </si>
  <si>
    <t xml:space="preserve">Miško žemės keitimas kitomis naudmenomis inžinerinės infrastruktūros plėtrai  </t>
  </si>
  <si>
    <t xml:space="preserve">Paversta kitomis naudmenomis miško žemės, ha </t>
  </si>
  <si>
    <t>001-02 (T)</t>
  </si>
  <si>
    <t>Uždavinys: Užtikrinti geoinformacinių sistemų (GIS) administravimą ir vykdomų geodezinių darbų kontrolę</t>
  </si>
  <si>
    <t>Atnaujintas topografinių duomenų bazės plotas, ha</t>
  </si>
  <si>
    <t>001-02-01 (TP)</t>
  </si>
  <si>
    <t>Priemonė: Geoinformacinių sistemų (GIS) administravimas ir kontrolė</t>
  </si>
  <si>
    <t>001-02-01-01</t>
  </si>
  <si>
    <t>UAD
Išmanaus skaitmeninio miesto skyrius</t>
  </si>
  <si>
    <t>Atnaujinta GIS licencijuotų darbo vietų, vnt.</t>
  </si>
  <si>
    <t>Atnaujinta duomenų bazių, vnt.</t>
  </si>
  <si>
    <t>001-02-01-02</t>
  </si>
  <si>
    <t>Atnaujintų topografinių-inžinerinių nuotraukų kokybės tikrinimo programų, vnt.</t>
  </si>
  <si>
    <t>Atliktas žemės kadastro skaitmeninių duomenų atnaujinimas, kartai</t>
  </si>
  <si>
    <t>001-02-01-03</t>
  </si>
  <si>
    <t>Parengtų WebGIS žemėlapių viešinimas, administravimas, proc.</t>
  </si>
  <si>
    <t>Infrastruktūros projektų koordinavimo platformos
sukūrimas ir diegimas, proc.</t>
  </si>
  <si>
    <t>001-02-01-04</t>
  </si>
  <si>
    <t>Aerofotografinių žemėlapių, panaudojant dronus,  sukūrimas</t>
  </si>
  <si>
    <t>Sukurta žemėlapių, vnt.</t>
  </si>
  <si>
    <t>001-02-01-05</t>
  </si>
  <si>
    <t>Miesto žemėlapių portalo atnaujinimas, interaktyvių sprendimų ir vizualizacijų tobulinimas</t>
  </si>
  <si>
    <t>Atnaujintas ir modernizuotas miesto žemėlapių portalas, proc.</t>
  </si>
  <si>
    <t>001-03 (T)</t>
  </si>
  <si>
    <t>Uždavinys: Vykdyti paveldo objektų išsaugojimo priemones</t>
  </si>
  <si>
    <t>Į Lietuvos Respublikos nekilnojamųjų vertybių registrą įtrauktų objektų arba objektų, kurių vertingosios savybės patikslintos, skaičius, vnt.</t>
  </si>
  <si>
    <t>Kultūros paveldo objektų, kuriems atlikti tvarkybos darbai, dalis nuo visų kultūros paveldo objektų,  proc.</t>
  </si>
  <si>
    <t>R-3.2.3-1</t>
  </si>
  <si>
    <t>001-03-01 (TP)</t>
  </si>
  <si>
    <t>Priemonė: Kultūros paveldo objektų apskaitos, tvarkybos ir sklaidos dokumentacijos parengimas</t>
  </si>
  <si>
    <t>001-03-01-01</t>
  </si>
  <si>
    <t>Kultūrinės vertės nustatymo objektų dokumentacijos parengimas</t>
  </si>
  <si>
    <t>UAD
Paveldosaugos skyrius</t>
  </si>
  <si>
    <t>Parengta objektų kultūrinės vertės nustatymo dokumentacija, vnt.</t>
  </si>
  <si>
    <t>001-03-01-02</t>
  </si>
  <si>
    <t>Klaipėdos miesto savivaldybės nekilnojamojo kultūros paveldo vertinimo tarybos darbo organizavimas (ekspertų paslaugų įsigijimas)</t>
  </si>
  <si>
    <t>Surengta posėdžių, vnt.</t>
  </si>
  <si>
    <t>001-03-01-03</t>
  </si>
  <si>
    <t>Kultūros paveldo sklaida</t>
  </si>
  <si>
    <t>Suorganizuotas renginys, vnt.</t>
  </si>
  <si>
    <t>001-03-01-04</t>
  </si>
  <si>
    <t>Archeologinių tyrimų vykdymas Klaipėdos miesto teritorijoje</t>
  </si>
  <si>
    <t>Atlikta archeologinių tyrimų, vnt.</t>
  </si>
  <si>
    <t>001-03-01-05</t>
  </si>
  <si>
    <t>Pastatų fasadų tvarkymo rėmimo viešinimas</t>
  </si>
  <si>
    <t>Interneto svetainės prieglobos (angl. hosting) paslauga, vnt.</t>
  </si>
  <si>
    <t>001-03-02 (TP)</t>
  </si>
  <si>
    <t>Priemonė: Kultūros paveldo objektų tvarkyba</t>
  </si>
  <si>
    <t>001-03-02-01</t>
  </si>
  <si>
    <t>Kultūros paveldo objektų tvarkybos darbų vykdymas</t>
  </si>
  <si>
    <t xml:space="preserve">Sutvarkyta kultūros paveldo objektų, vnt. </t>
  </si>
  <si>
    <t>P-3.2.3.5-1</t>
  </si>
  <si>
    <t>001-03-02-02</t>
  </si>
  <si>
    <t>Pastatų fasadų tvarkymo rėmimas</t>
  </si>
  <si>
    <t xml:space="preserve">Sutvarkyta fasadų, vnt. </t>
  </si>
  <si>
    <t>001-03-02-03</t>
  </si>
  <si>
    <t>Klaipėdos Vitės istorinių kapinių sutvarkymo projekto parengimas</t>
  </si>
  <si>
    <t>Parengtas techninis projektas, vnt.</t>
  </si>
  <si>
    <t>P-3.2.3.6-2</t>
  </si>
  <si>
    <t>001-03-02-04</t>
  </si>
  <si>
    <t>001-03-02-05</t>
  </si>
  <si>
    <t>Buvusių dvarų ir kaimų istorinių kapinaičių sutvarkymo projektinių sprendimų parengimas</t>
  </si>
  <si>
    <t>Parengtas aprašas (projektiniai sprendiniai), vnt.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</si>
  <si>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</si>
  <si>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</si>
  <si>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</si>
  <si>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</si>
  <si>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</si>
  <si>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</si>
  <si>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</si>
  <si>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UAD – Urbanistikos ir architektūros departamentas.</t>
  </si>
  <si>
    <t>Eil. Nr.</t>
  </si>
  <si>
    <t>Programos kodas ir pavadinimas</t>
  </si>
  <si>
    <t>001 Miesto urbanistinio planavimo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</si>
  <si>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</si>
  <si>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</si>
  <si>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</si>
  <si>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</si>
  <si>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Lietuvos Respublikos valstybės biudžeto dotacijos</t>
  </si>
  <si>
    <t>1.3.</t>
  </si>
  <si>
    <t>1.4.</t>
  </si>
  <si>
    <t>Europos Sąjungos ir kitos tarptautinės finansinės paramos lėšos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</si>
  <si>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</si>
  <si>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</si>
  <si>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</si>
  <si>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</si>
  <si>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</si>
  <si>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</si>
  <si>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</si>
  <si>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</si>
  <si>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</si>
  <si>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</si>
  <si>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</si>
  <si>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</si>
  <si>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</si>
  <si>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</si>
  <si>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</si>
  <si>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Teritorijos, pagal Bendrojo plano sprendinius patenkančios į 9.1, 9.2, 9.3, 9.4, 9.8 ir 9.9 nagrinėjamus rajonus, plėtros urbanistinės vizijos parengimas</t>
  </si>
  <si>
    <t>GIS programinės įrangos atnaujinimas ir techninių konsultacijų įsigijimas</t>
  </si>
  <si>
    <t>Geodezinių darbų tikrinimo programinės įrangos nuoma ir GIS duomenų įsigijimas</t>
  </si>
  <si>
    <t>WebGIS programų ir infrastruktūros projektų koordinavimo platformos sukūrimas</t>
  </si>
  <si>
    <t>Antrojo pasaulinio karo Sovietų Sąjungos karių palaidojimo vietos, esančios S. Daukanto gatvėje, pertvarkymo projekto parengimas</t>
  </si>
  <si>
    <t>Savivaldybės biudžeto lėšos (nuosavos, be ankstesnių metų likučio)</t>
  </si>
  <si>
    <t>Pajamų įmokos ir kitos pajamos</t>
  </si>
  <si>
    <t>Skolintos lėšos</t>
  </si>
  <si>
    <t>Siektinos 
stebėsenos rodiklių reikšmės</t>
  </si>
  <si>
    <t>PATVIRTINTA</t>
  </si>
  <si>
    <t>Klaipėdos miesto savivaldybės administracijos direktoriaus</t>
  </si>
  <si>
    <t xml:space="preserve"> 2026 metų asignavimų ir kitų lėšų pasiskirstymas (tūkst. Eur)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</si>
  <si>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</si>
  <si>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 
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</si>
  <si>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</si>
  <si>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>Klaipėdos miesto savivaldybės administracijos 2026 metų 001 Miesto urbanistinio planavimo programos uždaviniai, priemonės, asignavimai ir kitos lėšos (tūkst. eurų) bei priemonių stebėsenos rodikliai</t>
  </si>
  <si>
    <t>2026 m. kovo 5 d. įsakymu Nr. AD1-179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</si>
</sst>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2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b/>
      <sz val="10"/>
      <name val="Times New Roman"/>
      <family val="1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43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3" borderId="5" xfId="0" applyFont="1" applyFill="1" applyBorder="1" applyAlignment="1">
      <alignment vertical="top" wrapText="1"/>
    </xf>
    <xf numFmtId="2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13" fillId="0" borderId="0" xfId="0" applyFont="1"/>
    <xf numFmtId="0" fontId="2" fillId="0" borderId="6" xfId="0" applyFont="1" applyBorder="1" applyAlignment="1">
      <alignment horizontal="left" vertical="top" wrapText="1"/>
    </xf>
    <xf numFmtId="0" fontId="10" fillId="3" borderId="8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vertical="top" wrapText="1"/>
    </xf>
    <xf numFmtId="0" fontId="3" fillId="0" borderId="10" xfId="0" applyFont="1" applyBorder="1" applyAlignment="1">
      <alignment vertical="top"/>
    </xf>
    <xf numFmtId="0" fontId="3" fillId="0" borderId="10" xfId="0" applyFont="1" applyBorder="1"/>
    <xf numFmtId="165" fontId="6" fillId="0" borderId="14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vertical="top" wrapText="1"/>
    </xf>
    <xf numFmtId="0" fontId="6" fillId="8" borderId="1" xfId="0" applyFont="1" applyFill="1" applyBorder="1" applyAlignment="1">
      <alignment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3" fillId="3" borderId="15" xfId="0" applyFont="1" applyFill="1" applyBorder="1" applyAlignment="1">
      <alignment vertical="top" wrapText="1"/>
    </xf>
    <xf numFmtId="164" fontId="3" fillId="0" borderId="18" xfId="0" applyNumberFormat="1" applyFont="1" applyBorder="1" applyAlignment="1">
      <alignment horizontal="center" vertical="top" wrapText="1"/>
    </xf>
    <xf numFmtId="164" fontId="3" fillId="0" borderId="15" xfId="0" applyNumberFormat="1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vertical="top" wrapText="1"/>
    </xf>
    <xf numFmtId="0" fontId="3" fillId="0" borderId="19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top" wrapText="1"/>
    </xf>
    <xf numFmtId="0" fontId="3" fillId="3" borderId="15" xfId="0" applyFont="1" applyFill="1" applyBorder="1" applyAlignment="1">
      <alignment horizontal="center" vertical="top" wrapText="1"/>
    </xf>
    <xf numFmtId="0" fontId="6" fillId="8" borderId="27" xfId="0" applyFont="1" applyFill="1" applyBorder="1" applyAlignment="1">
      <alignment vertical="top" wrapText="1"/>
    </xf>
    <xf numFmtId="0" fontId="4" fillId="8" borderId="26" xfId="0" applyFont="1" applyFill="1" applyBorder="1" applyAlignment="1">
      <alignment horizontal="center" vertical="top" wrapText="1"/>
    </xf>
    <xf numFmtId="0" fontId="4" fillId="0" borderId="30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3" borderId="31" xfId="0" applyFont="1" applyFill="1" applyBorder="1" applyAlignment="1">
      <alignment vertical="top" wrapText="1"/>
    </xf>
    <xf numFmtId="0" fontId="3" fillId="0" borderId="28" xfId="0" applyFont="1" applyBorder="1" applyAlignment="1">
      <alignment horizontal="justify" vertical="center" wrapText="1"/>
    </xf>
    <xf numFmtId="0" fontId="6" fillId="0" borderId="15" xfId="0" applyFont="1" applyBorder="1" applyAlignment="1">
      <alignment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5" fillId="0" borderId="39" xfId="0" applyFont="1" applyBorder="1" applyAlignment="1">
      <alignment vertical="top"/>
    </xf>
    <xf numFmtId="0" fontId="3" fillId="0" borderId="40" xfId="0" applyFont="1" applyBorder="1"/>
    <xf numFmtId="0" fontId="3" fillId="0" borderId="41" xfId="0" applyFont="1" applyBorder="1"/>
    <xf numFmtId="0" fontId="3" fillId="0" borderId="15" xfId="0" applyFont="1" applyBorder="1"/>
    <xf numFmtId="0" fontId="3" fillId="0" borderId="29" xfId="0" applyFont="1" applyBorder="1"/>
    <xf numFmtId="0" fontId="3" fillId="0" borderId="2" xfId="0" applyFont="1" applyBorder="1"/>
    <xf numFmtId="0" fontId="3" fillId="0" borderId="43" xfId="0" applyFont="1" applyBorder="1"/>
    <xf numFmtId="0" fontId="3" fillId="0" borderId="1" xfId="0" applyFont="1" applyBorder="1"/>
    <xf numFmtId="0" fontId="3" fillId="0" borderId="26" xfId="0" applyFont="1" applyBorder="1"/>
    <xf numFmtId="0" fontId="3" fillId="0" borderId="44" xfId="0" applyFont="1" applyBorder="1"/>
    <xf numFmtId="0" fontId="4" fillId="0" borderId="4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164" fontId="10" fillId="3" borderId="15" xfId="0" applyNumberFormat="1" applyFont="1" applyFill="1" applyBorder="1" applyAlignment="1">
      <alignment horizontal="center" vertical="top" wrapText="1"/>
    </xf>
    <xf numFmtId="0" fontId="6" fillId="8" borderId="6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164" fontId="3" fillId="0" borderId="39" xfId="0" applyNumberFormat="1" applyFont="1" applyBorder="1" applyAlignment="1">
      <alignment horizontal="center" vertical="top" wrapText="1"/>
    </xf>
    <xf numFmtId="165" fontId="4" fillId="3" borderId="12" xfId="0" applyNumberFormat="1" applyFont="1" applyFill="1" applyBorder="1" applyAlignment="1">
      <alignment horizontal="left" vertical="top" wrapText="1"/>
    </xf>
    <xf numFmtId="165" fontId="4" fillId="3" borderId="39" xfId="0" applyNumberFormat="1" applyFont="1" applyFill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165" fontId="10" fillId="3" borderId="39" xfId="0" applyNumberFormat="1" applyFont="1" applyFill="1" applyBorder="1" applyAlignment="1">
      <alignment horizontal="left" vertical="top" wrapText="1"/>
    </xf>
    <xf numFmtId="0" fontId="1" fillId="8" borderId="26" xfId="0" applyFont="1" applyFill="1" applyBorder="1" applyAlignment="1">
      <alignment horizontal="center" vertical="top" wrapText="1"/>
    </xf>
    <xf numFmtId="164" fontId="3" fillId="0" borderId="30" xfId="0" applyNumberFormat="1" applyFont="1" applyBorder="1" applyAlignment="1">
      <alignment horizontal="center" vertical="top" wrapText="1"/>
    </xf>
    <xf numFmtId="164" fontId="3" fillId="0" borderId="26" xfId="0" applyNumberFormat="1" applyFont="1" applyBorder="1" applyAlignment="1">
      <alignment horizontal="center" vertical="top" wrapText="1"/>
    </xf>
    <xf numFmtId="164" fontId="3" fillId="0" borderId="43" xfId="0" applyNumberFormat="1" applyFont="1" applyBorder="1" applyAlignment="1">
      <alignment horizontal="center" vertical="top" wrapText="1"/>
    </xf>
    <xf numFmtId="164" fontId="3" fillId="0" borderId="24" xfId="0" applyNumberFormat="1" applyFont="1" applyBorder="1" applyAlignment="1">
      <alignment horizontal="center" vertical="top" wrapText="1"/>
    </xf>
    <xf numFmtId="164" fontId="3" fillId="0" borderId="29" xfId="0" applyNumberFormat="1" applyFont="1" applyBorder="1" applyAlignment="1">
      <alignment horizontal="center" vertical="top" wrapText="1"/>
    </xf>
    <xf numFmtId="164" fontId="3" fillId="3" borderId="29" xfId="0" applyNumberFormat="1" applyFont="1" applyFill="1" applyBorder="1" applyAlignment="1">
      <alignment horizontal="center" vertical="top" wrapText="1"/>
    </xf>
    <xf numFmtId="164" fontId="10" fillId="0" borderId="43" xfId="0" applyNumberFormat="1" applyFont="1" applyBorder="1" applyAlignment="1">
      <alignment horizontal="center" vertical="top" wrapText="1"/>
    </xf>
    <xf numFmtId="164" fontId="3" fillId="3" borderId="24" xfId="0" applyNumberFormat="1" applyFont="1" applyFill="1" applyBorder="1" applyAlignment="1">
      <alignment horizontal="center" vertical="top" wrapText="1"/>
    </xf>
    <xf numFmtId="164" fontId="3" fillId="3" borderId="43" xfId="0" applyNumberFormat="1" applyFont="1" applyFill="1" applyBorder="1" applyAlignment="1">
      <alignment horizontal="center" vertical="top" wrapText="1"/>
    </xf>
    <xf numFmtId="0" fontId="1" fillId="3" borderId="38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3" borderId="41" xfId="0" applyFont="1" applyFill="1" applyBorder="1" applyAlignment="1">
      <alignment vertical="top" wrapText="1"/>
    </xf>
    <xf numFmtId="0" fontId="1" fillId="0" borderId="38" xfId="0" applyFont="1" applyBorder="1" applyAlignment="1">
      <alignment vertical="top" wrapText="1"/>
    </xf>
    <xf numFmtId="0" fontId="3" fillId="0" borderId="41" xfId="0" applyFont="1" applyBorder="1" applyAlignment="1">
      <alignment vertical="top" wrapText="1"/>
    </xf>
    <xf numFmtId="0" fontId="3" fillId="0" borderId="42" xfId="0" applyFont="1" applyBorder="1" applyAlignment="1">
      <alignment vertical="top" wrapText="1"/>
    </xf>
    <xf numFmtId="0" fontId="1" fillId="3" borderId="22" xfId="0" applyFont="1" applyFill="1" applyBorder="1" applyAlignment="1">
      <alignment vertical="top" wrapText="1"/>
    </xf>
    <xf numFmtId="164" fontId="10" fillId="3" borderId="29" xfId="0" applyNumberFormat="1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 wrapText="1"/>
    </xf>
    <xf numFmtId="0" fontId="3" fillId="0" borderId="37" xfId="0" applyFont="1" applyBorder="1" applyAlignment="1">
      <alignment vertical="top" wrapText="1"/>
    </xf>
    <xf numFmtId="0" fontId="10" fillId="3" borderId="18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3" fillId="3" borderId="42" xfId="0" applyFont="1" applyFill="1" applyBorder="1" applyAlignment="1">
      <alignment vertical="top" wrapText="1"/>
    </xf>
    <xf numFmtId="0" fontId="10" fillId="0" borderId="3" xfId="0" applyFont="1" applyBorder="1" applyAlignment="1">
      <alignment horizontal="center" vertical="top" wrapText="1"/>
    </xf>
    <xf numFmtId="164" fontId="10" fillId="0" borderId="30" xfId="0" applyNumberFormat="1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164" fontId="10" fillId="0" borderId="15" xfId="0" applyNumberFormat="1" applyFont="1" applyBorder="1" applyAlignment="1">
      <alignment horizontal="center" vertical="top" wrapText="1"/>
    </xf>
    <xf numFmtId="0" fontId="2" fillId="7" borderId="50" xfId="0" applyFont="1" applyFill="1" applyBorder="1" applyAlignment="1">
      <alignment vertical="top" wrapText="1"/>
    </xf>
    <xf numFmtId="0" fontId="13" fillId="0" borderId="27" xfId="0" applyFont="1" applyBorder="1"/>
    <xf numFmtId="0" fontId="13" fillId="0" borderId="6" xfId="0" applyFont="1" applyBorder="1"/>
    <xf numFmtId="0" fontId="13" fillId="0" borderId="6" xfId="0" applyFont="1" applyBorder="1" applyAlignment="1">
      <alignment vertical="top"/>
    </xf>
    <xf numFmtId="164" fontId="3" fillId="3" borderId="26" xfId="0" applyNumberFormat="1" applyFont="1" applyFill="1" applyBorder="1" applyAlignment="1">
      <alignment horizontal="center" vertical="top" wrapText="1"/>
    </xf>
    <xf numFmtId="164" fontId="1" fillId="3" borderId="26" xfId="0" applyNumberFormat="1" applyFont="1" applyFill="1" applyBorder="1" applyAlignment="1">
      <alignment horizontal="center" vertical="top" wrapText="1"/>
    </xf>
    <xf numFmtId="164" fontId="6" fillId="0" borderId="26" xfId="0" applyNumberFormat="1" applyFont="1" applyBorder="1" applyAlignment="1">
      <alignment horizontal="center" vertical="top" wrapText="1"/>
    </xf>
    <xf numFmtId="0" fontId="10" fillId="0" borderId="17" xfId="0" applyFont="1" applyBorder="1" applyAlignment="1">
      <alignment vertical="top" wrapText="1"/>
    </xf>
    <xf numFmtId="0" fontId="13" fillId="0" borderId="28" xfId="0" applyFont="1" applyBorder="1"/>
    <xf numFmtId="0" fontId="10" fillId="0" borderId="3" xfId="0" applyFont="1" applyBorder="1" applyAlignment="1">
      <alignment wrapText="1"/>
    </xf>
    <xf numFmtId="164" fontId="3" fillId="3" borderId="30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vertical="top" wrapText="1"/>
    </xf>
    <xf numFmtId="164" fontId="1" fillId="6" borderId="30" xfId="0" applyNumberFormat="1" applyFont="1" applyFill="1" applyBorder="1" applyAlignment="1">
      <alignment horizontal="center" vertical="top" wrapText="1"/>
    </xf>
    <xf numFmtId="0" fontId="1" fillId="6" borderId="3" xfId="0" applyFont="1" applyFill="1" applyBorder="1" applyAlignment="1">
      <alignment vertical="top" wrapText="1"/>
    </xf>
    <xf numFmtId="0" fontId="3" fillId="6" borderId="25" xfId="0" applyFont="1" applyFill="1" applyBorder="1" applyAlignment="1">
      <alignment horizontal="justify" vertical="center" wrapText="1"/>
    </xf>
    <xf numFmtId="0" fontId="1" fillId="0" borderId="15" xfId="0" applyFont="1" applyBorder="1" applyAlignment="1">
      <alignment vertical="top" wrapText="1"/>
    </xf>
    <xf numFmtId="164" fontId="6" fillId="0" borderId="15" xfId="0" applyNumberFormat="1" applyFont="1" applyBorder="1" applyAlignment="1">
      <alignment horizontal="center" vertical="top" wrapText="1"/>
    </xf>
    <xf numFmtId="164" fontId="6" fillId="0" borderId="29" xfId="0" applyNumberFormat="1" applyFont="1" applyBorder="1" applyAlignment="1">
      <alignment horizontal="center" vertical="top" wrapText="1"/>
    </xf>
    <xf numFmtId="0" fontId="6" fillId="5" borderId="35" xfId="0" applyFont="1" applyFill="1" applyBorder="1" applyAlignment="1">
      <alignment horizontal="justify" vertical="top" wrapText="1"/>
    </xf>
    <xf numFmtId="0" fontId="1" fillId="5" borderId="20" xfId="0" applyFont="1" applyFill="1" applyBorder="1" applyAlignment="1">
      <alignment vertical="top" wrapText="1"/>
    </xf>
    <xf numFmtId="2" fontId="1" fillId="5" borderId="20" xfId="0" applyNumberFormat="1" applyFont="1" applyFill="1" applyBorder="1" applyAlignment="1">
      <alignment horizontal="center" vertical="top" wrapText="1"/>
    </xf>
    <xf numFmtId="2" fontId="1" fillId="5" borderId="48" xfId="0" applyNumberFormat="1" applyFont="1" applyFill="1" applyBorder="1" applyAlignment="1">
      <alignment horizontal="center" vertical="top" wrapText="1"/>
    </xf>
    <xf numFmtId="0" fontId="6" fillId="5" borderId="32" xfId="0" applyFont="1" applyFill="1" applyBorder="1" applyAlignment="1">
      <alignment horizontal="justify" vertical="top" wrapText="1"/>
    </xf>
    <xf numFmtId="0" fontId="1" fillId="5" borderId="17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17" xfId="0" applyFont="1" applyFill="1" applyBorder="1" applyAlignment="1">
      <alignment horizontal="center" vertical="top" wrapText="1"/>
    </xf>
    <xf numFmtId="0" fontId="1" fillId="5" borderId="52" xfId="0" applyFont="1" applyFill="1" applyBorder="1" applyAlignment="1">
      <alignment horizontal="center" vertical="top" wrapText="1"/>
    </xf>
    <xf numFmtId="0" fontId="1" fillId="5" borderId="45" xfId="0" applyFont="1" applyFill="1" applyBorder="1" applyAlignment="1">
      <alignment horizontal="center" vertical="top" wrapText="1"/>
    </xf>
    <xf numFmtId="0" fontId="6" fillId="8" borderId="28" xfId="0" applyFont="1" applyFill="1" applyBorder="1" applyAlignment="1">
      <alignment vertical="top" wrapText="1"/>
    </xf>
    <xf numFmtId="0" fontId="6" fillId="8" borderId="15" xfId="0" applyFont="1" applyFill="1" applyBorder="1" applyAlignment="1">
      <alignment vertical="top" wrapText="1"/>
    </xf>
    <xf numFmtId="0" fontId="1" fillId="8" borderId="29" xfId="0" applyFont="1" applyFill="1" applyBorder="1" applyAlignment="1">
      <alignment horizontal="center" vertical="top" wrapText="1"/>
    </xf>
    <xf numFmtId="0" fontId="6" fillId="8" borderId="39" xfId="0" applyFont="1" applyFill="1" applyBorder="1" applyAlignment="1">
      <alignment vertical="top" wrapText="1"/>
    </xf>
    <xf numFmtId="0" fontId="6" fillId="8" borderId="15" xfId="0" applyFont="1" applyFill="1" applyBorder="1" applyAlignment="1">
      <alignment horizontal="center" vertical="top"/>
    </xf>
    <xf numFmtId="0" fontId="6" fillId="8" borderId="29" xfId="0" applyFont="1" applyFill="1" applyBorder="1" applyAlignment="1">
      <alignment horizontal="center" vertical="top" wrapText="1"/>
    </xf>
    <xf numFmtId="0" fontId="6" fillId="8" borderId="25" xfId="0" applyFont="1" applyFill="1" applyBorder="1" applyAlignment="1">
      <alignment vertical="top" wrapText="1"/>
    </xf>
    <xf numFmtId="0" fontId="6" fillId="8" borderId="3" xfId="0" applyFont="1" applyFill="1" applyBorder="1" applyAlignment="1">
      <alignment vertical="top" wrapText="1"/>
    </xf>
    <xf numFmtId="0" fontId="1" fillId="8" borderId="3" xfId="0" applyFont="1" applyFill="1" applyBorder="1" applyAlignment="1">
      <alignment horizontal="center" vertical="top" wrapText="1"/>
    </xf>
    <xf numFmtId="0" fontId="1" fillId="8" borderId="30" xfId="0" applyFont="1" applyFill="1" applyBorder="1" applyAlignment="1">
      <alignment horizontal="center" vertical="top" wrapText="1"/>
    </xf>
    <xf numFmtId="0" fontId="6" fillId="8" borderId="12" xfId="0" applyFont="1" applyFill="1" applyBorder="1" applyAlignment="1">
      <alignment vertical="top" wrapText="1"/>
    </xf>
    <xf numFmtId="0" fontId="15" fillId="9" borderId="3" xfId="0" applyFont="1" applyFill="1" applyBorder="1" applyAlignment="1">
      <alignment horizontal="center" vertical="top" wrapText="1"/>
    </xf>
    <xf numFmtId="0" fontId="4" fillId="8" borderId="30" xfId="0" applyFont="1" applyFill="1" applyBorder="1" applyAlignment="1">
      <alignment horizontal="center" vertical="top" wrapText="1"/>
    </xf>
    <xf numFmtId="0" fontId="6" fillId="4" borderId="32" xfId="0" applyFont="1" applyFill="1" applyBorder="1" applyAlignment="1">
      <alignment vertical="top" wrapText="1"/>
    </xf>
    <xf numFmtId="0" fontId="6" fillId="4" borderId="17" xfId="0" applyFont="1" applyFill="1" applyBorder="1" applyAlignment="1">
      <alignment vertical="top" wrapText="1"/>
    </xf>
    <xf numFmtId="0" fontId="1" fillId="4" borderId="17" xfId="0" applyFont="1" applyFill="1" applyBorder="1" applyAlignment="1">
      <alignment horizontal="center" vertical="top" wrapText="1"/>
    </xf>
    <xf numFmtId="0" fontId="1" fillId="4" borderId="52" xfId="0" applyFont="1" applyFill="1" applyBorder="1" applyAlignment="1">
      <alignment horizontal="center" vertical="top" wrapText="1"/>
    </xf>
    <xf numFmtId="0" fontId="6" fillId="4" borderId="45" xfId="0" applyFont="1" applyFill="1" applyBorder="1" applyAlignment="1">
      <alignment vertical="top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top" wrapText="1"/>
    </xf>
    <xf numFmtId="0" fontId="10" fillId="3" borderId="54" xfId="0" applyFont="1" applyFill="1" applyBorder="1" applyAlignment="1">
      <alignment vertical="top" wrapText="1"/>
    </xf>
    <xf numFmtId="0" fontId="1" fillId="6" borderId="18" xfId="0" applyFont="1" applyFill="1" applyBorder="1" applyAlignment="1">
      <alignment vertical="top" wrapText="1"/>
    </xf>
    <xf numFmtId="0" fontId="1" fillId="6" borderId="12" xfId="0" applyFont="1" applyFill="1" applyBorder="1" applyAlignment="1">
      <alignment vertical="top" wrapText="1"/>
    </xf>
    <xf numFmtId="165" fontId="1" fillId="6" borderId="12" xfId="0" applyNumberFormat="1" applyFont="1" applyFill="1" applyBorder="1" applyAlignment="1">
      <alignment horizontal="center" vertical="top" wrapText="1"/>
    </xf>
    <xf numFmtId="0" fontId="6" fillId="0" borderId="39" xfId="0" applyFont="1" applyBorder="1" applyAlignment="1">
      <alignment vertical="top" wrapText="1"/>
    </xf>
    <xf numFmtId="164" fontId="6" fillId="0" borderId="45" xfId="0" applyNumberFormat="1" applyFont="1" applyBorder="1" applyAlignment="1">
      <alignment horizontal="center" vertical="top" wrapText="1"/>
    </xf>
    <xf numFmtId="0" fontId="6" fillId="4" borderId="35" xfId="0" applyFont="1" applyFill="1" applyBorder="1" applyAlignment="1">
      <alignment vertical="top" wrapText="1"/>
    </xf>
    <xf numFmtId="0" fontId="1" fillId="4" borderId="55" xfId="0" applyFont="1" applyFill="1" applyBorder="1" applyAlignment="1">
      <alignment vertical="top" wrapText="1"/>
    </xf>
    <xf numFmtId="2" fontId="5" fillId="4" borderId="20" xfId="0" applyNumberFormat="1" applyFont="1" applyFill="1" applyBorder="1" applyAlignment="1">
      <alignment horizontal="center" vertical="top" wrapText="1"/>
    </xf>
    <xf numFmtId="164" fontId="6" fillId="3" borderId="26" xfId="0" applyNumberFormat="1" applyFont="1" applyFill="1" applyBorder="1" applyAlignment="1">
      <alignment horizontal="center" vertical="top" wrapText="1"/>
    </xf>
    <xf numFmtId="2" fontId="5" fillId="4" borderId="36" xfId="0" applyNumberFormat="1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3" fillId="0" borderId="57" xfId="0" applyFont="1" applyBorder="1"/>
    <xf numFmtId="0" fontId="3" fillId="0" borderId="4" xfId="0" applyFont="1" applyBorder="1"/>
    <xf numFmtId="0" fontId="16" fillId="0" borderId="58" xfId="0" applyFont="1" applyBorder="1" applyAlignment="1">
      <alignment horizontal="left" vertical="top" wrapText="1"/>
    </xf>
    <xf numFmtId="0" fontId="17" fillId="0" borderId="13" xfId="0" applyFont="1" applyBorder="1" applyAlignment="1">
      <alignment vertical="top" wrapText="1"/>
    </xf>
    <xf numFmtId="0" fontId="3" fillId="0" borderId="48" xfId="0" applyFont="1" applyBorder="1"/>
    <xf numFmtId="0" fontId="2" fillId="3" borderId="18" xfId="0" applyFont="1" applyFill="1" applyBorder="1" applyAlignment="1">
      <alignment vertical="top" wrapText="1"/>
    </xf>
    <xf numFmtId="0" fontId="3" fillId="0" borderId="43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13" fillId="0" borderId="44" xfId="0" applyFont="1" applyBorder="1"/>
    <xf numFmtId="0" fontId="13" fillId="0" borderId="60" xfId="0" applyFont="1" applyBorder="1"/>
    <xf numFmtId="0" fontId="3" fillId="0" borderId="51" xfId="0" applyFont="1" applyBorder="1"/>
    <xf numFmtId="0" fontId="3" fillId="0" borderId="52" xfId="0" applyFont="1" applyBorder="1"/>
    <xf numFmtId="164" fontId="1" fillId="6" borderId="18" xfId="0" applyNumberFormat="1" applyFont="1" applyFill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5" borderId="31" xfId="0" applyFont="1" applyFill="1" applyBorder="1" applyAlignment="1">
      <alignment horizontal="justify" vertical="top" wrapText="1"/>
    </xf>
    <xf numFmtId="0" fontId="6" fillId="5" borderId="4" xfId="0" applyFont="1" applyFill="1" applyBorder="1" applyAlignment="1">
      <alignment vertical="top" wrapText="1"/>
    </xf>
    <xf numFmtId="2" fontId="1" fillId="0" borderId="24" xfId="0" applyNumberFormat="1" applyFont="1" applyBorder="1" applyAlignment="1">
      <alignment horizontal="center" vertical="top" wrapText="1"/>
    </xf>
    <xf numFmtId="0" fontId="6" fillId="3" borderId="61" xfId="0" applyFont="1" applyFill="1" applyBorder="1" applyAlignment="1">
      <alignment horizontal="left" vertical="top" wrapText="1"/>
    </xf>
    <xf numFmtId="0" fontId="1" fillId="4" borderId="20" xfId="0" applyFont="1" applyFill="1" applyBorder="1" applyAlignment="1">
      <alignment vertical="top" wrapText="1"/>
    </xf>
    <xf numFmtId="2" fontId="1" fillId="5" borderId="16" xfId="0" applyNumberFormat="1" applyFont="1" applyFill="1" applyBorder="1" applyAlignment="1">
      <alignment horizontal="center" vertical="top" wrapText="1"/>
    </xf>
    <xf numFmtId="2" fontId="5" fillId="4" borderId="55" xfId="0" applyNumberFormat="1" applyFont="1" applyFill="1" applyBorder="1" applyAlignment="1">
      <alignment horizontal="center" vertical="top" wrapText="1"/>
    </xf>
    <xf numFmtId="2" fontId="1" fillId="5" borderId="36" xfId="0" applyNumberFormat="1" applyFont="1" applyFill="1" applyBorder="1" applyAlignment="1">
      <alignment horizontal="center" vertical="top" wrapText="1"/>
    </xf>
    <xf numFmtId="0" fontId="1" fillId="6" borderId="24" xfId="0" applyFont="1" applyFill="1" applyBorder="1" applyAlignment="1">
      <alignment vertical="top" wrapText="1"/>
    </xf>
    <xf numFmtId="0" fontId="6" fillId="8" borderId="31" xfId="0" applyFont="1" applyFill="1" applyBorder="1" applyAlignment="1">
      <alignment horizontal="justify" vertical="top" wrapText="1"/>
    </xf>
    <xf numFmtId="0" fontId="6" fillId="8" borderId="4" xfId="0" applyFont="1" applyFill="1" applyBorder="1" applyAlignment="1">
      <alignment vertical="top" wrapText="1"/>
    </xf>
    <xf numFmtId="0" fontId="6" fillId="5" borderId="20" xfId="0" applyFont="1" applyFill="1" applyBorder="1" applyAlignment="1">
      <alignment vertical="top" wrapText="1"/>
    </xf>
    <xf numFmtId="0" fontId="1" fillId="8" borderId="2" xfId="0" applyFont="1" applyFill="1" applyBorder="1" applyAlignment="1">
      <alignment horizontal="center" vertical="top" wrapText="1"/>
    </xf>
    <xf numFmtId="0" fontId="3" fillId="8" borderId="36" xfId="0" applyFont="1" applyFill="1" applyBorder="1" applyAlignment="1">
      <alignment horizontal="center" vertical="top" wrapText="1"/>
    </xf>
    <xf numFmtId="0" fontId="3" fillId="3" borderId="24" xfId="0" applyFont="1" applyFill="1" applyBorder="1" applyAlignment="1">
      <alignment horizontal="center" vertical="top" wrapText="1"/>
    </xf>
    <xf numFmtId="0" fontId="3" fillId="3" borderId="30" xfId="0" applyFont="1" applyFill="1" applyBorder="1" applyAlignment="1">
      <alignment horizontal="center" vertical="top" wrapText="1"/>
    </xf>
    <xf numFmtId="0" fontId="4" fillId="3" borderId="56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29" xfId="0" applyFont="1" applyFill="1" applyBorder="1" applyAlignment="1">
      <alignment horizontal="center" vertical="top" wrapText="1"/>
    </xf>
    <xf numFmtId="0" fontId="10" fillId="3" borderId="11" xfId="0" applyFont="1" applyFill="1" applyBorder="1" applyAlignment="1">
      <alignment vertical="top" wrapText="1"/>
    </xf>
    <xf numFmtId="0" fontId="6" fillId="7" borderId="18" xfId="0" applyFont="1" applyFill="1" applyBorder="1" applyAlignment="1">
      <alignment vertical="top" wrapText="1"/>
    </xf>
    <xf numFmtId="164" fontId="10" fillId="3" borderId="30" xfId="0" applyNumberFormat="1" applyFont="1" applyFill="1" applyBorder="1" applyAlignment="1">
      <alignment horizontal="center" vertical="top" wrapText="1"/>
    </xf>
    <xf numFmtId="0" fontId="10" fillId="3" borderId="39" xfId="0" applyFont="1" applyFill="1" applyBorder="1" applyAlignment="1">
      <alignment horizontal="center" vertical="top" wrapText="1"/>
    </xf>
    <xf numFmtId="0" fontId="3" fillId="3" borderId="62" xfId="0" applyFont="1" applyFill="1" applyBorder="1" applyAlignment="1">
      <alignment horizontal="center" vertical="top" wrapText="1"/>
    </xf>
    <xf numFmtId="164" fontId="2" fillId="8" borderId="1" xfId="0" applyNumberFormat="1" applyFont="1" applyFill="1" applyBorder="1" applyAlignment="1">
      <alignment horizontal="center" vertical="top" wrapText="1"/>
    </xf>
    <xf numFmtId="0" fontId="1" fillId="6" borderId="37" xfId="0" applyFont="1" applyFill="1" applyBorder="1" applyAlignment="1">
      <alignment vertical="top" wrapText="1"/>
    </xf>
    <xf numFmtId="164" fontId="10" fillId="3" borderId="63" xfId="0" applyNumberFormat="1" applyFont="1" applyFill="1" applyBorder="1" applyAlignment="1">
      <alignment horizontal="center" vertical="top" wrapText="1"/>
    </xf>
    <xf numFmtId="0" fontId="1" fillId="8" borderId="18" xfId="0" applyFont="1" applyFill="1" applyBorder="1" applyAlignment="1">
      <alignment vertical="top" wrapText="1"/>
    </xf>
    <xf numFmtId="0" fontId="3" fillId="8" borderId="24" xfId="0" applyFont="1" applyFill="1" applyBorder="1" applyAlignment="1">
      <alignment horizontal="center" vertical="top" wrapText="1"/>
    </xf>
    <xf numFmtId="0" fontId="1" fillId="8" borderId="43" xfId="0" applyFont="1" applyFill="1" applyBorder="1" applyAlignment="1">
      <alignment horizontal="center" vertical="top" wrapText="1"/>
    </xf>
    <xf numFmtId="0" fontId="1" fillId="8" borderId="23" xfId="0" applyFont="1" applyFill="1" applyBorder="1" applyAlignment="1">
      <alignment vertical="top" wrapText="1"/>
    </xf>
    <xf numFmtId="0" fontId="1" fillId="8" borderId="6" xfId="0" applyFont="1" applyFill="1" applyBorder="1" applyAlignment="1">
      <alignment vertical="top" wrapText="1"/>
    </xf>
    <xf numFmtId="0" fontId="6" fillId="8" borderId="49" xfId="0" applyFont="1" applyFill="1" applyBorder="1" applyAlignment="1">
      <alignment vertical="top" wrapText="1"/>
    </xf>
    <xf numFmtId="0" fontId="6" fillId="8" borderId="59" xfId="0" applyFont="1" applyFill="1" applyBorder="1" applyAlignment="1">
      <alignment vertical="top" wrapText="1"/>
    </xf>
    <xf numFmtId="0" fontId="1" fillId="8" borderId="22" xfId="0" applyFont="1" applyFill="1" applyBorder="1" applyAlignment="1">
      <alignment vertical="top" wrapText="1"/>
    </xf>
    <xf numFmtId="0" fontId="1" fillId="8" borderId="41" xfId="0" applyFont="1" applyFill="1" applyBorder="1" applyAlignment="1">
      <alignment vertical="top" wrapText="1"/>
    </xf>
    <xf numFmtId="0" fontId="1" fillId="8" borderId="51" xfId="0" applyFont="1" applyFill="1" applyBorder="1" applyAlignment="1">
      <alignment vertical="top" wrapText="1"/>
    </xf>
    <xf numFmtId="2" fontId="5" fillId="8" borderId="24" xfId="0" applyNumberFormat="1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6" fillId="3" borderId="18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top" wrapText="1"/>
    </xf>
    <xf numFmtId="0" fontId="3" fillId="3" borderId="15" xfId="0" applyFont="1" applyFill="1" applyBorder="1" applyAlignment="1">
      <alignment horizontal="center" vertical="top"/>
    </xf>
    <xf numFmtId="0" fontId="3" fillId="6" borderId="37" xfId="0" applyFont="1" applyFill="1" applyBorder="1" applyAlignment="1">
      <alignment horizontal="justify" vertical="center" wrapText="1"/>
    </xf>
    <xf numFmtId="2" fontId="1" fillId="5" borderId="46" xfId="0" applyNumberFormat="1" applyFont="1" applyFill="1" applyBorder="1" applyAlignment="1">
      <alignment horizontal="center" vertical="top" wrapText="1"/>
    </xf>
    <xf numFmtId="0" fontId="3" fillId="0" borderId="23" xfId="0" applyFont="1" applyBorder="1" applyAlignment="1">
      <alignment vertical="top" wrapText="1"/>
    </xf>
    <xf numFmtId="0" fontId="3" fillId="3" borderId="8" xfId="0" applyFont="1" applyFill="1" applyBorder="1" applyAlignment="1">
      <alignment horizontal="center" vertical="top"/>
    </xf>
    <xf numFmtId="0" fontId="4" fillId="3" borderId="23" xfId="0" applyFont="1" applyFill="1" applyBorder="1" applyAlignment="1">
      <alignment horizontal="left" vertical="top" wrapText="1"/>
    </xf>
    <xf numFmtId="0" fontId="13" fillId="0" borderId="19" xfId="0" applyFont="1" applyBorder="1"/>
    <xf numFmtId="2" fontId="1" fillId="5" borderId="47" xfId="0" applyNumberFormat="1" applyFont="1" applyFill="1" applyBorder="1" applyAlignment="1">
      <alignment horizontal="center" vertical="top" wrapText="1"/>
    </xf>
    <xf numFmtId="164" fontId="1" fillId="6" borderId="24" xfId="0" applyNumberFormat="1" applyFont="1" applyFill="1" applyBorder="1" applyAlignment="1">
      <alignment horizontal="center" vertical="top" wrapText="1"/>
    </xf>
    <xf numFmtId="0" fontId="6" fillId="5" borderId="16" xfId="0" applyFont="1" applyFill="1" applyBorder="1" applyAlignment="1">
      <alignment vertical="top" wrapText="1"/>
    </xf>
    <xf numFmtId="0" fontId="2" fillId="3" borderId="18" xfId="0" applyFont="1" applyFill="1" applyBorder="1" applyAlignment="1">
      <alignment horizontal="left" vertical="top" wrapText="1"/>
    </xf>
    <xf numFmtId="0" fontId="3" fillId="3" borderId="18" xfId="0" applyFont="1" applyFill="1" applyBorder="1" applyAlignment="1">
      <alignment horizontal="center" vertical="top"/>
    </xf>
    <xf numFmtId="164" fontId="1" fillId="6" borderId="12" xfId="0" applyNumberFormat="1" applyFont="1" applyFill="1" applyBorder="1" applyAlignment="1">
      <alignment horizontal="center" vertical="top" wrapText="1"/>
    </xf>
    <xf numFmtId="2" fontId="1" fillId="5" borderId="11" xfId="0" applyNumberFormat="1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/>
    </xf>
    <xf numFmtId="3" fontId="4" fillId="3" borderId="12" xfId="0" applyNumberFormat="1" applyFont="1" applyFill="1" applyBorder="1" applyAlignment="1">
      <alignment horizontal="left" vertical="top" wrapText="1"/>
    </xf>
    <xf numFmtId="0" fontId="13" fillId="0" borderId="8" xfId="0" applyFont="1" applyBorder="1" applyAlignment="1">
      <alignment vertical="top"/>
    </xf>
    <xf numFmtId="0" fontId="3" fillId="0" borderId="3" xfId="0" applyFont="1" applyBorder="1" applyAlignment="1">
      <alignment horizontal="center" vertical="top"/>
    </xf>
    <xf numFmtId="0" fontId="3" fillId="0" borderId="54" xfId="0" applyFont="1" applyBorder="1" applyAlignment="1">
      <alignment vertical="top" wrapText="1"/>
    </xf>
    <xf numFmtId="0" fontId="2" fillId="3" borderId="64" xfId="0" applyFont="1" applyFill="1" applyBorder="1" applyAlignment="1">
      <alignment vertical="top" wrapText="1"/>
    </xf>
    <xf numFmtId="0" fontId="4" fillId="3" borderId="30" xfId="0" applyFont="1" applyFill="1" applyBorder="1" applyAlignment="1">
      <alignment horizontal="center" vertical="top" wrapText="1"/>
    </xf>
    <xf numFmtId="0" fontId="13" fillId="0" borderId="8" xfId="0" applyFont="1" applyBorder="1"/>
    <xf numFmtId="165" fontId="1" fillId="0" borderId="26" xfId="0" applyNumberFormat="1" applyFont="1" applyBorder="1" applyAlignment="1">
      <alignment horizontal="center" vertical="top" wrapText="1"/>
    </xf>
    <xf numFmtId="165" fontId="1" fillId="0" borderId="29" xfId="0" applyNumberFormat="1" applyFont="1" applyBorder="1" applyAlignment="1">
      <alignment horizontal="center" vertical="top" wrapText="1"/>
    </xf>
    <xf numFmtId="0" fontId="3" fillId="6" borderId="37" xfId="0" applyFont="1" applyFill="1" applyBorder="1" applyAlignment="1">
      <alignment horizontal="center" vertical="center" wrapText="1"/>
    </xf>
    <xf numFmtId="0" fontId="6" fillId="6" borderId="18" xfId="0" applyFont="1" applyFill="1" applyBorder="1" applyAlignment="1">
      <alignment vertical="top" wrapText="1"/>
    </xf>
    <xf numFmtId="0" fontId="6" fillId="6" borderId="3" xfId="0" applyFont="1" applyFill="1" applyBorder="1" applyAlignment="1">
      <alignment vertical="top" wrapText="1"/>
    </xf>
    <xf numFmtId="165" fontId="6" fillId="6" borderId="30" xfId="0" applyNumberFormat="1" applyFont="1" applyFill="1" applyBorder="1" applyAlignment="1">
      <alignment horizontal="center" vertical="top" wrapText="1"/>
    </xf>
    <xf numFmtId="0" fontId="3" fillId="6" borderId="18" xfId="0" applyFont="1" applyFill="1" applyBorder="1"/>
    <xf numFmtId="0" fontId="3" fillId="6" borderId="24" xfId="0" applyFont="1" applyFill="1" applyBorder="1"/>
    <xf numFmtId="0" fontId="13" fillId="6" borderId="37" xfId="0" applyFont="1" applyFill="1" applyBorder="1"/>
    <xf numFmtId="0" fontId="2" fillId="3" borderId="4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  <xf numFmtId="0" fontId="10" fillId="3" borderId="15" xfId="0" applyFont="1" applyFill="1" applyBorder="1" applyAlignment="1">
      <alignment vertical="top" wrapText="1"/>
    </xf>
    <xf numFmtId="0" fontId="3" fillId="3" borderId="12" xfId="0" applyFont="1" applyFill="1" applyBorder="1" applyAlignment="1">
      <alignment vertical="top" wrapText="1"/>
    </xf>
    <xf numFmtId="0" fontId="3" fillId="3" borderId="39" xfId="0" applyFont="1" applyFill="1" applyBorder="1" applyAlignment="1">
      <alignment horizontal="center" vertical="top"/>
    </xf>
    <xf numFmtId="0" fontId="4" fillId="3" borderId="12" xfId="0" applyFont="1" applyFill="1" applyBorder="1" applyAlignment="1">
      <alignment vertical="top" wrapText="1"/>
    </xf>
    <xf numFmtId="0" fontId="3" fillId="3" borderId="39" xfId="0" applyFont="1" applyFill="1" applyBorder="1" applyAlignment="1">
      <alignment vertical="top" wrapText="1"/>
    </xf>
    <xf numFmtId="0" fontId="3" fillId="0" borderId="15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 wrapText="1"/>
    </xf>
    <xf numFmtId="0" fontId="1" fillId="3" borderId="66" xfId="0" applyFont="1" applyFill="1" applyBorder="1" applyAlignment="1">
      <alignment vertical="top" wrapText="1"/>
    </xf>
    <xf numFmtId="0" fontId="3" fillId="0" borderId="68" xfId="0" applyFont="1" applyBorder="1" applyAlignment="1">
      <alignment horizontal="center" vertical="top" wrapText="1"/>
    </xf>
    <xf numFmtId="0" fontId="3" fillId="0" borderId="69" xfId="0" applyFont="1" applyBorder="1" applyAlignment="1">
      <alignment horizontal="center" vertical="top" wrapText="1"/>
    </xf>
    <xf numFmtId="0" fontId="2" fillId="3" borderId="38" xfId="0" applyFont="1" applyFill="1" applyBorder="1" applyAlignment="1">
      <alignment vertical="top" wrapText="1"/>
    </xf>
    <xf numFmtId="0" fontId="3" fillId="3" borderId="68" xfId="0" applyFont="1" applyFill="1" applyBorder="1" applyAlignment="1">
      <alignment horizontal="center" vertical="top" wrapText="1"/>
    </xf>
    <xf numFmtId="0" fontId="4" fillId="0" borderId="69" xfId="0" applyFont="1" applyBorder="1" applyAlignment="1">
      <alignment horizontal="center" vertical="top" wrapText="1"/>
    </xf>
    <xf numFmtId="0" fontId="3" fillId="0" borderId="70" xfId="0" applyFont="1" applyBorder="1" applyAlignment="1">
      <alignment vertical="top" wrapText="1"/>
    </xf>
    <xf numFmtId="0" fontId="10" fillId="0" borderId="73" xfId="0" applyFont="1" applyBorder="1" applyAlignment="1">
      <alignment wrapText="1"/>
    </xf>
    <xf numFmtId="0" fontId="10" fillId="0" borderId="69" xfId="0" applyFont="1" applyBorder="1" applyAlignment="1">
      <alignment horizontal="center" vertical="top" wrapText="1"/>
    </xf>
    <xf numFmtId="0" fontId="10" fillId="0" borderId="8" xfId="0" applyFont="1" applyBorder="1" applyAlignment="1">
      <alignment wrapText="1"/>
    </xf>
    <xf numFmtId="0" fontId="10" fillId="0" borderId="2" xfId="0" applyFont="1" applyBorder="1" applyAlignment="1">
      <alignment horizontal="center" vertical="top" wrapText="1"/>
    </xf>
    <xf numFmtId="0" fontId="10" fillId="0" borderId="43" xfId="0" applyFont="1" applyBorder="1" applyAlignment="1">
      <alignment horizontal="center" vertical="top" wrapText="1"/>
    </xf>
    <xf numFmtId="0" fontId="2" fillId="0" borderId="38" xfId="0" applyFont="1" applyBorder="1" applyAlignment="1">
      <alignment vertical="top" wrapText="1"/>
    </xf>
    <xf numFmtId="0" fontId="13" fillId="0" borderId="73" xfId="0" applyFont="1" applyBorder="1"/>
    <xf numFmtId="0" fontId="3" fillId="0" borderId="68" xfId="0" applyFont="1" applyBorder="1"/>
    <xf numFmtId="0" fontId="3" fillId="0" borderId="69" xfId="0" applyFont="1" applyBorder="1"/>
    <xf numFmtId="0" fontId="13" fillId="0" borderId="73" xfId="0" applyFont="1" applyBorder="1" applyAlignment="1">
      <alignment vertical="top"/>
    </xf>
    <xf numFmtId="0" fontId="4" fillId="0" borderId="74" xfId="0" applyFont="1" applyBorder="1" applyAlignment="1">
      <alignment vertical="top" wrapText="1"/>
    </xf>
    <xf numFmtId="0" fontId="13" fillId="0" borderId="14" xfId="0" applyFont="1" applyBorder="1"/>
    <xf numFmtId="0" fontId="19" fillId="3" borderId="68" xfId="0" applyFont="1" applyFill="1" applyBorder="1" applyAlignment="1">
      <alignment vertical="top" wrapText="1"/>
    </xf>
    <xf numFmtId="0" fontId="19" fillId="3" borderId="72" xfId="0" applyFont="1" applyFill="1" applyBorder="1" applyAlignment="1">
      <alignment vertical="top" wrapText="1"/>
    </xf>
    <xf numFmtId="0" fontId="10" fillId="3" borderId="25" xfId="0" applyFont="1" applyFill="1" applyBorder="1" applyAlignment="1">
      <alignment vertical="top" wrapText="1"/>
    </xf>
    <xf numFmtId="0" fontId="3" fillId="3" borderId="7" xfId="0" applyFont="1" applyFill="1" applyBorder="1" applyAlignment="1">
      <alignment vertical="top" wrapText="1"/>
    </xf>
    <xf numFmtId="0" fontId="3" fillId="3" borderId="44" xfId="0" applyFont="1" applyFill="1" applyBorder="1" applyAlignment="1">
      <alignment vertical="top" wrapText="1"/>
    </xf>
    <xf numFmtId="0" fontId="3" fillId="0" borderId="75" xfId="0" applyFont="1" applyBorder="1" applyAlignment="1">
      <alignment horizontal="center" vertical="top" wrapText="1"/>
    </xf>
    <xf numFmtId="0" fontId="3" fillId="0" borderId="76" xfId="0" applyFont="1" applyBorder="1" applyAlignment="1">
      <alignment horizontal="center" vertical="top" wrapText="1"/>
    </xf>
    <xf numFmtId="0" fontId="17" fillId="0" borderId="77" xfId="0" applyFont="1" applyBorder="1" applyAlignment="1">
      <alignment vertical="top" wrapText="1"/>
    </xf>
    <xf numFmtId="2" fontId="6" fillId="8" borderId="1" xfId="0" applyNumberFormat="1" applyFont="1" applyFill="1" applyBorder="1" applyAlignment="1">
      <alignment horizontal="center" vertical="top" wrapText="1"/>
    </xf>
    <xf numFmtId="0" fontId="16" fillId="3" borderId="58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center" vertical="top" wrapText="1"/>
    </xf>
    <xf numFmtId="0" fontId="3" fillId="0" borderId="45" xfId="0" applyFont="1" applyBorder="1" applyAlignment="1">
      <alignment vertical="top" wrapText="1"/>
    </xf>
    <xf numFmtId="0" fontId="6" fillId="0" borderId="18" xfId="0" applyFont="1" applyBorder="1" applyAlignment="1">
      <alignment vertical="top" wrapText="1"/>
    </xf>
    <xf numFmtId="164" fontId="10" fillId="3" borderId="43" xfId="0" applyNumberFormat="1" applyFont="1" applyFill="1" applyBorder="1" applyAlignment="1">
      <alignment horizontal="center" vertical="top" wrapText="1"/>
    </xf>
    <xf numFmtId="0" fontId="3" fillId="3" borderId="79" xfId="0" applyFont="1" applyFill="1" applyBorder="1" applyAlignment="1">
      <alignment horizontal="center" vertical="top" wrapText="1"/>
    </xf>
    <xf numFmtId="0" fontId="3" fillId="3" borderId="48" xfId="0" applyFont="1" applyFill="1" applyBorder="1" applyAlignment="1">
      <alignment horizontal="center" vertical="top" wrapText="1"/>
    </xf>
    <xf numFmtId="0" fontId="4" fillId="3" borderId="80" xfId="0" applyFont="1" applyFill="1" applyBorder="1" applyAlignment="1">
      <alignment horizontal="center" vertical="top" wrapText="1"/>
    </xf>
    <xf numFmtId="0" fontId="6" fillId="3" borderId="18" xfId="0" applyFont="1" applyFill="1" applyBorder="1" applyAlignment="1">
      <alignment vertical="top" wrapText="1"/>
    </xf>
    <xf numFmtId="0" fontId="2" fillId="2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4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165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3" fillId="0" borderId="14" xfId="0" applyFont="1" applyBorder="1" applyAlignment="1">
      <alignment horizontal="center" vertical="top" wrapText="1"/>
    </xf>
    <xf numFmtId="165" fontId="4" fillId="3" borderId="81" xfId="0" applyNumberFormat="1" applyFont="1" applyFill="1" applyBorder="1" applyAlignment="1">
      <alignment horizontal="left" vertical="top" wrapText="1"/>
    </xf>
    <xf numFmtId="165" fontId="4" fillId="3" borderId="82" xfId="0" applyNumberFormat="1" applyFont="1" applyFill="1" applyBorder="1" applyAlignment="1">
      <alignment horizontal="left" vertical="top" wrapText="1"/>
    </xf>
    <xf numFmtId="0" fontId="3" fillId="0" borderId="34" xfId="0" applyFont="1" applyBorder="1"/>
    <xf numFmtId="0" fontId="3" fillId="0" borderId="8" xfId="0" applyFont="1" applyBorder="1" applyAlignment="1">
      <alignment vertical="top" wrapText="1"/>
    </xf>
    <xf numFmtId="164" fontId="10" fillId="3" borderId="69" xfId="0" applyNumberFormat="1" applyFont="1" applyFill="1" applyBorder="1" applyAlignment="1">
      <alignment horizontal="center" vertical="top" wrapText="1"/>
    </xf>
    <xf numFmtId="164" fontId="10" fillId="3" borderId="71" xfId="0" applyNumberFormat="1" applyFont="1" applyFill="1" applyBorder="1" applyAlignment="1">
      <alignment horizontal="center" vertical="top" wrapText="1"/>
    </xf>
    <xf numFmtId="0" fontId="3" fillId="0" borderId="73" xfId="0" applyFont="1" applyBorder="1" applyAlignment="1">
      <alignment vertical="top" wrapText="1"/>
    </xf>
    <xf numFmtId="164" fontId="19" fillId="3" borderId="83" xfId="0" applyNumberFormat="1" applyFont="1" applyFill="1" applyBorder="1" applyAlignment="1">
      <alignment horizontal="center" vertical="top" wrapText="1"/>
    </xf>
    <xf numFmtId="0" fontId="13" fillId="0" borderId="84" xfId="0" applyFont="1" applyBorder="1"/>
    <xf numFmtId="164" fontId="10" fillId="0" borderId="24" xfId="0" applyNumberFormat="1" applyFont="1" applyBorder="1" applyAlignment="1">
      <alignment horizontal="center" vertical="top" wrapText="1"/>
    </xf>
    <xf numFmtId="2" fontId="1" fillId="5" borderId="45" xfId="0" applyNumberFormat="1" applyFont="1" applyFill="1" applyBorder="1" applyAlignment="1">
      <alignment horizontal="center" vertical="top" wrapText="1"/>
    </xf>
    <xf numFmtId="3" fontId="4" fillId="3" borderId="6" xfId="0" applyNumberFormat="1" applyFont="1" applyFill="1" applyBorder="1" applyAlignment="1">
      <alignment vertical="top" wrapText="1"/>
    </xf>
    <xf numFmtId="164" fontId="13" fillId="0" borderId="11" xfId="0" applyNumberFormat="1" applyFont="1" applyBorder="1"/>
    <xf numFmtId="3" fontId="10" fillId="3" borderId="23" xfId="0" applyNumberFormat="1" applyFont="1" applyFill="1" applyBorder="1" applyAlignment="1">
      <alignment vertical="top" wrapText="1"/>
    </xf>
    <xf numFmtId="0" fontId="13" fillId="0" borderId="39" xfId="0" applyFont="1" applyBorder="1"/>
    <xf numFmtId="165" fontId="4" fillId="3" borderId="8" xfId="0" applyNumberFormat="1" applyFont="1" applyFill="1" applyBorder="1" applyAlignment="1">
      <alignment horizontal="left" vertical="top" wrapText="1"/>
    </xf>
    <xf numFmtId="164" fontId="1" fillId="0" borderId="30" xfId="0" applyNumberFormat="1" applyFont="1" applyBorder="1" applyAlignment="1">
      <alignment horizontal="center" vertical="top" wrapText="1"/>
    </xf>
    <xf numFmtId="165" fontId="10" fillId="3" borderId="26" xfId="0" applyNumberFormat="1" applyFont="1" applyFill="1" applyBorder="1" applyAlignment="1">
      <alignment horizontal="center" vertical="top" wrapText="1"/>
    </xf>
    <xf numFmtId="164" fontId="3" fillId="3" borderId="85" xfId="0" applyNumberFormat="1" applyFont="1" applyFill="1" applyBorder="1" applyAlignment="1">
      <alignment horizontal="center" vertical="top" wrapText="1"/>
    </xf>
    <xf numFmtId="2" fontId="5" fillId="4" borderId="53" xfId="0" applyNumberFormat="1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vertical="top" wrapText="1"/>
    </xf>
    <xf numFmtId="2" fontId="1" fillId="5" borderId="53" xfId="0" applyNumberFormat="1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left" vertical="top" wrapText="1"/>
    </xf>
    <xf numFmtId="0" fontId="3" fillId="3" borderId="23" xfId="0" applyFont="1" applyFill="1" applyBorder="1" applyAlignment="1">
      <alignment vertical="top" wrapText="1"/>
    </xf>
    <xf numFmtId="2" fontId="1" fillId="8" borderId="48" xfId="0" applyNumberFormat="1" applyFont="1" applyFill="1" applyBorder="1" applyAlignment="1">
      <alignment horizontal="center" vertical="top" wrapText="1"/>
    </xf>
    <xf numFmtId="0" fontId="10" fillId="7" borderId="39" xfId="0" applyFont="1" applyFill="1" applyBorder="1" applyAlignment="1">
      <alignment vertical="top" wrapText="1"/>
    </xf>
    <xf numFmtId="0" fontId="10" fillId="7" borderId="8" xfId="0" applyFont="1" applyFill="1" applyBorder="1" applyAlignment="1">
      <alignment vertical="top" wrapText="1"/>
    </xf>
    <xf numFmtId="0" fontId="10" fillId="3" borderId="86" xfId="0" applyFont="1" applyFill="1" applyBorder="1" applyAlignment="1">
      <alignment vertical="top" wrapText="1"/>
    </xf>
    <xf numFmtId="164" fontId="10" fillId="3" borderId="39" xfId="0" applyNumberFormat="1" applyFont="1" applyFill="1" applyBorder="1" applyAlignment="1">
      <alignment horizontal="center" vertical="top" wrapText="1"/>
    </xf>
    <xf numFmtId="0" fontId="10" fillId="7" borderId="12" xfId="0" applyFont="1" applyFill="1" applyBorder="1" applyAlignment="1">
      <alignment vertical="top" wrapText="1"/>
    </xf>
    <xf numFmtId="164" fontId="10" fillId="3" borderId="8" xfId="0" applyNumberFormat="1" applyFont="1" applyFill="1" applyBorder="1" applyAlignment="1">
      <alignment horizontal="center" vertical="top" wrapText="1"/>
    </xf>
    <xf numFmtId="2" fontId="5" fillId="8" borderId="52" xfId="0" applyNumberFormat="1" applyFont="1" applyFill="1" applyBorder="1" applyAlignment="1">
      <alignment horizontal="center" vertical="top" wrapText="1"/>
    </xf>
    <xf numFmtId="164" fontId="5" fillId="3" borderId="24" xfId="0" applyNumberFormat="1" applyFont="1" applyFill="1" applyBorder="1" applyAlignment="1">
      <alignment horizontal="center" vertical="top" wrapText="1"/>
    </xf>
    <xf numFmtId="0" fontId="4" fillId="3" borderId="23" xfId="0" applyFont="1" applyFill="1" applyBorder="1" applyAlignment="1">
      <alignment vertical="top" wrapText="1"/>
    </xf>
    <xf numFmtId="0" fontId="13" fillId="0" borderId="39" xfId="0" applyFont="1" applyBorder="1" applyAlignment="1">
      <alignment vertical="top"/>
    </xf>
    <xf numFmtId="2" fontId="1" fillId="3" borderId="24" xfId="0" applyNumberFormat="1" applyFont="1" applyFill="1" applyBorder="1" applyAlignment="1">
      <alignment horizontal="center" vertical="top" wrapText="1"/>
    </xf>
    <xf numFmtId="3" fontId="4" fillId="3" borderId="23" xfId="0" applyNumberFormat="1" applyFont="1" applyFill="1" applyBorder="1" applyAlignment="1">
      <alignment horizontal="left" vertical="top" wrapText="1"/>
    </xf>
    <xf numFmtId="164" fontId="13" fillId="6" borderId="23" xfId="0" applyNumberFormat="1" applyFont="1" applyFill="1" applyBorder="1"/>
    <xf numFmtId="0" fontId="13" fillId="6" borderId="23" xfId="0" applyFont="1" applyFill="1" applyBorder="1"/>
    <xf numFmtId="164" fontId="6" fillId="3" borderId="29" xfId="0" applyNumberFormat="1" applyFont="1" applyFill="1" applyBorder="1" applyAlignment="1">
      <alignment horizontal="center" vertical="top" wrapText="1"/>
    </xf>
    <xf numFmtId="2" fontId="5" fillId="4" borderId="35" xfId="0" applyNumberFormat="1" applyFont="1" applyFill="1" applyBorder="1" applyAlignment="1">
      <alignment horizontal="center" vertical="top" wrapText="1"/>
    </xf>
    <xf numFmtId="0" fontId="13" fillId="0" borderId="10" xfId="0" applyFont="1" applyBorder="1"/>
    <xf numFmtId="165" fontId="3" fillId="3" borderId="43" xfId="0" applyNumberFormat="1" applyFont="1" applyFill="1" applyBorder="1" applyAlignment="1">
      <alignment horizontal="center" vertical="top" wrapText="1"/>
    </xf>
    <xf numFmtId="0" fontId="3" fillId="0" borderId="39" xfId="0" applyFont="1" applyBorder="1" applyAlignment="1">
      <alignment horizontal="left" vertical="top" wrapText="1"/>
    </xf>
    <xf numFmtId="165" fontId="3" fillId="3" borderId="29" xfId="0" applyNumberFormat="1" applyFont="1" applyFill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3" fillId="0" borderId="88" xfId="0" applyFont="1" applyBorder="1" applyAlignment="1">
      <alignment horizontal="center" vertical="top"/>
    </xf>
    <xf numFmtId="0" fontId="3" fillId="0" borderId="87" xfId="0" applyFont="1" applyBorder="1"/>
    <xf numFmtId="0" fontId="1" fillId="0" borderId="90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/>
    </xf>
    <xf numFmtId="0" fontId="1" fillId="0" borderId="92" xfId="0" applyFont="1" applyBorder="1" applyAlignment="1">
      <alignment horizontal="center" vertical="center" wrapText="1"/>
    </xf>
    <xf numFmtId="0" fontId="14" fillId="0" borderId="90" xfId="0" applyFont="1" applyBorder="1" applyAlignment="1">
      <alignment horizontal="center" vertical="center" wrapText="1"/>
    </xf>
    <xf numFmtId="0" fontId="14" fillId="0" borderId="91" xfId="0" applyFont="1" applyBorder="1" applyAlignment="1">
      <alignment horizontal="center" vertical="center"/>
    </xf>
    <xf numFmtId="0" fontId="14" fillId="0" borderId="92" xfId="0" applyFont="1" applyBorder="1" applyAlignment="1">
      <alignment horizontal="center" vertical="center" wrapText="1"/>
    </xf>
    <xf numFmtId="0" fontId="1" fillId="0" borderId="89" xfId="0" applyFont="1" applyBorder="1" applyAlignment="1">
      <alignment horizontal="center" vertical="top"/>
    </xf>
    <xf numFmtId="0" fontId="1" fillId="0" borderId="12" xfId="0" applyFont="1" applyBorder="1" applyAlignment="1">
      <alignment horizontal="left" vertical="top" wrapText="1"/>
    </xf>
    <xf numFmtId="165" fontId="1" fillId="0" borderId="30" xfId="0" applyNumberFormat="1" applyFont="1" applyBorder="1" applyAlignment="1">
      <alignment horizontal="center" vertical="top" wrapText="1"/>
    </xf>
    <xf numFmtId="0" fontId="3" fillId="0" borderId="89" xfId="0" applyFont="1" applyBorder="1" applyAlignment="1">
      <alignment horizontal="center" vertical="top"/>
    </xf>
    <xf numFmtId="0" fontId="3" fillId="0" borderId="12" xfId="0" applyFont="1" applyBorder="1" applyAlignment="1">
      <alignment horizontal="left" vertical="top" wrapText="1"/>
    </xf>
    <xf numFmtId="0" fontId="3" fillId="0" borderId="96" xfId="0" applyFont="1" applyBorder="1" applyAlignment="1">
      <alignment horizontal="center" vertical="top"/>
    </xf>
    <xf numFmtId="0" fontId="10" fillId="0" borderId="39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31" xfId="0" applyFont="1" applyBorder="1" applyAlignment="1">
      <alignment horizontal="left" vertical="top" wrapText="1"/>
    </xf>
    <xf numFmtId="0" fontId="18" fillId="0" borderId="65" xfId="0" applyFont="1" applyBorder="1" applyAlignment="1">
      <alignment horizontal="left" vertical="top" wrapText="1"/>
    </xf>
    <xf numFmtId="0" fontId="18" fillId="0" borderId="31" xfId="0" applyFont="1" applyBorder="1" applyAlignment="1">
      <alignment horizontal="left" vertical="top" wrapText="1"/>
    </xf>
    <xf numFmtId="0" fontId="18" fillId="0" borderId="67" xfId="0" applyFont="1" applyBorder="1" applyAlignment="1">
      <alignment horizontal="left" vertical="top" wrapText="1"/>
    </xf>
    <xf numFmtId="0" fontId="18" fillId="3" borderId="31" xfId="0" applyFont="1" applyFill="1" applyBorder="1" applyAlignment="1">
      <alignment horizontal="left" vertical="top" wrapText="1"/>
    </xf>
    <xf numFmtId="0" fontId="18" fillId="3" borderId="67" xfId="0" applyFont="1" applyFill="1" applyBorder="1" applyAlignment="1">
      <alignment horizontal="left" vertical="top" wrapText="1"/>
    </xf>
    <xf numFmtId="0" fontId="20" fillId="3" borderId="31" xfId="0" applyFont="1" applyFill="1" applyBorder="1" applyAlignment="1">
      <alignment horizontal="left" vertical="top" wrapText="1"/>
    </xf>
    <xf numFmtId="0" fontId="20" fillId="3" borderId="67" xfId="0" applyFont="1" applyFill="1" applyBorder="1" applyAlignment="1">
      <alignment horizontal="left" vertical="top" wrapText="1"/>
    </xf>
    <xf numFmtId="0" fontId="19" fillId="3" borderId="31" xfId="0" applyFont="1" applyFill="1" applyBorder="1" applyAlignment="1">
      <alignment horizontal="left" vertical="top" wrapText="1"/>
    </xf>
    <xf numFmtId="0" fontId="19" fillId="3" borderId="67" xfId="0" applyFont="1" applyFill="1" applyBorder="1" applyAlignment="1">
      <alignment horizontal="left" vertical="top" wrapText="1"/>
    </xf>
    <xf numFmtId="0" fontId="10" fillId="0" borderId="78" xfId="0" applyFont="1" applyBorder="1" applyAlignment="1">
      <alignment vertical="top" wrapText="1"/>
    </xf>
    <xf numFmtId="0" fontId="10" fillId="0" borderId="32" xfId="0" applyFont="1" applyBorder="1" applyAlignment="1">
      <alignment vertical="top" wrapText="1"/>
    </xf>
    <xf numFmtId="0" fontId="3" fillId="0" borderId="32" xfId="0" applyFont="1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3" fillId="3" borderId="31" xfId="0" applyFont="1" applyFill="1" applyBorder="1" applyAlignment="1">
      <alignment horizontal="left" vertical="top" wrapText="1"/>
    </xf>
    <xf numFmtId="0" fontId="3" fillId="3" borderId="32" xfId="0" applyFont="1" applyFill="1" applyBorder="1" applyAlignment="1">
      <alignment horizontal="left" vertical="top" wrapText="1"/>
    </xf>
    <xf numFmtId="0" fontId="3" fillId="3" borderId="33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3" fillId="3" borderId="21" xfId="0" applyFont="1" applyFill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10" fillId="0" borderId="0" xfId="0" applyFont="1" applyAlignment="1">
      <alignment horizontal="left" vertical="top"/>
    </xf>
    <xf numFmtId="0" fontId="10" fillId="3" borderId="46" xfId="0" applyFont="1" applyFill="1" applyBorder="1" applyAlignment="1">
      <alignment horizontal="center" vertical="top" wrapText="1"/>
    </xf>
    <xf numFmtId="0" fontId="10" fillId="3" borderId="11" xfId="0" applyFont="1" applyFill="1" applyBorder="1" applyAlignment="1">
      <alignment horizontal="center" vertical="top" wrapText="1"/>
    </xf>
    <xf numFmtId="0" fontId="10" fillId="3" borderId="45" xfId="0" applyFont="1" applyFill="1" applyBorder="1" applyAlignment="1">
      <alignment horizontal="center" vertical="top" wrapText="1"/>
    </xf>
    <xf numFmtId="0" fontId="3" fillId="3" borderId="78" xfId="0" applyFont="1" applyFill="1" applyBorder="1" applyAlignment="1">
      <alignment horizontal="left" vertical="top" wrapText="1"/>
    </xf>
    <xf numFmtId="0" fontId="3" fillId="3" borderId="67" xfId="0" applyFont="1" applyFill="1" applyBorder="1" applyAlignment="1">
      <alignment horizontal="left" vertical="top" wrapText="1"/>
    </xf>
    <xf numFmtId="0" fontId="10" fillId="3" borderId="21" xfId="0" applyFont="1" applyFill="1" applyBorder="1" applyAlignment="1">
      <alignment horizontal="left" vertical="top" wrapText="1"/>
    </xf>
    <xf numFmtId="0" fontId="10" fillId="3" borderId="32" xfId="0" applyFont="1" applyFill="1" applyBorder="1" applyAlignment="1">
      <alignment horizontal="left" vertical="top" wrapText="1"/>
    </xf>
    <xf numFmtId="0" fontId="4" fillId="3" borderId="46" xfId="0" applyFont="1" applyFill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top" wrapText="1"/>
    </xf>
    <xf numFmtId="0" fontId="4" fillId="3" borderId="45" xfId="0" applyFont="1" applyFill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left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0" fillId="7" borderId="31" xfId="0" applyFont="1" applyFill="1" applyBorder="1" applyAlignment="1">
      <alignment horizontal="left" vertical="top" wrapText="1"/>
    </xf>
    <xf numFmtId="0" fontId="10" fillId="7" borderId="32" xfId="0" applyFont="1" applyFill="1" applyBorder="1" applyAlignment="1">
      <alignment horizontal="left" vertical="top" wrapText="1"/>
    </xf>
    <xf numFmtId="0" fontId="3" fillId="0" borderId="44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8" fillId="0" borderId="0" xfId="0" applyFont="1" applyAlignment="1">
      <alignment horizontal="left" vertical="top"/>
    </xf>
    <xf numFmtId="0" fontId="6" fillId="2" borderId="1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31" xfId="0" applyBorder="1" applyAlignment="1">
      <alignment horizontal="left" vertical="top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18" fillId="0" borderId="72" xfId="0" applyFont="1" applyBorder="1" applyAlignment="1">
      <alignment horizontal="center" vertical="top" wrapText="1"/>
    </xf>
    <xf numFmtId="0" fontId="12" fillId="5" borderId="93" xfId="0" applyFont="1" applyFill="1" applyBorder="1" applyAlignment="1">
      <alignment horizontal="center" vertical="center" wrapText="1"/>
    </xf>
    <xf numFmtId="0" fontId="12" fillId="5" borderId="94" xfId="0" applyFont="1" applyFill="1" applyBorder="1" applyAlignment="1">
      <alignment horizontal="center" vertical="center" wrapText="1"/>
    </xf>
    <xf numFmtId="0" fontId="12" fillId="5" borderId="95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I127"/>
  <sheetViews>
    <sheetView tabSelected="1" zoomScaleNormal="100" workbookViewId="0">
      <selection activeCell="B5" sqref="B5:H5"/>
    </sheetView>
  </sheetViews>
  <sheetFormatPr defaultColWidth="9.42578125" defaultRowHeight="12.75" x14ac:dyDescent="0.2"/>
  <cols>
    <col min="1" max="1" width="1.28515625" style="1" customWidth="1"/>
    <col min="2" max="2" width="15.28515625" style="1" customWidth="1"/>
    <col min="3" max="3" width="45.5703125" style="4" customWidth="1"/>
    <col min="4" max="4" width="12.140625" style="4" customWidth="1"/>
    <col min="5" max="5" width="11.28515625" style="1" customWidth="1"/>
    <col min="6" max="6" width="35.7109375" style="17" customWidth="1"/>
    <col min="7" max="7" width="10.85546875" style="1" customWidth="1"/>
    <col min="8" max="8" width="12.7109375" style="1" customWidth="1"/>
    <col min="9" max="16384" width="9.42578125" style="1"/>
  </cols>
  <sheetData>
    <row r="1" spans="2:8" s="300" customFormat="1" ht="18.600000000000001" customHeight="1" x14ac:dyDescent="0.2">
      <c r="B1" s="301"/>
      <c r="C1" s="302"/>
      <c r="D1" s="302"/>
      <c r="E1" s="302"/>
      <c r="F1" s="415" t="s">
        <v>189</v>
      </c>
      <c r="G1" s="415"/>
      <c r="H1" s="415"/>
    </row>
    <row r="2" spans="2:8" s="300" customFormat="1" ht="18" customHeight="1" x14ac:dyDescent="0.2">
      <c r="B2" s="301"/>
      <c r="C2" s="302"/>
      <c r="D2" s="302"/>
      <c r="E2" s="302"/>
      <c r="F2" s="415" t="s">
        <v>190</v>
      </c>
      <c r="G2" s="415"/>
      <c r="H2" s="415"/>
    </row>
    <row r="3" spans="2:8" s="300" customFormat="1" ht="16.149999999999999" customHeight="1" x14ac:dyDescent="0.2">
      <c r="B3" s="301"/>
      <c r="C3" s="301"/>
      <c r="D3" s="303"/>
      <c r="E3" s="304"/>
      <c r="F3" s="415" t="s">
        <v>196</v>
      </c>
      <c r="G3" s="415"/>
      <c r="H3" s="415"/>
    </row>
    <row r="4" spans="2:8" s="300" customFormat="1" ht="16.149999999999999" customHeight="1" x14ac:dyDescent="0.2">
      <c r="B4" s="301"/>
      <c r="C4" s="301"/>
      <c r="D4" s="303"/>
      <c r="E4" s="304"/>
      <c r="F4" s="305"/>
      <c r="G4" s="305"/>
      <c r="H4" s="305"/>
    </row>
    <row r="5" spans="2:8" ht="34.15" customHeight="1" thickBot="1" x14ac:dyDescent="0.25">
      <c r="B5" s="422" t="s">
        <v>195</v>
      </c>
      <c r="C5" s="422"/>
      <c r="D5" s="422"/>
      <c r="E5" s="422"/>
      <c r="F5" s="422"/>
      <c r="G5" s="422"/>
      <c r="H5" s="422"/>
    </row>
    <row r="6" spans="2:8" ht="54.6" customHeight="1" x14ac:dyDescent="0.2">
      <c r="B6" s="426" t="s">
        <v>0</v>
      </c>
      <c r="C6" s="428" t="s">
        <v>1</v>
      </c>
      <c r="D6" s="416" t="s">
        <v>2</v>
      </c>
      <c r="E6" s="418" t="s">
        <v>3</v>
      </c>
      <c r="F6" s="424" t="s">
        <v>4</v>
      </c>
      <c r="G6" s="299" t="s">
        <v>188</v>
      </c>
      <c r="H6" s="420" t="s">
        <v>5</v>
      </c>
    </row>
    <row r="7" spans="2:8" ht="13.9" customHeight="1" thickBot="1" x14ac:dyDescent="0.25">
      <c r="B7" s="427"/>
      <c r="C7" s="429"/>
      <c r="D7" s="417"/>
      <c r="E7" s="419"/>
      <c r="F7" s="425"/>
      <c r="G7" s="39" t="s">
        <v>6</v>
      </c>
      <c r="H7" s="421"/>
    </row>
    <row r="8" spans="2:8" ht="11.45" customHeight="1" thickBot="1" x14ac:dyDescent="0.25">
      <c r="B8" s="148">
        <v>1</v>
      </c>
      <c r="C8" s="149">
        <v>2</v>
      </c>
      <c r="D8" s="149">
        <v>3</v>
      </c>
      <c r="E8" s="150">
        <v>4</v>
      </c>
      <c r="F8" s="151">
        <v>5</v>
      </c>
      <c r="G8" s="149">
        <v>6</v>
      </c>
      <c r="H8" s="150">
        <v>7</v>
      </c>
    </row>
    <row r="9" spans="2:8" ht="31.15" customHeight="1" thickBot="1" x14ac:dyDescent="0.25">
      <c r="B9" s="143" t="s">
        <v>7</v>
      </c>
      <c r="C9" s="144" t="s">
        <v>8</v>
      </c>
      <c r="D9" s="144"/>
      <c r="E9" s="146"/>
      <c r="F9" s="147"/>
      <c r="G9" s="145"/>
      <c r="H9" s="146"/>
    </row>
    <row r="10" spans="2:8" ht="45" customHeight="1" x14ac:dyDescent="0.2">
      <c r="B10" s="136"/>
      <c r="C10" s="137"/>
      <c r="D10" s="137"/>
      <c r="E10" s="139"/>
      <c r="F10" s="140" t="s">
        <v>9</v>
      </c>
      <c r="G10" s="141" t="s">
        <v>10</v>
      </c>
      <c r="H10" s="142"/>
    </row>
    <row r="11" spans="2:8" ht="43.15" customHeight="1" x14ac:dyDescent="0.2">
      <c r="B11" s="42"/>
      <c r="C11" s="28"/>
      <c r="D11" s="28"/>
      <c r="E11" s="74"/>
      <c r="F11" s="67" t="s">
        <v>11</v>
      </c>
      <c r="G11" s="289">
        <v>8.73</v>
      </c>
      <c r="H11" s="43"/>
    </row>
    <row r="12" spans="2:8" ht="47.45" customHeight="1" thickBot="1" x14ac:dyDescent="0.25">
      <c r="B12" s="130"/>
      <c r="C12" s="131"/>
      <c r="D12" s="131"/>
      <c r="E12" s="132"/>
      <c r="F12" s="133" t="s">
        <v>12</v>
      </c>
      <c r="G12" s="134" t="s">
        <v>13</v>
      </c>
      <c r="H12" s="135" t="s">
        <v>14</v>
      </c>
    </row>
    <row r="13" spans="2:8" ht="30.6" customHeight="1" thickBot="1" x14ac:dyDescent="0.25">
      <c r="B13" s="124" t="s">
        <v>15</v>
      </c>
      <c r="C13" s="125" t="s">
        <v>16</v>
      </c>
      <c r="D13" s="126"/>
      <c r="E13" s="128"/>
      <c r="F13" s="129"/>
      <c r="G13" s="127"/>
      <c r="H13" s="128"/>
    </row>
    <row r="14" spans="2:8" ht="42" customHeight="1" x14ac:dyDescent="0.2">
      <c r="B14" s="369" t="s">
        <v>17</v>
      </c>
      <c r="C14" s="84" t="s">
        <v>18</v>
      </c>
      <c r="D14" s="430" t="s">
        <v>19</v>
      </c>
      <c r="E14" s="78"/>
      <c r="F14" s="68" t="s">
        <v>20</v>
      </c>
      <c r="G14" s="30">
        <v>1</v>
      </c>
      <c r="H14" s="44" t="s">
        <v>21</v>
      </c>
    </row>
    <row r="15" spans="2:8" ht="21" customHeight="1" thickBot="1" x14ac:dyDescent="0.25">
      <c r="B15" s="383"/>
      <c r="C15" s="86" t="s">
        <v>23</v>
      </c>
      <c r="D15" s="431"/>
      <c r="E15" s="83">
        <v>83.9</v>
      </c>
      <c r="F15" s="69"/>
      <c r="G15" s="36"/>
      <c r="H15" s="46"/>
    </row>
    <row r="16" spans="2:8" ht="43.15" customHeight="1" x14ac:dyDescent="0.2">
      <c r="B16" s="369" t="s">
        <v>24</v>
      </c>
      <c r="C16" s="87" t="s">
        <v>25</v>
      </c>
      <c r="D16" s="431"/>
      <c r="E16" s="78"/>
      <c r="F16" s="70" t="s">
        <v>26</v>
      </c>
      <c r="G16" s="26">
        <v>50</v>
      </c>
      <c r="H16" s="47"/>
    </row>
    <row r="17" spans="2:9" ht="28.15" customHeight="1" thickBot="1" x14ac:dyDescent="0.25">
      <c r="B17" s="383"/>
      <c r="C17" s="88" t="s">
        <v>22</v>
      </c>
      <c r="D17" s="431"/>
      <c r="E17" s="80">
        <v>7.5</v>
      </c>
      <c r="F17" s="71" t="s">
        <v>27</v>
      </c>
      <c r="G17" s="36">
        <v>1</v>
      </c>
      <c r="H17" s="46"/>
    </row>
    <row r="18" spans="2:9" ht="20.45" customHeight="1" x14ac:dyDescent="0.2">
      <c r="B18" s="369" t="s">
        <v>28</v>
      </c>
      <c r="C18" s="87" t="s">
        <v>29</v>
      </c>
      <c r="D18" s="431"/>
      <c r="E18" s="75"/>
      <c r="F18" s="225" t="s">
        <v>30</v>
      </c>
      <c r="G18" s="197">
        <v>6</v>
      </c>
      <c r="H18" s="45"/>
    </row>
    <row r="19" spans="2:9" ht="31.9" customHeight="1" thickBot="1" x14ac:dyDescent="0.25">
      <c r="B19" s="383"/>
      <c r="C19" s="88" t="s">
        <v>22</v>
      </c>
      <c r="D19" s="431"/>
      <c r="E19" s="80">
        <v>5.6</v>
      </c>
      <c r="F19" s="292"/>
      <c r="G19" s="41"/>
      <c r="H19" s="46"/>
    </row>
    <row r="20" spans="2:9" ht="29.45" customHeight="1" x14ac:dyDescent="0.2">
      <c r="B20" s="370" t="s">
        <v>31</v>
      </c>
      <c r="C20" s="87" t="s">
        <v>32</v>
      </c>
      <c r="D20" s="431"/>
      <c r="E20" s="75"/>
      <c r="F20" s="70" t="s">
        <v>33</v>
      </c>
      <c r="G20" s="26">
        <v>1</v>
      </c>
      <c r="H20" s="47"/>
    </row>
    <row r="21" spans="2:9" ht="30" customHeight="1" thickBot="1" x14ac:dyDescent="0.25">
      <c r="B21" s="423"/>
      <c r="C21" s="89" t="s">
        <v>22</v>
      </c>
      <c r="D21" s="431"/>
      <c r="E21" s="79">
        <v>2.2999999999999998</v>
      </c>
      <c r="F21" s="54"/>
      <c r="G21" s="56"/>
      <c r="H21" s="58"/>
    </row>
    <row r="22" spans="2:9" ht="30" customHeight="1" x14ac:dyDescent="0.2">
      <c r="B22" s="391" t="s">
        <v>34</v>
      </c>
      <c r="C22" s="90" t="s">
        <v>35</v>
      </c>
      <c r="D22" s="431"/>
      <c r="E22" s="75"/>
      <c r="F22" s="72" t="s">
        <v>36</v>
      </c>
      <c r="G22" s="53"/>
      <c r="H22" s="44" t="s">
        <v>37</v>
      </c>
    </row>
    <row r="23" spans="2:9" ht="32.450000000000003" customHeight="1" thickBot="1" x14ac:dyDescent="0.25">
      <c r="B23" s="384"/>
      <c r="C23" s="89" t="s">
        <v>22</v>
      </c>
      <c r="D23" s="431"/>
      <c r="E23" s="79"/>
      <c r="F23" s="73" t="s">
        <v>38</v>
      </c>
      <c r="G23" s="51"/>
      <c r="H23" s="64"/>
    </row>
    <row r="24" spans="2:9" ht="29.1" customHeight="1" x14ac:dyDescent="0.2">
      <c r="B24" s="371" t="s">
        <v>39</v>
      </c>
      <c r="C24" s="262" t="s">
        <v>40</v>
      </c>
      <c r="D24" s="431"/>
      <c r="E24" s="112"/>
      <c r="F24" s="68" t="s">
        <v>41</v>
      </c>
      <c r="G24" s="40">
        <v>1</v>
      </c>
      <c r="H24" s="65"/>
      <c r="I24" s="63"/>
    </row>
    <row r="25" spans="2:9" ht="29.25" customHeight="1" x14ac:dyDescent="0.2">
      <c r="B25" s="372"/>
      <c r="C25" s="89" t="s">
        <v>22</v>
      </c>
      <c r="D25" s="431"/>
      <c r="E25" s="294"/>
      <c r="F25" s="306"/>
      <c r="G25" s="25"/>
      <c r="H25" s="172"/>
    </row>
    <row r="26" spans="2:9" ht="18.75" customHeight="1" thickBot="1" x14ac:dyDescent="0.25">
      <c r="B26" s="373"/>
      <c r="C26" s="281" t="s">
        <v>23</v>
      </c>
      <c r="D26" s="431"/>
      <c r="E26" s="311">
        <v>27.6</v>
      </c>
      <c r="F26" s="261"/>
      <c r="G26" s="263"/>
      <c r="H26" s="264"/>
    </row>
    <row r="27" spans="2:9" ht="29.25" customHeight="1" x14ac:dyDescent="0.2">
      <c r="B27" s="397" t="s">
        <v>42</v>
      </c>
      <c r="C27" s="84" t="s">
        <v>43</v>
      </c>
      <c r="D27" s="431"/>
      <c r="E27" s="99"/>
      <c r="F27" s="307" t="s">
        <v>38</v>
      </c>
      <c r="G27" s="8">
        <v>1</v>
      </c>
      <c r="H27" s="44" t="s">
        <v>44</v>
      </c>
    </row>
    <row r="28" spans="2:9" ht="29.25" customHeight="1" x14ac:dyDescent="0.2">
      <c r="B28" s="384"/>
      <c r="C28" s="85" t="s">
        <v>22</v>
      </c>
      <c r="D28" s="431"/>
      <c r="E28" s="294"/>
      <c r="F28" s="308" t="s">
        <v>45</v>
      </c>
      <c r="G28" s="25"/>
      <c r="H28" s="45"/>
    </row>
    <row r="29" spans="2:9" ht="17.25" customHeight="1" thickBot="1" x14ac:dyDescent="0.25">
      <c r="B29" s="398"/>
      <c r="C29" s="281" t="s">
        <v>23</v>
      </c>
      <c r="D29" s="431"/>
      <c r="E29" s="91">
        <v>45.2</v>
      </c>
      <c r="F29" s="309"/>
      <c r="G29" s="57"/>
      <c r="H29" s="46"/>
    </row>
    <row r="30" spans="2:9" ht="31.5" customHeight="1" x14ac:dyDescent="0.2">
      <c r="B30" s="374" t="s">
        <v>46</v>
      </c>
      <c r="C30" s="265" t="s">
        <v>47</v>
      </c>
      <c r="D30" s="431"/>
      <c r="E30" s="99"/>
      <c r="F30" s="68" t="s">
        <v>36</v>
      </c>
      <c r="G30" s="94">
        <v>1</v>
      </c>
      <c r="H30" s="65"/>
      <c r="I30" s="63"/>
    </row>
    <row r="31" spans="2:9" ht="29.45" customHeight="1" x14ac:dyDescent="0.2">
      <c r="B31" s="374"/>
      <c r="C31" s="97" t="s">
        <v>22</v>
      </c>
      <c r="D31" s="431"/>
      <c r="E31" s="312"/>
      <c r="F31" s="310" t="s">
        <v>38</v>
      </c>
      <c r="G31" s="51"/>
      <c r="H31" s="64" t="s">
        <v>48</v>
      </c>
      <c r="I31" s="63"/>
    </row>
    <row r="32" spans="2:9" ht="19.5" customHeight="1" thickBot="1" x14ac:dyDescent="0.25">
      <c r="B32" s="375"/>
      <c r="C32" s="281" t="s">
        <v>23</v>
      </c>
      <c r="D32" s="431"/>
      <c r="E32" s="314">
        <v>20.399999999999999</v>
      </c>
      <c r="F32" s="313"/>
      <c r="G32" s="266"/>
      <c r="H32" s="267"/>
    </row>
    <row r="33" spans="2:8" ht="54" customHeight="1" x14ac:dyDescent="0.2">
      <c r="B33" s="374" t="s">
        <v>49</v>
      </c>
      <c r="C33" s="293" t="s">
        <v>180</v>
      </c>
      <c r="D33" s="431"/>
      <c r="E33" s="75"/>
      <c r="F33" s="68" t="s">
        <v>38</v>
      </c>
      <c r="G33" s="98">
        <v>1</v>
      </c>
      <c r="H33" s="47"/>
    </row>
    <row r="34" spans="2:8" ht="30" customHeight="1" x14ac:dyDescent="0.2">
      <c r="B34" s="374"/>
      <c r="C34" s="268" t="s">
        <v>22</v>
      </c>
      <c r="D34" s="431"/>
      <c r="E34" s="81"/>
      <c r="F34" s="271" t="s">
        <v>50</v>
      </c>
      <c r="G34" s="271"/>
      <c r="H34" s="273"/>
    </row>
    <row r="35" spans="2:8" ht="18" customHeight="1" thickBot="1" x14ac:dyDescent="0.25">
      <c r="B35" s="375"/>
      <c r="C35" s="282" t="s">
        <v>23</v>
      </c>
      <c r="D35" s="431"/>
      <c r="E35" s="311">
        <v>55</v>
      </c>
      <c r="F35" s="269"/>
      <c r="G35" s="269"/>
      <c r="H35" s="270"/>
    </row>
    <row r="36" spans="2:8" ht="33" customHeight="1" x14ac:dyDescent="0.2">
      <c r="B36" s="380" t="s">
        <v>51</v>
      </c>
      <c r="C36" s="102" t="s">
        <v>52</v>
      </c>
      <c r="D36" s="431"/>
      <c r="E36" s="99"/>
      <c r="F36" s="72" t="s">
        <v>53</v>
      </c>
      <c r="G36" s="96">
        <v>100</v>
      </c>
      <c r="H36" s="100"/>
    </row>
    <row r="37" spans="2:8" ht="28.5" customHeight="1" thickBot="1" x14ac:dyDescent="0.25">
      <c r="B37" s="381"/>
      <c r="C37" s="109" t="s">
        <v>22</v>
      </c>
      <c r="D37" s="431"/>
      <c r="E37" s="101">
        <v>11.9</v>
      </c>
      <c r="F37" s="110"/>
      <c r="G37" s="56"/>
      <c r="H37" s="58"/>
    </row>
    <row r="38" spans="2:8" ht="47.45" customHeight="1" x14ac:dyDescent="0.2">
      <c r="B38" s="376" t="s">
        <v>54</v>
      </c>
      <c r="C38" s="274" t="s">
        <v>55</v>
      </c>
      <c r="D38" s="431"/>
      <c r="E38" s="316"/>
      <c r="F38" s="72" t="s">
        <v>56</v>
      </c>
      <c r="G38" s="98">
        <v>1</v>
      </c>
      <c r="H38" s="100"/>
    </row>
    <row r="39" spans="2:8" ht="19.5" customHeight="1" thickBot="1" x14ac:dyDescent="0.25">
      <c r="B39" s="377"/>
      <c r="C39" s="282" t="s">
        <v>23</v>
      </c>
      <c r="D39" s="431"/>
      <c r="E39" s="311">
        <v>45</v>
      </c>
      <c r="F39" s="275"/>
      <c r="G39" s="276"/>
      <c r="H39" s="277"/>
    </row>
    <row r="40" spans="2:8" ht="31.5" customHeight="1" x14ac:dyDescent="0.2">
      <c r="B40" s="378" t="s">
        <v>57</v>
      </c>
      <c r="C40" s="274" t="s">
        <v>58</v>
      </c>
      <c r="D40" s="431"/>
      <c r="E40" s="99"/>
      <c r="F40" s="72" t="s">
        <v>59</v>
      </c>
      <c r="G40" s="111"/>
      <c r="H40" s="100"/>
    </row>
    <row r="41" spans="2:8" ht="28.5" customHeight="1" x14ac:dyDescent="0.2">
      <c r="B41" s="378"/>
      <c r="C41" s="279" t="s">
        <v>22</v>
      </c>
      <c r="D41" s="431"/>
      <c r="E41" s="81"/>
      <c r="F41" s="238"/>
      <c r="G41" s="59"/>
      <c r="H41" s="60"/>
    </row>
    <row r="42" spans="2:8" ht="21.75" customHeight="1" thickBot="1" x14ac:dyDescent="0.25">
      <c r="B42" s="379"/>
      <c r="C42" s="282" t="s">
        <v>23</v>
      </c>
      <c r="D42" s="432"/>
      <c r="E42" s="311">
        <v>31.7</v>
      </c>
      <c r="F42" s="278"/>
      <c r="G42" s="276"/>
      <c r="H42" s="277"/>
    </row>
    <row r="43" spans="2:8" ht="17.25" customHeight="1" x14ac:dyDescent="0.2">
      <c r="B43" s="116"/>
      <c r="C43" s="115" t="s">
        <v>60</v>
      </c>
      <c r="D43" s="115"/>
      <c r="E43" s="114">
        <f t="shared" ref="E43" si="0">+E45+E46</f>
        <v>336.1</v>
      </c>
      <c r="F43" s="155"/>
      <c r="G43" s="115"/>
      <c r="H43" s="188"/>
    </row>
    <row r="44" spans="2:8" ht="17.25" customHeight="1" x14ac:dyDescent="0.2">
      <c r="B44" s="386"/>
      <c r="C44" s="7" t="s">
        <v>61</v>
      </c>
      <c r="D44" s="7"/>
      <c r="E44" s="107"/>
      <c r="F44" s="104"/>
      <c r="G44" s="61"/>
      <c r="H44" s="62"/>
    </row>
    <row r="45" spans="2:8" ht="27.75" customHeight="1" x14ac:dyDescent="0.2">
      <c r="B45" s="387"/>
      <c r="C45" s="5" t="s">
        <v>62</v>
      </c>
      <c r="D45" s="5"/>
      <c r="E45" s="108">
        <f>SUMIF($C14:$C42,$C17,E14:E42)</f>
        <v>27.299999999999997</v>
      </c>
      <c r="F45" s="280"/>
      <c r="G45" s="61"/>
      <c r="H45" s="62"/>
    </row>
    <row r="46" spans="2:8" ht="16.5" customHeight="1" thickBot="1" x14ac:dyDescent="0.25">
      <c r="B46" s="388"/>
      <c r="C46" s="117" t="s">
        <v>63</v>
      </c>
      <c r="D46" s="117"/>
      <c r="E46" s="119">
        <f>SUMIF($C14:$C42,$C15,E14:E42)</f>
        <v>308.8</v>
      </c>
      <c r="F46" s="315"/>
      <c r="G46" s="57"/>
      <c r="H46" s="58"/>
    </row>
    <row r="47" spans="2:8" ht="20.25" customHeight="1" thickBot="1" x14ac:dyDescent="0.25">
      <c r="B47" s="120" t="s">
        <v>64</v>
      </c>
      <c r="C47" s="121" t="s">
        <v>65</v>
      </c>
      <c r="D47" s="121"/>
      <c r="E47" s="187"/>
      <c r="F47" s="317"/>
      <c r="G47" s="122"/>
      <c r="H47" s="123"/>
    </row>
    <row r="48" spans="2:8" ht="28.5" customHeight="1" x14ac:dyDescent="0.2">
      <c r="B48" s="370" t="s">
        <v>66</v>
      </c>
      <c r="C48" s="32" t="s">
        <v>67</v>
      </c>
      <c r="D48" s="407" t="s">
        <v>68</v>
      </c>
      <c r="E48" s="323"/>
      <c r="F48" s="318" t="s">
        <v>69</v>
      </c>
      <c r="G48" s="3">
        <v>70</v>
      </c>
      <c r="H48" s="65"/>
    </row>
    <row r="49" spans="2:9" ht="28.5" customHeight="1" x14ac:dyDescent="0.2">
      <c r="B49" s="370"/>
      <c r="C49" s="2" t="s">
        <v>22</v>
      </c>
      <c r="D49" s="408"/>
      <c r="E49" s="76"/>
      <c r="F49" s="104"/>
      <c r="G49" s="61"/>
      <c r="H49" s="62"/>
    </row>
    <row r="50" spans="2:9" ht="18.600000000000001" customHeight="1" thickBot="1" x14ac:dyDescent="0.25">
      <c r="B50" s="383"/>
      <c r="C50" s="37" t="s">
        <v>23</v>
      </c>
      <c r="D50" s="408"/>
      <c r="E50" s="80">
        <v>32</v>
      </c>
      <c r="F50" s="319"/>
      <c r="G50" s="57"/>
      <c r="H50" s="170"/>
    </row>
    <row r="51" spans="2:9" ht="30.75" customHeight="1" x14ac:dyDescent="0.2">
      <c r="B51" s="384" t="s">
        <v>70</v>
      </c>
      <c r="C51" s="152" t="s">
        <v>71</v>
      </c>
      <c r="D51" s="408"/>
      <c r="E51" s="75"/>
      <c r="F51" s="320" t="s">
        <v>72</v>
      </c>
      <c r="G51" s="26">
        <v>4</v>
      </c>
      <c r="H51" s="65"/>
    </row>
    <row r="52" spans="2:9" ht="29.25" customHeight="1" x14ac:dyDescent="0.2">
      <c r="B52" s="384"/>
      <c r="C52" s="9" t="s">
        <v>22</v>
      </c>
      <c r="D52" s="408"/>
      <c r="E52" s="76"/>
      <c r="F52" s="104"/>
      <c r="G52" s="61"/>
      <c r="H52" s="62"/>
    </row>
    <row r="53" spans="2:9" ht="18.600000000000001" customHeight="1" thickBot="1" x14ac:dyDescent="0.25">
      <c r="B53" s="385"/>
      <c r="C53" s="37" t="s">
        <v>23</v>
      </c>
      <c r="D53" s="408"/>
      <c r="E53" s="80">
        <v>10.4</v>
      </c>
      <c r="F53" s="321"/>
      <c r="G53" s="167"/>
      <c r="H53" s="170"/>
    </row>
    <row r="54" spans="2:9" ht="33" customHeight="1" x14ac:dyDescent="0.2">
      <c r="B54" s="48" t="s">
        <v>73</v>
      </c>
      <c r="C54" s="113" t="s">
        <v>74</v>
      </c>
      <c r="D54" s="408"/>
      <c r="E54" s="75"/>
      <c r="F54" s="70" t="s">
        <v>75</v>
      </c>
      <c r="G54" s="94">
        <v>1</v>
      </c>
      <c r="H54" s="65"/>
    </row>
    <row r="55" spans="2:9" ht="34.15" customHeight="1" x14ac:dyDescent="0.2">
      <c r="B55" s="48"/>
      <c r="C55" s="9" t="s">
        <v>22</v>
      </c>
      <c r="D55" s="408"/>
      <c r="E55" s="324">
        <f>904.9</f>
        <v>904.9</v>
      </c>
      <c r="F55" s="322" t="s">
        <v>76</v>
      </c>
      <c r="G55" s="92">
        <v>1</v>
      </c>
      <c r="H55" s="45"/>
    </row>
    <row r="56" spans="2:9" ht="42.6" customHeight="1" x14ac:dyDescent="0.2">
      <c r="B56" s="48"/>
      <c r="C56" s="164" t="s">
        <v>23</v>
      </c>
      <c r="D56" s="408"/>
      <c r="E56" s="83">
        <v>165.1</v>
      </c>
      <c r="F56" s="168" t="s">
        <v>77</v>
      </c>
      <c r="G56" s="92">
        <v>1</v>
      </c>
      <c r="H56" s="45"/>
    </row>
    <row r="57" spans="2:9" ht="17.45" customHeight="1" x14ac:dyDescent="0.2">
      <c r="B57" s="48"/>
      <c r="C57" s="9"/>
      <c r="D57" s="408"/>
      <c r="E57" s="106"/>
      <c r="F57" s="290" t="s">
        <v>78</v>
      </c>
      <c r="G57" s="92">
        <v>1</v>
      </c>
      <c r="H57" s="45"/>
    </row>
    <row r="58" spans="2:9" ht="30" customHeight="1" x14ac:dyDescent="0.2">
      <c r="B58" s="48"/>
      <c r="C58" s="9"/>
      <c r="D58" s="408"/>
      <c r="E58" s="106"/>
      <c r="F58" s="169" t="s">
        <v>79</v>
      </c>
      <c r="G58" s="95"/>
      <c r="H58" s="45"/>
    </row>
    <row r="59" spans="2:9" ht="42.6" customHeight="1" x14ac:dyDescent="0.2">
      <c r="B59" s="48"/>
      <c r="C59" s="164"/>
      <c r="D59" s="408"/>
      <c r="E59" s="83"/>
      <c r="F59" s="165" t="s">
        <v>80</v>
      </c>
      <c r="G59" s="272"/>
      <c r="H59" s="172"/>
    </row>
    <row r="60" spans="2:9" ht="45.6" customHeight="1" thickBot="1" x14ac:dyDescent="0.25">
      <c r="B60" s="285"/>
      <c r="C60" s="284"/>
      <c r="D60" s="413"/>
      <c r="E60" s="325"/>
      <c r="F60" s="288" t="s">
        <v>81</v>
      </c>
      <c r="G60" s="286"/>
      <c r="H60" s="287"/>
    </row>
    <row r="61" spans="2:9" ht="29.45" customHeight="1" x14ac:dyDescent="0.2">
      <c r="B61" s="369" t="s">
        <v>82</v>
      </c>
      <c r="C61" s="171" t="s">
        <v>83</v>
      </c>
      <c r="D61" s="408"/>
      <c r="E61" s="34"/>
      <c r="F61" s="283" t="s">
        <v>84</v>
      </c>
      <c r="G61" s="31">
        <v>0.3</v>
      </c>
      <c r="H61" s="173"/>
      <c r="I61" s="63"/>
    </row>
    <row r="62" spans="2:9" ht="31.9" customHeight="1" thickBot="1" x14ac:dyDescent="0.25">
      <c r="B62" s="382"/>
      <c r="C62" s="153" t="s">
        <v>22</v>
      </c>
      <c r="D62" s="414"/>
      <c r="E62" s="35">
        <v>9</v>
      </c>
      <c r="F62" s="110"/>
      <c r="H62" s="60"/>
    </row>
    <row r="63" spans="2:9" ht="17.25" customHeight="1" x14ac:dyDescent="0.2">
      <c r="B63" s="116"/>
      <c r="C63" s="154" t="s">
        <v>60</v>
      </c>
      <c r="D63" s="155"/>
      <c r="E63" s="156">
        <f t="shared" ref="E63" si="1">+E65+E66</f>
        <v>1121.4000000000001</v>
      </c>
      <c r="F63" s="252"/>
      <c r="G63" s="250"/>
      <c r="H63" s="251"/>
    </row>
    <row r="64" spans="2:9" ht="17.25" customHeight="1" x14ac:dyDescent="0.2">
      <c r="B64" s="386"/>
      <c r="C64" s="11" t="s">
        <v>61</v>
      </c>
      <c r="D64" s="11"/>
      <c r="E64" s="6"/>
      <c r="F64" s="174"/>
      <c r="G64" s="59"/>
      <c r="H64" s="62"/>
    </row>
    <row r="65" spans="2:8" ht="27.75" customHeight="1" x14ac:dyDescent="0.2">
      <c r="B65" s="387"/>
      <c r="C65" s="10" t="s">
        <v>62</v>
      </c>
      <c r="D65" s="21"/>
      <c r="E65" s="24">
        <f>SUMIF($C48:$C62,$C52,E48:E62)</f>
        <v>913.9</v>
      </c>
      <c r="F65" s="166"/>
      <c r="G65" s="61"/>
      <c r="H65" s="170"/>
    </row>
    <row r="66" spans="2:8" ht="16.5" customHeight="1" thickBot="1" x14ac:dyDescent="0.25">
      <c r="B66" s="388"/>
      <c r="C66" s="50" t="s">
        <v>63</v>
      </c>
      <c r="D66" s="157"/>
      <c r="E66" s="158">
        <f>SUMIF($C48:$C62,$C50,E48:E62)</f>
        <v>207.5</v>
      </c>
      <c r="F66" s="175"/>
      <c r="G66" s="176"/>
      <c r="H66" s="55"/>
    </row>
    <row r="67" spans="2:8" ht="42" customHeight="1" thickBot="1" x14ac:dyDescent="0.25">
      <c r="B67" s="159" t="s">
        <v>85</v>
      </c>
      <c r="C67" s="160" t="s">
        <v>86</v>
      </c>
      <c r="D67" s="160"/>
      <c r="E67" s="163"/>
      <c r="F67" s="326"/>
      <c r="G67" s="161"/>
      <c r="H67" s="163"/>
    </row>
    <row r="68" spans="2:8" ht="31.9" customHeight="1" thickBot="1" x14ac:dyDescent="0.25">
      <c r="B68" s="189"/>
      <c r="C68" s="190"/>
      <c r="D68" s="190"/>
      <c r="E68" s="331"/>
      <c r="F68" s="327" t="s">
        <v>87</v>
      </c>
      <c r="G68" s="192">
        <v>2400</v>
      </c>
      <c r="H68" s="193"/>
    </row>
    <row r="69" spans="2:8" ht="27.75" customHeight="1" thickBot="1" x14ac:dyDescent="0.25">
      <c r="B69" s="120" t="s">
        <v>88</v>
      </c>
      <c r="C69" s="191" t="s">
        <v>89</v>
      </c>
      <c r="D69" s="191"/>
      <c r="E69" s="187"/>
      <c r="F69" s="328"/>
      <c r="G69" s="122"/>
      <c r="H69" s="187"/>
    </row>
    <row r="70" spans="2:8" ht="31.9" customHeight="1" x14ac:dyDescent="0.2">
      <c r="B70" s="369" t="s">
        <v>90</v>
      </c>
      <c r="C70" s="293" t="s">
        <v>181</v>
      </c>
      <c r="D70" s="407" t="s">
        <v>91</v>
      </c>
      <c r="E70" s="182"/>
      <c r="F70" s="227" t="s">
        <v>92</v>
      </c>
      <c r="G70" s="40">
        <v>120</v>
      </c>
      <c r="H70" s="194"/>
    </row>
    <row r="71" spans="2:8" ht="29.25" customHeight="1" thickBot="1" x14ac:dyDescent="0.25">
      <c r="B71" s="370"/>
      <c r="C71" s="52" t="s">
        <v>22</v>
      </c>
      <c r="D71" s="408"/>
      <c r="E71" s="80">
        <v>70</v>
      </c>
      <c r="F71" s="329" t="s">
        <v>93</v>
      </c>
      <c r="G71" s="197">
        <v>6</v>
      </c>
      <c r="H71" s="198"/>
    </row>
    <row r="72" spans="2:8" ht="31.9" customHeight="1" x14ac:dyDescent="0.2">
      <c r="B72" s="369" t="s">
        <v>94</v>
      </c>
      <c r="C72" s="293" t="s">
        <v>182</v>
      </c>
      <c r="D72" s="408"/>
      <c r="E72" s="75"/>
      <c r="F72" s="330" t="s">
        <v>95</v>
      </c>
      <c r="G72" s="40">
        <v>2</v>
      </c>
      <c r="H72" s="195"/>
    </row>
    <row r="73" spans="2:8" ht="29.45" customHeight="1" thickBot="1" x14ac:dyDescent="0.25">
      <c r="B73" s="370"/>
      <c r="C73" s="52" t="s">
        <v>22</v>
      </c>
      <c r="D73" s="408"/>
      <c r="E73" s="80">
        <v>9</v>
      </c>
      <c r="F73" s="332" t="s">
        <v>96</v>
      </c>
      <c r="G73" s="202">
        <v>3</v>
      </c>
      <c r="H73" s="198"/>
    </row>
    <row r="74" spans="2:8" ht="33" customHeight="1" x14ac:dyDescent="0.2">
      <c r="B74" s="391" t="s">
        <v>97</v>
      </c>
      <c r="C74" s="200" t="s">
        <v>183</v>
      </c>
      <c r="D74" s="408"/>
      <c r="E74" s="201"/>
      <c r="F74" s="256" t="s">
        <v>98</v>
      </c>
      <c r="G74" s="53"/>
      <c r="H74" s="195"/>
    </row>
    <row r="75" spans="2:8" ht="45.6" customHeight="1" thickBot="1" x14ac:dyDescent="0.25">
      <c r="B75" s="384"/>
      <c r="C75" s="52" t="s">
        <v>22</v>
      </c>
      <c r="D75" s="408"/>
      <c r="E75" s="83">
        <v>80</v>
      </c>
      <c r="F75" s="333" t="s">
        <v>99</v>
      </c>
      <c r="G75" s="291">
        <v>100</v>
      </c>
      <c r="H75" s="296"/>
    </row>
    <row r="76" spans="2:8" ht="30" customHeight="1" x14ac:dyDescent="0.2">
      <c r="B76" s="399" t="s">
        <v>100</v>
      </c>
      <c r="C76" s="171" t="s">
        <v>101</v>
      </c>
      <c r="D76" s="408"/>
      <c r="E76" s="82"/>
      <c r="F76" s="334" t="s">
        <v>102</v>
      </c>
      <c r="G76" s="295">
        <v>8</v>
      </c>
      <c r="H76" s="297"/>
    </row>
    <row r="77" spans="2:8" ht="29.25" customHeight="1" thickBot="1" x14ac:dyDescent="0.25">
      <c r="B77" s="400"/>
      <c r="C77" s="199" t="s">
        <v>22</v>
      </c>
      <c r="D77" s="408"/>
      <c r="E77" s="91">
        <v>15</v>
      </c>
      <c r="F77" s="335"/>
      <c r="G77" s="66"/>
      <c r="H77" s="91"/>
    </row>
    <row r="78" spans="2:8" ht="32.450000000000003" customHeight="1" x14ac:dyDescent="0.2">
      <c r="B78" s="410" t="s">
        <v>103</v>
      </c>
      <c r="C78" s="200" t="s">
        <v>104</v>
      </c>
      <c r="D78" s="408"/>
      <c r="E78" s="201"/>
      <c r="F78" s="336" t="s">
        <v>105</v>
      </c>
      <c r="G78" s="203">
        <v>100</v>
      </c>
      <c r="H78" s="196"/>
    </row>
    <row r="79" spans="2:8" ht="29.25" customHeight="1" thickBot="1" x14ac:dyDescent="0.25">
      <c r="B79" s="411"/>
      <c r="C79" s="27" t="s">
        <v>22</v>
      </c>
      <c r="D79" s="409"/>
      <c r="E79" s="91">
        <v>28</v>
      </c>
      <c r="F79" s="337"/>
      <c r="G79" s="206"/>
      <c r="H79" s="91"/>
    </row>
    <row r="80" spans="2:8" ht="17.25" customHeight="1" x14ac:dyDescent="0.2">
      <c r="B80" s="116"/>
      <c r="C80" s="154" t="s">
        <v>60</v>
      </c>
      <c r="D80" s="115"/>
      <c r="E80" s="178">
        <f t="shared" ref="E80" si="2">+E82</f>
        <v>202</v>
      </c>
      <c r="F80" s="205"/>
      <c r="G80" s="115"/>
      <c r="H80" s="188"/>
    </row>
    <row r="81" spans="2:8" ht="17.25" customHeight="1" x14ac:dyDescent="0.2">
      <c r="B81" s="386"/>
      <c r="C81" s="13" t="s">
        <v>61</v>
      </c>
      <c r="D81" s="13"/>
      <c r="E81" s="12"/>
      <c r="F81" s="103"/>
      <c r="H81" s="62"/>
    </row>
    <row r="82" spans="2:8" ht="27.75" customHeight="1" thickBot="1" x14ac:dyDescent="0.25">
      <c r="B82" s="388"/>
      <c r="C82" s="50" t="s">
        <v>62</v>
      </c>
      <c r="D82" s="179"/>
      <c r="E82" s="118">
        <f>SUMIF($C70:$C79,$C71,E70:E79)</f>
        <v>202</v>
      </c>
      <c r="F82" s="110"/>
      <c r="G82" s="56"/>
      <c r="H82" s="177"/>
    </row>
    <row r="83" spans="2:8" ht="30.75" customHeight="1" thickBot="1" x14ac:dyDescent="0.25">
      <c r="B83" s="159" t="s">
        <v>106</v>
      </c>
      <c r="C83" s="184" t="s">
        <v>107</v>
      </c>
      <c r="D83" s="184"/>
      <c r="E83" s="186"/>
      <c r="F83" s="347"/>
      <c r="G83" s="161"/>
      <c r="H83" s="163"/>
    </row>
    <row r="84" spans="2:8" ht="60" customHeight="1" x14ac:dyDescent="0.2">
      <c r="B84" s="212"/>
      <c r="C84" s="214"/>
      <c r="D84" s="207"/>
      <c r="E84" s="217"/>
      <c r="F84" s="210" t="s">
        <v>108</v>
      </c>
      <c r="G84" s="138">
        <v>5</v>
      </c>
      <c r="H84" s="208"/>
    </row>
    <row r="85" spans="2:8" ht="45" customHeight="1" thickBot="1" x14ac:dyDescent="0.25">
      <c r="B85" s="213"/>
      <c r="C85" s="215"/>
      <c r="D85" s="216"/>
      <c r="E85" s="338"/>
      <c r="F85" s="211" t="s">
        <v>109</v>
      </c>
      <c r="G85" s="204">
        <v>14</v>
      </c>
      <c r="H85" s="209" t="s">
        <v>110</v>
      </c>
    </row>
    <row r="86" spans="2:8" ht="33" customHeight="1" thickBot="1" x14ac:dyDescent="0.25">
      <c r="B86" s="180" t="s">
        <v>111</v>
      </c>
      <c r="C86" s="181" t="s">
        <v>112</v>
      </c>
      <c r="D86" s="181"/>
      <c r="E86" s="123"/>
      <c r="F86" s="224"/>
      <c r="G86" s="122"/>
      <c r="H86" s="187"/>
    </row>
    <row r="87" spans="2:8" ht="33.6" customHeight="1" x14ac:dyDescent="0.2">
      <c r="B87" s="369" t="s">
        <v>113</v>
      </c>
      <c r="C87" s="183" t="s">
        <v>114</v>
      </c>
      <c r="D87" s="401" t="s">
        <v>115</v>
      </c>
      <c r="E87" s="182"/>
      <c r="F87" s="225" t="s">
        <v>116</v>
      </c>
      <c r="G87" s="3">
        <v>3</v>
      </c>
      <c r="H87" s="65"/>
    </row>
    <row r="88" spans="2:8" ht="29.25" customHeight="1" thickBot="1" x14ac:dyDescent="0.25">
      <c r="B88" s="412"/>
      <c r="C88" s="218" t="s">
        <v>22</v>
      </c>
      <c r="D88" s="402"/>
      <c r="E88" s="79">
        <v>6</v>
      </c>
      <c r="F88" s="226"/>
      <c r="G88" s="222"/>
      <c r="H88" s="170"/>
    </row>
    <row r="89" spans="2:8" ht="43.9" customHeight="1" x14ac:dyDescent="0.2">
      <c r="B89" s="369" t="s">
        <v>117</v>
      </c>
      <c r="C89" s="219" t="s">
        <v>118</v>
      </c>
      <c r="D89" s="402"/>
      <c r="E89" s="75"/>
      <c r="F89" s="227" t="s">
        <v>119</v>
      </c>
      <c r="G89" s="221">
        <v>6</v>
      </c>
      <c r="H89" s="65"/>
    </row>
    <row r="90" spans="2:8" ht="28.5" customHeight="1" thickBot="1" x14ac:dyDescent="0.25">
      <c r="B90" s="370"/>
      <c r="C90" s="37" t="s">
        <v>22</v>
      </c>
      <c r="D90" s="402"/>
      <c r="E90" s="77">
        <v>4</v>
      </c>
      <c r="F90" s="257"/>
      <c r="G90" s="222"/>
      <c r="H90" s="58"/>
    </row>
    <row r="91" spans="2:8" ht="21" customHeight="1" x14ac:dyDescent="0.2">
      <c r="B91" s="399" t="s">
        <v>120</v>
      </c>
      <c r="C91" s="253" t="s">
        <v>121</v>
      </c>
      <c r="D91" s="402"/>
      <c r="E91" s="339"/>
      <c r="F91" s="256" t="s">
        <v>122</v>
      </c>
      <c r="G91" s="221">
        <v>1</v>
      </c>
      <c r="H91" s="47"/>
    </row>
    <row r="92" spans="2:8" ht="31.9" customHeight="1" thickBot="1" x14ac:dyDescent="0.25">
      <c r="B92" s="406"/>
      <c r="C92" s="255" t="s">
        <v>22</v>
      </c>
      <c r="D92" s="402"/>
      <c r="E92" s="91">
        <v>2</v>
      </c>
      <c r="F92" s="259" t="s">
        <v>26</v>
      </c>
      <c r="G92" s="260"/>
      <c r="H92" s="46"/>
    </row>
    <row r="93" spans="2:8" ht="29.25" customHeight="1" x14ac:dyDescent="0.2">
      <c r="B93" s="369" t="s">
        <v>123</v>
      </c>
      <c r="C93" s="254" t="s">
        <v>124</v>
      </c>
      <c r="D93" s="402"/>
      <c r="E93" s="75"/>
      <c r="F93" s="258" t="s">
        <v>125</v>
      </c>
      <c r="G93" s="239">
        <v>1</v>
      </c>
      <c r="H93" s="47"/>
    </row>
    <row r="94" spans="2:8" ht="29.25" customHeight="1" thickBot="1" x14ac:dyDescent="0.25">
      <c r="B94" s="370"/>
      <c r="C94" s="52" t="s">
        <v>22</v>
      </c>
      <c r="D94" s="402"/>
      <c r="E94" s="79">
        <v>5</v>
      </c>
      <c r="F94" s="257"/>
      <c r="G94" s="222"/>
      <c r="H94" s="58"/>
    </row>
    <row r="95" spans="2:8" ht="31.15" customHeight="1" x14ac:dyDescent="0.2">
      <c r="B95" s="369" t="s">
        <v>126</v>
      </c>
      <c r="C95" s="219" t="s">
        <v>127</v>
      </c>
      <c r="D95" s="402"/>
      <c r="E95" s="75"/>
      <c r="F95" s="258" t="s">
        <v>128</v>
      </c>
      <c r="G95" s="239">
        <v>1</v>
      </c>
      <c r="H95" s="47"/>
    </row>
    <row r="96" spans="2:8" ht="30.75" customHeight="1" thickBot="1" x14ac:dyDescent="0.25">
      <c r="B96" s="382"/>
      <c r="C96" s="37" t="s">
        <v>22</v>
      </c>
      <c r="D96" s="403"/>
      <c r="E96" s="77">
        <v>0.3</v>
      </c>
      <c r="F96" s="257"/>
      <c r="G96" s="220"/>
      <c r="H96" s="170"/>
    </row>
    <row r="97" spans="2:8" ht="17.25" customHeight="1" x14ac:dyDescent="0.2">
      <c r="B97" s="223"/>
      <c r="C97" s="115" t="s">
        <v>60</v>
      </c>
      <c r="D97" s="115"/>
      <c r="E97" s="230">
        <f t="shared" ref="E97" si="3">+E99</f>
        <v>17.3</v>
      </c>
      <c r="F97" s="234"/>
      <c r="G97" s="178"/>
      <c r="H97" s="230"/>
    </row>
    <row r="98" spans="2:8" ht="17.25" customHeight="1" x14ac:dyDescent="0.2">
      <c r="B98" s="404"/>
      <c r="C98" s="9" t="s">
        <v>61</v>
      </c>
      <c r="D98" s="9"/>
      <c r="E98" s="107"/>
      <c r="F98" s="104"/>
      <c r="G98" s="61"/>
      <c r="H98" s="62"/>
    </row>
    <row r="99" spans="2:8" ht="30" customHeight="1" thickBot="1" x14ac:dyDescent="0.25">
      <c r="B99" s="405"/>
      <c r="C99" s="179" t="s">
        <v>62</v>
      </c>
      <c r="D99" s="179"/>
      <c r="E99" s="119">
        <f t="shared" ref="E99" si="4">SUMIF($C87:$C96,$C88,E87:E96)</f>
        <v>17.3</v>
      </c>
      <c r="F99" s="321"/>
      <c r="G99" s="61"/>
      <c r="H99" s="62"/>
    </row>
    <row r="100" spans="2:8" ht="23.25" customHeight="1" thickBot="1" x14ac:dyDescent="0.25">
      <c r="B100" s="180" t="s">
        <v>129</v>
      </c>
      <c r="C100" s="231" t="s">
        <v>130</v>
      </c>
      <c r="D100" s="191"/>
      <c r="E100" s="229"/>
      <c r="F100" s="235"/>
      <c r="G100" s="185"/>
      <c r="H100" s="187"/>
    </row>
    <row r="101" spans="2:8" ht="21" customHeight="1" x14ac:dyDescent="0.2">
      <c r="B101" s="391" t="s">
        <v>131</v>
      </c>
      <c r="C101" s="232" t="s">
        <v>132</v>
      </c>
      <c r="D101" s="394" t="s">
        <v>115</v>
      </c>
      <c r="E101" s="342"/>
      <c r="F101" s="340" t="s">
        <v>133</v>
      </c>
      <c r="G101" s="233">
        <v>4</v>
      </c>
      <c r="H101" s="44" t="s">
        <v>134</v>
      </c>
    </row>
    <row r="102" spans="2:8" ht="32.450000000000003" customHeight="1" thickBot="1" x14ac:dyDescent="0.25">
      <c r="B102" s="384"/>
      <c r="C102" s="164" t="s">
        <v>22</v>
      </c>
      <c r="D102" s="395"/>
      <c r="E102" s="83">
        <v>270</v>
      </c>
      <c r="F102" s="341"/>
      <c r="G102" s="57"/>
      <c r="H102" s="58"/>
    </row>
    <row r="103" spans="2:8" ht="16.5" customHeight="1" x14ac:dyDescent="0.2">
      <c r="B103" s="369" t="s">
        <v>135</v>
      </c>
      <c r="C103" s="232" t="s">
        <v>136</v>
      </c>
      <c r="D103" s="395"/>
      <c r="E103" s="82"/>
      <c r="F103" s="237" t="s">
        <v>137</v>
      </c>
      <c r="G103" s="236">
        <v>20</v>
      </c>
      <c r="H103" s="44" t="s">
        <v>134</v>
      </c>
    </row>
    <row r="104" spans="2:8" ht="28.5" customHeight="1" x14ac:dyDescent="0.2">
      <c r="B104" s="370"/>
      <c r="C104" s="9" t="s">
        <v>22</v>
      </c>
      <c r="D104" s="395"/>
      <c r="E104" s="106">
        <v>600</v>
      </c>
      <c r="F104" s="104"/>
      <c r="G104" s="61"/>
      <c r="H104" s="62"/>
    </row>
    <row r="105" spans="2:8" ht="18.600000000000001" customHeight="1" thickBot="1" x14ac:dyDescent="0.25">
      <c r="B105" s="370"/>
      <c r="C105" s="164" t="s">
        <v>23</v>
      </c>
      <c r="D105" s="395"/>
      <c r="E105" s="80"/>
      <c r="F105" s="238"/>
      <c r="G105" s="59"/>
      <c r="H105" s="60"/>
    </row>
    <row r="106" spans="2:8" ht="28.5" customHeight="1" x14ac:dyDescent="0.2">
      <c r="B106" s="391" t="s">
        <v>138</v>
      </c>
      <c r="C106" s="171" t="s">
        <v>139</v>
      </c>
      <c r="D106" s="395"/>
      <c r="E106" s="112"/>
      <c r="F106" s="340" t="s">
        <v>140</v>
      </c>
      <c r="G106" s="233">
        <v>1</v>
      </c>
      <c r="H106" s="173" t="s">
        <v>141</v>
      </c>
    </row>
    <row r="107" spans="2:8" ht="28.5" customHeight="1" x14ac:dyDescent="0.2">
      <c r="B107" s="384"/>
      <c r="C107" s="14" t="s">
        <v>22</v>
      </c>
      <c r="D107" s="395"/>
      <c r="E107" s="106"/>
      <c r="F107" s="105"/>
      <c r="G107" s="61"/>
      <c r="H107" s="62"/>
    </row>
    <row r="108" spans="2:8" ht="20.25" customHeight="1" thickBot="1" x14ac:dyDescent="0.25">
      <c r="B108" s="384"/>
      <c r="C108" s="164" t="s">
        <v>23</v>
      </c>
      <c r="D108" s="395"/>
      <c r="E108" s="80">
        <v>22</v>
      </c>
      <c r="F108" s="238"/>
      <c r="G108" s="59"/>
      <c r="H108" s="58"/>
    </row>
    <row r="109" spans="2:8" ht="46.9" customHeight="1" x14ac:dyDescent="0.2">
      <c r="B109" s="391" t="s">
        <v>142</v>
      </c>
      <c r="C109" s="298" t="s">
        <v>184</v>
      </c>
      <c r="D109" s="395"/>
      <c r="E109" s="29"/>
      <c r="F109" s="93" t="s">
        <v>140</v>
      </c>
      <c r="G109" s="94">
        <v>1</v>
      </c>
      <c r="H109" s="47"/>
    </row>
    <row r="110" spans="2:8" ht="28.5" customHeight="1" thickBot="1" x14ac:dyDescent="0.25">
      <c r="B110" s="384"/>
      <c r="C110" s="240" t="s">
        <v>22</v>
      </c>
      <c r="D110" s="395"/>
      <c r="E110" s="80">
        <f>6.1+1.3</f>
        <v>7.3999999999999995</v>
      </c>
      <c r="F110" s="238"/>
      <c r="G110" s="57"/>
      <c r="H110" s="58"/>
    </row>
    <row r="111" spans="2:8" ht="28.15" customHeight="1" x14ac:dyDescent="0.2">
      <c r="B111" s="391" t="s">
        <v>143</v>
      </c>
      <c r="C111" s="241" t="s">
        <v>144</v>
      </c>
      <c r="D111" s="395"/>
      <c r="E111" s="112"/>
      <c r="F111" s="343" t="s">
        <v>145</v>
      </c>
      <c r="G111" s="236"/>
      <c r="H111" s="242" t="s">
        <v>141</v>
      </c>
    </row>
    <row r="112" spans="2:8" ht="28.5" customHeight="1" thickBot="1" x14ac:dyDescent="0.25">
      <c r="B112" s="384"/>
      <c r="C112" s="33" t="s">
        <v>22</v>
      </c>
      <c r="D112" s="396"/>
      <c r="E112" s="80"/>
      <c r="F112" s="238"/>
      <c r="G112" s="59"/>
      <c r="H112" s="60"/>
    </row>
    <row r="113" spans="2:8" ht="17.25" customHeight="1" x14ac:dyDescent="0.2">
      <c r="B113" s="223"/>
      <c r="C113" s="115" t="s">
        <v>60</v>
      </c>
      <c r="D113" s="115"/>
      <c r="E113" s="114">
        <f>+E115+E116</f>
        <v>899.4</v>
      </c>
      <c r="F113" s="344"/>
      <c r="G113" s="250"/>
      <c r="H113" s="251"/>
    </row>
    <row r="114" spans="2:8" ht="17.25" customHeight="1" x14ac:dyDescent="0.2">
      <c r="B114" s="386"/>
      <c r="C114" s="13" t="s">
        <v>61</v>
      </c>
      <c r="D114" s="13"/>
      <c r="E114" s="162"/>
      <c r="F114" s="104"/>
      <c r="G114" s="61"/>
      <c r="H114" s="62"/>
    </row>
    <row r="115" spans="2:8" ht="27.75" customHeight="1" x14ac:dyDescent="0.2">
      <c r="B115" s="387"/>
      <c r="C115" s="10" t="s">
        <v>62</v>
      </c>
      <c r="D115" s="10"/>
      <c r="E115" s="108">
        <f>SUMIF($C101:$C112,$C102,E101:E112)</f>
        <v>877.4</v>
      </c>
      <c r="F115" s="104"/>
      <c r="G115" s="61"/>
      <c r="H115" s="62"/>
    </row>
    <row r="116" spans="2:8" ht="16.5" customHeight="1" thickBot="1" x14ac:dyDescent="0.25">
      <c r="B116" s="387"/>
      <c r="C116" s="179" t="s">
        <v>63</v>
      </c>
      <c r="D116" s="50"/>
      <c r="E116" s="346">
        <f t="shared" ref="E116" si="5">SUMIF($C101:$C112,$C105,E101:E112)</f>
        <v>22</v>
      </c>
      <c r="F116" s="243"/>
      <c r="G116" s="59"/>
      <c r="H116" s="60"/>
    </row>
    <row r="117" spans="2:8" ht="29.45" customHeight="1" x14ac:dyDescent="0.2">
      <c r="B117" s="246"/>
      <c r="C117" s="247" t="s">
        <v>146</v>
      </c>
      <c r="D117" s="248"/>
      <c r="E117" s="249">
        <f>+E43+E63+E80+E97+E113</f>
        <v>2576.1999999999998</v>
      </c>
      <c r="F117" s="345"/>
      <c r="G117" s="250"/>
      <c r="H117" s="251"/>
    </row>
    <row r="118" spans="2:8" ht="15.75" customHeight="1" thickBot="1" x14ac:dyDescent="0.25">
      <c r="B118" s="49"/>
      <c r="C118" s="50" t="s">
        <v>147</v>
      </c>
      <c r="D118" s="50"/>
      <c r="E118" s="245">
        <v>0</v>
      </c>
      <c r="F118" s="104"/>
      <c r="G118" s="61"/>
      <c r="H118" s="62"/>
    </row>
    <row r="119" spans="2:8" ht="15.6" customHeight="1" x14ac:dyDescent="0.2">
      <c r="F119" s="228"/>
      <c r="G119" s="38"/>
      <c r="H119" s="38"/>
    </row>
    <row r="120" spans="2:8" ht="15.6" customHeight="1" x14ac:dyDescent="0.2">
      <c r="B120" s="390" t="s">
        <v>148</v>
      </c>
      <c r="C120" s="390"/>
      <c r="D120" s="390"/>
      <c r="E120" s="390"/>
    </row>
    <row r="121" spans="2:8" ht="15.6" customHeight="1" x14ac:dyDescent="0.2">
      <c r="B121" s="392" t="s">
        <v>149</v>
      </c>
      <c r="C121" s="392"/>
      <c r="D121" s="392"/>
      <c r="E121" s="392"/>
    </row>
    <row r="122" spans="2:8" ht="15.6" customHeight="1" x14ac:dyDescent="0.2">
      <c r="B122" s="390" t="s">
        <v>150</v>
      </c>
      <c r="C122" s="390"/>
      <c r="D122" s="390"/>
      <c r="E122" s="390"/>
    </row>
    <row r="123" spans="2:8" ht="15.6" customHeight="1" x14ac:dyDescent="0.2">
      <c r="B123" s="390" t="s">
        <v>151</v>
      </c>
      <c r="C123" s="390"/>
      <c r="D123" s="390"/>
      <c r="E123" s="390"/>
    </row>
    <row r="124" spans="2:8" ht="15.6" customHeight="1" x14ac:dyDescent="0.2">
      <c r="B124" s="390" t="s">
        <v>152</v>
      </c>
      <c r="C124" s="390"/>
      <c r="D124" s="390"/>
      <c r="E124" s="390"/>
    </row>
    <row r="125" spans="2:8" ht="15.6" customHeight="1" x14ac:dyDescent="0.2">
      <c r="B125" s="393"/>
      <c r="C125" s="393"/>
      <c r="D125" s="393"/>
      <c r="E125" s="393"/>
    </row>
    <row r="126" spans="2:8" ht="15.6" customHeight="1" x14ac:dyDescent="0.2">
      <c r="B126" s="389" t="s">
        <v>153</v>
      </c>
      <c r="C126" s="389"/>
      <c r="D126" s="389"/>
      <c r="E126" s="389"/>
    </row>
    <row r="127" spans="2:8" x14ac:dyDescent="0.2">
      <c r="D127" s="22"/>
      <c r="E127" s="23"/>
      <c r="F127" s="348"/>
    </row>
  </sheetData>
  <mergeCells count="57">
    <mergeCell ref="D48:D62"/>
    <mergeCell ref="F1:H1"/>
    <mergeCell ref="F2:H2"/>
    <mergeCell ref="F3:H3"/>
    <mergeCell ref="D6:D7"/>
    <mergeCell ref="E6:E7"/>
    <mergeCell ref="H6:H7"/>
    <mergeCell ref="B5:H5"/>
    <mergeCell ref="B20:B21"/>
    <mergeCell ref="B18:B19"/>
    <mergeCell ref="B14:B15"/>
    <mergeCell ref="B16:B17"/>
    <mergeCell ref="F6:F7"/>
    <mergeCell ref="B6:B7"/>
    <mergeCell ref="C6:C7"/>
    <mergeCell ref="D14:D42"/>
    <mergeCell ref="B22:B23"/>
    <mergeCell ref="B27:B29"/>
    <mergeCell ref="B76:B77"/>
    <mergeCell ref="D87:D96"/>
    <mergeCell ref="B98:B99"/>
    <mergeCell ref="B91:B92"/>
    <mergeCell ref="D70:D79"/>
    <mergeCell ref="B78:B79"/>
    <mergeCell ref="B89:B90"/>
    <mergeCell ref="B93:B94"/>
    <mergeCell ref="B95:B96"/>
    <mergeCell ref="B81:B82"/>
    <mergeCell ref="B87:B88"/>
    <mergeCell ref="B74:B75"/>
    <mergeCell ref="B64:B66"/>
    <mergeCell ref="B72:B73"/>
    <mergeCell ref="B126:E126"/>
    <mergeCell ref="B122:E122"/>
    <mergeCell ref="B114:B116"/>
    <mergeCell ref="B103:B105"/>
    <mergeCell ref="B109:B110"/>
    <mergeCell ref="B120:E120"/>
    <mergeCell ref="B111:B112"/>
    <mergeCell ref="B121:E121"/>
    <mergeCell ref="B125:E125"/>
    <mergeCell ref="B124:E124"/>
    <mergeCell ref="B123:E123"/>
    <mergeCell ref="D101:D112"/>
    <mergeCell ref="B106:B108"/>
    <mergeCell ref="B101:B102"/>
    <mergeCell ref="B70:B71"/>
    <mergeCell ref="B24:B26"/>
    <mergeCell ref="B30:B32"/>
    <mergeCell ref="B33:B35"/>
    <mergeCell ref="B38:B39"/>
    <mergeCell ref="B40:B42"/>
    <mergeCell ref="B36:B37"/>
    <mergeCell ref="B61:B62"/>
    <mergeCell ref="B48:B50"/>
    <mergeCell ref="B51:B53"/>
    <mergeCell ref="B44:B46"/>
  </mergeCells>
  <pageMargins left="0.39370078740157483" right="0.39370078740157483" top="0.59055118110236227" bottom="0.59055118110236227" header="0" footer="0"/>
  <pageSetup paperSize="9" scale="95" fitToHeight="0" orientation="landscape" r:id="rId1"/>
  <rowBreaks count="7" manualBreakCount="7">
    <brk id="17" max="7" man="1"/>
    <brk id="32" max="7" man="1"/>
    <brk id="48" max="7" man="1"/>
    <brk id="63" max="7" man="1"/>
    <brk id="77" max="7" man="1"/>
    <brk id="91" max="7" man="1"/>
    <brk id="108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3BF-0242-4DDD-A8B2-49EACD42DADF}">
  <sheetPr>
    <pageSetUpPr fitToPage="1"/>
  </sheetPr>
  <dimension ref="A1:E24"/>
  <sheetViews>
    <sheetView zoomScaleNormal="100" workbookViewId="0">
      <selection activeCell="B1" sqref="B1:D1"/>
    </sheetView>
  </sheetViews>
  <sheetFormatPr defaultColWidth="9.42578125" defaultRowHeight="12.75" x14ac:dyDescent="0.2"/>
  <cols>
    <col min="1" max="1" width="2.85546875" style="1" customWidth="1"/>
    <col min="2" max="2" width="4.5703125" style="1" customWidth="1"/>
    <col min="3" max="3" width="46.28515625" style="4" customWidth="1"/>
    <col min="4" max="4" width="12.7109375" style="1" customWidth="1"/>
    <col min="5" max="16384" width="9.42578125" style="1"/>
  </cols>
  <sheetData>
    <row r="1" spans="1:5" ht="21.75" customHeight="1" x14ac:dyDescent="0.2">
      <c r="B1" s="436" t="s">
        <v>191</v>
      </c>
      <c r="C1" s="436"/>
      <c r="D1" s="436"/>
    </row>
    <row r="2" spans="1:5" ht="13.5" thickBot="1" x14ac:dyDescent="0.25">
      <c r="B2" s="309"/>
      <c r="C2" s="1"/>
      <c r="D2" s="309"/>
    </row>
    <row r="3" spans="1:5" ht="63" customHeight="1" thickBot="1" x14ac:dyDescent="0.25">
      <c r="A3" s="355"/>
      <c r="B3" s="356" t="s">
        <v>154</v>
      </c>
      <c r="C3" s="357" t="s">
        <v>155</v>
      </c>
      <c r="D3" s="358" t="s">
        <v>3</v>
      </c>
      <c r="E3" s="63"/>
    </row>
    <row r="4" spans="1:5" ht="12.75" customHeight="1" thickBot="1" x14ac:dyDescent="0.25">
      <c r="A4" s="355"/>
      <c r="B4" s="359">
        <v>1</v>
      </c>
      <c r="C4" s="360">
        <v>2</v>
      </c>
      <c r="D4" s="361">
        <v>3</v>
      </c>
    </row>
    <row r="5" spans="1:5" ht="22.5" customHeight="1" thickBot="1" x14ac:dyDescent="0.25">
      <c r="A5" s="355"/>
      <c r="B5" s="433" t="s">
        <v>156</v>
      </c>
      <c r="C5" s="434"/>
      <c r="D5" s="435"/>
    </row>
    <row r="6" spans="1:5" ht="16.5" customHeight="1" x14ac:dyDescent="0.2">
      <c r="A6" s="355"/>
      <c r="B6" s="362" t="s">
        <v>157</v>
      </c>
      <c r="C6" s="363" t="s">
        <v>60</v>
      </c>
      <c r="D6" s="364">
        <f t="shared" ref="D6" si="0">+D8+D9+D10+D11+D12+D13</f>
        <v>2576.1999999999998</v>
      </c>
    </row>
    <row r="7" spans="1:5" ht="15" customHeight="1" x14ac:dyDescent="0.2">
      <c r="A7" s="355"/>
      <c r="B7" s="352"/>
      <c r="C7" s="18" t="s">
        <v>158</v>
      </c>
      <c r="D7" s="244"/>
    </row>
    <row r="8" spans="1:5" ht="28.5" customHeight="1" x14ac:dyDescent="0.2">
      <c r="A8" s="355"/>
      <c r="B8" s="352" t="s">
        <v>159</v>
      </c>
      <c r="C8" s="19" t="s">
        <v>185</v>
      </c>
      <c r="D8" s="349">
        <f>SUMIF('001 programa'!$C9:$C118,'001 programa'!$C17,'001 programa'!E9:E118)</f>
        <v>2037.8999999999999</v>
      </c>
    </row>
    <row r="9" spans="1:5" ht="15" customHeight="1" x14ac:dyDescent="0.2">
      <c r="A9" s="355"/>
      <c r="B9" s="352" t="s">
        <v>160</v>
      </c>
      <c r="C9" s="15" t="s">
        <v>161</v>
      </c>
      <c r="D9" s="349" cm="1">
        <f t="array" ref="D9">SUMIF('001 programa'!$C9:$C118,'001 programa'!C00,'001 programa'!E9:E118)</f>
        <v>0</v>
      </c>
    </row>
    <row r="10" spans="1:5" ht="15" customHeight="1" x14ac:dyDescent="0.2">
      <c r="A10" s="355"/>
      <c r="B10" s="352" t="s">
        <v>162</v>
      </c>
      <c r="C10" s="15" t="s">
        <v>186</v>
      </c>
      <c r="D10" s="349" cm="1">
        <f t="array" ref="D10">SUMIF('001 programa'!$C9:$C118,'001 programa'!C00,'001 programa'!E9:E118)</f>
        <v>0</v>
      </c>
    </row>
    <row r="11" spans="1:5" ht="28.5" customHeight="1" x14ac:dyDescent="0.2">
      <c r="A11" s="355"/>
      <c r="B11" s="352" t="s">
        <v>163</v>
      </c>
      <c r="C11" s="15" t="s">
        <v>164</v>
      </c>
      <c r="D11" s="349" cm="1">
        <f t="array" ref="D11">SUMIF('001 programa'!$C9:$C118,'001 programa'!C00,'001 programa'!E9:E118)</f>
        <v>0</v>
      </c>
    </row>
    <row r="12" spans="1:5" ht="15" customHeight="1" x14ac:dyDescent="0.2">
      <c r="A12" s="355"/>
      <c r="B12" s="352" t="s">
        <v>165</v>
      </c>
      <c r="C12" s="15" t="s">
        <v>187</v>
      </c>
      <c r="D12" s="349" cm="1">
        <f t="array" ref="D12">SUMIF('001 programa'!$C9:$C118,'001 programa'!C00,'001 programa'!E9:E118)</f>
        <v>0</v>
      </c>
    </row>
    <row r="13" spans="1:5" ht="15" customHeight="1" x14ac:dyDescent="0.2">
      <c r="A13" s="355"/>
      <c r="B13" s="352" t="s">
        <v>166</v>
      </c>
      <c r="C13" s="15" t="s">
        <v>23</v>
      </c>
      <c r="D13" s="349">
        <f>SUMIF('001 programa'!$C9:$C118,'001 programa'!$C50,'001 programa'!E9:E118)</f>
        <v>538.29999999999995</v>
      </c>
    </row>
    <row r="14" spans="1:5" ht="18.600000000000001" customHeight="1" x14ac:dyDescent="0.2">
      <c r="A14" s="355"/>
      <c r="B14" s="353" t="s">
        <v>167</v>
      </c>
      <c r="C14" s="18" t="s">
        <v>193</v>
      </c>
      <c r="D14" s="244">
        <f t="shared" ref="D14" si="1">+D16+D17+D18+D19+D20+D21</f>
        <v>0</v>
      </c>
    </row>
    <row r="15" spans="1:5" ht="15" customHeight="1" x14ac:dyDescent="0.2">
      <c r="A15" s="355"/>
      <c r="B15" s="352"/>
      <c r="C15" s="18" t="s">
        <v>194</v>
      </c>
      <c r="D15" s="244"/>
    </row>
    <row r="16" spans="1:5" ht="15" customHeight="1" x14ac:dyDescent="0.2">
      <c r="A16" s="355"/>
      <c r="B16" s="352" t="s">
        <v>168</v>
      </c>
      <c r="C16" s="20" t="s">
        <v>169</v>
      </c>
      <c r="D16" s="349" cm="1">
        <f t="array" ref="D16">SUMIF('001 programa'!$C9:$C118,'001 programa'!C00,'001 programa'!E9:E118)</f>
        <v>0</v>
      </c>
    </row>
    <row r="17" spans="1:4" ht="15" customHeight="1" x14ac:dyDescent="0.2">
      <c r="A17" s="355"/>
      <c r="B17" s="352" t="s">
        <v>170</v>
      </c>
      <c r="C17" s="20" t="s">
        <v>171</v>
      </c>
      <c r="D17" s="349" cm="1">
        <f t="array" ref="D17">SUMIF('001 programa'!$C9:$C118,'001 programa'!C00,'001 programa'!E9:E118)</f>
        <v>0</v>
      </c>
    </row>
    <row r="18" spans="1:4" ht="26.25" customHeight="1" x14ac:dyDescent="0.2">
      <c r="A18" s="355"/>
      <c r="B18" s="352" t="s">
        <v>172</v>
      </c>
      <c r="C18" s="20" t="s">
        <v>173</v>
      </c>
      <c r="D18" s="349" cm="1">
        <f t="array" ref="D18">SUMIF('001 programa'!$C9:$C118,'001 programa'!C00,'001 programa'!E9:E118)</f>
        <v>0</v>
      </c>
    </row>
    <row r="19" spans="1:4" ht="15" customHeight="1" x14ac:dyDescent="0.2">
      <c r="A19" s="355"/>
      <c r="B19" s="352" t="s">
        <v>174</v>
      </c>
      <c r="C19" s="20" t="s">
        <v>175</v>
      </c>
      <c r="D19" s="349" cm="1">
        <f t="array" ref="D19">SUMIF('001 programa'!$C9:$C118,'001 programa'!C00,'001 programa'!E9:E118)</f>
        <v>0</v>
      </c>
    </row>
    <row r="20" spans="1:4" ht="15" customHeight="1" x14ac:dyDescent="0.2">
      <c r="A20" s="355"/>
      <c r="B20" s="352" t="s">
        <v>176</v>
      </c>
      <c r="C20" s="20" t="s">
        <v>177</v>
      </c>
      <c r="D20" s="349" cm="1">
        <f t="array" ref="D20">SUMIF('001 programa'!$C9:$C118,'001 programa'!C00,'001 programa'!E9:E118)</f>
        <v>0</v>
      </c>
    </row>
    <row r="21" spans="1:4" ht="15" customHeight="1" thickBot="1" x14ac:dyDescent="0.25">
      <c r="A21" s="355"/>
      <c r="B21" s="367" t="s">
        <v>178</v>
      </c>
      <c r="C21" s="368" t="s">
        <v>179</v>
      </c>
      <c r="D21" s="351">
        <f>SUMIF('001 programa'!$C9:$C118,'001 programa'!D118,'001 programa'!E9:E118)</f>
        <v>0</v>
      </c>
    </row>
    <row r="22" spans="1:4" ht="17.45" customHeight="1" x14ac:dyDescent="0.2">
      <c r="A22" s="355"/>
      <c r="B22" s="365"/>
      <c r="C22" s="366" t="s">
        <v>192</v>
      </c>
      <c r="D22" s="364">
        <f t="shared" ref="D22" si="2">+D6+D14</f>
        <v>2576.1999999999998</v>
      </c>
    </row>
    <row r="23" spans="1:4" ht="15.75" customHeight="1" thickBot="1" x14ac:dyDescent="0.25">
      <c r="A23" s="355"/>
      <c r="B23" s="354"/>
      <c r="C23" s="350" t="s">
        <v>147</v>
      </c>
      <c r="D23" s="351">
        <f>SUMIF('001 programa'!$C14:$C120,'001 programa'!$C118,'001 programa'!E14:E120)</f>
        <v>0</v>
      </c>
    </row>
    <row r="24" spans="1:4" x14ac:dyDescent="0.2">
      <c r="B24" s="16"/>
      <c r="C24" s="16"/>
      <c r="D24" s="16"/>
    </row>
  </sheetData>
  <mergeCells count="2">
    <mergeCell ref="B5:D5"/>
    <mergeCell ref="B1:D1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001 programa</vt:lpstr>
      <vt:lpstr>Lėšų suvestinė </vt:lpstr>
      <vt:lpstr>'001 programa'!Print_Area</vt:lpstr>
      <vt:lpstr>'001 programa'!Print_Titles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2026-02-20T13:21:02Z</cp:lastPrinted>
  <dcterms:created xsi:type="dcterms:W3CDTF">2023-07-11T10:34:54Z</dcterms:created>
  <dcterms:modified xsi:type="dcterms:W3CDTF">2026-03-06T07:13:52Z</dcterms:modified>
  <cp:category/>
  <cp:contentStatus/>
</cp:coreProperties>
</file>