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6-2028 SVP\Sprendimo projektas\"/>
    </mc:Choice>
  </mc:AlternateContent>
  <xr:revisionPtr revIDLastSave="0" documentId="13_ncr:1_{85FE9BE2-CAA9-4208-9A0B-DFBFDBB38B58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002 programa 3 lentelė" sheetId="1" r:id="rId1"/>
  </sheets>
  <definedNames>
    <definedName name="_xlnm.Print_Area" localSheetId="0">'002 programa 3 lentelė'!$A$1:$K$100</definedName>
    <definedName name="_xlnm.Print_Titles" localSheetId="0">'002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9" i="1" l="1"/>
  <c r="D68" i="1" l="1"/>
  <c r="D42" i="1"/>
  <c r="E24" i="1"/>
  <c r="D24" i="1"/>
  <c r="D81" i="1" l="1"/>
  <c r="E86" i="1" l="1"/>
  <c r="D86" i="1"/>
  <c r="E47" i="1"/>
  <c r="D47" i="1"/>
  <c r="F86" i="1"/>
  <c r="F24" i="1"/>
  <c r="F47" i="1"/>
  <c r="F42" i="1" l="1"/>
  <c r="F68" i="1" l="1"/>
  <c r="F89" i="1" s="1"/>
  <c r="E42" i="1" l="1"/>
  <c r="E68" i="1" l="1"/>
  <c r="E89" i="1" s="1"/>
  <c r="F91" i="1" s="1"/>
  <c r="E9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Rima Ališauskė</author>
  </authors>
  <commentList>
    <comment ref="C34" authorId="0" shapeId="0" xr:uid="{94B15E03-1CC7-4AC5-9B13-877860C0A6E3}">
      <text>
        <r>
          <rPr>
            <sz val="11"/>
            <color theme="1"/>
            <rFont val="Calibri"/>
            <family val="2"/>
            <charset val="186"/>
            <scheme val="minor"/>
          </rPr>
          <t>projektas iki 2031 m.</t>
        </r>
      </text>
    </comment>
  </commentList>
</comments>
</file>

<file path=xl/sharedStrings.xml><?xml version="1.0" encoding="utf-8"?>
<sst xmlns="http://schemas.openxmlformats.org/spreadsheetml/2006/main" count="174" uniqueCount="141">
  <si>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</si>
  <si>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</si>
  <si>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</si>
  <si>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</si>
  <si>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</si>
  <si>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</si>
  <si>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</si>
  <si>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</si>
  <si>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</si>
  <si>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2027 m.</t>
  </si>
  <si>
    <t>2028 m.</t>
  </si>
  <si>
    <t>002-01 (T)</t>
  </si>
  <si>
    <t>Uždavinys: Plėtoti turizmo ir rekreacijos infrastruktūrą bei paslaugas</t>
  </si>
  <si>
    <t>Apgyvendintų turistų skaičius, tūkst. asm. per metus</t>
  </si>
  <si>
    <t>E-1.2-1</t>
  </si>
  <si>
    <t>Atvykstamojo turizmo turistų dalis, proc.</t>
  </si>
  <si>
    <t>E-1.2-2</t>
  </si>
  <si>
    <t>Turistų skaičiaus augimas (turistų Klaipėdos mieste skaičius einamaisiais metais, palyginti su praeitais metais, matuojamas kasmet), proc.</t>
  </si>
  <si>
    <t>E-1.2-3</t>
  </si>
  <si>
    <t>Savivaldybės lėšomis suformuotų turistų traukos objektų skaičius</t>
  </si>
  <si>
    <t>R-1.2.1-1</t>
  </si>
  <si>
    <t xml:space="preserve">Interneto svetainės klaipedatravel.lt lankytojų skaičiaus pokytis, proc. </t>
  </si>
  <si>
    <t>Nakvynių skaičius Klaipėdos mieste, tūkst. vnt.</t>
  </si>
  <si>
    <t>002-01-01 (TP)</t>
  </si>
  <si>
    <t>Priemonė: Klaipėdos miesto turizmo informacinės sistemos plėtojimas</t>
  </si>
  <si>
    <t>002-01-01-01</t>
  </si>
  <si>
    <t xml:space="preserve">Atvykstamojo ir vietinio turizmo skatinimo Klaipėdoje programos įgyvendinimas </t>
  </si>
  <si>
    <t>Aptarnauta turistų (suteikta informacija), tūkst. vnt.</t>
  </si>
  <si>
    <t>Aptarnautų kruizų skaičius, vnt.</t>
  </si>
  <si>
    <t xml:space="preserve">Įgyvendinta priemonių, užtikrinančių efektyvų informacijos teikimą turistams, vnt. </t>
  </si>
  <si>
    <t>P-1.2.2.1-1</t>
  </si>
  <si>
    <t xml:space="preserve">Įgyvendinta Klaipėdos žinomumą didinančių rinkodaros priemonių, vnt.  </t>
  </si>
  <si>
    <t>P-1.2.2.1-2</t>
  </si>
  <si>
    <t>Regioninių maršrutų, į kuriuos įtraukta Klaipėda, skaičius</t>
  </si>
  <si>
    <t>Klaipėdos objektų, įtrauktų į regioninius turizmo maršrutus, skaičius</t>
  </si>
  <si>
    <t>P-1.2.1.4-1</t>
  </si>
  <si>
    <t>Klaipėdos, kaip svetingo, konkurencingo ir išskirtinę vertę kuriančio turizmo traukos centro, vystymas</t>
  </si>
  <si>
    <t> </t>
  </si>
  <si>
    <t>Sezoniškumą mažinančių ir kitų miestą reprezentuojančių didžiųjų renginių skaičius, vnt.</t>
  </si>
  <si>
    <t>Projektų turizmo ir poilsio infrastruktūrai vystyti skaičius, vnt.</t>
  </si>
  <si>
    <t>P-1.1.2.4-1</t>
  </si>
  <si>
    <t>Pasiekiamumo ir žinomumo didinimo priemonių skaičius, vnt.</t>
  </si>
  <si>
    <t>Atliktų tyrimų skaičius, vnt.</t>
  </si>
  <si>
    <t>Savivaldybės biudžetas (įskaitant skolintas lėšas)</t>
  </si>
  <si>
    <t>Iš jo:</t>
  </si>
  <si>
    <t xml:space="preserve">Savivaldybės biudžeto lėšos (nuosavos, be ankstesnių metų likučio)' </t>
  </si>
  <si>
    <t>Ankstesnių metų likučiai'</t>
  </si>
  <si>
    <t>002-01-02 (PP)</t>
  </si>
  <si>
    <t>Priemonė: Turistų traukos centrų formavimas gerinant rekreacijos infrastruktūrą</t>
  </si>
  <si>
    <t>Atlikta rangos darbų. Užbaigtumas, proc.</t>
  </si>
  <si>
    <t>P-3.2.3.3-1</t>
  </si>
  <si>
    <t>Klaipėdos pilies didžiojo bokšto įveiklinimas ir pritaikymas įvairių grupių poreikiams</t>
  </si>
  <si>
    <t xml:space="preserve">Ekspozicijos idėjos konkursas, vnt. </t>
  </si>
  <si>
    <t>Ekspozicijos parengimas, proc.</t>
  </si>
  <si>
    <t>Ekspozicijos įrengimas, proc.</t>
  </si>
  <si>
    <t>Istorinių krantinių sutvarkymas</t>
  </si>
  <si>
    <t>Parengtas techninis projektas, vnt.</t>
  </si>
  <si>
    <t>002-01-02-03</t>
  </si>
  <si>
    <t xml:space="preserve">Klaipėdos pilies ir bastionų komplekso atkūrimas </t>
  </si>
  <si>
    <t>Organizuotas architektūrinis konkursas, vnt.</t>
  </si>
  <si>
    <t>Atlikta archeologinių tyrinėjimų, proc.</t>
  </si>
  <si>
    <t>Priešprojektinių pasiūlymų ir koncepcijos parengimas, vnt.</t>
  </si>
  <si>
    <t>Parengtas techninis projektas (šiaurinis korpusas), vnt.</t>
  </si>
  <si>
    <t>Parengtas techninis projektas (bastioninių įtvirtinimų), vnt.</t>
  </si>
  <si>
    <t>Parengtas techninis projektas (pietinis, rytinis,vakarinis korpusai), vnt.</t>
  </si>
  <si>
    <t>002-01-02-04</t>
  </si>
  <si>
    <t>Šv. Jono bažnyčios bokšto atkūrimas</t>
  </si>
  <si>
    <t>Skolintos lėšos'</t>
  </si>
  <si>
    <t>Kiti šaltiniai</t>
  </si>
  <si>
    <t>Iš jų:</t>
  </si>
  <si>
    <t>Kiti šaltiniai (Europos Sąjungos paramos lėšos)'</t>
  </si>
  <si>
    <t>002-02 (T)</t>
  </si>
  <si>
    <t>Uždavinys: Gerinti verslo ir investicinę aplinką Klaipėdos mieste</t>
  </si>
  <si>
    <t>Materialinės investicijos, tenkančios 1-am gyventojui, ir rodiklio santykis su šalies vidurkiu, Eur/proc.</t>
  </si>
  <si>
    <t>4750/100</t>
  </si>
  <si>
    <t>4950/102</t>
  </si>
  <si>
    <t>5050/106</t>
  </si>
  <si>
    <t>R-1.1.1-1</t>
  </si>
  <si>
    <t>Pritrauktų naujų tiesioginių užsienio investicijų (TUI) apimtis, mlrd. Eur</t>
  </si>
  <si>
    <t>R-1.1.1-2</t>
  </si>
  <si>
    <t>Verslumo lygis (veikiančių smulkiojo ir vidutinio verslo (SVV) įmonių skaičius, tenkantis 1000 gyv.), koef.</t>
  </si>
  <si>
    <t>R-1.1.2-1</t>
  </si>
  <si>
    <t>Veikiančių ūkio subjektų skaičiaus metinis pokytis, proc.</t>
  </si>
  <si>
    <t>Gyventojų aktyvumas, vykdant individualią veiklą (gyventojų, besiverčiančių veikla pagal individualios veiklos pažymą ir verslo liudijimus, skaičius, tenkantis 1000-iui gyv.), koef.</t>
  </si>
  <si>
    <t>R-1.1.2-3</t>
  </si>
  <si>
    <t>002-02-01 (TP)</t>
  </si>
  <si>
    <t>Priemonė: Klaipėdos miesto verslo paramos ir investicinės aplinkos gerinimo sistemos plėtojimas</t>
  </si>
  <si>
    <t xml:space="preserve">Viešųjų paslaugų smulkiojo ir vidutinio verslo (SVV) subjektams teikimas verslo inkubatoriuje </t>
  </si>
  <si>
    <t>Inkubuotų verslų skaičius, vnt.</t>
  </si>
  <si>
    <t>P-1.1.2.2-2
P-1.1.2.2-3</t>
  </si>
  <si>
    <t>Kultūros fabriko (KUFA) rezidentų skaičius, vnt.</t>
  </si>
  <si>
    <t>P-1.1.1.7-4</t>
  </si>
  <si>
    <t>SVV subjektų, gavusių viešąsias paslaugas, skaičius, vnt.</t>
  </si>
  <si>
    <t>P-1.1.1.7-5
P-1.1.2.3-7
P-1.1.2.3-8</t>
  </si>
  <si>
    <t>Projekto „Inkubavimo, konsultavimo, mentorystės ir tinklaveikos programų vystymas, skatinant pradedančiųjų smulkiojo ir vidutinio verslo subjektų kūrimąsi ir augimą regionuose“ įgyvendinimas</t>
  </si>
  <si>
    <t>Verslų, dalyvaujančių projekte ir gavusių individualizuotą pagalbą, skaičius, vnt.</t>
  </si>
  <si>
    <t>Kontaktų mezgimo dirbtuvėse dalyvavusių SVV subjektų, užmezgusių reikšmingas partnerystes, skaičius, vnt.</t>
  </si>
  <si>
    <t xml:space="preserve">Klaipėdos regiono pasiekiamumo ir žinomumo didinimas </t>
  </si>
  <si>
    <t>Pritraukta tiesioginių skrydžių į Klaipėdos regioną, vnt.</t>
  </si>
  <si>
    <t>Klaipėdos miesto savivaldybės rinkodaros priemonių įgyvendinimas</t>
  </si>
  <si>
    <t>Reprezentacinių renginių, kuriuose dalyvauta, skaičius</t>
  </si>
  <si>
    <t xml:space="preserve">Įsigytų reprezentacinių priemonių rūšių skaičius, vnt. </t>
  </si>
  <si>
    <t xml:space="preserve">Įgyvendinta rinkodaros priemonių, vnt. </t>
  </si>
  <si>
    <t>VšĮ „Klaipėdos kultūros fabrikas“ pastato remonto darbai adresu: Bangų g. 5A, Klaipėda</t>
  </si>
  <si>
    <t>002-02-02</t>
  </si>
  <si>
    <t>Priemonė: Klaipėdos LEZ infrastruktūros išvystymas</t>
  </si>
  <si>
    <t>002-02-02-01</t>
  </si>
  <si>
    <t>Parengtas techninis projektas (vnt.)</t>
  </si>
  <si>
    <t>Atlikta  rangos darbų (proc.)</t>
  </si>
  <si>
    <t>002-02-02-02</t>
  </si>
  <si>
    <t>Kretainio g. II, III ir IV etapų nauja statyba</t>
  </si>
  <si>
    <t>002-02-02-03</t>
  </si>
  <si>
    <t>Krašto kelio 141 ir sankryžos su Švepelių g. rekonstrukcija (esamos nuovažos iš Švepelių g. į krašto kelią 141 Klaipėda–Jurbarkas–Kaunas rekonstrukcija)</t>
  </si>
  <si>
    <t>002-02-02-04</t>
  </si>
  <si>
    <t>Vandentiekio ir nuotekų tinklų demontavimas buvusiame Lypkių k.</t>
  </si>
  <si>
    <t>002-02-02-05</t>
  </si>
  <si>
    <t>002-02-02-06</t>
  </si>
  <si>
    <t>Nuo Antrojo pasaulinio karo likusių sprogmenų pašalinimas iš LEZ teritorijos</t>
  </si>
  <si>
    <t>Lietuvos Respublikos valstybės biudžeto dotacijos'</t>
  </si>
  <si>
    <t xml:space="preserve">Kiti šaltiniai </t>
  </si>
  <si>
    <t>Kiti šaltiniai (valstybės biudžeto lėšos)'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</si>
  <si>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</si>
  <si>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</si>
  <si>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</si>
  <si>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</si>
  <si>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</si>
  <si>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</si>
  <si>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</si>
  <si>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002-01-01-02</t>
  </si>
  <si>
    <t>002-01-02-01</t>
  </si>
  <si>
    <t>002-01-02-02</t>
  </si>
  <si>
    <t>Atlikta rangos darbų (tik bastioniniams įtvirtinimams atkurti). Užbaigtumas, proc.</t>
  </si>
  <si>
    <t>002-02-01-01</t>
  </si>
  <si>
    <t>002-02-01-02</t>
  </si>
  <si>
    <t>002-02-01-03</t>
  </si>
  <si>
    <t>002-02-01-04</t>
  </si>
  <si>
    <t>002-02-01-05</t>
  </si>
  <si>
    <t>Parengtas paprastojo remonto projektas, vnt.</t>
  </si>
  <si>
    <t>Lypkių g. ir kelio 141 sankryžos I etapo I poetapio nauja statyba (nuovažos į (iš) kelią (-io) 141 į Lypkių g.) „Valstybinės reikšmės krašto kelio Nr. 141 Kaunas–Jurbarkas–Šilutė–Klaipėda ruožo nuo 227,00 iki 228,64 km rekonstravimo projektas“</t>
  </si>
  <si>
    <t>Pramonės g. II  etapo rekonstrukcija                                                                                                                                                „Klaipėdos miesto Pramonės gatvės dalies, Švepelių gatvės dalies ir aklikelio D2 kapitalinio remonto, lietaus nuotekų tinklų rekonstravimo, Klaipėdos m. sav., projektas“</t>
  </si>
  <si>
    <t xml:space="preserve">3 lentelė. Klaipėdos miesto savivaldybės 2026–2028 metų 002 Ekonominės plėtros programos uždaviniai, priemonės, asignavimai ir kitos lėšos (tūkst. eurų) bei priemonių stebėsenos rodikliai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</si>
</sst>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6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/>
    <xf numFmtId="0" fontId="6" fillId="0" borderId="0" xfId="0" applyFont="1"/>
    <xf numFmtId="0" fontId="3" fillId="0" borderId="0" xfId="0" applyFont="1" applyAlignment="1">
      <alignment vertical="top" wrapText="1"/>
    </xf>
    <xf numFmtId="0" fontId="3" fillId="10" borderId="1" xfId="0" applyFont="1" applyFill="1" applyBorder="1" applyAlignment="1">
      <alignment vertical="top" wrapText="1"/>
    </xf>
    <xf numFmtId="0" fontId="3" fillId="11" borderId="3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horizontal="center" vertical="top"/>
    </xf>
    <xf numFmtId="0" fontId="2" fillId="0" borderId="42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3" fillId="3" borderId="40" xfId="0" applyFont="1" applyFill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3" fillId="5" borderId="28" xfId="0" applyFont="1" applyFill="1" applyBorder="1" applyAlignment="1">
      <alignment vertical="top" wrapText="1"/>
    </xf>
    <xf numFmtId="164" fontId="3" fillId="5" borderId="28" xfId="0" applyNumberFormat="1" applyFont="1" applyFill="1" applyBorder="1" applyAlignment="1">
      <alignment horizontal="center" vertical="top" wrapText="1"/>
    </xf>
    <xf numFmtId="0" fontId="8" fillId="0" borderId="37" xfId="0" applyFont="1" applyBorder="1" applyAlignment="1">
      <alignment vertical="top" wrapText="1"/>
    </xf>
    <xf numFmtId="164" fontId="3" fillId="0" borderId="37" xfId="0" applyNumberFormat="1" applyFont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0" fontId="3" fillId="5" borderId="27" xfId="0" applyFont="1" applyFill="1" applyBorder="1" applyAlignment="1">
      <alignment horizontal="justify" vertical="top" wrapText="1"/>
    </xf>
    <xf numFmtId="164" fontId="2" fillId="0" borderId="10" xfId="0" applyNumberFormat="1" applyFont="1" applyBorder="1" applyAlignment="1">
      <alignment horizontal="center" vertical="top" wrapText="1"/>
    </xf>
    <xf numFmtId="0" fontId="2" fillId="7" borderId="40" xfId="0" applyFont="1" applyFill="1" applyBorder="1" applyAlignment="1">
      <alignment horizontal="center" vertical="top" wrapText="1"/>
    </xf>
    <xf numFmtId="164" fontId="2" fillId="0" borderId="40" xfId="0" applyNumberFormat="1" applyFont="1" applyBorder="1" applyAlignment="1">
      <alignment horizontal="center" vertical="top" wrapText="1"/>
    </xf>
    <xf numFmtId="0" fontId="2" fillId="7" borderId="42" xfId="0" applyFont="1" applyFill="1" applyBorder="1" applyAlignment="1">
      <alignment horizontal="center" vertical="top" wrapText="1"/>
    </xf>
    <xf numFmtId="164" fontId="2" fillId="3" borderId="44" xfId="0" applyNumberFormat="1" applyFont="1" applyFill="1" applyBorder="1" applyAlignment="1">
      <alignment horizontal="center" vertical="top" wrapText="1"/>
    </xf>
    <xf numFmtId="164" fontId="2" fillId="3" borderId="37" xfId="0" applyNumberFormat="1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7" borderId="19" xfId="0" applyFont="1" applyFill="1" applyBorder="1" applyAlignment="1">
      <alignment horizontal="center" vertical="top" wrapText="1"/>
    </xf>
    <xf numFmtId="0" fontId="2" fillId="7" borderId="26" xfId="0" applyFont="1" applyFill="1" applyBorder="1" applyAlignment="1">
      <alignment horizontal="center" vertical="top" wrapText="1"/>
    </xf>
    <xf numFmtId="0" fontId="3" fillId="0" borderId="37" xfId="0" applyFont="1" applyBorder="1" applyAlignment="1">
      <alignment vertical="top" wrapText="1"/>
    </xf>
    <xf numFmtId="0" fontId="3" fillId="8" borderId="1" xfId="0" applyFont="1" applyFill="1" applyBorder="1" applyAlignment="1">
      <alignment horizontal="left"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1" borderId="3" xfId="0" applyFont="1" applyFill="1" applyBorder="1" applyAlignment="1">
      <alignment horizontal="center" vertical="top" wrapText="1"/>
    </xf>
    <xf numFmtId="0" fontId="3" fillId="11" borderId="10" xfId="0" applyFont="1" applyFill="1" applyBorder="1" applyAlignment="1">
      <alignment horizontal="center" vertical="top" wrapText="1"/>
    </xf>
    <xf numFmtId="0" fontId="3" fillId="11" borderId="10" xfId="0" applyFont="1" applyFill="1" applyBorder="1" applyAlignment="1">
      <alignment horizontal="center" vertical="top"/>
    </xf>
    <xf numFmtId="0" fontId="3" fillId="4" borderId="27" xfId="0" applyFont="1" applyFill="1" applyBorder="1" applyAlignment="1">
      <alignment vertical="top" wrapText="1"/>
    </xf>
    <xf numFmtId="0" fontId="3" fillId="10" borderId="39" xfId="0" applyFont="1" applyFill="1" applyBorder="1" applyAlignment="1">
      <alignment vertical="top" wrapText="1"/>
    </xf>
    <xf numFmtId="0" fontId="3" fillId="11" borderId="40" xfId="0" applyFont="1" applyFill="1" applyBorder="1" applyAlignment="1">
      <alignment vertical="top" wrapText="1"/>
    </xf>
    <xf numFmtId="0" fontId="3" fillId="11" borderId="23" xfId="0" applyFont="1" applyFill="1" applyBorder="1" applyAlignment="1">
      <alignment vertical="top" wrapText="1"/>
    </xf>
    <xf numFmtId="0" fontId="3" fillId="11" borderId="24" xfId="0" applyFont="1" applyFill="1" applyBorder="1" applyAlignment="1">
      <alignment horizontal="center" vertical="top" wrapText="1"/>
    </xf>
    <xf numFmtId="0" fontId="3" fillId="10" borderId="52" xfId="0" applyFont="1" applyFill="1" applyBorder="1" applyAlignment="1">
      <alignment vertical="top" wrapText="1"/>
    </xf>
    <xf numFmtId="0" fontId="3" fillId="11" borderId="42" xfId="0" applyFont="1" applyFill="1" applyBorder="1" applyAlignment="1">
      <alignment horizontal="center" vertical="top" wrapText="1"/>
    </xf>
    <xf numFmtId="0" fontId="3" fillId="11" borderId="46" xfId="0" applyFont="1" applyFill="1" applyBorder="1" applyAlignment="1">
      <alignment horizontal="center" vertical="top" wrapText="1"/>
    </xf>
    <xf numFmtId="0" fontId="3" fillId="10" borderId="35" xfId="0" applyFont="1" applyFill="1" applyBorder="1" applyAlignment="1">
      <alignment vertical="top" wrapText="1"/>
    </xf>
    <xf numFmtId="0" fontId="3" fillId="11" borderId="45" xfId="0" applyFont="1" applyFill="1" applyBorder="1" applyAlignment="1">
      <alignment horizontal="center" vertical="top"/>
    </xf>
    <xf numFmtId="0" fontId="3" fillId="11" borderId="36" xfId="0" applyFont="1" applyFill="1" applyBorder="1" applyAlignment="1">
      <alignment horizontal="center" vertical="top"/>
    </xf>
    <xf numFmtId="0" fontId="3" fillId="11" borderId="56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justify" vertical="top" wrapText="1"/>
    </xf>
    <xf numFmtId="0" fontId="3" fillId="5" borderId="18" xfId="0" applyFont="1" applyFill="1" applyBorder="1" applyAlignment="1">
      <alignment vertical="top" wrapText="1"/>
    </xf>
    <xf numFmtId="0" fontId="2" fillId="7" borderId="40" xfId="0" applyFont="1" applyFill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164" fontId="2" fillId="0" borderId="37" xfId="0" applyNumberFormat="1" applyFont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164" fontId="8" fillId="0" borderId="37" xfId="0" applyNumberFormat="1" applyFont="1" applyBorder="1" applyAlignment="1">
      <alignment horizontal="center" vertical="top" wrapText="1"/>
    </xf>
    <xf numFmtId="164" fontId="3" fillId="9" borderId="30" xfId="0" applyNumberFormat="1" applyFont="1" applyFill="1" applyBorder="1" applyAlignment="1">
      <alignment horizontal="center" vertical="top" wrapText="1"/>
    </xf>
    <xf numFmtId="164" fontId="2" fillId="3" borderId="10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 wrapText="1"/>
    </xf>
    <xf numFmtId="164" fontId="2" fillId="3" borderId="40" xfId="0" applyNumberFormat="1" applyFont="1" applyFill="1" applyBorder="1" applyAlignment="1">
      <alignment horizontal="center" vertical="top" wrapText="1"/>
    </xf>
    <xf numFmtId="0" fontId="3" fillId="6" borderId="40" xfId="0" applyFont="1" applyFill="1" applyBorder="1" applyAlignment="1">
      <alignment vertical="top" wrapText="1"/>
    </xf>
    <xf numFmtId="164" fontId="3" fillId="6" borderId="40" xfId="0" applyNumberFormat="1" applyFont="1" applyFill="1" applyBorder="1" applyAlignment="1">
      <alignment horizontal="center" vertical="top" wrapText="1"/>
    </xf>
    <xf numFmtId="0" fontId="3" fillId="4" borderId="28" xfId="0" applyFont="1" applyFill="1" applyBorder="1" applyAlignment="1">
      <alignment vertical="top" wrapText="1"/>
    </xf>
    <xf numFmtId="0" fontId="3" fillId="10" borderId="40" xfId="0" applyFont="1" applyFill="1" applyBorder="1" applyAlignment="1">
      <alignment vertical="top" wrapText="1"/>
    </xf>
    <xf numFmtId="0" fontId="3" fillId="11" borderId="40" xfId="0" applyFont="1" applyFill="1" applyBorder="1" applyAlignment="1">
      <alignment horizontal="center" vertical="top"/>
    </xf>
    <xf numFmtId="0" fontId="3" fillId="10" borderId="50" xfId="0" applyFont="1" applyFill="1" applyBorder="1" applyAlignment="1">
      <alignment vertical="top" wrapText="1"/>
    </xf>
    <xf numFmtId="0" fontId="3" fillId="10" borderId="51" xfId="0" applyFont="1" applyFill="1" applyBorder="1" applyAlignment="1">
      <alignment vertical="top" wrapText="1"/>
    </xf>
    <xf numFmtId="0" fontId="3" fillId="10" borderId="37" xfId="0" applyFont="1" applyFill="1" applyBorder="1" applyAlignment="1">
      <alignment vertical="top" wrapText="1"/>
    </xf>
    <xf numFmtId="0" fontId="3" fillId="11" borderId="38" xfId="0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3" fillId="0" borderId="43" xfId="0" applyNumberFormat="1" applyFont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8" fillId="8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164" fontId="2" fillId="0" borderId="21" xfId="0" applyNumberFormat="1" applyFont="1" applyBorder="1" applyAlignment="1">
      <alignment horizontal="center" vertical="top" wrapText="1"/>
    </xf>
    <xf numFmtId="164" fontId="2" fillId="3" borderId="60" xfId="0" applyNumberFormat="1" applyFont="1" applyFill="1" applyBorder="1" applyAlignment="1">
      <alignment horizontal="center" vertical="top" wrapText="1"/>
    </xf>
    <xf numFmtId="164" fontId="3" fillId="9" borderId="14" xfId="0" applyNumberFormat="1" applyFont="1" applyFill="1" applyBorder="1" applyAlignment="1">
      <alignment horizontal="center" vertical="top" wrapText="1"/>
    </xf>
    <xf numFmtId="164" fontId="2" fillId="0" borderId="60" xfId="0" applyNumberFormat="1" applyFont="1" applyBorder="1" applyAlignment="1">
      <alignment horizontal="center" vertical="top" wrapText="1"/>
    </xf>
    <xf numFmtId="164" fontId="2" fillId="0" borderId="4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 vertical="top" wrapText="1"/>
    </xf>
    <xf numFmtId="164" fontId="2" fillId="0" borderId="49" xfId="0" applyNumberFormat="1" applyFont="1" applyBorder="1" applyAlignment="1">
      <alignment horizontal="center" vertical="top" wrapText="1"/>
    </xf>
    <xf numFmtId="164" fontId="3" fillId="6" borderId="21" xfId="0" applyNumberFormat="1" applyFont="1" applyFill="1" applyBorder="1" applyAlignment="1">
      <alignment horizontal="center" vertical="top" wrapText="1"/>
    </xf>
    <xf numFmtId="164" fontId="3" fillId="6" borderId="5" xfId="0" applyNumberFormat="1" applyFont="1" applyFill="1" applyBorder="1" applyAlignment="1">
      <alignment horizontal="center" vertical="top" wrapText="1"/>
    </xf>
    <xf numFmtId="164" fontId="8" fillId="0" borderId="43" xfId="0" applyNumberFormat="1" applyFont="1" applyBorder="1" applyAlignment="1">
      <alignment horizontal="center" vertical="top" wrapText="1"/>
    </xf>
    <xf numFmtId="0" fontId="3" fillId="11" borderId="39" xfId="0" applyFont="1" applyFill="1" applyBorder="1" applyAlignment="1">
      <alignment vertical="top" wrapText="1"/>
    </xf>
    <xf numFmtId="0" fontId="3" fillId="11" borderId="50" xfId="0" applyFont="1" applyFill="1" applyBorder="1" applyAlignment="1">
      <alignment vertical="top" wrapText="1"/>
    </xf>
    <xf numFmtId="0" fontId="3" fillId="11" borderId="51" xfId="0" applyFont="1" applyFill="1" applyBorder="1" applyAlignment="1">
      <alignment horizontal="left" vertical="top" wrapText="1"/>
    </xf>
    <xf numFmtId="0" fontId="2" fillId="7" borderId="52" xfId="0" applyFont="1" applyFill="1" applyBorder="1" applyAlignment="1">
      <alignment horizontal="left" vertical="top" wrapText="1"/>
    </xf>
    <xf numFmtId="0" fontId="2" fillId="7" borderId="50" xfId="0" applyFont="1" applyFill="1" applyBorder="1" applyAlignment="1">
      <alignment horizontal="left" vertical="top" wrapText="1"/>
    </xf>
    <xf numFmtId="0" fontId="2" fillId="7" borderId="39" xfId="0" applyFont="1" applyFill="1" applyBorder="1" applyAlignment="1">
      <alignment vertical="top" wrapText="1"/>
    </xf>
    <xf numFmtId="0" fontId="2" fillId="7" borderId="50" xfId="0" applyFont="1" applyFill="1" applyBorder="1" applyAlignment="1">
      <alignment vertical="top" wrapText="1"/>
    </xf>
    <xf numFmtId="0" fontId="3" fillId="3" borderId="50" xfId="0" applyFont="1" applyFill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8" borderId="50" xfId="0" applyFont="1" applyFill="1" applyBorder="1" applyAlignment="1">
      <alignment wrapText="1"/>
    </xf>
    <xf numFmtId="0" fontId="3" fillId="0" borderId="50" xfId="0" applyFont="1" applyBorder="1" applyAlignment="1">
      <alignment wrapText="1"/>
    </xf>
    <xf numFmtId="0" fontId="3" fillId="0" borderId="51" xfId="0" applyFont="1" applyBorder="1" applyAlignment="1">
      <alignment wrapText="1"/>
    </xf>
    <xf numFmtId="0" fontId="3" fillId="11" borderId="51" xfId="0" applyFont="1" applyFill="1" applyBorder="1" applyAlignment="1">
      <alignment vertical="top" wrapText="1"/>
    </xf>
    <xf numFmtId="0" fontId="2" fillId="7" borderId="39" xfId="0" applyFont="1" applyFill="1" applyBorder="1" applyAlignment="1">
      <alignment horizontal="left" vertical="top" wrapText="1"/>
    </xf>
    <xf numFmtId="0" fontId="2" fillId="7" borderId="51" xfId="0" applyFont="1" applyFill="1" applyBorder="1" applyAlignment="1">
      <alignment vertical="top" wrapText="1"/>
    </xf>
    <xf numFmtId="0" fontId="2" fillId="7" borderId="25" xfId="0" applyFont="1" applyFill="1" applyBorder="1" applyAlignment="1">
      <alignment vertical="top" wrapText="1"/>
    </xf>
    <xf numFmtId="0" fontId="2" fillId="0" borderId="39" xfId="0" applyFont="1" applyBorder="1" applyAlignment="1">
      <alignment vertical="top" wrapText="1"/>
    </xf>
    <xf numFmtId="165" fontId="3" fillId="3" borderId="50" xfId="0" applyNumberFormat="1" applyFont="1" applyFill="1" applyBorder="1" applyAlignment="1">
      <alignment horizontal="center" vertical="top" wrapText="1"/>
    </xf>
    <xf numFmtId="165" fontId="3" fillId="0" borderId="50" xfId="0" applyNumberFormat="1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0" fontId="3" fillId="6" borderId="39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top" wrapText="1"/>
    </xf>
    <xf numFmtId="165" fontId="3" fillId="11" borderId="3" xfId="0" applyNumberFormat="1" applyFont="1" applyFill="1" applyBorder="1" applyAlignment="1">
      <alignment horizontal="center" vertical="top"/>
    </xf>
    <xf numFmtId="165" fontId="3" fillId="11" borderId="10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 vertical="top" wrapText="1"/>
    </xf>
    <xf numFmtId="0" fontId="2" fillId="0" borderId="50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top" wrapText="1"/>
    </xf>
    <xf numFmtId="0" fontId="3" fillId="4" borderId="53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horizontal="center" vertical="top" wrapText="1"/>
    </xf>
    <xf numFmtId="0" fontId="2" fillId="4" borderId="67" xfId="0" applyFont="1" applyFill="1" applyBorder="1"/>
    <xf numFmtId="0" fontId="2" fillId="4" borderId="68" xfId="0" applyFont="1" applyFill="1" applyBorder="1"/>
    <xf numFmtId="0" fontId="3" fillId="10" borderId="40" xfId="0" applyFont="1" applyFill="1" applyBorder="1" applyAlignment="1">
      <alignment horizontal="center" vertical="top" wrapText="1"/>
    </xf>
    <xf numFmtId="0" fontId="3" fillId="10" borderId="2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10" borderId="5" xfId="0" applyFont="1" applyFill="1" applyBorder="1" applyAlignment="1">
      <alignment horizontal="center" vertical="top" wrapText="1"/>
    </xf>
    <xf numFmtId="0" fontId="3" fillId="10" borderId="37" xfId="0" applyFont="1" applyFill="1" applyBorder="1" applyAlignment="1">
      <alignment horizontal="center" vertical="top" wrapText="1"/>
    </xf>
    <xf numFmtId="0" fontId="3" fillId="10" borderId="43" xfId="0" applyFont="1" applyFill="1" applyBorder="1" applyAlignment="1">
      <alignment horizontal="center" vertical="top" wrapText="1"/>
    </xf>
    <xf numFmtId="0" fontId="3" fillId="11" borderId="37" xfId="0" applyFont="1" applyFill="1" applyBorder="1" applyAlignment="1">
      <alignment horizontal="center" vertical="top" wrapText="1"/>
    </xf>
    <xf numFmtId="0" fontId="3" fillId="5" borderId="28" xfId="0" applyFont="1" applyFill="1" applyBorder="1" applyAlignment="1">
      <alignment horizontal="center" vertical="top" wrapText="1"/>
    </xf>
    <xf numFmtId="0" fontId="3" fillId="5" borderId="53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center" vertical="top" wrapText="1"/>
    </xf>
    <xf numFmtId="0" fontId="2" fillId="5" borderId="28" xfId="0" applyFont="1" applyFill="1" applyBorder="1"/>
    <xf numFmtId="0" fontId="2" fillId="5" borderId="29" xfId="0" applyFont="1" applyFill="1" applyBorder="1"/>
    <xf numFmtId="164" fontId="3" fillId="3" borderId="15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2" fillId="3" borderId="6" xfId="0" applyNumberFormat="1" applyFont="1" applyFill="1" applyBorder="1" applyAlignment="1">
      <alignment horizontal="center" vertical="top" wrapText="1"/>
    </xf>
    <xf numFmtId="165" fontId="2" fillId="3" borderId="13" xfId="0" applyNumberFormat="1" applyFont="1" applyFill="1" applyBorder="1" applyAlignment="1">
      <alignment horizontal="center" vertical="top" wrapText="1"/>
    </xf>
    <xf numFmtId="165" fontId="2" fillId="3" borderId="37" xfId="0" applyNumberFormat="1" applyFont="1" applyFill="1" applyBorder="1" applyAlignment="1">
      <alignment horizontal="center" vertical="top" wrapText="1"/>
    </xf>
    <xf numFmtId="165" fontId="2" fillId="3" borderId="44" xfId="0" applyNumberFormat="1" applyFont="1" applyFill="1" applyBorder="1" applyAlignment="1">
      <alignment horizontal="center" vertical="top" wrapText="1"/>
    </xf>
    <xf numFmtId="165" fontId="2" fillId="3" borderId="49" xfId="0" applyNumberFormat="1" applyFont="1" applyFill="1" applyBorder="1" applyAlignment="1">
      <alignment horizontal="center" vertical="top" wrapText="1"/>
    </xf>
    <xf numFmtId="0" fontId="2" fillId="0" borderId="51" xfId="0" applyFont="1" applyBorder="1" applyAlignment="1">
      <alignment vertical="top" wrapText="1"/>
    </xf>
    <xf numFmtId="0" fontId="2" fillId="0" borderId="4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7" xfId="0" applyFont="1" applyBorder="1"/>
    <xf numFmtId="0" fontId="2" fillId="0" borderId="38" xfId="0" applyFont="1" applyBorder="1"/>
    <xf numFmtId="165" fontId="2" fillId="0" borderId="23" xfId="0" applyNumberFormat="1" applyFont="1" applyBorder="1" applyAlignment="1">
      <alignment wrapText="1"/>
    </xf>
    <xf numFmtId="165" fontId="2" fillId="0" borderId="22" xfId="0" applyNumberFormat="1" applyFont="1" applyBorder="1" applyAlignment="1">
      <alignment wrapText="1"/>
    </xf>
    <xf numFmtId="0" fontId="2" fillId="7" borderId="23" xfId="0" applyFont="1" applyFill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165" fontId="2" fillId="3" borderId="10" xfId="0" applyNumberFormat="1" applyFont="1" applyFill="1" applyBorder="1" applyAlignment="1">
      <alignment horizontal="center" vertical="top" wrapText="1"/>
    </xf>
    <xf numFmtId="165" fontId="2" fillId="3" borderId="9" xfId="0" applyNumberFormat="1" applyFont="1" applyFill="1" applyBorder="1" applyAlignment="1">
      <alignment horizontal="center" vertical="top" wrapText="1"/>
    </xf>
    <xf numFmtId="0" fontId="2" fillId="7" borderId="69" xfId="0" applyFont="1" applyFill="1" applyBorder="1" applyAlignment="1">
      <alignment horizontal="left" vertical="top" wrapText="1"/>
    </xf>
    <xf numFmtId="0" fontId="2" fillId="7" borderId="70" xfId="0" applyFont="1" applyFill="1" applyBorder="1" applyAlignment="1">
      <alignment horizontal="center" vertical="top" wrapText="1"/>
    </xf>
    <xf numFmtId="0" fontId="2" fillId="0" borderId="71" xfId="0" applyFont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3" fillId="0" borderId="34" xfId="0" applyFont="1" applyBorder="1" applyAlignment="1">
      <alignment horizontal="center" wrapText="1"/>
    </xf>
    <xf numFmtId="165" fontId="2" fillId="3" borderId="72" xfId="0" applyNumberFormat="1" applyFont="1" applyFill="1" applyBorder="1" applyAlignment="1">
      <alignment horizontal="center" vertical="top" wrapText="1"/>
    </xf>
    <xf numFmtId="165" fontId="2" fillId="3" borderId="73" xfId="0" applyNumberFormat="1" applyFont="1" applyFill="1" applyBorder="1" applyAlignment="1">
      <alignment horizontal="center" vertical="top" wrapText="1"/>
    </xf>
    <xf numFmtId="0" fontId="2" fillId="0" borderId="52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/>
    </xf>
    <xf numFmtId="0" fontId="3" fillId="0" borderId="33" xfId="0" applyFont="1" applyBorder="1" applyAlignment="1">
      <alignment horizontal="center" wrapText="1"/>
    </xf>
    <xf numFmtId="0" fontId="2" fillId="6" borderId="39" xfId="0" applyFont="1" applyFill="1" applyBorder="1" applyAlignment="1">
      <alignment horizontal="justify" vertical="center" wrapText="1"/>
    </xf>
    <xf numFmtId="0" fontId="3" fillId="6" borderId="40" xfId="0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42" xfId="0" applyFont="1" applyBorder="1"/>
    <xf numFmtId="0" fontId="2" fillId="3" borderId="35" xfId="0" applyFont="1" applyFill="1" applyBorder="1" applyAlignment="1">
      <alignment horizontal="center" vertical="center" wrapText="1"/>
    </xf>
    <xf numFmtId="164" fontId="3" fillId="5" borderId="53" xfId="0" applyNumberFormat="1" applyFont="1" applyFill="1" applyBorder="1" applyAlignment="1">
      <alignment horizontal="center" vertical="top" wrapText="1"/>
    </xf>
    <xf numFmtId="164" fontId="2" fillId="3" borderId="5" xfId="0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164" fontId="2" fillId="3" borderId="43" xfId="0" applyNumberFormat="1" applyFont="1" applyFill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7" borderId="4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vertical="top" wrapText="1"/>
    </xf>
    <xf numFmtId="0" fontId="2" fillId="7" borderId="61" xfId="0" applyFont="1" applyFill="1" applyBorder="1" applyAlignment="1">
      <alignment vertical="top" wrapText="1"/>
    </xf>
    <xf numFmtId="0" fontId="2" fillId="7" borderId="18" xfId="0" applyFont="1" applyFill="1" applyBorder="1" applyAlignment="1">
      <alignment horizontal="center" vertical="top" wrapText="1"/>
    </xf>
    <xf numFmtId="0" fontId="12" fillId="3" borderId="25" xfId="0" applyFont="1" applyFill="1" applyBorder="1" applyAlignment="1">
      <alignment vertical="top" wrapText="1"/>
    </xf>
    <xf numFmtId="0" fontId="2" fillId="3" borderId="62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vertical="top" wrapText="1"/>
    </xf>
    <xf numFmtId="0" fontId="2" fillId="3" borderId="25" xfId="0" applyFont="1" applyFill="1" applyBorder="1" applyAlignment="1">
      <alignment vertical="top" wrapText="1"/>
    </xf>
    <xf numFmtId="0" fontId="2" fillId="3" borderId="41" xfId="0" applyFont="1" applyFill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0" fontId="2" fillId="3" borderId="39" xfId="0" applyFont="1" applyFill="1" applyBorder="1" applyAlignment="1">
      <alignment vertical="top" wrapText="1"/>
    </xf>
    <xf numFmtId="0" fontId="2" fillId="6" borderId="40" xfId="0" applyFont="1" applyFill="1" applyBorder="1"/>
    <xf numFmtId="0" fontId="2" fillId="6" borderId="24" xfId="0" applyFont="1" applyFill="1" applyBorder="1"/>
    <xf numFmtId="0" fontId="2" fillId="8" borderId="50" xfId="0" applyFont="1" applyFill="1" applyBorder="1" applyAlignment="1">
      <alignment wrapText="1"/>
    </xf>
    <xf numFmtId="0" fontId="2" fillId="6" borderId="1" xfId="0" applyFont="1" applyFill="1" applyBorder="1"/>
    <xf numFmtId="0" fontId="2" fillId="6" borderId="42" xfId="0" applyFont="1" applyFill="1" applyBorder="1"/>
    <xf numFmtId="0" fontId="3" fillId="4" borderId="53" xfId="0" applyFont="1" applyFill="1" applyBorder="1" applyAlignment="1">
      <alignment vertical="top" wrapText="1"/>
    </xf>
    <xf numFmtId="164" fontId="2" fillId="4" borderId="28" xfId="0" applyNumberFormat="1" applyFont="1" applyFill="1" applyBorder="1" applyAlignment="1">
      <alignment horizontal="center" vertical="top" wrapText="1"/>
    </xf>
    <xf numFmtId="164" fontId="2" fillId="4" borderId="53" xfId="0" applyNumberFormat="1" applyFont="1" applyFill="1" applyBorder="1" applyAlignment="1">
      <alignment horizontal="center" vertical="top" wrapText="1"/>
    </xf>
    <xf numFmtId="0" fontId="3" fillId="4" borderId="66" xfId="0" applyFont="1" applyFill="1" applyBorder="1" applyAlignment="1">
      <alignment horizontal="center" vertical="top" wrapText="1"/>
    </xf>
    <xf numFmtId="0" fontId="3" fillId="10" borderId="21" xfId="0" applyFont="1" applyFill="1" applyBorder="1" applyAlignment="1">
      <alignment vertical="top" wrapText="1"/>
    </xf>
    <xf numFmtId="164" fontId="2" fillId="10" borderId="40" xfId="0" applyNumberFormat="1" applyFont="1" applyFill="1" applyBorder="1" applyAlignment="1">
      <alignment horizontal="center" vertical="top" wrapText="1"/>
    </xf>
    <xf numFmtId="164" fontId="2" fillId="10" borderId="21" xfId="0" applyNumberFormat="1" applyFont="1" applyFill="1" applyBorder="1" applyAlignment="1">
      <alignment horizontal="center" vertical="top" wrapText="1"/>
    </xf>
    <xf numFmtId="0" fontId="3" fillId="10" borderId="15" xfId="0" applyFont="1" applyFill="1" applyBorder="1" applyAlignment="1">
      <alignment vertical="top" wrapText="1"/>
    </xf>
    <xf numFmtId="164" fontId="2" fillId="10" borderId="3" xfId="0" applyNumberFormat="1" applyFont="1" applyFill="1" applyBorder="1" applyAlignment="1">
      <alignment horizontal="center" vertical="top" wrapText="1"/>
    </xf>
    <xf numFmtId="164" fontId="2" fillId="10" borderId="15" xfId="0" applyNumberFormat="1" applyFont="1" applyFill="1" applyBorder="1" applyAlignment="1">
      <alignment horizontal="center" vertical="top" wrapText="1"/>
    </xf>
    <xf numFmtId="0" fontId="3" fillId="10" borderId="55" xfId="0" applyFont="1" applyFill="1" applyBorder="1" applyAlignment="1">
      <alignment vertical="top" wrapText="1"/>
    </xf>
    <xf numFmtId="164" fontId="2" fillId="10" borderId="45" xfId="0" applyNumberFormat="1" applyFont="1" applyFill="1" applyBorder="1" applyAlignment="1">
      <alignment horizontal="center" vertical="top" wrapText="1"/>
    </xf>
    <xf numFmtId="164" fontId="2" fillId="10" borderId="55" xfId="0" applyNumberFormat="1" applyFont="1" applyFill="1" applyBorder="1" applyAlignment="1">
      <alignment horizontal="center" vertical="top" wrapText="1"/>
    </xf>
    <xf numFmtId="164" fontId="3" fillId="5" borderId="18" xfId="0" applyNumberFormat="1" applyFont="1" applyFill="1" applyBorder="1" applyAlignment="1">
      <alignment horizontal="center" vertical="top" wrapText="1"/>
    </xf>
    <xf numFmtId="164" fontId="3" fillId="5" borderId="59" xfId="0" applyNumberFormat="1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2" fillId="5" borderId="18" xfId="0" applyFont="1" applyFill="1" applyBorder="1"/>
    <xf numFmtId="0" fontId="2" fillId="5" borderId="19" xfId="0" applyFont="1" applyFill="1" applyBorder="1"/>
    <xf numFmtId="0" fontId="2" fillId="0" borderId="24" xfId="0" applyFont="1" applyBorder="1" applyAlignment="1">
      <alignment vertical="top" wrapText="1"/>
    </xf>
    <xf numFmtId="0" fontId="2" fillId="0" borderId="42" xfId="0" applyFont="1" applyBorder="1" applyAlignment="1">
      <alignment horizontal="left" vertical="top"/>
    </xf>
    <xf numFmtId="0" fontId="2" fillId="7" borderId="37" xfId="0" applyFont="1" applyFill="1" applyBorder="1" applyAlignment="1">
      <alignment horizontal="center" vertical="top" wrapText="1"/>
    </xf>
    <xf numFmtId="0" fontId="2" fillId="0" borderId="38" xfId="0" applyFont="1" applyBorder="1" applyAlignment="1">
      <alignment horizontal="left" vertical="top" wrapText="1"/>
    </xf>
    <xf numFmtId="0" fontId="2" fillId="7" borderId="24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/>
    </xf>
    <xf numFmtId="0" fontId="2" fillId="0" borderId="41" xfId="0" applyFont="1" applyBorder="1" applyAlignment="1">
      <alignment vertical="top" wrapText="1"/>
    </xf>
    <xf numFmtId="0" fontId="2" fillId="7" borderId="2" xfId="0" applyFont="1" applyFill="1" applyBorder="1" applyAlignment="1">
      <alignment horizontal="center" vertical="top"/>
    </xf>
    <xf numFmtId="164" fontId="2" fillId="3" borderId="21" xfId="0" applyNumberFormat="1" applyFont="1" applyFill="1" applyBorder="1" applyAlignment="1">
      <alignment horizontal="center" vertical="top" wrapText="1"/>
    </xf>
    <xf numFmtId="165" fontId="3" fillId="6" borderId="39" xfId="0" applyNumberFormat="1" applyFont="1" applyFill="1" applyBorder="1" applyAlignment="1">
      <alignment horizontal="center" vertical="top" wrapText="1"/>
    </xf>
    <xf numFmtId="165" fontId="3" fillId="6" borderId="40" xfId="0" applyNumberFormat="1" applyFont="1" applyFill="1" applyBorder="1" applyAlignment="1">
      <alignment horizontal="center" vertical="top" wrapText="1"/>
    </xf>
    <xf numFmtId="165" fontId="3" fillId="6" borderId="24" xfId="0" applyNumberFormat="1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8" xfId="0" applyFont="1" applyFill="1" applyBorder="1" applyAlignment="1">
      <alignment horizontal="left" vertical="top" wrapText="1"/>
    </xf>
    <xf numFmtId="0" fontId="2" fillId="9" borderId="14" xfId="0" applyFont="1" applyFill="1" applyBorder="1"/>
    <xf numFmtId="0" fontId="2" fillId="9" borderId="54" xfId="0" applyFont="1" applyFill="1" applyBorder="1"/>
    <xf numFmtId="0" fontId="2" fillId="7" borderId="63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40" xfId="0" applyFont="1" applyBorder="1" applyAlignment="1">
      <alignment vertical="top"/>
    </xf>
    <xf numFmtId="0" fontId="3" fillId="3" borderId="3" xfId="0" applyFont="1" applyFill="1" applyBorder="1" applyAlignment="1">
      <alignment horizontal="left" vertical="top" wrapText="1"/>
    </xf>
    <xf numFmtId="0" fontId="2" fillId="7" borderId="64" xfId="0" applyFont="1" applyFill="1" applyBorder="1" applyAlignment="1">
      <alignment vertical="top" wrapText="1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horizontal="center" vertical="top"/>
    </xf>
    <xf numFmtId="0" fontId="2" fillId="0" borderId="58" xfId="0" applyFont="1" applyBorder="1" applyAlignment="1">
      <alignment horizontal="center" vertical="top"/>
    </xf>
    <xf numFmtId="0" fontId="2" fillId="7" borderId="65" xfId="0" applyFont="1" applyFill="1" applyBorder="1" applyAlignment="1">
      <alignment vertical="top" wrapText="1"/>
    </xf>
    <xf numFmtId="0" fontId="2" fillId="0" borderId="48" xfId="0" applyFont="1" applyBorder="1" applyAlignment="1">
      <alignment vertical="top"/>
    </xf>
    <xf numFmtId="0" fontId="2" fillId="0" borderId="48" xfId="0" applyFont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0" fontId="2" fillId="6" borderId="39" xfId="0" applyFont="1" applyFill="1" applyBorder="1" applyAlignment="1">
      <alignment horizontal="left" vertical="top" wrapText="1"/>
    </xf>
    <xf numFmtId="0" fontId="3" fillId="6" borderId="40" xfId="0" applyFont="1" applyFill="1" applyBorder="1" applyAlignment="1">
      <alignment horizontal="left" vertical="top" wrapText="1"/>
    </xf>
    <xf numFmtId="164" fontId="9" fillId="6" borderId="40" xfId="0" applyNumberFormat="1" applyFont="1" applyFill="1" applyBorder="1"/>
    <xf numFmtId="0" fontId="2" fillId="3" borderId="50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6" borderId="50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/>
    </xf>
    <xf numFmtId="0" fontId="2" fillId="3" borderId="51" xfId="0" applyFont="1" applyFill="1" applyBorder="1" applyAlignment="1">
      <alignment vertical="top" wrapText="1"/>
    </xf>
    <xf numFmtId="0" fontId="3" fillId="3" borderId="37" xfId="0" applyFont="1" applyFill="1" applyBorder="1" applyAlignment="1">
      <alignment horizontal="left" vertical="top"/>
    </xf>
    <xf numFmtId="0" fontId="2" fillId="6" borderId="39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justify" vertical="center" wrapText="1"/>
    </xf>
    <xf numFmtId="0" fontId="2" fillId="0" borderId="51" xfId="0" applyFont="1" applyBorder="1" applyAlignment="1">
      <alignment horizontal="justify" vertical="center" wrapText="1"/>
    </xf>
    <xf numFmtId="164" fontId="9" fillId="0" borderId="37" xfId="0" applyNumberFormat="1" applyFont="1" applyBorder="1"/>
    <xf numFmtId="164" fontId="9" fillId="0" borderId="38" xfId="0" applyNumberFormat="1" applyFont="1" applyBorder="1"/>
    <xf numFmtId="0" fontId="2" fillId="0" borderId="0" xfId="0" applyFont="1" applyAlignment="1">
      <alignment horizontal="justify" vertical="center" wrapText="1"/>
    </xf>
    <xf numFmtId="16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9" fillId="0" borderId="0" xfId="0" applyNumberFormat="1" applyFont="1"/>
    <xf numFmtId="0" fontId="2" fillId="0" borderId="9" xfId="0" applyFont="1" applyBorder="1"/>
    <xf numFmtId="0" fontId="2" fillId="3" borderId="17" xfId="0" applyFont="1" applyFill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164" fontId="3" fillId="6" borderId="3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2" fillId="6" borderId="52" xfId="0" applyFont="1" applyFill="1" applyBorder="1" applyAlignment="1">
      <alignment horizontal="justify" vertical="center" wrapText="1"/>
    </xf>
    <xf numFmtId="0" fontId="3" fillId="6" borderId="3" xfId="0" applyFont="1" applyFill="1" applyBorder="1" applyAlignment="1">
      <alignment vertical="top" wrapText="1"/>
    </xf>
    <xf numFmtId="164" fontId="3" fillId="6" borderId="15" xfId="0" applyNumberFormat="1" applyFont="1" applyFill="1" applyBorder="1" applyAlignment="1">
      <alignment horizontal="center" vertical="top" wrapText="1"/>
    </xf>
    <xf numFmtId="0" fontId="3" fillId="6" borderId="52" xfId="0" applyFont="1" applyFill="1" applyBorder="1" applyAlignment="1">
      <alignment horizontal="center" vertical="top" wrapText="1"/>
    </xf>
    <xf numFmtId="0" fontId="2" fillId="6" borderId="3" xfId="0" applyFont="1" applyFill="1" applyBorder="1"/>
    <xf numFmtId="0" fontId="2" fillId="6" borderId="46" xfId="0" applyFont="1" applyFill="1" applyBorder="1"/>
    <xf numFmtId="0" fontId="2" fillId="0" borderId="66" xfId="0" applyFont="1" applyBorder="1" applyAlignment="1">
      <alignment horizontal="left" vertical="top"/>
    </xf>
    <xf numFmtId="0" fontId="3" fillId="3" borderId="74" xfId="0" applyFont="1" applyFill="1" applyBorder="1" applyAlignment="1">
      <alignment vertical="top"/>
    </xf>
    <xf numFmtId="164" fontId="2" fillId="3" borderId="28" xfId="0" applyNumberFormat="1" applyFont="1" applyFill="1" applyBorder="1" applyAlignment="1">
      <alignment horizontal="center" vertical="top" wrapText="1"/>
    </xf>
    <xf numFmtId="164" fontId="2" fillId="3" borderId="30" xfId="0" applyNumberFormat="1" applyFont="1" applyFill="1" applyBorder="1" applyAlignment="1">
      <alignment horizontal="center" vertical="top" wrapText="1"/>
    </xf>
    <xf numFmtId="164" fontId="2" fillId="3" borderId="14" xfId="0" applyNumberFormat="1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vertical="top" wrapText="1"/>
    </xf>
    <xf numFmtId="0" fontId="2" fillId="7" borderId="28" xfId="0" applyFont="1" applyFill="1" applyBorder="1" applyAlignment="1">
      <alignment horizontal="center" vertical="top" wrapText="1"/>
    </xf>
    <xf numFmtId="0" fontId="2" fillId="7" borderId="29" xfId="0" applyFont="1" applyFill="1" applyBorder="1" applyAlignment="1">
      <alignment horizontal="center" vertical="top" wrapText="1"/>
    </xf>
    <xf numFmtId="0" fontId="2" fillId="7" borderId="37" xfId="0" applyFont="1" applyFill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 wrapText="1"/>
    </xf>
    <xf numFmtId="0" fontId="2" fillId="7" borderId="52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46" xfId="0" applyFont="1" applyBorder="1" applyAlignment="1">
      <alignment horizontal="center" vertical="top"/>
    </xf>
    <xf numFmtId="0" fontId="2" fillId="3" borderId="27" xfId="0" applyFont="1" applyFill="1" applyBorder="1" applyAlignment="1">
      <alignment horizontal="left" vertical="top" wrapText="1"/>
    </xf>
    <xf numFmtId="0" fontId="3" fillId="7" borderId="28" xfId="0" applyFont="1" applyFill="1" applyBorder="1" applyAlignment="1">
      <alignment vertical="top" wrapText="1"/>
    </xf>
    <xf numFmtId="164" fontId="3" fillId="3" borderId="30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2" fillId="7" borderId="75" xfId="0" applyFont="1" applyFill="1" applyBorder="1" applyAlignment="1">
      <alignment vertical="top" wrapText="1"/>
    </xf>
    <xf numFmtId="0" fontId="2" fillId="0" borderId="67" xfId="0" applyFont="1" applyBorder="1" applyAlignment="1">
      <alignment horizontal="center" vertical="top"/>
    </xf>
    <xf numFmtId="0" fontId="2" fillId="0" borderId="68" xfId="0" applyFont="1" applyBorder="1" applyAlignment="1">
      <alignment horizontal="center" vertical="top"/>
    </xf>
    <xf numFmtId="0" fontId="2" fillId="3" borderId="52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164" fontId="2" fillId="3" borderId="20" xfId="0" applyNumberFormat="1" applyFont="1" applyFill="1" applyBorder="1" applyAlignment="1">
      <alignment horizontal="center" vertical="top" wrapText="1"/>
    </xf>
    <xf numFmtId="164" fontId="2" fillId="0" borderId="76" xfId="0" applyNumberFormat="1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top"/>
    </xf>
    <xf numFmtId="0" fontId="2" fillId="0" borderId="77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0" fontId="2" fillId="0" borderId="37" xfId="0" applyFont="1" applyBorder="1" applyAlignment="1">
      <alignment horizontal="center" vertical="top"/>
    </xf>
    <xf numFmtId="0" fontId="2" fillId="0" borderId="37" xfId="0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17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top" wrapText="1"/>
    </xf>
    <xf numFmtId="0" fontId="10" fillId="3" borderId="25" xfId="0" applyFont="1" applyFill="1" applyBorder="1" applyAlignment="1">
      <alignment horizontal="left" vertical="top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2" fillId="0" borderId="39" xfId="0" applyFont="1" applyBorder="1" applyAlignment="1">
      <alignment vertical="top" wrapText="1"/>
    </xf>
    <xf numFmtId="0" fontId="2" fillId="0" borderId="51" xfId="0" applyFont="1" applyBorder="1" applyAlignment="1">
      <alignment vertical="top" wrapText="1"/>
    </xf>
    <xf numFmtId="0" fontId="3" fillId="3" borderId="18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3" fillId="7" borderId="18" xfId="0" applyFont="1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3" borderId="18" xfId="0" applyFont="1" applyFill="1" applyBorder="1" applyAlignment="1">
      <alignment horizontal="left" vertical="top" wrapText="1"/>
    </xf>
    <xf numFmtId="0" fontId="4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/>
    <xf numFmtId="0" fontId="2" fillId="0" borderId="50" xfId="0" applyFont="1" applyBorder="1" applyAlignment="1">
      <alignment wrapText="1"/>
    </xf>
    <xf numFmtId="0" fontId="2" fillId="0" borderId="51" xfId="0" applyFont="1" applyBorder="1" applyAlignment="1">
      <alignment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F7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A1:O99"/>
  <sheetViews>
    <sheetView tabSelected="1" zoomScaleNormal="100" zoomScaleSheetLayoutView="100" workbookViewId="0">
      <selection activeCell="B2" sqref="B2:K2"/>
    </sheetView>
  </sheetViews>
  <sheetFormatPr defaultColWidth="9.33203125" defaultRowHeight="13.2"/>
  <cols>
    <col min="1" max="1" width="4" style="1" customWidth="1"/>
    <col min="2" max="2" width="13.5546875" style="118" customWidth="1"/>
    <col min="3" max="3" width="45.109375" style="119" customWidth="1"/>
    <col min="4" max="4" width="11.44140625" style="118" customWidth="1"/>
    <col min="5" max="6" width="11.5546875" style="118" customWidth="1"/>
    <col min="7" max="7" width="27.6640625" style="118" customWidth="1"/>
    <col min="8" max="8" width="8.109375" style="118" customWidth="1"/>
    <col min="9" max="9" width="8.5546875" style="118" customWidth="1"/>
    <col min="10" max="10" width="8.6640625" style="118" customWidth="1"/>
    <col min="11" max="11" width="11.5546875" style="118" customWidth="1"/>
    <col min="12" max="16384" width="9.33203125" style="1"/>
  </cols>
  <sheetData>
    <row r="1" spans="2:11" ht="13.95" customHeight="1">
      <c r="F1" s="115"/>
      <c r="G1" s="115"/>
    </row>
    <row r="2" spans="2:11" ht="33.6" customHeight="1" thickBot="1">
      <c r="B2" s="348" t="s">
        <v>140</v>
      </c>
      <c r="C2" s="348"/>
      <c r="D2" s="348"/>
      <c r="E2" s="348"/>
      <c r="F2" s="348"/>
      <c r="G2" s="348"/>
      <c r="H2" s="349"/>
      <c r="I2" s="349"/>
      <c r="J2" s="349"/>
      <c r="K2" s="349"/>
    </row>
    <row r="3" spans="2:11" ht="58.5" customHeight="1">
      <c r="B3" s="352" t="s">
        <v>0</v>
      </c>
      <c r="C3" s="328" t="s">
        <v>1</v>
      </c>
      <c r="D3" s="328" t="s">
        <v>2</v>
      </c>
      <c r="E3" s="328" t="s">
        <v>3</v>
      </c>
      <c r="F3" s="333" t="s">
        <v>4</v>
      </c>
      <c r="G3" s="352" t="s">
        <v>5</v>
      </c>
      <c r="H3" s="354" t="s">
        <v>6</v>
      </c>
      <c r="I3" s="354"/>
      <c r="J3" s="355"/>
      <c r="K3" s="314" t="s">
        <v>7</v>
      </c>
    </row>
    <row r="4" spans="2:11" ht="17.25" customHeight="1" thickBot="1">
      <c r="B4" s="353"/>
      <c r="C4" s="329"/>
      <c r="D4" s="329"/>
      <c r="E4" s="329"/>
      <c r="F4" s="334"/>
      <c r="G4" s="353"/>
      <c r="H4" s="120" t="s">
        <v>8</v>
      </c>
      <c r="I4" s="120" t="s">
        <v>9</v>
      </c>
      <c r="J4" s="120" t="s">
        <v>10</v>
      </c>
      <c r="K4" s="315"/>
    </row>
    <row r="5" spans="2:11" ht="13.8" thickBot="1">
      <c r="B5" s="121">
        <v>1</v>
      </c>
      <c r="C5" s="122">
        <v>2</v>
      </c>
      <c r="D5" s="122">
        <v>3</v>
      </c>
      <c r="E5" s="122">
        <v>4</v>
      </c>
      <c r="F5" s="123">
        <v>5</v>
      </c>
      <c r="G5" s="121">
        <v>6</v>
      </c>
      <c r="H5" s="122">
        <v>7</v>
      </c>
      <c r="I5" s="122">
        <v>8</v>
      </c>
      <c r="J5" s="122">
        <v>9</v>
      </c>
      <c r="K5" s="124">
        <v>10</v>
      </c>
    </row>
    <row r="6" spans="2:11" ht="29.25" customHeight="1" thickBot="1">
      <c r="B6" s="41" t="s">
        <v>11</v>
      </c>
      <c r="C6" s="68" t="s">
        <v>12</v>
      </c>
      <c r="D6" s="125"/>
      <c r="E6" s="125"/>
      <c r="F6" s="126"/>
      <c r="G6" s="127"/>
      <c r="H6" s="128"/>
      <c r="I6" s="128"/>
      <c r="J6" s="128"/>
      <c r="K6" s="129"/>
    </row>
    <row r="7" spans="2:11" ht="29.25" customHeight="1">
      <c r="B7" s="42"/>
      <c r="C7" s="69"/>
      <c r="D7" s="130"/>
      <c r="E7" s="130"/>
      <c r="F7" s="131"/>
      <c r="G7" s="90" t="s">
        <v>13</v>
      </c>
      <c r="H7" s="70">
        <v>400</v>
      </c>
      <c r="I7" s="70">
        <v>450</v>
      </c>
      <c r="J7" s="70">
        <v>450</v>
      </c>
      <c r="K7" s="45" t="s">
        <v>14</v>
      </c>
    </row>
    <row r="8" spans="2:11" ht="29.25" customHeight="1">
      <c r="B8" s="71"/>
      <c r="C8" s="11"/>
      <c r="D8" s="132"/>
      <c r="E8" s="132"/>
      <c r="F8" s="133"/>
      <c r="G8" s="91" t="s">
        <v>15</v>
      </c>
      <c r="H8" s="13">
        <v>50</v>
      </c>
      <c r="I8" s="13">
        <v>51</v>
      </c>
      <c r="J8" s="13">
        <v>52</v>
      </c>
      <c r="K8" s="47" t="s">
        <v>16</v>
      </c>
    </row>
    <row r="9" spans="2:11" ht="65.25" customHeight="1">
      <c r="B9" s="71"/>
      <c r="C9" s="11"/>
      <c r="D9" s="132"/>
      <c r="E9" s="132"/>
      <c r="F9" s="133"/>
      <c r="G9" s="91" t="s">
        <v>17</v>
      </c>
      <c r="H9" s="13">
        <v>5</v>
      </c>
      <c r="I9" s="13">
        <v>5</v>
      </c>
      <c r="J9" s="13">
        <v>5</v>
      </c>
      <c r="K9" s="47" t="s">
        <v>18</v>
      </c>
    </row>
    <row r="10" spans="2:11" ht="29.25" customHeight="1">
      <c r="B10" s="71"/>
      <c r="C10" s="11"/>
      <c r="D10" s="132"/>
      <c r="E10" s="132"/>
      <c r="F10" s="133"/>
      <c r="G10" s="91" t="s">
        <v>19</v>
      </c>
      <c r="H10" s="13">
        <v>2</v>
      </c>
      <c r="I10" s="13">
        <v>2</v>
      </c>
      <c r="J10" s="13">
        <v>2</v>
      </c>
      <c r="K10" s="47" t="s">
        <v>20</v>
      </c>
    </row>
    <row r="11" spans="2:11" ht="43.5" customHeight="1">
      <c r="B11" s="71"/>
      <c r="C11" s="11"/>
      <c r="D11" s="132"/>
      <c r="E11" s="132"/>
      <c r="F11" s="133"/>
      <c r="G11" s="91" t="s">
        <v>21</v>
      </c>
      <c r="H11" s="13">
        <v>10</v>
      </c>
      <c r="I11" s="13">
        <v>10</v>
      </c>
      <c r="J11" s="13">
        <v>10</v>
      </c>
      <c r="K11" s="47"/>
    </row>
    <row r="12" spans="2:11" ht="29.25" customHeight="1" thickBot="1">
      <c r="B12" s="72"/>
      <c r="C12" s="73"/>
      <c r="D12" s="134"/>
      <c r="E12" s="134"/>
      <c r="F12" s="135"/>
      <c r="G12" s="92" t="s">
        <v>22</v>
      </c>
      <c r="H12" s="136">
        <v>500</v>
      </c>
      <c r="I12" s="136">
        <v>570</v>
      </c>
      <c r="J12" s="136">
        <v>630</v>
      </c>
      <c r="K12" s="74"/>
    </row>
    <row r="13" spans="2:11" ht="31.35" customHeight="1" thickBot="1">
      <c r="B13" s="24" t="s">
        <v>23</v>
      </c>
      <c r="C13" s="18" t="s">
        <v>24</v>
      </c>
      <c r="D13" s="137"/>
      <c r="E13" s="137"/>
      <c r="F13" s="138"/>
      <c r="G13" s="139"/>
      <c r="H13" s="140"/>
      <c r="I13" s="140"/>
      <c r="J13" s="140"/>
      <c r="K13" s="141"/>
    </row>
    <row r="14" spans="2:11" ht="29.25" customHeight="1">
      <c r="B14" s="316" t="s">
        <v>25</v>
      </c>
      <c r="C14" s="342" t="s">
        <v>26</v>
      </c>
      <c r="D14" s="22"/>
      <c r="E14" s="22"/>
      <c r="F14" s="142"/>
      <c r="G14" s="93" t="s">
        <v>27</v>
      </c>
      <c r="H14" s="143">
        <v>60</v>
      </c>
      <c r="I14" s="144">
        <v>70</v>
      </c>
      <c r="J14" s="144">
        <v>80</v>
      </c>
      <c r="K14" s="23"/>
    </row>
    <row r="15" spans="2:11" ht="30" customHeight="1">
      <c r="B15" s="316"/>
      <c r="C15" s="343"/>
      <c r="D15" s="145"/>
      <c r="E15" s="146"/>
      <c r="F15" s="147"/>
      <c r="G15" s="94" t="s">
        <v>28</v>
      </c>
      <c r="H15" s="143">
        <v>65</v>
      </c>
      <c r="I15" s="144">
        <v>70</v>
      </c>
      <c r="J15" s="144">
        <v>85</v>
      </c>
      <c r="K15" s="14"/>
    </row>
    <row r="16" spans="2:11" ht="39.75" customHeight="1">
      <c r="B16" s="317"/>
      <c r="C16" s="343"/>
      <c r="D16" s="145"/>
      <c r="E16" s="146"/>
      <c r="F16" s="147"/>
      <c r="G16" s="94" t="s">
        <v>29</v>
      </c>
      <c r="H16" s="143">
        <v>5</v>
      </c>
      <c r="I16" s="144">
        <v>5</v>
      </c>
      <c r="J16" s="144">
        <v>5</v>
      </c>
      <c r="K16" s="14" t="s">
        <v>30</v>
      </c>
    </row>
    <row r="17" spans="1:15" ht="41.25" customHeight="1">
      <c r="B17" s="317"/>
      <c r="C17" s="343"/>
      <c r="D17" s="145"/>
      <c r="E17" s="146"/>
      <c r="F17" s="147"/>
      <c r="G17" s="94" t="s">
        <v>31</v>
      </c>
      <c r="H17" s="143">
        <v>5</v>
      </c>
      <c r="I17" s="144">
        <v>5</v>
      </c>
      <c r="J17" s="144">
        <v>5</v>
      </c>
      <c r="K17" s="14" t="s">
        <v>32</v>
      </c>
    </row>
    <row r="18" spans="1:15" ht="30" customHeight="1">
      <c r="B18" s="317"/>
      <c r="C18" s="343"/>
      <c r="D18" s="145"/>
      <c r="E18" s="146"/>
      <c r="F18" s="147"/>
      <c r="G18" s="117" t="s">
        <v>33</v>
      </c>
      <c r="H18" s="143">
        <v>3</v>
      </c>
      <c r="I18" s="144">
        <v>3</v>
      </c>
      <c r="J18" s="144">
        <v>3</v>
      </c>
      <c r="K18" s="14"/>
    </row>
    <row r="19" spans="1:15" ht="42" customHeight="1" thickBot="1">
      <c r="B19" s="318"/>
      <c r="C19" s="344"/>
      <c r="D19" s="148"/>
      <c r="E19" s="149"/>
      <c r="F19" s="150"/>
      <c r="G19" s="151" t="s">
        <v>34</v>
      </c>
      <c r="H19" s="152">
        <v>1</v>
      </c>
      <c r="I19" s="153">
        <v>1</v>
      </c>
      <c r="J19" s="153">
        <v>1</v>
      </c>
      <c r="K19" s="15" t="s">
        <v>35</v>
      </c>
    </row>
    <row r="20" spans="1:15" ht="42.75" customHeight="1">
      <c r="A20" s="9"/>
      <c r="B20" s="321" t="s">
        <v>128</v>
      </c>
      <c r="C20" s="346" t="s">
        <v>36</v>
      </c>
      <c r="D20" s="156"/>
      <c r="E20" s="156"/>
      <c r="F20" s="157"/>
      <c r="G20" s="103" t="s">
        <v>38</v>
      </c>
      <c r="H20" s="158">
        <v>4</v>
      </c>
      <c r="I20" s="158">
        <v>4</v>
      </c>
      <c r="J20" s="158">
        <v>4</v>
      </c>
      <c r="K20" s="159"/>
      <c r="L20" s="9"/>
      <c r="M20" s="9"/>
      <c r="N20" s="9"/>
      <c r="O20" s="9"/>
    </row>
    <row r="21" spans="1:15" ht="32.25" customHeight="1">
      <c r="A21" s="9"/>
      <c r="B21" s="322"/>
      <c r="C21" s="343"/>
      <c r="D21" s="160"/>
      <c r="E21" s="160"/>
      <c r="F21" s="161"/>
      <c r="G21" s="162" t="s">
        <v>39</v>
      </c>
      <c r="H21" s="163">
        <v>2</v>
      </c>
      <c r="I21" s="163">
        <v>2</v>
      </c>
      <c r="J21" s="163">
        <v>2</v>
      </c>
      <c r="K21" s="164" t="s">
        <v>40</v>
      </c>
      <c r="L21" s="9"/>
      <c r="M21" s="9"/>
      <c r="N21" s="9"/>
      <c r="O21" s="9"/>
    </row>
    <row r="22" spans="1:15" ht="33.75" customHeight="1">
      <c r="A22" s="9"/>
      <c r="B22" s="322"/>
      <c r="C22" s="343"/>
      <c r="D22" s="160"/>
      <c r="E22" s="160"/>
      <c r="F22" s="161"/>
      <c r="G22" s="93" t="s">
        <v>41</v>
      </c>
      <c r="H22" s="166">
        <v>2</v>
      </c>
      <c r="I22" s="165">
        <v>2</v>
      </c>
      <c r="J22" s="165">
        <v>2</v>
      </c>
      <c r="K22" s="167"/>
      <c r="L22" s="9"/>
      <c r="M22" s="9"/>
      <c r="N22" s="9"/>
      <c r="O22" s="9"/>
    </row>
    <row r="23" spans="1:15" ht="19.5" customHeight="1" thickBot="1">
      <c r="A23" s="9"/>
      <c r="B23" s="322"/>
      <c r="C23" s="343"/>
      <c r="D23" s="168"/>
      <c r="E23" s="168"/>
      <c r="F23" s="169"/>
      <c r="G23" s="170" t="s">
        <v>42</v>
      </c>
      <c r="H23" s="171">
        <v>2</v>
      </c>
      <c r="I23" s="171">
        <v>1</v>
      </c>
      <c r="J23" s="171">
        <v>1</v>
      </c>
      <c r="K23" s="172"/>
      <c r="L23" s="9"/>
      <c r="M23" s="9"/>
      <c r="N23" s="9"/>
      <c r="O23" s="9"/>
    </row>
    <row r="24" spans="1:15" ht="17.25" customHeight="1">
      <c r="B24" s="173"/>
      <c r="C24" s="66" t="s">
        <v>43</v>
      </c>
      <c r="D24" s="67">
        <f>+D26+D27</f>
        <v>876.5</v>
      </c>
      <c r="E24" s="67">
        <f>+E26</f>
        <v>969</v>
      </c>
      <c r="F24" s="87">
        <f>+F26</f>
        <v>1063.3</v>
      </c>
      <c r="G24" s="111"/>
      <c r="H24" s="174"/>
      <c r="I24" s="174"/>
      <c r="J24" s="174"/>
      <c r="K24" s="175"/>
    </row>
    <row r="25" spans="1:15" ht="17.25" customHeight="1">
      <c r="B25" s="326"/>
      <c r="C25" s="3" t="s">
        <v>44</v>
      </c>
      <c r="D25" s="5"/>
      <c r="E25" s="5"/>
      <c r="F25" s="77"/>
      <c r="G25" s="97"/>
      <c r="H25" s="176"/>
      <c r="I25" s="176"/>
      <c r="J25" s="176"/>
      <c r="K25" s="177"/>
    </row>
    <row r="26" spans="1:15" ht="27" customHeight="1">
      <c r="B26" s="327"/>
      <c r="C26" s="2" t="s">
        <v>45</v>
      </c>
      <c r="D26" s="4">
        <v>857</v>
      </c>
      <c r="E26" s="4">
        <v>969</v>
      </c>
      <c r="F26" s="75">
        <v>1063.3</v>
      </c>
      <c r="G26" s="98"/>
      <c r="H26" s="176"/>
      <c r="I26" s="176"/>
      <c r="J26" s="176"/>
      <c r="K26" s="177"/>
    </row>
    <row r="27" spans="1:15" ht="21" customHeight="1" thickBot="1">
      <c r="B27" s="178"/>
      <c r="C27" s="20" t="s">
        <v>46</v>
      </c>
      <c r="D27" s="21">
        <v>19.5</v>
      </c>
      <c r="E27" s="21"/>
      <c r="F27" s="76"/>
      <c r="G27" s="109"/>
      <c r="H27" s="154"/>
      <c r="I27" s="154"/>
      <c r="J27" s="154"/>
      <c r="K27" s="155"/>
    </row>
    <row r="28" spans="1:15" ht="31.5" customHeight="1" thickBot="1">
      <c r="B28" s="24" t="s">
        <v>47</v>
      </c>
      <c r="C28" s="18" t="s">
        <v>48</v>
      </c>
      <c r="D28" s="19"/>
      <c r="E28" s="19"/>
      <c r="F28" s="179"/>
      <c r="G28" s="139"/>
      <c r="H28" s="140"/>
      <c r="I28" s="140"/>
      <c r="J28" s="140"/>
      <c r="K28" s="141"/>
    </row>
    <row r="29" spans="1:15" ht="21.75" customHeight="1">
      <c r="B29" s="324" t="s">
        <v>129</v>
      </c>
      <c r="C29" s="342" t="s">
        <v>51</v>
      </c>
      <c r="D29" s="27"/>
      <c r="E29" s="27"/>
      <c r="F29" s="80"/>
      <c r="G29" s="95" t="s">
        <v>52</v>
      </c>
      <c r="H29" s="26">
        <v>1</v>
      </c>
      <c r="I29" s="26"/>
      <c r="J29" s="26"/>
      <c r="K29" s="17" t="s">
        <v>50</v>
      </c>
    </row>
    <row r="30" spans="1:15" ht="20.25" customHeight="1">
      <c r="B30" s="336"/>
      <c r="C30" s="343"/>
      <c r="D30" s="7"/>
      <c r="E30" s="7"/>
      <c r="F30" s="180"/>
      <c r="G30" s="96" t="s">
        <v>53</v>
      </c>
      <c r="H30" s="181">
        <v>47</v>
      </c>
      <c r="I30" s="181">
        <v>100</v>
      </c>
      <c r="J30" s="181"/>
      <c r="K30" s="28"/>
    </row>
    <row r="31" spans="1:15" ht="18" customHeight="1" thickBot="1">
      <c r="B31" s="336"/>
      <c r="C31" s="343"/>
      <c r="D31" s="7"/>
      <c r="E31" s="7"/>
      <c r="F31" s="180"/>
      <c r="G31" s="96" t="s">
        <v>54</v>
      </c>
      <c r="H31" s="181"/>
      <c r="I31" s="181"/>
      <c r="J31" s="181"/>
      <c r="K31" s="28"/>
    </row>
    <row r="32" spans="1:15" ht="24" customHeight="1">
      <c r="B32" s="324" t="s">
        <v>130</v>
      </c>
      <c r="C32" s="342" t="s">
        <v>55</v>
      </c>
      <c r="D32" s="27"/>
      <c r="E32" s="27"/>
      <c r="F32" s="80"/>
      <c r="G32" s="95" t="s">
        <v>56</v>
      </c>
      <c r="H32" s="183">
        <v>1</v>
      </c>
      <c r="I32" s="183"/>
      <c r="J32" s="183"/>
      <c r="K32" s="17"/>
    </row>
    <row r="33" spans="2:11" ht="30.75" customHeight="1" thickBot="1">
      <c r="B33" s="325"/>
      <c r="C33" s="344"/>
      <c r="D33" s="58"/>
      <c r="E33" s="58"/>
      <c r="F33" s="83"/>
      <c r="G33" s="184" t="s">
        <v>49</v>
      </c>
      <c r="H33" s="186"/>
      <c r="I33" s="185">
        <v>100</v>
      </c>
      <c r="J33" s="185"/>
      <c r="K33" s="31" t="s">
        <v>50</v>
      </c>
    </row>
    <row r="34" spans="2:11" ht="27.75" customHeight="1">
      <c r="B34" s="187" t="s">
        <v>57</v>
      </c>
      <c r="C34" s="346" t="s">
        <v>58</v>
      </c>
      <c r="D34" s="27"/>
      <c r="E34" s="27"/>
      <c r="F34" s="80"/>
      <c r="G34" s="188" t="s">
        <v>59</v>
      </c>
      <c r="H34" s="189"/>
      <c r="I34" s="189">
        <v>1</v>
      </c>
      <c r="J34" s="189"/>
      <c r="K34" s="32" t="s">
        <v>50</v>
      </c>
    </row>
    <row r="35" spans="2:11" ht="31.5" customHeight="1">
      <c r="B35" s="190"/>
      <c r="C35" s="343"/>
      <c r="D35" s="7"/>
      <c r="E35" s="7"/>
      <c r="F35" s="180"/>
      <c r="G35" s="191" t="s">
        <v>60</v>
      </c>
      <c r="H35" s="116">
        <v>6</v>
      </c>
      <c r="I35" s="116">
        <v>52</v>
      </c>
      <c r="J35" s="116">
        <v>73</v>
      </c>
      <c r="K35" s="33"/>
    </row>
    <row r="36" spans="2:11" ht="34.5" customHeight="1">
      <c r="B36" s="190"/>
      <c r="C36" s="343"/>
      <c r="D36" s="7"/>
      <c r="E36" s="7"/>
      <c r="F36" s="180"/>
      <c r="G36" s="192" t="s">
        <v>61</v>
      </c>
      <c r="H36" s="193">
        <v>1</v>
      </c>
      <c r="I36" s="116"/>
      <c r="J36" s="116"/>
      <c r="K36" s="33"/>
    </row>
    <row r="37" spans="2:11" ht="29.25" customHeight="1">
      <c r="B37" s="190"/>
      <c r="C37" s="343"/>
      <c r="D37" s="7"/>
      <c r="E37" s="7"/>
      <c r="F37" s="180"/>
      <c r="G37" s="194" t="s">
        <v>62</v>
      </c>
      <c r="H37" s="116"/>
      <c r="I37" s="116"/>
      <c r="J37" s="116"/>
      <c r="K37" s="33"/>
    </row>
    <row r="38" spans="2:11" ht="30" customHeight="1">
      <c r="B38" s="190"/>
      <c r="C38" s="343"/>
      <c r="D38" s="58"/>
      <c r="E38" s="58"/>
      <c r="F38" s="81"/>
      <c r="G38" s="195" t="s">
        <v>63</v>
      </c>
      <c r="H38" s="116"/>
      <c r="I38" s="116"/>
      <c r="J38" s="116">
        <v>1</v>
      </c>
      <c r="K38" s="33"/>
    </row>
    <row r="39" spans="2:11" ht="44.25" customHeight="1">
      <c r="B39" s="190"/>
      <c r="C39" s="343"/>
      <c r="D39" s="58"/>
      <c r="E39" s="58"/>
      <c r="F39" s="81"/>
      <c r="G39" s="196" t="s">
        <v>64</v>
      </c>
      <c r="H39" s="116"/>
      <c r="I39" s="116"/>
      <c r="J39" s="116"/>
      <c r="K39" s="33"/>
    </row>
    <row r="40" spans="2:11" ht="42" customHeight="1" thickBot="1">
      <c r="B40" s="197"/>
      <c r="C40" s="344"/>
      <c r="D40" s="30"/>
      <c r="E40" s="58"/>
      <c r="F40" s="81"/>
      <c r="G40" s="184" t="s">
        <v>131</v>
      </c>
      <c r="H40" s="116"/>
      <c r="I40" s="116"/>
      <c r="J40" s="116"/>
      <c r="K40" s="33"/>
    </row>
    <row r="41" spans="2:11" ht="28.5" customHeight="1" thickBot="1">
      <c r="B41" s="281" t="s">
        <v>65</v>
      </c>
      <c r="C41" s="282" t="s">
        <v>66</v>
      </c>
      <c r="D41" s="283"/>
      <c r="E41" s="284"/>
      <c r="F41" s="285"/>
      <c r="G41" s="286" t="s">
        <v>49</v>
      </c>
      <c r="H41" s="287"/>
      <c r="I41" s="287"/>
      <c r="J41" s="287"/>
      <c r="K41" s="288"/>
    </row>
    <row r="42" spans="2:11" ht="17.25" customHeight="1">
      <c r="B42" s="275"/>
      <c r="C42" s="276" t="s">
        <v>43</v>
      </c>
      <c r="D42" s="273">
        <f>D44+D46+D45</f>
        <v>426.9</v>
      </c>
      <c r="E42" s="273">
        <f>+E44+E45+E46</f>
        <v>1924.9</v>
      </c>
      <c r="F42" s="277">
        <f>+F44+F45+F46</f>
        <v>1450</v>
      </c>
      <c r="G42" s="278"/>
      <c r="H42" s="279"/>
      <c r="I42" s="279"/>
      <c r="J42" s="279"/>
      <c r="K42" s="280"/>
    </row>
    <row r="43" spans="2:11" ht="17.25" customHeight="1">
      <c r="B43" s="323"/>
      <c r="C43" s="3" t="s">
        <v>44</v>
      </c>
      <c r="D43" s="5"/>
      <c r="E43" s="5"/>
      <c r="F43" s="77"/>
      <c r="G43" s="97"/>
      <c r="H43" s="176"/>
      <c r="I43" s="176"/>
      <c r="J43" s="176"/>
      <c r="K43" s="177"/>
    </row>
    <row r="44" spans="2:11" ht="27.75" customHeight="1">
      <c r="B44" s="323"/>
      <c r="C44" s="2" t="s">
        <v>45</v>
      </c>
      <c r="D44" s="4">
        <v>416.9</v>
      </c>
      <c r="E44" s="4">
        <v>1924.9</v>
      </c>
      <c r="F44" s="75">
        <v>1450</v>
      </c>
      <c r="G44" s="98"/>
      <c r="H44" s="176"/>
      <c r="I44" s="176"/>
      <c r="J44" s="176"/>
      <c r="K44" s="177"/>
    </row>
    <row r="45" spans="2:11" ht="15.75" customHeight="1">
      <c r="B45" s="323"/>
      <c r="C45" s="2" t="s">
        <v>67</v>
      </c>
      <c r="D45" s="4">
        <v>0</v>
      </c>
      <c r="E45" s="4">
        <v>0</v>
      </c>
      <c r="F45" s="75">
        <v>0</v>
      </c>
      <c r="G45" s="98"/>
      <c r="H45" s="176"/>
      <c r="I45" s="176"/>
      <c r="J45" s="176"/>
      <c r="K45" s="177"/>
    </row>
    <row r="46" spans="2:11" ht="16.5" customHeight="1">
      <c r="B46" s="323"/>
      <c r="C46" s="2" t="s">
        <v>46</v>
      </c>
      <c r="D46" s="4">
        <v>10</v>
      </c>
      <c r="E46" s="4">
        <v>0</v>
      </c>
      <c r="F46" s="75">
        <v>0</v>
      </c>
      <c r="G46" s="98"/>
      <c r="H46" s="176"/>
      <c r="I46" s="176"/>
      <c r="J46" s="176"/>
      <c r="K46" s="177"/>
    </row>
    <row r="47" spans="2:11" ht="16.5" customHeight="1">
      <c r="B47" s="201" t="s">
        <v>37</v>
      </c>
      <c r="C47" s="35" t="s">
        <v>68</v>
      </c>
      <c r="D47" s="36">
        <f>+D49</f>
        <v>0</v>
      </c>
      <c r="E47" s="36">
        <f>+E49</f>
        <v>0</v>
      </c>
      <c r="F47" s="78">
        <f>+F49</f>
        <v>0</v>
      </c>
      <c r="G47" s="99" t="s">
        <v>37</v>
      </c>
      <c r="H47" s="202"/>
      <c r="I47" s="202"/>
      <c r="J47" s="202"/>
      <c r="K47" s="203"/>
    </row>
    <row r="48" spans="2:11" ht="16.5" customHeight="1">
      <c r="B48" s="350" t="s">
        <v>37</v>
      </c>
      <c r="C48" s="2" t="s">
        <v>69</v>
      </c>
      <c r="D48" s="37" t="s">
        <v>37</v>
      </c>
      <c r="E48" s="37" t="s">
        <v>37</v>
      </c>
      <c r="F48" s="79" t="s">
        <v>37</v>
      </c>
      <c r="G48" s="100" t="s">
        <v>37</v>
      </c>
      <c r="H48" s="176"/>
      <c r="I48" s="176"/>
      <c r="J48" s="176"/>
      <c r="K48" s="177"/>
    </row>
    <row r="49" spans="2:11" ht="17.399999999999999" customHeight="1" thickBot="1">
      <c r="B49" s="351"/>
      <c r="C49" s="34" t="s">
        <v>70</v>
      </c>
      <c r="D49" s="21">
        <v>0</v>
      </c>
      <c r="E49" s="21">
        <v>0</v>
      </c>
      <c r="F49" s="76">
        <v>0</v>
      </c>
      <c r="G49" s="101" t="s">
        <v>37</v>
      </c>
      <c r="H49" s="154"/>
      <c r="I49" s="154"/>
      <c r="J49" s="154"/>
      <c r="K49" s="155"/>
    </row>
    <row r="50" spans="2:11" ht="28.5" customHeight="1" thickBot="1">
      <c r="B50" s="41" t="s">
        <v>71</v>
      </c>
      <c r="C50" s="204" t="s">
        <v>72</v>
      </c>
      <c r="D50" s="205"/>
      <c r="E50" s="205"/>
      <c r="F50" s="206"/>
      <c r="G50" s="207"/>
      <c r="H50" s="128"/>
      <c r="I50" s="128"/>
      <c r="J50" s="128"/>
      <c r="K50" s="129"/>
    </row>
    <row r="51" spans="2:11" ht="54.75" customHeight="1">
      <c r="B51" s="42"/>
      <c r="C51" s="208"/>
      <c r="D51" s="209"/>
      <c r="E51" s="209"/>
      <c r="F51" s="210"/>
      <c r="G51" s="90" t="s">
        <v>73</v>
      </c>
      <c r="H51" s="43" t="s">
        <v>74</v>
      </c>
      <c r="I51" s="44" t="s">
        <v>75</v>
      </c>
      <c r="J51" s="44" t="s">
        <v>76</v>
      </c>
      <c r="K51" s="45" t="s">
        <v>77</v>
      </c>
    </row>
    <row r="52" spans="2:11" ht="44.25" customHeight="1">
      <c r="B52" s="46"/>
      <c r="C52" s="211"/>
      <c r="D52" s="212"/>
      <c r="E52" s="212"/>
      <c r="F52" s="213"/>
      <c r="G52" s="91" t="s">
        <v>78</v>
      </c>
      <c r="H52" s="38">
        <v>1.7</v>
      </c>
      <c r="I52" s="39">
        <v>1.8</v>
      </c>
      <c r="J52" s="39">
        <v>1.9</v>
      </c>
      <c r="K52" s="47" t="s">
        <v>79</v>
      </c>
    </row>
    <row r="53" spans="2:11" ht="54.75" customHeight="1">
      <c r="B53" s="46"/>
      <c r="C53" s="211"/>
      <c r="D53" s="212"/>
      <c r="E53" s="212"/>
      <c r="F53" s="213"/>
      <c r="G53" s="91" t="s">
        <v>80</v>
      </c>
      <c r="H53" s="12">
        <v>50</v>
      </c>
      <c r="I53" s="40">
        <v>52</v>
      </c>
      <c r="J53" s="40">
        <v>52.5</v>
      </c>
      <c r="K53" s="48" t="s">
        <v>81</v>
      </c>
    </row>
    <row r="54" spans="2:11" ht="30" customHeight="1">
      <c r="B54" s="46"/>
      <c r="C54" s="211"/>
      <c r="D54" s="212"/>
      <c r="E54" s="212"/>
      <c r="F54" s="213"/>
      <c r="G54" s="91" t="s">
        <v>82</v>
      </c>
      <c r="H54" s="113">
        <v>3.2</v>
      </c>
      <c r="I54" s="114">
        <v>3.5</v>
      </c>
      <c r="J54" s="114">
        <v>3.7</v>
      </c>
      <c r="K54" s="48" t="s">
        <v>81</v>
      </c>
    </row>
    <row r="55" spans="2:11" ht="84.75" customHeight="1" thickBot="1">
      <c r="B55" s="49"/>
      <c r="C55" s="214"/>
      <c r="D55" s="215"/>
      <c r="E55" s="215"/>
      <c r="F55" s="216"/>
      <c r="G55" s="102" t="s">
        <v>83</v>
      </c>
      <c r="H55" s="50">
        <v>60</v>
      </c>
      <c r="I55" s="51">
        <v>62</v>
      </c>
      <c r="J55" s="51">
        <v>65</v>
      </c>
      <c r="K55" s="52" t="s">
        <v>84</v>
      </c>
    </row>
    <row r="56" spans="2:11" ht="30" customHeight="1" thickBot="1">
      <c r="B56" s="53" t="s">
        <v>85</v>
      </c>
      <c r="C56" s="54" t="s">
        <v>86</v>
      </c>
      <c r="D56" s="217"/>
      <c r="E56" s="217"/>
      <c r="F56" s="218"/>
      <c r="G56" s="219"/>
      <c r="H56" s="220"/>
      <c r="I56" s="220"/>
      <c r="J56" s="220"/>
      <c r="K56" s="221"/>
    </row>
    <row r="57" spans="2:11" ht="29.25" customHeight="1">
      <c r="B57" s="319" t="s">
        <v>132</v>
      </c>
      <c r="C57" s="342" t="s">
        <v>87</v>
      </c>
      <c r="D57" s="27"/>
      <c r="E57" s="27"/>
      <c r="F57" s="80"/>
      <c r="G57" s="103" t="s">
        <v>88</v>
      </c>
      <c r="H57" s="26">
        <v>7</v>
      </c>
      <c r="I57" s="26">
        <v>7</v>
      </c>
      <c r="J57" s="26">
        <v>10</v>
      </c>
      <c r="K57" s="222" t="s">
        <v>89</v>
      </c>
    </row>
    <row r="58" spans="2:11" ht="30.75" customHeight="1">
      <c r="B58" s="316"/>
      <c r="C58" s="343"/>
      <c r="D58" s="7"/>
      <c r="E58" s="7"/>
      <c r="F58" s="180"/>
      <c r="G58" s="94" t="s">
        <v>90</v>
      </c>
      <c r="H58" s="181">
        <v>90</v>
      </c>
      <c r="I58" s="181">
        <v>90</v>
      </c>
      <c r="J58" s="181">
        <v>90</v>
      </c>
      <c r="K58" s="223" t="s">
        <v>91</v>
      </c>
    </row>
    <row r="59" spans="2:11" ht="41.25" customHeight="1" thickBot="1">
      <c r="B59" s="320"/>
      <c r="C59" s="344"/>
      <c r="D59" s="30"/>
      <c r="E59" s="30"/>
      <c r="F59" s="182"/>
      <c r="G59" s="104" t="s">
        <v>92</v>
      </c>
      <c r="H59" s="224">
        <v>450</v>
      </c>
      <c r="I59" s="224">
        <v>500</v>
      </c>
      <c r="J59" s="224">
        <v>560</v>
      </c>
      <c r="K59" s="225" t="s">
        <v>93</v>
      </c>
    </row>
    <row r="60" spans="2:11" ht="47.25" customHeight="1">
      <c r="B60" s="319" t="s">
        <v>133</v>
      </c>
      <c r="C60" s="345" t="s">
        <v>94</v>
      </c>
      <c r="D60" s="27"/>
      <c r="E60" s="27"/>
      <c r="F60" s="80"/>
      <c r="G60" s="95" t="s">
        <v>95</v>
      </c>
      <c r="H60" s="158">
        <v>10</v>
      </c>
      <c r="I60" s="158">
        <v>10</v>
      </c>
      <c r="J60" s="158">
        <v>10</v>
      </c>
      <c r="K60" s="226"/>
    </row>
    <row r="61" spans="2:11" ht="55.5" customHeight="1" thickBot="1">
      <c r="B61" s="316"/>
      <c r="C61" s="344"/>
      <c r="D61" s="58"/>
      <c r="E61" s="58"/>
      <c r="F61" s="81"/>
      <c r="G61" s="105" t="s">
        <v>96</v>
      </c>
      <c r="H61" s="227">
        <v>6</v>
      </c>
      <c r="I61" s="227">
        <v>6</v>
      </c>
      <c r="J61" s="227">
        <v>6</v>
      </c>
      <c r="K61" s="33"/>
    </row>
    <row r="62" spans="2:11" ht="30" customHeight="1" thickBot="1">
      <c r="B62" s="272" t="s">
        <v>134</v>
      </c>
      <c r="C62" s="16" t="s">
        <v>97</v>
      </c>
      <c r="D62" s="27"/>
      <c r="E62" s="27"/>
      <c r="F62" s="80"/>
      <c r="G62" s="106" t="s">
        <v>98</v>
      </c>
      <c r="H62" s="55">
        <v>1</v>
      </c>
      <c r="I62" s="55">
        <v>1</v>
      </c>
      <c r="J62" s="55">
        <v>1</v>
      </c>
      <c r="K62" s="56"/>
    </row>
    <row r="63" spans="2:11" ht="31.2" customHeight="1">
      <c r="B63" s="337" t="s">
        <v>135</v>
      </c>
      <c r="C63" s="342" t="s">
        <v>99</v>
      </c>
      <c r="D63" s="65"/>
      <c r="E63" s="27"/>
      <c r="F63" s="80"/>
      <c r="G63" s="106" t="s">
        <v>100</v>
      </c>
      <c r="H63" s="55">
        <v>10</v>
      </c>
      <c r="I63" s="55">
        <v>10</v>
      </c>
      <c r="J63" s="55">
        <v>10</v>
      </c>
      <c r="K63" s="56"/>
    </row>
    <row r="64" spans="2:11" ht="28.5" customHeight="1">
      <c r="B64" s="338"/>
      <c r="C64" s="343"/>
      <c r="D64" s="7"/>
      <c r="E64" s="7"/>
      <c r="F64" s="180"/>
      <c r="G64" s="117" t="s">
        <v>101</v>
      </c>
      <c r="H64" s="228">
        <v>20</v>
      </c>
      <c r="I64" s="228">
        <v>20</v>
      </c>
      <c r="J64" s="228">
        <v>20</v>
      </c>
      <c r="K64" s="59"/>
    </row>
    <row r="65" spans="2:11" ht="29.4" customHeight="1" thickBot="1">
      <c r="B65" s="339"/>
      <c r="C65" s="343"/>
      <c r="D65" s="58"/>
      <c r="E65" s="58"/>
      <c r="F65" s="81"/>
      <c r="G65" s="229" t="s">
        <v>102</v>
      </c>
      <c r="H65" s="230">
        <v>10</v>
      </c>
      <c r="I65" s="230">
        <v>10</v>
      </c>
      <c r="J65" s="230">
        <v>10</v>
      </c>
      <c r="K65" s="60"/>
    </row>
    <row r="66" spans="2:11" ht="30.75" customHeight="1">
      <c r="B66" s="340" t="s">
        <v>136</v>
      </c>
      <c r="C66" s="346" t="s">
        <v>103</v>
      </c>
      <c r="D66" s="65"/>
      <c r="E66" s="65"/>
      <c r="F66" s="231"/>
      <c r="G66" s="198" t="s">
        <v>137</v>
      </c>
      <c r="H66" s="55">
        <v>1</v>
      </c>
      <c r="I66" s="55"/>
      <c r="J66" s="55"/>
      <c r="K66" s="56"/>
    </row>
    <row r="67" spans="2:11" ht="28.5" customHeight="1" thickBot="1">
      <c r="B67" s="341"/>
      <c r="C67" s="344"/>
      <c r="D67" s="30"/>
      <c r="E67" s="30"/>
      <c r="F67" s="182"/>
      <c r="G67" s="104" t="s">
        <v>49</v>
      </c>
      <c r="H67" s="289">
        <v>37</v>
      </c>
      <c r="I67" s="289">
        <v>100</v>
      </c>
      <c r="J67" s="289"/>
      <c r="K67" s="290"/>
    </row>
    <row r="68" spans="2:11" ht="17.25" customHeight="1">
      <c r="B68" s="173"/>
      <c r="C68" s="66" t="s">
        <v>43</v>
      </c>
      <c r="D68" s="67">
        <f>+D70+D71</f>
        <v>628.70000000000005</v>
      </c>
      <c r="E68" s="67">
        <f t="shared" ref="E68" si="0">+E70+E71</f>
        <v>645.70000000000005</v>
      </c>
      <c r="F68" s="87">
        <f t="shared" ref="F68" si="1">+F70+F71</f>
        <v>568.70000000000005</v>
      </c>
      <c r="G68" s="232"/>
      <c r="H68" s="233"/>
      <c r="I68" s="233"/>
      <c r="J68" s="233"/>
      <c r="K68" s="234"/>
    </row>
    <row r="69" spans="2:11" ht="17.25" customHeight="1">
      <c r="B69" s="326"/>
      <c r="C69" s="3" t="s">
        <v>44</v>
      </c>
      <c r="D69" s="5"/>
      <c r="E69" s="5"/>
      <c r="F69" s="77"/>
      <c r="G69" s="107"/>
      <c r="H69" s="176"/>
      <c r="I69" s="176"/>
      <c r="J69" s="176"/>
      <c r="K69" s="177"/>
    </row>
    <row r="70" spans="2:11" ht="29.25" customHeight="1">
      <c r="B70" s="327"/>
      <c r="C70" s="2" t="s">
        <v>45</v>
      </c>
      <c r="D70" s="4">
        <v>628.70000000000005</v>
      </c>
      <c r="E70" s="4">
        <v>645.70000000000005</v>
      </c>
      <c r="F70" s="75">
        <v>568.70000000000005</v>
      </c>
      <c r="G70" s="108"/>
      <c r="H70" s="176"/>
      <c r="I70" s="176"/>
      <c r="J70" s="176"/>
      <c r="K70" s="177"/>
    </row>
    <row r="71" spans="2:11" ht="16.5" customHeight="1" thickBot="1">
      <c r="B71" s="330"/>
      <c r="C71" s="34" t="s">
        <v>46</v>
      </c>
      <c r="D71" s="61"/>
      <c r="E71" s="21"/>
      <c r="F71" s="76"/>
      <c r="G71" s="109"/>
      <c r="H71" s="154"/>
      <c r="I71" s="154"/>
      <c r="J71" s="154"/>
      <c r="K71" s="155"/>
    </row>
    <row r="72" spans="2:11" ht="21" customHeight="1" thickBot="1">
      <c r="B72" s="235" t="s">
        <v>104</v>
      </c>
      <c r="C72" s="236" t="s">
        <v>105</v>
      </c>
      <c r="D72" s="62"/>
      <c r="E72" s="62"/>
      <c r="F72" s="82"/>
      <c r="G72" s="110"/>
      <c r="H72" s="237"/>
      <c r="I72" s="237"/>
      <c r="J72" s="237"/>
      <c r="K72" s="238"/>
    </row>
    <row r="73" spans="2:11" ht="69" customHeight="1" thickBot="1">
      <c r="B73" s="296" t="s">
        <v>106</v>
      </c>
      <c r="C73" s="297" t="s">
        <v>138</v>
      </c>
      <c r="D73" s="298"/>
      <c r="E73" s="298"/>
      <c r="F73" s="299"/>
      <c r="G73" s="300" t="s">
        <v>108</v>
      </c>
      <c r="H73" s="301">
        <v>100</v>
      </c>
      <c r="I73" s="301"/>
      <c r="J73" s="301"/>
      <c r="K73" s="302"/>
    </row>
    <row r="74" spans="2:11" ht="22.5" customHeight="1" thickBot="1">
      <c r="B74" s="303" t="s">
        <v>109</v>
      </c>
      <c r="C74" s="243" t="s">
        <v>110</v>
      </c>
      <c r="D74" s="274"/>
      <c r="E74" s="274"/>
      <c r="F74" s="291"/>
      <c r="G74" s="292" t="s">
        <v>108</v>
      </c>
      <c r="H74" s="293">
        <v>100</v>
      </c>
      <c r="I74" s="293"/>
      <c r="J74" s="294"/>
      <c r="K74" s="295"/>
    </row>
    <row r="75" spans="2:11" ht="23.25" customHeight="1">
      <c r="B75" s="324" t="s">
        <v>111</v>
      </c>
      <c r="C75" s="347" t="s">
        <v>112</v>
      </c>
      <c r="D75" s="27"/>
      <c r="E75" s="27"/>
      <c r="F75" s="80"/>
      <c r="G75" s="95" t="s">
        <v>107</v>
      </c>
      <c r="H75" s="241">
        <v>1</v>
      </c>
      <c r="I75" s="241"/>
      <c r="J75" s="242"/>
      <c r="K75" s="56"/>
    </row>
    <row r="76" spans="2:11" ht="21" customHeight="1" thickBot="1">
      <c r="B76" s="335"/>
      <c r="C76" s="332"/>
      <c r="D76" s="30"/>
      <c r="E76" s="57"/>
      <c r="F76" s="84"/>
      <c r="G76" s="104" t="s">
        <v>108</v>
      </c>
      <c r="H76" s="310">
        <v>70</v>
      </c>
      <c r="I76" s="310">
        <v>100</v>
      </c>
      <c r="J76" s="311"/>
      <c r="K76" s="290"/>
    </row>
    <row r="77" spans="2:11" ht="22.5" customHeight="1">
      <c r="B77" s="336" t="s">
        <v>113</v>
      </c>
      <c r="C77" s="331" t="s">
        <v>114</v>
      </c>
      <c r="D77" s="63"/>
      <c r="E77" s="25"/>
      <c r="F77" s="85"/>
      <c r="G77" s="244" t="s">
        <v>107</v>
      </c>
      <c r="H77" s="246">
        <v>1</v>
      </c>
      <c r="I77" s="246"/>
      <c r="J77" s="245"/>
      <c r="K77" s="247"/>
    </row>
    <row r="78" spans="2:11" ht="19.5" customHeight="1" thickBot="1">
      <c r="B78" s="335"/>
      <c r="C78" s="332"/>
      <c r="D78" s="29"/>
      <c r="E78" s="64"/>
      <c r="F78" s="86"/>
      <c r="G78" s="248" t="s">
        <v>108</v>
      </c>
      <c r="H78" s="250">
        <v>100</v>
      </c>
      <c r="I78" s="250"/>
      <c r="J78" s="249"/>
      <c r="K78" s="251"/>
    </row>
    <row r="79" spans="2:11" ht="70.5" customHeight="1" thickBot="1">
      <c r="B79" s="271" t="s">
        <v>115</v>
      </c>
      <c r="C79" s="304" t="s">
        <v>139</v>
      </c>
      <c r="D79" s="305"/>
      <c r="E79" s="305"/>
      <c r="F79" s="306"/>
      <c r="G79" s="239" t="s">
        <v>108</v>
      </c>
      <c r="H79" s="240">
        <v>48</v>
      </c>
      <c r="I79" s="240">
        <v>100</v>
      </c>
      <c r="J79" s="307"/>
      <c r="K79" s="308"/>
    </row>
    <row r="80" spans="2:11" ht="30" customHeight="1" thickBot="1">
      <c r="B80" s="296" t="s">
        <v>116</v>
      </c>
      <c r="C80" s="309" t="s">
        <v>117</v>
      </c>
      <c r="D80" s="284"/>
      <c r="E80" s="284"/>
      <c r="F80" s="285"/>
      <c r="G80" s="300" t="s">
        <v>108</v>
      </c>
      <c r="H80" s="301">
        <v>17</v>
      </c>
      <c r="I80" s="301">
        <v>52</v>
      </c>
      <c r="J80" s="301">
        <v>100</v>
      </c>
      <c r="K80" s="302"/>
    </row>
    <row r="81" spans="2:15" ht="16.5" customHeight="1">
      <c r="B81" s="252" t="s">
        <v>37</v>
      </c>
      <c r="C81" s="253" t="s">
        <v>43</v>
      </c>
      <c r="D81" s="67">
        <f>D83+D84</f>
        <v>64.8</v>
      </c>
      <c r="E81" s="67"/>
      <c r="F81" s="87"/>
      <c r="G81" s="111"/>
      <c r="H81" s="254"/>
      <c r="I81" s="254"/>
      <c r="J81" s="199"/>
      <c r="K81" s="200"/>
    </row>
    <row r="82" spans="2:15" ht="16.5" customHeight="1">
      <c r="B82" s="255" t="s">
        <v>37</v>
      </c>
      <c r="C82" s="256" t="s">
        <v>44</v>
      </c>
      <c r="D82" s="4"/>
      <c r="E82" s="4"/>
      <c r="F82" s="75"/>
      <c r="G82" s="98"/>
      <c r="H82" s="176"/>
      <c r="I82" s="176"/>
      <c r="J82" s="176"/>
      <c r="K82" s="177"/>
    </row>
    <row r="83" spans="2:15" ht="27.75" customHeight="1">
      <c r="B83" s="255"/>
      <c r="C83" s="256" t="s">
        <v>45</v>
      </c>
      <c r="D83" s="4">
        <v>64.8</v>
      </c>
      <c r="E83" s="4"/>
      <c r="F83" s="75"/>
      <c r="G83" s="98"/>
      <c r="H83" s="176"/>
      <c r="I83" s="176"/>
      <c r="J83" s="176"/>
      <c r="K83" s="177"/>
    </row>
    <row r="84" spans="2:15" ht="18" customHeight="1">
      <c r="B84" s="255"/>
      <c r="C84" s="2" t="s">
        <v>118</v>
      </c>
      <c r="D84" s="4"/>
      <c r="E84" s="4"/>
      <c r="F84" s="75"/>
      <c r="G84" s="98"/>
      <c r="H84" s="176"/>
      <c r="I84" s="176"/>
      <c r="J84" s="176"/>
      <c r="K84" s="177"/>
    </row>
    <row r="85" spans="2:15" ht="16.5" customHeight="1">
      <c r="B85" s="255"/>
      <c r="C85" s="256" t="s">
        <v>46</v>
      </c>
      <c r="D85" s="4"/>
      <c r="E85" s="4"/>
      <c r="F85" s="75"/>
      <c r="G85" s="98"/>
      <c r="H85" s="176"/>
      <c r="I85" s="176"/>
      <c r="J85" s="176"/>
      <c r="K85" s="177"/>
    </row>
    <row r="86" spans="2:15" ht="16.5" customHeight="1">
      <c r="B86" s="257"/>
      <c r="C86" s="258" t="s">
        <v>119</v>
      </c>
      <c r="D86" s="6">
        <f>+D88</f>
        <v>7471.1</v>
      </c>
      <c r="E86" s="6">
        <f>E88</f>
        <v>6434.3</v>
      </c>
      <c r="F86" s="88">
        <f>F88</f>
        <v>591</v>
      </c>
      <c r="G86" s="112"/>
      <c r="H86" s="202"/>
      <c r="I86" s="202"/>
      <c r="J86" s="202"/>
      <c r="K86" s="203"/>
    </row>
    <row r="87" spans="2:15" ht="16.5" customHeight="1">
      <c r="B87" s="255"/>
      <c r="C87" s="256" t="s">
        <v>69</v>
      </c>
      <c r="D87" s="4"/>
      <c r="E87" s="4"/>
      <c r="F87" s="75"/>
      <c r="G87" s="98"/>
      <c r="H87" s="176"/>
      <c r="I87" s="176"/>
      <c r="J87" s="176"/>
      <c r="K87" s="177"/>
    </row>
    <row r="88" spans="2:15" ht="16.5" customHeight="1" thickBot="1">
      <c r="B88" s="259"/>
      <c r="C88" s="260" t="s">
        <v>120</v>
      </c>
      <c r="D88" s="61">
        <v>7471.1</v>
      </c>
      <c r="E88" s="61">
        <v>6434.3</v>
      </c>
      <c r="F88" s="89">
        <v>591</v>
      </c>
      <c r="G88" s="109"/>
      <c r="H88" s="154"/>
      <c r="I88" s="154"/>
      <c r="J88" s="154"/>
      <c r="K88" s="155"/>
    </row>
    <row r="89" spans="2:15" ht="27" customHeight="1">
      <c r="B89" s="261"/>
      <c r="C89" s="66" t="s">
        <v>121</v>
      </c>
      <c r="D89" s="67">
        <f>+D24+D42+D68+D47+D86+D81</f>
        <v>9468</v>
      </c>
      <c r="E89" s="67">
        <f>+E24+E42+E68+E47+E86</f>
        <v>9973.9000000000015</v>
      </c>
      <c r="F89" s="87">
        <f>+F24+F42+F68+F47+F86</f>
        <v>3673</v>
      </c>
      <c r="G89" s="111"/>
      <c r="H89" s="199"/>
      <c r="I89" s="199"/>
      <c r="J89" s="199"/>
      <c r="K89" s="200"/>
    </row>
    <row r="90" spans="2:15" ht="15.75" customHeight="1">
      <c r="B90" s="262"/>
      <c r="C90" s="2" t="s">
        <v>122</v>
      </c>
      <c r="D90" s="4">
        <v>0</v>
      </c>
      <c r="E90" s="4">
        <v>0</v>
      </c>
      <c r="F90" s="75">
        <v>0</v>
      </c>
      <c r="G90" s="98"/>
      <c r="H90" s="176"/>
      <c r="I90" s="176"/>
      <c r="J90" s="176"/>
      <c r="K90" s="177"/>
    </row>
    <row r="91" spans="2:15" ht="32.25" customHeight="1" thickBot="1">
      <c r="B91" s="263"/>
      <c r="C91" s="34" t="s">
        <v>123</v>
      </c>
      <c r="D91" s="21">
        <v>4748.9000000000005</v>
      </c>
      <c r="E91" s="21">
        <f>+E89-D89</f>
        <v>505.90000000000146</v>
      </c>
      <c r="F91" s="76">
        <f>+F89-E89</f>
        <v>-6300.9000000000015</v>
      </c>
      <c r="G91" s="109"/>
      <c r="H91" s="264"/>
      <c r="I91" s="264"/>
      <c r="J91" s="264"/>
      <c r="K91" s="265"/>
      <c r="L91" s="8"/>
      <c r="M91" s="8"/>
      <c r="N91" s="8"/>
      <c r="O91" s="8"/>
    </row>
    <row r="92" spans="2:15" ht="13.8" customHeight="1">
      <c r="B92" s="266"/>
      <c r="C92" s="10"/>
      <c r="D92" s="267"/>
      <c r="E92" s="267"/>
      <c r="F92" s="267"/>
      <c r="G92" s="268"/>
      <c r="H92" s="269"/>
      <c r="I92" s="269"/>
      <c r="J92" s="269"/>
      <c r="K92" s="269"/>
      <c r="L92" s="8"/>
      <c r="M92" s="8"/>
      <c r="N92" s="8"/>
      <c r="O92" s="8"/>
    </row>
    <row r="94" spans="2:15">
      <c r="B94" s="312" t="s">
        <v>124</v>
      </c>
      <c r="C94" s="312"/>
      <c r="D94" s="312"/>
      <c r="E94" s="312"/>
      <c r="F94" s="312"/>
      <c r="G94" s="312"/>
    </row>
    <row r="95" spans="2:15">
      <c r="B95" s="313" t="s">
        <v>125</v>
      </c>
      <c r="C95" s="313"/>
      <c r="D95" s="313"/>
      <c r="E95" s="313"/>
      <c r="F95" s="313"/>
      <c r="G95" s="313"/>
    </row>
    <row r="96" spans="2:15">
      <c r="B96" s="312" t="s">
        <v>126</v>
      </c>
      <c r="C96" s="312"/>
      <c r="D96" s="312"/>
      <c r="E96" s="312"/>
      <c r="F96" s="312"/>
      <c r="G96" s="312"/>
    </row>
    <row r="97" spans="2:7">
      <c r="B97" s="312" t="s">
        <v>127</v>
      </c>
      <c r="C97" s="312"/>
      <c r="D97" s="312"/>
      <c r="E97" s="312"/>
      <c r="F97" s="312"/>
      <c r="G97" s="312"/>
    </row>
    <row r="99" spans="2:7">
      <c r="D99" s="270"/>
      <c r="E99" s="270"/>
      <c r="F99" s="270"/>
      <c r="G99" s="270"/>
    </row>
  </sheetData>
  <mergeCells count="38">
    <mergeCell ref="B2:K2"/>
    <mergeCell ref="B48:B49"/>
    <mergeCell ref="B3:B4"/>
    <mergeCell ref="C3:C4"/>
    <mergeCell ref="D3:D4"/>
    <mergeCell ref="H3:J3"/>
    <mergeCell ref="C14:C19"/>
    <mergeCell ref="C20:C23"/>
    <mergeCell ref="C34:C40"/>
    <mergeCell ref="C29:C31"/>
    <mergeCell ref="C32:C33"/>
    <mergeCell ref="G3:G4"/>
    <mergeCell ref="B29:B31"/>
    <mergeCell ref="B75:B76"/>
    <mergeCell ref="B77:B78"/>
    <mergeCell ref="B63:B65"/>
    <mergeCell ref="B66:B67"/>
    <mergeCell ref="C57:C59"/>
    <mergeCell ref="C60:C61"/>
    <mergeCell ref="C63:C65"/>
    <mergeCell ref="C66:C67"/>
    <mergeCell ref="C75:C76"/>
    <mergeCell ref="B97:G97"/>
    <mergeCell ref="B95:G95"/>
    <mergeCell ref="B96:G96"/>
    <mergeCell ref="K3:K4"/>
    <mergeCell ref="B14:B19"/>
    <mergeCell ref="B57:B59"/>
    <mergeCell ref="B60:B61"/>
    <mergeCell ref="B20:B23"/>
    <mergeCell ref="B43:B46"/>
    <mergeCell ref="B32:B33"/>
    <mergeCell ref="B25:B26"/>
    <mergeCell ref="E3:E4"/>
    <mergeCell ref="B94:G94"/>
    <mergeCell ref="B69:B71"/>
    <mergeCell ref="C77:C78"/>
    <mergeCell ref="F3:F4"/>
  </mergeCells>
  <pageMargins left="0.39370078740157483" right="0.39370078740157483" top="0.59055118110236227" bottom="0.59055118110236227" header="0" footer="0"/>
  <pageSetup paperSize="9" scale="85" fitToHeight="0" orientation="landscape" r:id="rId1"/>
  <rowBreaks count="2" manualBreakCount="2">
    <brk id="65" max="10" man="1"/>
    <brk id="80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002 programa 3 lentelė</vt:lpstr>
      <vt:lpstr>'002 programa 3 lentelė'!Print_Area</vt:lpstr>
      <vt:lpstr>'002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2026-01-26T12:46:53Z</cp:lastPrinted>
  <dcterms:created xsi:type="dcterms:W3CDTF">2023-07-11T10:34:54Z</dcterms:created>
  <dcterms:modified xsi:type="dcterms:W3CDTF">2026-01-26T12:47:00Z</dcterms:modified>
  <cp:category/>
  <cp:contentStatus/>
</cp:coreProperties>
</file>