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gluosnis\kmsa\Savivaldybės administracija\BENDROSIOS VALDYMO FUNKCIJOS\Strateginio planavimo skyrius\MVP PLANAI\2026 MVP\1. PIRMINIS ĮSAKYMAS\"/>
    </mc:Choice>
  </mc:AlternateContent>
  <xr:revisionPtr revIDLastSave="0" documentId="13_ncr:1_{B196E71B-5A2F-4E63-A6ED-072A13243025}" xr6:coauthVersionLast="47" xr6:coauthVersionMax="47" xr10:uidLastSave="{00000000-0000-0000-0000-000000000000}"/>
  <bookViews>
    <workbookView xWindow="-120" yWindow="-120" windowWidth="29040" windowHeight="15720" xr2:uid="{EF082B20-5454-481E-8ECF-44F36E11C9BB}"/>
  </bookViews>
  <sheets>
    <sheet name="9 programa " sheetId="1" r:id="rId1"/>
    <sheet name="Lėšų suvestinė " sheetId="2" r:id="rId2"/>
  </sheets>
  <definedNames>
    <definedName name="_xlnm.Print_Area" localSheetId="0">'9 programa '!$A$1:$H$115</definedName>
    <definedName name="_xlnm.Print_Titles" localSheetId="0">'9 programa '!$6:$8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1" i="2" l="1"/>
  <c r="D8" i="2"/>
  <c r="D21" i="2" a="1"/>
  <c r="D21" i="2" s="1"/>
  <c r="D20" i="2" a="1"/>
  <c r="D20" i="2" s="1"/>
  <c r="D19" i="2" a="1"/>
  <c r="D19" i="2" s="1"/>
  <c r="D18" i="2" a="1"/>
  <c r="D18" i="2" s="1"/>
  <c r="D17" i="2" a="1"/>
  <c r="D17" i="2" s="1"/>
  <c r="D16" i="2"/>
  <c r="D13" i="2"/>
  <c r="D12" i="2" a="1"/>
  <c r="D12" i="2" s="1"/>
  <c r="D10" i="2" a="1"/>
  <c r="D10" i="2" s="1"/>
  <c r="D9" i="2"/>
  <c r="E40" i="1" l="1"/>
  <c r="E33" i="1"/>
  <c r="E63" i="1"/>
  <c r="E81" i="1"/>
  <c r="E50" i="1"/>
  <c r="E48" i="1"/>
  <c r="E34" i="1"/>
  <c r="E31" i="1"/>
  <c r="E67" i="1" l="1"/>
  <c r="E65" i="1" s="1"/>
  <c r="E36" i="1"/>
  <c r="E105" i="1" l="1"/>
  <c r="D23" i="2"/>
  <c r="E61" i="1"/>
  <c r="E101" i="1"/>
  <c r="E79" i="1"/>
  <c r="E73" i="1"/>
  <c r="E83" i="1" l="1"/>
  <c r="E69" i="1"/>
  <c r="E104" i="1" l="1"/>
  <c r="D14" i="2"/>
  <c r="D6" i="2" l="1"/>
  <c r="D22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Asta Česnauskienė</author>
  </authors>
  <commentList>
    <comment ref="F38" authorId="0" shapeId="0" xr:uid="{70B92106-B25F-49A1-8E6B-A31E2B0BCDFF}">
      <text>
        <r>
          <rPr>
            <sz val="11"/>
            <color theme="1"/>
            <rFont val="Calibri"/>
            <family val="2"/>
            <charset val="186"/>
            <scheme val="minor"/>
          </rPr>
          <t>Rodiklio reikšmė (200) bus pasiekta 2028 m.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<sst xmlns="http://schemas.openxmlformats.org/spreadsheetml/2006/main" count="244" uniqueCount="178">
  <si>
    <t>Programos uždavinio, priemonės kodas ir požymis</t>
  </si>
  <si>
    <t>Uždavinio, priemonės pavadinimas, finansavimo šaltiniai</t>
  </si>
  <si>
    <t xml:space="preserve">Vykdytojas </t>
  </si>
  <si>
    <t>2026 metų asignavimai ir kitos lėšos</t>
  </si>
  <si>
    <t>Stebėsenos rodiklio pavadinimas 
(matavimo vnt.)</t>
  </si>
  <si>
    <t>Savivaldybės strateginio plėtros plano rodiklis</t>
  </si>
  <si>
    <t>2026 m.</t>
  </si>
  <si>
    <r>
      <t>009-01</t>
    </r>
    <r>
      <rPr>
        <b/>
        <sz val="10"/>
        <rFont val="Times New Roman"/>
        <family val="1"/>
        <charset val="186"/>
      </rPr>
      <t xml:space="preserve"> (T)</t>
    </r>
  </si>
  <si>
    <t>Uždavinys: Aktyvinti  jaunimo ir su jaunimu dirbančių organizacijų veiklą</t>
  </si>
  <si>
    <t>Jaunuolių, turinčių Jaunimo savanoriškos tarnybos (JST) pažymėjimą, skaičius per metus</t>
  </si>
  <si>
    <t>R-2.5.2-1</t>
  </si>
  <si>
    <t>R-2.5.2-2</t>
  </si>
  <si>
    <t>009-01-01 (TP)</t>
  </si>
  <si>
    <t>Priemonė: Jaunimo ir su jaunimu dirbančių organizacijų bei jų iniciatyvų skatinimаs</t>
  </si>
  <si>
    <t>009-01-01-01</t>
  </si>
  <si>
    <t>Jaunimo iniciatyvų ir programų dalinis finansavimas</t>
  </si>
  <si>
    <t>Jaunimo reikalų koordinatorius (patarėjas)</t>
  </si>
  <si>
    <t>Iš dalies finansuota projektų, skaičius</t>
  </si>
  <si>
    <t>P-2.5.2.5-1</t>
  </si>
  <si>
    <t>Savivaldybės biudžeto lėšos (nuosavos, be ankstesnių metų likučio)</t>
  </si>
  <si>
    <t>Įvertinta projektų paraiškų, skaičius</t>
  </si>
  <si>
    <t>009-01-01-02</t>
  </si>
  <si>
    <t>Jaunimo organizacijų stiprinimo ir jaunimo politikos plėtojimo programos dalinis finansavimas</t>
  </si>
  <si>
    <t>Iš dalies finansuota programų projektų, skaičius</t>
  </si>
  <si>
    <t>009-01-01-03</t>
  </si>
  <si>
    <t>Jaunimo savanoriškos tarnybos įgyvendinimo Klaipėdos mieste programos dalinis finansavimas</t>
  </si>
  <si>
    <t>Savanorių, pasirašiusių sutartis, skaičius</t>
  </si>
  <si>
    <t>P-2.5.2.3-1</t>
  </si>
  <si>
    <t>009-01-01-04</t>
  </si>
  <si>
    <t>Atviro darbo su jaunimu Klaipėdos mieste programos dalinis finansavimas</t>
  </si>
  <si>
    <t>Iš dalies finansuota programų projektų, vnt.</t>
  </si>
  <si>
    <t>Unikalių lankytojų atviroje jaunimo erdvėje arba atvirame jaunimo centre skaičius</t>
  </si>
  <si>
    <t>P-2.5.2.4-2</t>
  </si>
  <si>
    <t xml:space="preserve">Suteiktų individualių konsultacijų jaunimui skaičius </t>
  </si>
  <si>
    <t>Socialiai pažeidžiamų, socialinę riziką (atskirtį) patiriančių asmenų, gavusių konsultacijas, teigiamai vertinančių paslaugas, dalis nuo visų lankytojų, proc.</t>
  </si>
  <si>
    <t>Jaunuolių, grįžusių į švietimo sistemą, darbo rinką, pradėjusių savanoriauti ar įsitraukusių į kitas aktyvias veiklas, skaičius</t>
  </si>
  <si>
    <t>009-01-01-05</t>
  </si>
  <si>
    <t>Gyvenamųjų rajonų, kuriuose vykdomas darbas su jaunimu gatvėje, skaičius</t>
  </si>
  <si>
    <t>P-2.4.2.4-1</t>
  </si>
  <si>
    <t>Unikalių jaunų žmonių, su kuriais palaikomas reguliarus kontaktas vykdant darbą su jaunimu gatvėje, skaičius</t>
  </si>
  <si>
    <t>Bendras jaunų žmonių, su kuriais palaikomas reguliarus kontaktas vykdant darbą su jaunimu gatvėje, skaičius</t>
  </si>
  <si>
    <t>009-01-01-06</t>
  </si>
  <si>
    <t>Nevyriausybinių organizacijų kompetencijų didinimas ir naujų įgūdžių suteikimas</t>
  </si>
  <si>
    <t>Kompetencijų didinimo veiklų skaičius</t>
  </si>
  <si>
    <t>Ankstesnių metų likučiai</t>
  </si>
  <si>
    <t>009-01-01-07</t>
  </si>
  <si>
    <t>VšĮ Klaipėdos miesto savivaldybės atviro jaunimo centro veiklos organizavimas (vykdytojas – VšĮ Klaipėdos miesto savivaldybės atviras jaunimo centras)</t>
  </si>
  <si>
    <t>Unikalių lankytojų įstaigoje skaičius</t>
  </si>
  <si>
    <t>Bendras lankytojų įstaigoje skaičius</t>
  </si>
  <si>
    <t>Savivaldybės biudžetas (įskaitant skolintas lėšas)</t>
  </si>
  <si>
    <t>Iš jo:</t>
  </si>
  <si>
    <t>Savivaldybės biudžeto lėšos (nuosavos, be ankstesnių metų likučio)'</t>
  </si>
  <si>
    <t>Ankstesnių metų likučiai'</t>
  </si>
  <si>
    <t>009-01-02 (RP)</t>
  </si>
  <si>
    <t>Priemonė: Atvirų jaunimo erdvių, skirtų mažiau galimybių turintiems jaunuoliams, steigimas (šiaurinėje miesto dalyje)</t>
  </si>
  <si>
    <t>Projektų finansavimo ir administravimo skyrius,
MVPD Statybos skyrius</t>
  </si>
  <si>
    <t>Atlikta rangos darbų, proc.</t>
  </si>
  <si>
    <t>Paslaugų socialiai pažeidžiamiems, socialinę riziką (atskirtį) patiriantiems asmenims vietų skaičius naujoje ar modernizuotoje infrastruktūroje</t>
  </si>
  <si>
    <t>Socialiai pažeidžiamų, socialinę riziką (atskirtį) patiriančių asmenų, gavusių paslaugas naujoje ar modernizuotoje infrastruktūroje, skaičius per metus</t>
  </si>
  <si>
    <t>Europos Sąjungos ir kitos tarptautinės finansinės paramos lėšos</t>
  </si>
  <si>
    <t xml:space="preserve">Kiti šaltiniai </t>
  </si>
  <si>
    <t>Iš jų:</t>
  </si>
  <si>
    <t>Kiti šaltiniai (Europos Sąjungos paramos lėšos)</t>
  </si>
  <si>
    <t>009-01-03 (TP)</t>
  </si>
  <si>
    <t>Priemonė: Jaunimo pritraukimas į Klaipėdos miestą</t>
  </si>
  <si>
    <t>009-01-03-01</t>
  </si>
  <si>
    <t>Dalyvavimas Vakarų Lietuvos regiono renginyje „Jaunimo vasaros akademija“</t>
  </si>
  <si>
    <t xml:space="preserve">Dalyvių skaičius išvažiuojamajame renginyje, vnt. </t>
  </si>
  <si>
    <t>P-2.5.2.5-3</t>
  </si>
  <si>
    <t>009-01-03-02</t>
  </si>
  <si>
    <t>Klaipėdos miesto kasmetiniai renginiai jaunimui</t>
  </si>
  <si>
    <t>Suorganizuota renginių, skaičius</t>
  </si>
  <si>
    <t>P-2.5.2.5-2</t>
  </si>
  <si>
    <t>009-01-04 (TP)</t>
  </si>
  <si>
    <t>Priemonė: Tarptautinio ir nacionalinio bendradarbiavimo plėtojimas</t>
  </si>
  <si>
    <t>009-01-04-01</t>
  </si>
  <si>
    <t>Atstovavimas Klaipėdos miestui  tarptautiniuose ir nacionaliniuose jaunimo renginiuose</t>
  </si>
  <si>
    <t>Dalyvauta tarptautiniuose renginiuose, renginių skaičius</t>
  </si>
  <si>
    <t>P-2.5.2.1-2</t>
  </si>
  <si>
    <t>Dalyvių skaičius tarptautiniuose renginiuose, vnt.</t>
  </si>
  <si>
    <t>Dalyvauta nacionaliniuose renginiuose, renginių skaičius</t>
  </si>
  <si>
    <t>Dalyvių skaičius nacionaliniuose renginiuose, vnt.</t>
  </si>
  <si>
    <t>P-2.5.2.1-3</t>
  </si>
  <si>
    <t>009-01-04-02</t>
  </si>
  <si>
    <t>Tarptautinio URBACT programos projekto „Kita karta – jaunimo darbas“ (angl. „NextGen YouthWork“) įgyvendinimas</t>
  </si>
  <si>
    <t>Atliktas projekto auditas, vnt.</t>
  </si>
  <si>
    <t>Dalyvavimas baigiamajame renginyje, vnt.</t>
  </si>
  <si>
    <t>009-01-04-03</t>
  </si>
  <si>
    <t>Suorganizuota tarpžinybinės projekto grupės susitikimų, vnt.</t>
  </si>
  <si>
    <t>Suorganizuoti mokymai jaunimo darbuotojams, vnt.</t>
  </si>
  <si>
    <t>Kiti šaltiniai (Europos Sąjungos paramos lėšos)'</t>
  </si>
  <si>
    <t>009-01-05 (TP)</t>
  </si>
  <si>
    <t>Priemonė: Premijų už miestui aktualius ir pritaikomuosius darbus skyrimas Klaipėdos aukštųjų mokyklų absolventams</t>
  </si>
  <si>
    <t>Paskirtа premijų, skaičius</t>
  </si>
  <si>
    <t>P-1.1.3.1-3</t>
  </si>
  <si>
    <t>009-01-06 (TP)</t>
  </si>
  <si>
    <t>Priemonė: Mokinių dalyvaujamojo biudžeto iniciatyvos įgyvendinimas</t>
  </si>
  <si>
    <t>Dalyvauta mokyklų, skaičius</t>
  </si>
  <si>
    <t>P-1.3.2.7-1</t>
  </si>
  <si>
    <t>Įgyvendinta mokinių iniciatyvų, skaičius</t>
  </si>
  <si>
    <t>009-01-07 (TP)</t>
  </si>
  <si>
    <t>Priemonė: Strategijų, tyrimų, analizių, susijusių su jaunimo politika, bendruomenėmis ar lygių galimybių užtikrinimu, parengimas</t>
  </si>
  <si>
    <t>009-01-07-01</t>
  </si>
  <si>
    <t>Klaipėdos jaunimo situacijos tyrimo parengimas</t>
  </si>
  <si>
    <t>Parengta tyrimų, skaičius</t>
  </si>
  <si>
    <t>P-2.5.2.1-1</t>
  </si>
  <si>
    <t>009-01-08 (TP)</t>
  </si>
  <si>
    <t>Priemonė: Jaunimo vasaros užimtumo ir integracijos į darbo rinką programos vykdymas</t>
  </si>
  <si>
    <t>Darbdavių, dalyvaujančių programoje, skaičius</t>
  </si>
  <si>
    <t>P-2.4.3.2-2</t>
  </si>
  <si>
    <t>Mokinių, dirbančių pagal programą, skaičius</t>
  </si>
  <si>
    <t>P-2.4.3.2-3</t>
  </si>
  <si>
    <t>009-02 (T)</t>
  </si>
  <si>
    <t xml:space="preserve">Uždavinys: Aktyvinti bendruomenių veiklą </t>
  </si>
  <si>
    <t>Bendruomenių, įgyvendinančių projektus ir vykdančių renginius, skaičius</t>
  </si>
  <si>
    <t>Taikomų gyventojų įtraukties instrumentų skaičius, vnt.</t>
  </si>
  <si>
    <t>009-02-01 (TP)</t>
  </si>
  <si>
    <t>Priemonė: Vietos bendruomenių savivaldos programos įgyvendinimas</t>
  </si>
  <si>
    <t>KSTD 
Sporto, jaunimo ir bendruomeninių reikalų skyrius</t>
  </si>
  <si>
    <t>P-2.6.4.1-2</t>
  </si>
  <si>
    <t>Lietuvos Respublikos valstybės biudžeto dotacijos</t>
  </si>
  <si>
    <t>Kiti šaltiniai (valstybės biudžeto lėšos)</t>
  </si>
  <si>
    <t>009-02-02 (TP)</t>
  </si>
  <si>
    <t>Priemonė: Dalyvaujamojo biudžeto iniciatyvos įgyvendinimas</t>
  </si>
  <si>
    <t>Organizuotas idėjų atrankos konkursas, vnt.</t>
  </si>
  <si>
    <t>P-2.6.4.3-1</t>
  </si>
  <si>
    <t>009-02-03 (TP)</t>
  </si>
  <si>
    <t xml:space="preserve">Priemonė: Klaipėdos miesto integruotų investicijų teritorijos vietos veiklos grupės 2023–2029 metų vietos plėtros strategijos įgyvendinimas </t>
  </si>
  <si>
    <t xml:space="preserve">Įgyvendinamų projektų skaičius, vnt. </t>
  </si>
  <si>
    <t xml:space="preserve">IŠ VISO programai finansuoti pagal finansavimo šaltinius </t>
  </si>
  <si>
    <t>Iš jų: regioninių pažangos priemonių lėšos</t>
  </si>
  <si>
    <t xml:space="preserve">T – tęstinės veiklos uždavinys. </t>
  </si>
  <si>
    <t>P – pažangos uždavinys.</t>
  </si>
  <si>
    <t>TP – tęstinės veiklos priemonė.</t>
  </si>
  <si>
    <t>PP – pažangos priemonė.</t>
  </si>
  <si>
    <t>RP – regioninė pažangos priemonė.</t>
  </si>
  <si>
    <t>KSTD – Kultūros, sporto ir turizmo departamentas.</t>
  </si>
  <si>
    <t>MVPD – Miesto vystymo ir priežiūros departamentas.</t>
  </si>
  <si>
    <t>Eil. Nr.</t>
  </si>
  <si>
    <t>Programos kodas ir pavadinimas</t>
  </si>
  <si>
    <t>009 Jaunimo ir bendruomenių politikos plėtros programa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</si>
  <si>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</si>
  <si>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</si>
  <si>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</si>
  <si>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r>
      <rPr>
        <sz val="10"/>
        <color rgb="FF000000"/>
        <rFont val="Times New Roman"/>
        <family val="1"/>
        <charset val="186"/>
      </rPr>
      <t xml:space="preserve">savivaldybės biudžeto lėšos (nuosavos, be ankstesnių metų likučio)
</t>
    </r>
    <r>
      <rPr>
        <b/>
        <sz val="10"/>
        <color rgb="FF000000"/>
        <rFont val="Times New Roman"/>
        <family val="1"/>
        <charset val="186"/>
      </rPr>
      <t xml:space="preserve">
</t>
    </r>
  </si>
  <si>
    <t>1.2.</t>
  </si>
  <si>
    <t>1.3.</t>
  </si>
  <si>
    <t xml:space="preserve">pajamų įmokos ir kitos pajamos
</t>
  </si>
  <si>
    <t>1.4.</t>
  </si>
  <si>
    <t>1.5.</t>
  </si>
  <si>
    <t>skolintos lėšos</t>
  </si>
  <si>
    <t>1.6.</t>
  </si>
  <si>
    <t>ankstesnių metų likučiai</t>
  </si>
  <si>
    <t>2.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</si>
  <si>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</si>
  <si>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</si>
  <si>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</si>
  <si>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</si>
  <si>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</si>
  <si>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</si>
  <si>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</si>
  <si>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</si>
  <si>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</si>
  <si>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Kiti finansavimo šaltiniai</t>
  </si>
  <si>
    <t>2.6.</t>
  </si>
  <si>
    <t>Kelių priežiūros ir plėtros programos lėšos (KPP)</t>
  </si>
  <si>
    <t>Siektinos 
stebėsenos rodiklių reikšmės</t>
  </si>
  <si>
    <r>
      <rPr>
        <b/>
        <sz val="10"/>
        <color rgb="FF000000"/>
        <rFont val="Times New Roman"/>
        <family val="1"/>
        <charset val="186"/>
      </rPr>
      <t xml:space="preserve">Darbo su jaunimu gatvėje Klaipėdos mieste programos dalinis finansavimas </t>
    </r>
    <r>
      <rPr>
        <b/>
        <sz val="10"/>
        <rFont val="Times New Roman"/>
        <family val="1"/>
        <charset val="186"/>
      </rPr>
      <t>(vykdytojas – VšĮ Klaipėdos miesto savivaldybės atviras jaunimo centras)</t>
    </r>
  </si>
  <si>
    <t>Tarptautinio Interreg VI-A Latvija–Lietuva bendradarbiavimo per sieną programos projekto „Skaitmeninis jaunimo centras Klaipėdoje ir Liepojoje“ (angl. „Digital youth center in Klaipėda and Liepaja“)  įgyvendinimas</t>
  </si>
  <si>
    <t>Jaunų žmonių, dalyvaujančių iš savivaldybės biudžeto finansuojamų projektų ir renginių veiklose, skaičius (tūkst. asm.)</t>
  </si>
  <si>
    <t>2026 metų asignavimų ir kitų lėšų pasiskirstymas (tūkst. Eur)</t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</si>
  <si>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 </t>
    </r>
  </si>
  <si>
    <t xml:space="preserve">Kiti šaltiniai
</t>
  </si>
  <si>
    <r>
      <rPr>
        <sz val="10"/>
        <color rgb="FF000000"/>
        <rFont val="Times New Roman"/>
        <family val="1"/>
        <charset val="186"/>
      </rPr>
      <t xml:space="preserve">Iš jų:
</t>
    </r>
    <r>
      <rPr>
        <b/>
        <sz val="10"/>
        <color rgb="FF000000"/>
        <rFont val="Times New Roman"/>
        <family val="1"/>
        <charset val="186"/>
      </rPr>
      <t xml:space="preserve">
</t>
    </r>
  </si>
  <si>
    <t xml:space="preserve">Klaipėdos miesto savivaldybės administracijos 2026 metų 009 Jaunimo ir bendruomenių politikos programos uždaviniai, priemonės, asignavimai ir kitos lėšos (tūkst. eurų) bei priemonių stebėsenos rodikliai </t>
  </si>
  <si>
    <t>PATVIRTINTA</t>
  </si>
  <si>
    <t>Klaipėdos miesto savivaldybės administracijos direktoriaus</t>
  </si>
  <si>
    <t>2026 m. kovo 5 d. įsakymu Nr. AD1-179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</si>
</sst>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[$-409]General"/>
    <numFmt numFmtId="166" formatCode="0.0"/>
  </numFmts>
  <fonts count="26" x14ac:knownFonts="1">
    <font>
      <sz val="11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0"/>
      <color theme="1"/>
      <name val="Times New Roman"/>
      <family val="1"/>
      <charset val="186"/>
    </font>
    <font>
      <sz val="11"/>
      <color rgb="FF000000"/>
      <name val="Calibri"/>
      <family val="2"/>
      <charset val="186"/>
    </font>
    <font>
      <b/>
      <sz val="10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sz val="12"/>
      <name val="Times New Roman"/>
      <family val="1"/>
      <charset val="186"/>
    </font>
    <font>
      <i/>
      <sz val="1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10"/>
      <color theme="0"/>
      <name val="Calibri"/>
      <family val="2"/>
      <charset val="186"/>
      <scheme val="minor"/>
    </font>
    <font>
      <sz val="10"/>
      <color theme="0"/>
      <name val="Times New Roman"/>
      <family val="1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8"/>
      <name val="Times New Roman"/>
      <family val="1"/>
      <charset val="186"/>
    </font>
    <font>
      <b/>
      <sz val="10"/>
      <color rgb="FFFF0000"/>
      <name val="Times New Roman"/>
      <family val="1"/>
      <charset val="186"/>
    </font>
    <font>
      <sz val="10"/>
      <color rgb="FFFF0000"/>
      <name val="Calibri"/>
      <family val="2"/>
      <charset val="186"/>
      <scheme val="minor"/>
    </font>
    <font>
      <b/>
      <sz val="10"/>
      <color theme="1"/>
      <name val="Times New Roman"/>
      <family val="1"/>
      <charset val="1"/>
    </font>
    <font>
      <b/>
      <sz val="10"/>
      <color theme="1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sz val="10"/>
      <name val="Times New Roman"/>
      <family val="1"/>
    </font>
    <font>
      <sz val="8"/>
      <color theme="1"/>
      <name val="Times New Roman"/>
      <family val="1"/>
      <charset val="186"/>
    </font>
    <font>
      <sz val="10"/>
      <name val="Calibri"/>
      <family val="2"/>
      <charset val="186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4" tint="0.79998168889431442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rgb="FF000000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</borders>
  <cellStyleXfs count="2">
    <xf numFmtId="0" fontId="0" fillId="0" borderId="0"/>
    <xf numFmtId="165" fontId="3" fillId="0" borderId="0" applyBorder="0" applyProtection="0"/>
  </cellStyleXfs>
  <cellXfs count="362">
    <xf numFmtId="0" fontId="0" fillId="0" borderId="0" xfId="0"/>
    <xf numFmtId="164" fontId="1" fillId="0" borderId="0" xfId="0" applyNumberFormat="1" applyFont="1" applyAlignment="1">
      <alignment horizontal="center" vertical="top"/>
    </xf>
    <xf numFmtId="0" fontId="1" fillId="0" borderId="0" xfId="0" applyFont="1"/>
    <xf numFmtId="0" fontId="1" fillId="3" borderId="0" xfId="0" applyFont="1" applyFill="1"/>
    <xf numFmtId="164" fontId="5" fillId="0" borderId="1" xfId="0" applyNumberFormat="1" applyFont="1" applyBorder="1" applyAlignment="1">
      <alignment horizontal="center" vertical="top" wrapText="1"/>
    </xf>
    <xf numFmtId="0" fontId="1" fillId="0" borderId="0" xfId="0" applyFont="1" applyAlignment="1">
      <alignment vertical="top"/>
    </xf>
    <xf numFmtId="0" fontId="1" fillId="0" borderId="0" xfId="0" applyFont="1" applyAlignment="1">
      <alignment horizontal="center" vertical="top"/>
    </xf>
    <xf numFmtId="0" fontId="2" fillId="0" borderId="0" xfId="0" applyFont="1"/>
    <xf numFmtId="0" fontId="6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vertical="top" wrapText="1"/>
    </xf>
    <xf numFmtId="0" fontId="14" fillId="0" borderId="0" xfId="0" applyFont="1"/>
    <xf numFmtId="0" fontId="6" fillId="0" borderId="0" xfId="0" applyFont="1" applyAlignment="1">
      <alignment horizontal="left" vertical="top" wrapText="1"/>
    </xf>
    <xf numFmtId="164" fontId="9" fillId="0" borderId="0" xfId="0" applyNumberFormat="1" applyFont="1" applyAlignment="1">
      <alignment horizontal="right" vertical="top"/>
    </xf>
    <xf numFmtId="0" fontId="11" fillId="0" borderId="6" xfId="0" applyFont="1" applyBorder="1" applyAlignment="1">
      <alignment horizontal="left" vertical="top" wrapText="1"/>
    </xf>
    <xf numFmtId="0" fontId="12" fillId="3" borderId="7" xfId="0" applyFont="1" applyFill="1" applyBorder="1" applyAlignment="1">
      <alignment horizontal="left" vertical="top" wrapText="1"/>
    </xf>
    <xf numFmtId="0" fontId="2" fillId="0" borderId="6" xfId="0" applyFont="1" applyBorder="1" applyAlignment="1">
      <alignment horizontal="left" vertical="top" wrapText="1"/>
    </xf>
    <xf numFmtId="0" fontId="12" fillId="0" borderId="6" xfId="0" applyFont="1" applyBorder="1" applyAlignment="1">
      <alignment horizontal="left" vertical="top" wrapText="1"/>
    </xf>
    <xf numFmtId="0" fontId="2" fillId="0" borderId="0" xfId="0" applyFont="1" applyAlignment="1">
      <alignment vertical="top"/>
    </xf>
    <xf numFmtId="0" fontId="9" fillId="0" borderId="0" xfId="0" applyFont="1" applyAlignment="1">
      <alignment vertical="top" wrapText="1"/>
    </xf>
    <xf numFmtId="0" fontId="19" fillId="0" borderId="0" xfId="0" applyFont="1"/>
    <xf numFmtId="0" fontId="1" fillId="0" borderId="9" xfId="0" applyFont="1" applyBorder="1" applyAlignment="1">
      <alignment horizontal="center" vertical="top"/>
    </xf>
    <xf numFmtId="164" fontId="1" fillId="0" borderId="9" xfId="0" applyNumberFormat="1" applyFont="1" applyBorder="1" applyAlignment="1">
      <alignment horizontal="center" vertical="top"/>
    </xf>
    <xf numFmtId="0" fontId="19" fillId="0" borderId="1" xfId="0" applyFont="1" applyBorder="1"/>
    <xf numFmtId="0" fontId="2" fillId="3" borderId="6" xfId="0" applyFont="1" applyFill="1" applyBorder="1" applyAlignment="1">
      <alignment horizontal="center" vertical="top"/>
    </xf>
    <xf numFmtId="164" fontId="4" fillId="0" borderId="1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164" fontId="5" fillId="0" borderId="1" xfId="0" applyNumberFormat="1" applyFont="1" applyBorder="1" applyAlignment="1">
      <alignment vertical="top" wrapText="1"/>
    </xf>
    <xf numFmtId="0" fontId="5" fillId="6" borderId="1" xfId="0" applyFont="1" applyFill="1" applyBorder="1" applyAlignment="1">
      <alignment vertical="top" wrapText="1"/>
    </xf>
    <xf numFmtId="0" fontId="4" fillId="6" borderId="1" xfId="0" applyFont="1" applyFill="1" applyBorder="1" applyAlignment="1">
      <alignment vertical="top" wrapText="1"/>
    </xf>
    <xf numFmtId="164" fontId="5" fillId="6" borderId="1" xfId="0" applyNumberFormat="1" applyFont="1" applyFill="1" applyBorder="1" applyAlignment="1">
      <alignment horizontal="center" vertical="top" wrapText="1"/>
    </xf>
    <xf numFmtId="164" fontId="4" fillId="6" borderId="1" xfId="0" applyNumberFormat="1" applyFont="1" applyFill="1" applyBorder="1" applyAlignment="1">
      <alignment horizontal="center" vertical="top" wrapText="1"/>
    </xf>
    <xf numFmtId="0" fontId="5" fillId="0" borderId="1" xfId="0" applyFont="1" applyBorder="1" applyAlignment="1">
      <alignment vertical="top" wrapText="1"/>
    </xf>
    <xf numFmtId="0" fontId="4" fillId="0" borderId="1" xfId="0" applyFont="1" applyBorder="1" applyAlignment="1">
      <alignment vertical="top" wrapText="1"/>
    </xf>
    <xf numFmtId="0" fontId="5" fillId="0" borderId="1" xfId="0" applyFont="1" applyBorder="1" applyAlignment="1">
      <alignment horizontal="center" vertical="top" wrapText="1"/>
    </xf>
    <xf numFmtId="0" fontId="5" fillId="3" borderId="1" xfId="0" applyFont="1" applyFill="1" applyBorder="1" applyAlignment="1">
      <alignment vertical="top" wrapText="1"/>
    </xf>
    <xf numFmtId="0" fontId="4" fillId="3" borderId="1" xfId="0" applyFont="1" applyFill="1" applyBorder="1" applyAlignment="1">
      <alignment vertical="top" wrapText="1"/>
    </xf>
    <xf numFmtId="0" fontId="5" fillId="6" borderId="1" xfId="0" applyFont="1" applyFill="1" applyBorder="1" applyAlignment="1">
      <alignment horizontal="center" vertical="top" wrapText="1"/>
    </xf>
    <xf numFmtId="0" fontId="2" fillId="6" borderId="1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164" fontId="2" fillId="3" borderId="1" xfId="0" applyNumberFormat="1" applyFont="1" applyFill="1" applyBorder="1" applyAlignment="1">
      <alignment horizontal="center" vertical="top" wrapText="1"/>
    </xf>
    <xf numFmtId="164" fontId="5" fillId="3" borderId="1" xfId="0" applyNumberFormat="1" applyFont="1" applyFill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0" fontId="5" fillId="3" borderId="1" xfId="0" applyFont="1" applyFill="1" applyBorder="1" applyAlignment="1">
      <alignment horizontal="center" vertical="top" wrapText="1"/>
    </xf>
    <xf numFmtId="164" fontId="12" fillId="3" borderId="1" xfId="0" applyNumberFormat="1" applyFont="1" applyFill="1" applyBorder="1" applyAlignment="1">
      <alignment horizontal="center" vertical="top" wrapText="1"/>
    </xf>
    <xf numFmtId="164" fontId="11" fillId="0" borderId="1" xfId="0" applyNumberFormat="1" applyFont="1" applyBorder="1" applyAlignment="1">
      <alignment horizontal="center" vertical="top" wrapText="1"/>
    </xf>
    <xf numFmtId="0" fontId="4" fillId="0" borderId="6" xfId="0" applyFont="1" applyBorder="1" applyAlignment="1">
      <alignment horizontal="left" vertical="top" wrapText="1"/>
    </xf>
    <xf numFmtId="164" fontId="5" fillId="0" borderId="3" xfId="0" applyNumberFormat="1" applyFont="1" applyBorder="1" applyAlignment="1">
      <alignment horizontal="center" vertical="top" wrapText="1"/>
    </xf>
    <xf numFmtId="164" fontId="2" fillId="3" borderId="3" xfId="0" applyNumberFormat="1" applyFont="1" applyFill="1" applyBorder="1" applyAlignment="1">
      <alignment horizontal="center" vertical="top" wrapText="1"/>
    </xf>
    <xf numFmtId="164" fontId="5" fillId="6" borderId="3" xfId="0" applyNumberFormat="1" applyFont="1" applyFill="1" applyBorder="1" applyAlignment="1">
      <alignment horizontal="center" vertical="top" wrapText="1"/>
    </xf>
    <xf numFmtId="0" fontId="6" fillId="0" borderId="1" xfId="0" applyFont="1" applyBorder="1" applyAlignment="1">
      <alignment vertical="top" wrapText="1"/>
    </xf>
    <xf numFmtId="164" fontId="5" fillId="3" borderId="3" xfId="0" applyNumberFormat="1" applyFont="1" applyFill="1" applyBorder="1" applyAlignment="1">
      <alignment horizontal="center" vertical="top" wrapText="1"/>
    </xf>
    <xf numFmtId="0" fontId="2" fillId="0" borderId="6" xfId="0" applyFont="1" applyBorder="1" applyAlignment="1">
      <alignment vertical="top" wrapText="1"/>
    </xf>
    <xf numFmtId="164" fontId="18" fillId="3" borderId="1" xfId="0" applyNumberFormat="1" applyFont="1" applyFill="1" applyBorder="1" applyAlignment="1">
      <alignment horizontal="center" vertical="top" wrapText="1"/>
    </xf>
    <xf numFmtId="0" fontId="20" fillId="8" borderId="5" xfId="0" applyFont="1" applyFill="1" applyBorder="1"/>
    <xf numFmtId="0" fontId="5" fillId="3" borderId="5" xfId="0" applyFont="1" applyFill="1" applyBorder="1" applyAlignment="1">
      <alignment horizontal="center" vertical="top" wrapText="1"/>
    </xf>
    <xf numFmtId="0" fontId="4" fillId="6" borderId="2" xfId="0" applyFont="1" applyFill="1" applyBorder="1" applyAlignment="1">
      <alignment vertical="top" wrapText="1"/>
    </xf>
    <xf numFmtId="0" fontId="4" fillId="6" borderId="2" xfId="0" applyFont="1" applyFill="1" applyBorder="1" applyAlignment="1">
      <alignment horizontal="center" vertical="top" wrapText="1"/>
    </xf>
    <xf numFmtId="0" fontId="5" fillId="0" borderId="6" xfId="0" applyFont="1" applyBorder="1" applyAlignment="1">
      <alignment vertical="top" wrapText="1"/>
    </xf>
    <xf numFmtId="164" fontId="5" fillId="8" borderId="1" xfId="0" applyNumberFormat="1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5" fillId="9" borderId="1" xfId="0" applyFont="1" applyFill="1" applyBorder="1" applyAlignment="1">
      <alignment vertical="top" wrapText="1"/>
    </xf>
    <xf numFmtId="0" fontId="4" fillId="9" borderId="1" xfId="0" applyFont="1" applyFill="1" applyBorder="1" applyAlignment="1">
      <alignment horizontal="center" vertical="top" wrapText="1"/>
    </xf>
    <xf numFmtId="0" fontId="12" fillId="3" borderId="1" xfId="0" applyFont="1" applyFill="1" applyBorder="1" applyAlignment="1">
      <alignment horizontal="center" vertical="top" wrapText="1"/>
    </xf>
    <xf numFmtId="0" fontId="12" fillId="3" borderId="3" xfId="0" applyFont="1" applyFill="1" applyBorder="1" applyAlignment="1">
      <alignment horizontal="center" vertical="top" wrapText="1"/>
    </xf>
    <xf numFmtId="0" fontId="5" fillId="9" borderId="2" xfId="0" applyFont="1" applyFill="1" applyBorder="1" applyAlignment="1">
      <alignment vertical="top" wrapText="1"/>
    </xf>
    <xf numFmtId="0" fontId="5" fillId="5" borderId="11" xfId="0" applyFont="1" applyFill="1" applyBorder="1" applyAlignment="1">
      <alignment vertical="top" wrapText="1"/>
    </xf>
    <xf numFmtId="0" fontId="2" fillId="5" borderId="11" xfId="0" applyFont="1" applyFill="1" applyBorder="1" applyAlignment="1">
      <alignment horizontal="center" vertical="top" wrapText="1"/>
    </xf>
    <xf numFmtId="164" fontId="5" fillId="5" borderId="11" xfId="0" applyNumberFormat="1" applyFont="1" applyFill="1" applyBorder="1" applyAlignment="1">
      <alignment horizontal="center" vertical="top" wrapText="1"/>
    </xf>
    <xf numFmtId="0" fontId="2" fillId="0" borderId="12" xfId="0" applyFont="1" applyBorder="1" applyAlignment="1">
      <alignment vertical="top" wrapText="1"/>
    </xf>
    <xf numFmtId="0" fontId="12" fillId="3" borderId="16" xfId="0" applyFont="1" applyFill="1" applyBorder="1" applyAlignment="1">
      <alignment horizontal="center" vertical="top" wrapText="1"/>
    </xf>
    <xf numFmtId="0" fontId="2" fillId="0" borderId="16" xfId="0" applyFont="1" applyBorder="1" applyAlignment="1">
      <alignment horizontal="center" vertical="top" wrapText="1"/>
    </xf>
    <xf numFmtId="164" fontId="2" fillId="3" borderId="12" xfId="0" applyNumberFormat="1" applyFont="1" applyFill="1" applyBorder="1" applyAlignment="1">
      <alignment horizontal="center" vertical="top" wrapText="1"/>
    </xf>
    <xf numFmtId="0" fontId="12" fillId="3" borderId="15" xfId="0" applyFont="1" applyFill="1" applyBorder="1" applyAlignment="1">
      <alignment horizontal="center" vertical="top" wrapText="1"/>
    </xf>
    <xf numFmtId="0" fontId="4" fillId="3" borderId="16" xfId="0" applyFont="1" applyFill="1" applyBorder="1" applyAlignment="1">
      <alignment vertical="top" wrapText="1"/>
    </xf>
    <xf numFmtId="0" fontId="2" fillId="3" borderId="16" xfId="0" applyFont="1" applyFill="1" applyBorder="1" applyAlignment="1">
      <alignment horizontal="center" vertical="top" wrapText="1"/>
    </xf>
    <xf numFmtId="0" fontId="19" fillId="0" borderId="12" xfId="0" applyFont="1" applyBorder="1"/>
    <xf numFmtId="164" fontId="5" fillId="3" borderId="16" xfId="0" applyNumberFormat="1" applyFont="1" applyFill="1" applyBorder="1" applyAlignment="1">
      <alignment horizontal="center" vertical="top" wrapText="1"/>
    </xf>
    <xf numFmtId="164" fontId="12" fillId="3" borderId="15" xfId="0" applyNumberFormat="1" applyFont="1" applyFill="1" applyBorder="1" applyAlignment="1">
      <alignment horizontal="center" vertical="top" wrapText="1"/>
    </xf>
    <xf numFmtId="0" fontId="2" fillId="3" borderId="12" xfId="0" applyFont="1" applyFill="1" applyBorder="1" applyAlignment="1">
      <alignment horizontal="center" vertical="top" wrapText="1"/>
    </xf>
    <xf numFmtId="0" fontId="5" fillId="0" borderId="16" xfId="0" applyFont="1" applyBorder="1" applyAlignment="1">
      <alignment vertical="top" wrapText="1"/>
    </xf>
    <xf numFmtId="164" fontId="2" fillId="3" borderId="15" xfId="0" applyNumberFormat="1" applyFont="1" applyFill="1" applyBorder="1" applyAlignment="1">
      <alignment horizontal="center" vertical="top" wrapText="1"/>
    </xf>
    <xf numFmtId="0" fontId="12" fillId="3" borderId="12" xfId="0" applyFont="1" applyFill="1" applyBorder="1" applyAlignment="1">
      <alignment horizontal="center" vertical="top" wrapText="1"/>
    </xf>
    <xf numFmtId="0" fontId="4" fillId="0" borderId="16" xfId="0" applyFont="1" applyBorder="1" applyAlignment="1">
      <alignment vertical="top" wrapText="1"/>
    </xf>
    <xf numFmtId="0" fontId="1" fillId="3" borderId="12" xfId="0" applyFont="1" applyFill="1" applyBorder="1"/>
    <xf numFmtId="164" fontId="12" fillId="3" borderId="16" xfId="0" applyNumberFormat="1" applyFont="1" applyFill="1" applyBorder="1" applyAlignment="1">
      <alignment horizontal="center" vertical="top" wrapText="1"/>
    </xf>
    <xf numFmtId="0" fontId="11" fillId="0" borderId="17" xfId="0" applyFont="1" applyBorder="1" applyAlignment="1">
      <alignment vertical="top" wrapText="1"/>
    </xf>
    <xf numFmtId="0" fontId="4" fillId="6" borderId="3" xfId="0" applyFont="1" applyFill="1" applyBorder="1" applyAlignment="1">
      <alignment vertical="top" wrapText="1"/>
    </xf>
    <xf numFmtId="0" fontId="12" fillId="0" borderId="18" xfId="0" applyFont="1" applyBorder="1" applyAlignment="1">
      <alignment vertical="top" wrapText="1"/>
    </xf>
    <xf numFmtId="0" fontId="12" fillId="0" borderId="16" xfId="0" applyFont="1" applyBorder="1" applyAlignment="1">
      <alignment horizontal="center" vertical="top" wrapText="1"/>
    </xf>
    <xf numFmtId="0" fontId="1" fillId="0" borderId="1" xfId="0" applyFont="1" applyBorder="1"/>
    <xf numFmtId="0" fontId="1" fillId="6" borderId="1" xfId="0" applyFont="1" applyFill="1" applyBorder="1"/>
    <xf numFmtId="0" fontId="4" fillId="6" borderId="3" xfId="0" applyFont="1" applyFill="1" applyBorder="1" applyAlignment="1">
      <alignment horizontal="center" vertical="top" wrapText="1"/>
    </xf>
    <xf numFmtId="0" fontId="1" fillId="6" borderId="3" xfId="0" applyFont="1" applyFill="1" applyBorder="1"/>
    <xf numFmtId="0" fontId="5" fillId="0" borderId="19" xfId="0" applyFont="1" applyBorder="1" applyAlignment="1">
      <alignment vertical="top" wrapText="1"/>
    </xf>
    <xf numFmtId="0" fontId="5" fillId="0" borderId="12" xfId="0" applyFont="1" applyBorder="1" applyAlignment="1">
      <alignment horizontal="center" vertical="top" wrapText="1"/>
    </xf>
    <xf numFmtId="164" fontId="5" fillId="0" borderId="12" xfId="0" applyNumberFormat="1" applyFont="1" applyBorder="1" applyAlignment="1">
      <alignment horizontal="center" vertical="top" wrapText="1"/>
    </xf>
    <xf numFmtId="0" fontId="1" fillId="0" borderId="12" xfId="0" applyFont="1" applyBorder="1"/>
    <xf numFmtId="0" fontId="11" fillId="3" borderId="12" xfId="0" applyFont="1" applyFill="1" applyBorder="1" applyAlignment="1">
      <alignment vertical="top" wrapText="1"/>
    </xf>
    <xf numFmtId="164" fontId="11" fillId="3" borderId="15" xfId="0" applyNumberFormat="1" applyFont="1" applyFill="1" applyBorder="1" applyAlignment="1">
      <alignment horizontal="center" vertical="top" wrapText="1"/>
    </xf>
    <xf numFmtId="0" fontId="5" fillId="3" borderId="3" xfId="0" applyFont="1" applyFill="1" applyBorder="1" applyAlignment="1">
      <alignment vertical="top" wrapText="1"/>
    </xf>
    <xf numFmtId="164" fontId="12" fillId="3" borderId="3" xfId="0" applyNumberFormat="1" applyFont="1" applyFill="1" applyBorder="1" applyAlignment="1">
      <alignment horizontal="center" vertical="top"/>
    </xf>
    <xf numFmtId="164" fontId="2" fillId="3" borderId="12" xfId="0" applyNumberFormat="1" applyFont="1" applyFill="1" applyBorder="1" applyAlignment="1">
      <alignment horizontal="center" vertical="top"/>
    </xf>
    <xf numFmtId="0" fontId="1" fillId="5" borderId="11" xfId="0" applyFont="1" applyFill="1" applyBorder="1"/>
    <xf numFmtId="0" fontId="2" fillId="0" borderId="2" xfId="0" applyFont="1" applyBorder="1" applyAlignment="1">
      <alignment vertical="top" wrapText="1"/>
    </xf>
    <xf numFmtId="0" fontId="2" fillId="3" borderId="1" xfId="0" applyFont="1" applyFill="1" applyBorder="1" applyAlignment="1">
      <alignment horizontal="center" vertical="top"/>
    </xf>
    <xf numFmtId="0" fontId="12" fillId="3" borderId="1" xfId="0" applyFont="1" applyFill="1" applyBorder="1" applyAlignment="1">
      <alignment horizontal="center" vertical="top"/>
    </xf>
    <xf numFmtId="0" fontId="12" fillId="3" borderId="3" xfId="0" applyFont="1" applyFill="1" applyBorder="1" applyAlignment="1">
      <alignment horizontal="center" vertical="top"/>
    </xf>
    <xf numFmtId="164" fontId="12" fillId="3" borderId="12" xfId="0" applyNumberFormat="1" applyFont="1" applyFill="1" applyBorder="1" applyAlignment="1">
      <alignment horizontal="center" vertical="top" wrapText="1"/>
    </xf>
    <xf numFmtId="0" fontId="12" fillId="3" borderId="12" xfId="0" applyFont="1" applyFill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164" fontId="13" fillId="0" borderId="1" xfId="0" applyNumberFormat="1" applyFont="1" applyBorder="1"/>
    <xf numFmtId="0" fontId="5" fillId="3" borderId="12" xfId="0" applyFont="1" applyFill="1" applyBorder="1" applyAlignment="1">
      <alignment vertical="top" wrapText="1"/>
    </xf>
    <xf numFmtId="164" fontId="13" fillId="0" borderId="12" xfId="0" applyNumberFormat="1" applyFont="1" applyBorder="1"/>
    <xf numFmtId="0" fontId="5" fillId="0" borderId="12" xfId="0" applyFont="1" applyBorder="1" applyAlignment="1">
      <alignment vertical="top" wrapText="1"/>
    </xf>
    <xf numFmtId="164" fontId="11" fillId="3" borderId="12" xfId="0" applyNumberFormat="1" applyFont="1" applyFill="1" applyBorder="1" applyAlignment="1">
      <alignment horizontal="center" vertical="top" wrapText="1"/>
    </xf>
    <xf numFmtId="0" fontId="4" fillId="0" borderId="12" xfId="0" applyFont="1" applyBorder="1" applyAlignment="1">
      <alignment vertical="top" wrapText="1"/>
    </xf>
    <xf numFmtId="0" fontId="2" fillId="0" borderId="6" xfId="0" applyFont="1" applyBorder="1" applyAlignment="1">
      <alignment horizontal="center" vertical="top"/>
    </xf>
    <xf numFmtId="0" fontId="5" fillId="4" borderId="3" xfId="0" applyFont="1" applyFill="1" applyBorder="1" applyAlignment="1">
      <alignment vertical="top" wrapText="1"/>
    </xf>
    <xf numFmtId="0" fontId="5" fillId="4" borderId="3" xfId="0" applyFont="1" applyFill="1" applyBorder="1" applyAlignment="1">
      <alignment vertical="top"/>
    </xf>
    <xf numFmtId="0" fontId="4" fillId="0" borderId="12" xfId="0" applyFont="1" applyBorder="1" applyAlignment="1">
      <alignment horizontal="center" vertical="top" wrapText="1"/>
    </xf>
    <xf numFmtId="0" fontId="1" fillId="4" borderId="3" xfId="0" applyFont="1" applyFill="1" applyBorder="1"/>
    <xf numFmtId="0" fontId="5" fillId="9" borderId="3" xfId="0" applyFont="1" applyFill="1" applyBorder="1" applyAlignment="1">
      <alignment vertical="top" wrapText="1"/>
    </xf>
    <xf numFmtId="0" fontId="5" fillId="9" borderId="3" xfId="0" applyFont="1" applyFill="1" applyBorder="1" applyAlignment="1">
      <alignment vertical="top"/>
    </xf>
    <xf numFmtId="0" fontId="5" fillId="9" borderId="12" xfId="0" applyFont="1" applyFill="1" applyBorder="1" applyAlignment="1">
      <alignment vertical="top" wrapText="1"/>
    </xf>
    <xf numFmtId="0" fontId="5" fillId="9" borderId="12" xfId="0" applyFont="1" applyFill="1" applyBorder="1" applyAlignment="1">
      <alignment vertical="top"/>
    </xf>
    <xf numFmtId="0" fontId="5" fillId="9" borderId="12" xfId="0" applyFont="1" applyFill="1" applyBorder="1" applyAlignment="1">
      <alignment horizontal="center" vertical="top"/>
    </xf>
    <xf numFmtId="0" fontId="20" fillId="8" borderId="20" xfId="0" applyFont="1" applyFill="1" applyBorder="1" applyAlignment="1">
      <alignment vertical="center"/>
    </xf>
    <xf numFmtId="0" fontId="5" fillId="3" borderId="20" xfId="0" applyFont="1" applyFill="1" applyBorder="1" applyAlignment="1">
      <alignment horizontal="center" vertical="top" wrapText="1"/>
    </xf>
    <xf numFmtId="164" fontId="5" fillId="3" borderId="12" xfId="0" applyNumberFormat="1" applyFont="1" applyFill="1" applyBorder="1" applyAlignment="1">
      <alignment horizontal="center" vertical="top" wrapText="1"/>
    </xf>
    <xf numFmtId="164" fontId="4" fillId="0" borderId="12" xfId="0" applyNumberFormat="1" applyFont="1" applyBorder="1" applyAlignment="1">
      <alignment horizontal="center" vertical="top" wrapText="1"/>
    </xf>
    <xf numFmtId="0" fontId="5" fillId="9" borderId="22" xfId="0" applyFont="1" applyFill="1" applyBorder="1" applyAlignment="1">
      <alignment horizontal="left" vertical="top" wrapText="1"/>
    </xf>
    <xf numFmtId="0" fontId="5" fillId="9" borderId="23" xfId="0" applyFont="1" applyFill="1" applyBorder="1" applyAlignment="1">
      <alignment horizontal="left" vertical="top" wrapText="1"/>
    </xf>
    <xf numFmtId="0" fontId="5" fillId="6" borderId="21" xfId="0" applyFont="1" applyFill="1" applyBorder="1" applyAlignment="1">
      <alignment vertical="top" wrapText="1"/>
    </xf>
    <xf numFmtId="0" fontId="4" fillId="6" borderId="22" xfId="0" applyFont="1" applyFill="1" applyBorder="1" applyAlignment="1">
      <alignment horizontal="center" vertical="top" wrapText="1"/>
    </xf>
    <xf numFmtId="0" fontId="5" fillId="5" borderId="10" xfId="0" applyFont="1" applyFill="1" applyBorder="1" applyAlignment="1">
      <alignment horizontal="justify" vertical="top" wrapText="1"/>
    </xf>
    <xf numFmtId="0" fontId="2" fillId="6" borderId="22" xfId="0" applyFont="1" applyFill="1" applyBorder="1" applyAlignment="1">
      <alignment vertical="top" wrapText="1"/>
    </xf>
    <xf numFmtId="0" fontId="2" fillId="6" borderId="21" xfId="0" applyFont="1" applyFill="1" applyBorder="1" applyAlignment="1">
      <alignment vertical="top" wrapText="1"/>
    </xf>
    <xf numFmtId="0" fontId="2" fillId="6" borderId="22" xfId="0" applyFont="1" applyFill="1" applyBorder="1" applyAlignment="1">
      <alignment horizontal="center" vertical="top" wrapText="1"/>
    </xf>
    <xf numFmtId="0" fontId="2" fillId="6" borderId="22" xfId="0" applyFont="1" applyFill="1" applyBorder="1" applyAlignment="1">
      <alignment horizontal="justify" vertical="top" wrapText="1"/>
    </xf>
    <xf numFmtId="0" fontId="5" fillId="4" borderId="21" xfId="0" applyFont="1" applyFill="1" applyBorder="1" applyAlignment="1">
      <alignment horizontal="left" vertical="top" wrapText="1"/>
    </xf>
    <xf numFmtId="0" fontId="5" fillId="9" borderId="21" xfId="0" applyFont="1" applyFill="1" applyBorder="1" applyAlignment="1">
      <alignment horizontal="left" vertical="top" wrapText="1"/>
    </xf>
    <xf numFmtId="0" fontId="5" fillId="9" borderId="28" xfId="0" applyFont="1" applyFill="1" applyBorder="1" applyAlignment="1">
      <alignment horizontal="left" vertical="top" wrapText="1"/>
    </xf>
    <xf numFmtId="0" fontId="2" fillId="0" borderId="28" xfId="0" applyFont="1" applyBorder="1" applyAlignment="1">
      <alignment vertical="top" wrapText="1"/>
    </xf>
    <xf numFmtId="0" fontId="4" fillId="9" borderId="33" xfId="0" applyFont="1" applyFill="1" applyBorder="1" applyAlignment="1">
      <alignment vertical="top" wrapText="1"/>
    </xf>
    <xf numFmtId="0" fontId="4" fillId="9" borderId="32" xfId="0" applyFont="1" applyFill="1" applyBorder="1" applyAlignment="1">
      <alignment horizontal="center" vertical="top" wrapText="1"/>
    </xf>
    <xf numFmtId="0" fontId="4" fillId="9" borderId="34" xfId="0" applyFont="1" applyFill="1" applyBorder="1" applyAlignment="1">
      <alignment vertical="top" wrapText="1"/>
    </xf>
    <xf numFmtId="0" fontId="4" fillId="9" borderId="35" xfId="0" applyFont="1" applyFill="1" applyBorder="1" applyAlignment="1">
      <alignment horizontal="center" vertical="top" wrapText="1"/>
    </xf>
    <xf numFmtId="0" fontId="1" fillId="5" borderId="36" xfId="0" applyFont="1" applyFill="1" applyBorder="1"/>
    <xf numFmtId="0" fontId="1" fillId="5" borderId="37" xfId="0" applyFont="1" applyFill="1" applyBorder="1"/>
    <xf numFmtId="3" fontId="6" fillId="0" borderId="31" xfId="0" applyNumberFormat="1" applyFont="1" applyBorder="1" applyAlignment="1">
      <alignment horizontal="left" vertical="top" wrapText="1"/>
    </xf>
    <xf numFmtId="0" fontId="2" fillId="0" borderId="38" xfId="0" applyFont="1" applyBorder="1" applyAlignment="1">
      <alignment horizontal="center" vertical="top" wrapText="1"/>
    </xf>
    <xf numFmtId="3" fontId="6" fillId="0" borderId="34" xfId="0" applyNumberFormat="1" applyFont="1" applyBorder="1" applyAlignment="1">
      <alignment horizontal="left" vertical="top" wrapText="1"/>
    </xf>
    <xf numFmtId="0" fontId="2" fillId="0" borderId="35" xfId="0" applyFont="1" applyBorder="1" applyAlignment="1">
      <alignment horizontal="center" vertical="top" wrapText="1"/>
    </xf>
    <xf numFmtId="3" fontId="6" fillId="3" borderId="39" xfId="0" applyNumberFormat="1" applyFont="1" applyFill="1" applyBorder="1" applyAlignment="1">
      <alignment horizontal="left" vertical="top" wrapText="1"/>
    </xf>
    <xf numFmtId="0" fontId="2" fillId="0" borderId="40" xfId="0" applyFont="1" applyBorder="1" applyAlignment="1">
      <alignment horizontal="center" vertical="top" wrapText="1"/>
    </xf>
    <xf numFmtId="0" fontId="19" fillId="0" borderId="34" xfId="0" applyFont="1" applyBorder="1"/>
    <xf numFmtId="0" fontId="19" fillId="0" borderId="35" xfId="0" applyFont="1" applyBorder="1"/>
    <xf numFmtId="3" fontId="6" fillId="3" borderId="34" xfId="0" applyNumberFormat="1" applyFont="1" applyFill="1" applyBorder="1" applyAlignment="1">
      <alignment vertical="top" wrapText="1"/>
    </xf>
    <xf numFmtId="3" fontId="6" fillId="3" borderId="39" xfId="0" applyNumberFormat="1" applyFont="1" applyFill="1" applyBorder="1" applyAlignment="1">
      <alignment vertical="top" wrapText="1"/>
    </xf>
    <xf numFmtId="3" fontId="6" fillId="3" borderId="33" xfId="0" applyNumberFormat="1" applyFont="1" applyFill="1" applyBorder="1" applyAlignment="1">
      <alignment vertical="top" wrapText="1"/>
    </xf>
    <xf numFmtId="0" fontId="2" fillId="0" borderId="32" xfId="0" applyFont="1" applyBorder="1" applyAlignment="1">
      <alignment horizontal="center" vertical="top" wrapText="1"/>
    </xf>
    <xf numFmtId="0" fontId="6" fillId="10" borderId="33" xfId="0" applyFont="1" applyFill="1" applyBorder="1" applyAlignment="1">
      <alignment vertical="top" wrapText="1"/>
    </xf>
    <xf numFmtId="0" fontId="6" fillId="10" borderId="31" xfId="0" applyFont="1" applyFill="1" applyBorder="1" applyAlignment="1">
      <alignment vertical="top" wrapText="1"/>
    </xf>
    <xf numFmtId="0" fontId="6" fillId="10" borderId="41" xfId="0" applyFont="1" applyFill="1" applyBorder="1" applyAlignment="1">
      <alignment vertical="top" wrapText="1"/>
    </xf>
    <xf numFmtId="3" fontId="6" fillId="3" borderId="34" xfId="0" applyNumberFormat="1" applyFont="1" applyFill="1" applyBorder="1" applyAlignment="1">
      <alignment horizontal="left" vertical="top" wrapText="1"/>
    </xf>
    <xf numFmtId="0" fontId="1" fillId="3" borderId="34" xfId="0" applyFont="1" applyFill="1" applyBorder="1"/>
    <xf numFmtId="0" fontId="1" fillId="3" borderId="35" xfId="0" applyFont="1" applyFill="1" applyBorder="1"/>
    <xf numFmtId="0" fontId="12" fillId="7" borderId="41" xfId="0" applyFont="1" applyFill="1" applyBorder="1" applyAlignment="1">
      <alignment vertical="top" wrapText="1"/>
    </xf>
    <xf numFmtId="0" fontId="12" fillId="7" borderId="39" xfId="0" applyFont="1" applyFill="1" applyBorder="1" applyAlignment="1">
      <alignment vertical="top" wrapText="1"/>
    </xf>
    <xf numFmtId="0" fontId="1" fillId="6" borderId="31" xfId="0" applyFont="1" applyFill="1" applyBorder="1"/>
    <xf numFmtId="0" fontId="1" fillId="6" borderId="38" xfId="0" applyFont="1" applyFill="1" applyBorder="1"/>
    <xf numFmtId="0" fontId="1" fillId="0" borderId="33" xfId="0" applyFont="1" applyBorder="1"/>
    <xf numFmtId="0" fontId="1" fillId="0" borderId="32" xfId="0" applyFont="1" applyBorder="1"/>
    <xf numFmtId="0" fontId="1" fillId="0" borderId="34" xfId="0" applyFont="1" applyBorder="1"/>
    <xf numFmtId="0" fontId="1" fillId="0" borderId="35" xfId="0" applyFont="1" applyBorder="1"/>
    <xf numFmtId="0" fontId="6" fillId="3" borderId="33" xfId="0" applyFont="1" applyFill="1" applyBorder="1" applyAlignment="1">
      <alignment vertical="top" wrapText="1"/>
    </xf>
    <xf numFmtId="0" fontId="19" fillId="0" borderId="33" xfId="0" applyFont="1" applyBorder="1" applyAlignment="1">
      <alignment horizontal="left" vertical="top" wrapText="1"/>
    </xf>
    <xf numFmtId="0" fontId="1" fillId="6" borderId="33" xfId="0" applyFont="1" applyFill="1" applyBorder="1"/>
    <xf numFmtId="0" fontId="1" fillId="6" borderId="32" xfId="0" applyFont="1" applyFill="1" applyBorder="1"/>
    <xf numFmtId="3" fontId="6" fillId="3" borderId="31" xfId="0" applyNumberFormat="1" applyFont="1" applyFill="1" applyBorder="1" applyAlignment="1">
      <alignment horizontal="left" vertical="top" wrapText="1"/>
    </xf>
    <xf numFmtId="3" fontId="6" fillId="3" borderId="33" xfId="0" applyNumberFormat="1" applyFont="1" applyFill="1" applyBorder="1" applyAlignment="1">
      <alignment horizontal="left" vertical="top" wrapText="1"/>
    </xf>
    <xf numFmtId="0" fontId="2" fillId="3" borderId="32" xfId="0" applyFont="1" applyFill="1" applyBorder="1" applyAlignment="1">
      <alignment horizontal="center" vertical="top" wrapText="1"/>
    </xf>
    <xf numFmtId="3" fontId="2" fillId="3" borderId="33" xfId="0" applyNumberFormat="1" applyFont="1" applyFill="1" applyBorder="1" applyAlignment="1">
      <alignment horizontal="left" vertical="top" wrapText="1"/>
    </xf>
    <xf numFmtId="14" fontId="1" fillId="3" borderId="34" xfId="0" applyNumberFormat="1" applyFont="1" applyFill="1" applyBorder="1"/>
    <xf numFmtId="3" fontId="6" fillId="0" borderId="33" xfId="0" applyNumberFormat="1" applyFont="1" applyBorder="1" applyAlignment="1">
      <alignment vertical="top" wrapText="1"/>
    </xf>
    <xf numFmtId="0" fontId="1" fillId="4" borderId="31" xfId="0" applyFont="1" applyFill="1" applyBorder="1"/>
    <xf numFmtId="0" fontId="1" fillId="4" borderId="38" xfId="0" applyFont="1" applyFill="1" applyBorder="1"/>
    <xf numFmtId="0" fontId="11" fillId="9" borderId="33" xfId="0" applyFont="1" applyFill="1" applyBorder="1" applyAlignment="1">
      <alignment vertical="top" wrapText="1"/>
    </xf>
    <xf numFmtId="0" fontId="4" fillId="9" borderId="32" xfId="0" applyFont="1" applyFill="1" applyBorder="1" applyAlignment="1">
      <alignment horizontal="left" vertical="top" wrapText="1"/>
    </xf>
    <xf numFmtId="0" fontId="5" fillId="9" borderId="35" xfId="0" applyFont="1" applyFill="1" applyBorder="1" applyAlignment="1">
      <alignment horizontal="left" vertical="top" wrapText="1"/>
    </xf>
    <xf numFmtId="0" fontId="19" fillId="0" borderId="33" xfId="0" applyFont="1" applyBorder="1"/>
    <xf numFmtId="0" fontId="19" fillId="3" borderId="33" xfId="0" applyFont="1" applyFill="1" applyBorder="1"/>
    <xf numFmtId="0" fontId="1" fillId="3" borderId="33" xfId="0" applyFont="1" applyFill="1" applyBorder="1"/>
    <xf numFmtId="164" fontId="2" fillId="3" borderId="43" xfId="0" applyNumberFormat="1" applyFont="1" applyFill="1" applyBorder="1" applyAlignment="1">
      <alignment horizontal="center" vertical="top" wrapText="1"/>
    </xf>
    <xf numFmtId="0" fontId="12" fillId="0" borderId="6" xfId="0" applyFont="1" applyBorder="1" applyAlignment="1">
      <alignment horizontal="center" vertical="top" wrapText="1"/>
    </xf>
    <xf numFmtId="0" fontId="12" fillId="0" borderId="8" xfId="0" applyFont="1" applyBorder="1" applyAlignment="1">
      <alignment horizontal="center" vertical="top" wrapText="1"/>
    </xf>
    <xf numFmtId="0" fontId="12" fillId="0" borderId="18" xfId="0" applyFont="1" applyBorder="1" applyAlignment="1">
      <alignment horizontal="center" vertical="top" wrapText="1"/>
    </xf>
    <xf numFmtId="0" fontId="12" fillId="0" borderId="3" xfId="0" applyFont="1" applyBorder="1" applyAlignment="1">
      <alignment horizontal="center" vertical="top"/>
    </xf>
    <xf numFmtId="1" fontId="5" fillId="9" borderId="1" xfId="0" applyNumberFormat="1" applyFont="1" applyFill="1" applyBorder="1" applyAlignment="1">
      <alignment horizontal="center" vertical="top"/>
    </xf>
    <xf numFmtId="1" fontId="4" fillId="9" borderId="12" xfId="0" applyNumberFormat="1" applyFont="1" applyFill="1" applyBorder="1" applyAlignment="1">
      <alignment horizontal="center" vertical="top" wrapText="1"/>
    </xf>
    <xf numFmtId="0" fontId="23" fillId="0" borderId="1" xfId="0" applyFont="1" applyBorder="1" applyAlignment="1">
      <alignment horizontal="left" vertical="top" wrapText="1"/>
    </xf>
    <xf numFmtId="0" fontId="5" fillId="3" borderId="17" xfId="0" applyFont="1" applyFill="1" applyBorder="1" applyAlignment="1">
      <alignment vertical="top" wrapText="1"/>
    </xf>
    <xf numFmtId="0" fontId="2" fillId="0" borderId="19" xfId="0" applyFont="1" applyBorder="1" applyAlignment="1">
      <alignment vertical="top" wrapText="1"/>
    </xf>
    <xf numFmtId="3" fontId="6" fillId="3" borderId="44" xfId="0" applyNumberFormat="1" applyFont="1" applyFill="1" applyBorder="1" applyAlignment="1">
      <alignment horizontal="left" vertical="top" wrapText="1"/>
    </xf>
    <xf numFmtId="0" fontId="12" fillId="3" borderId="2" xfId="0" applyFont="1" applyFill="1" applyBorder="1" applyAlignment="1">
      <alignment horizontal="center" vertical="top"/>
    </xf>
    <xf numFmtId="0" fontId="2" fillId="3" borderId="3" xfId="0" applyFont="1" applyFill="1" applyBorder="1" applyAlignment="1">
      <alignment horizontal="center" vertical="top"/>
    </xf>
    <xf numFmtId="0" fontId="2" fillId="3" borderId="38" xfId="0" applyFont="1" applyFill="1" applyBorder="1" applyAlignment="1">
      <alignment horizontal="center" vertical="top" wrapText="1"/>
    </xf>
    <xf numFmtId="3" fontId="6" fillId="0" borderId="12" xfId="0" applyNumberFormat="1" applyFont="1" applyBorder="1" applyAlignment="1">
      <alignment horizontal="left" vertical="top" wrapText="1"/>
    </xf>
    <xf numFmtId="0" fontId="2" fillId="3" borderId="12" xfId="0" applyFont="1" applyFill="1" applyBorder="1" applyAlignment="1">
      <alignment horizontal="center" vertical="top"/>
    </xf>
    <xf numFmtId="0" fontId="4" fillId="0" borderId="45" xfId="0" applyFont="1" applyBorder="1" applyAlignment="1">
      <alignment horizontal="left" vertical="top" wrapText="1"/>
    </xf>
    <xf numFmtId="0" fontId="6" fillId="3" borderId="19" xfId="0" applyFont="1" applyFill="1" applyBorder="1" applyAlignment="1">
      <alignment vertical="top" wrapText="1"/>
    </xf>
    <xf numFmtId="164" fontId="6" fillId="3" borderId="12" xfId="0" applyNumberFormat="1" applyFont="1" applyFill="1" applyBorder="1" applyAlignment="1">
      <alignment horizontal="center" vertical="top" wrapText="1"/>
    </xf>
    <xf numFmtId="0" fontId="6" fillId="3" borderId="12" xfId="0" applyFont="1" applyFill="1" applyBorder="1" applyAlignment="1">
      <alignment horizontal="center" vertical="top"/>
    </xf>
    <xf numFmtId="0" fontId="2" fillId="6" borderId="3" xfId="0" applyFont="1" applyFill="1" applyBorder="1" applyAlignment="1">
      <alignment horizontal="center" vertical="top" wrapText="1"/>
    </xf>
    <xf numFmtId="3" fontId="6" fillId="3" borderId="41" xfId="0" applyNumberFormat="1" applyFont="1" applyFill="1" applyBorder="1" applyAlignment="1">
      <alignment vertical="top" wrapText="1"/>
    </xf>
    <xf numFmtId="0" fontId="12" fillId="0" borderId="15" xfId="0" applyFont="1" applyBorder="1" applyAlignment="1">
      <alignment horizontal="center" vertical="top"/>
    </xf>
    <xf numFmtId="0" fontId="2" fillId="0" borderId="42" xfId="0" applyFont="1" applyBorder="1" applyAlignment="1">
      <alignment horizontal="center" vertical="top" wrapText="1"/>
    </xf>
    <xf numFmtId="0" fontId="12" fillId="5" borderId="11" xfId="0" applyFont="1" applyFill="1" applyBorder="1" applyAlignment="1">
      <alignment horizontal="center" vertical="top" wrapText="1"/>
    </xf>
    <xf numFmtId="164" fontId="2" fillId="5" borderId="11" xfId="0" applyNumberFormat="1" applyFont="1" applyFill="1" applyBorder="1" applyAlignment="1">
      <alignment horizontal="center" vertical="top"/>
    </xf>
    <xf numFmtId="164" fontId="4" fillId="3" borderId="12" xfId="0" applyNumberFormat="1" applyFont="1" applyFill="1" applyBorder="1" applyAlignment="1">
      <alignment horizontal="center" vertical="top"/>
    </xf>
    <xf numFmtId="0" fontId="4" fillId="6" borderId="21" xfId="0" applyFont="1" applyFill="1" applyBorder="1" applyAlignment="1">
      <alignment horizontal="center" vertical="top" wrapText="1"/>
    </xf>
    <xf numFmtId="0" fontId="5" fillId="6" borderId="3" xfId="0" applyFont="1" applyFill="1" applyBorder="1" applyAlignment="1">
      <alignment vertical="top" wrapText="1"/>
    </xf>
    <xf numFmtId="0" fontId="2" fillId="6" borderId="31" xfId="0" applyFont="1" applyFill="1" applyBorder="1" applyAlignment="1">
      <alignment vertical="top" wrapText="1"/>
    </xf>
    <xf numFmtId="0" fontId="2" fillId="6" borderId="38" xfId="0" applyFont="1" applyFill="1" applyBorder="1" applyAlignment="1">
      <alignment horizontal="center" vertical="top" wrapText="1"/>
    </xf>
    <xf numFmtId="0" fontId="4" fillId="5" borderId="10" xfId="0" applyFont="1" applyFill="1" applyBorder="1" applyAlignment="1">
      <alignment vertical="top" wrapText="1"/>
    </xf>
    <xf numFmtId="0" fontId="4" fillId="5" borderId="11" xfId="0" applyFont="1" applyFill="1" applyBorder="1" applyAlignment="1">
      <alignment vertical="top" wrapText="1"/>
    </xf>
    <xf numFmtId="0" fontId="2" fillId="5" borderId="36" xfId="0" applyFont="1" applyFill="1" applyBorder="1" applyAlignment="1">
      <alignment vertical="top" wrapText="1"/>
    </xf>
    <xf numFmtId="0" fontId="2" fillId="5" borderId="37" xfId="0" applyFont="1" applyFill="1" applyBorder="1" applyAlignment="1">
      <alignment horizontal="center" vertical="top" wrapText="1"/>
    </xf>
    <xf numFmtId="0" fontId="4" fillId="3" borderId="3" xfId="0" applyFont="1" applyFill="1" applyBorder="1" applyAlignment="1">
      <alignment vertical="top" wrapText="1"/>
    </xf>
    <xf numFmtId="0" fontId="12" fillId="0" borderId="16" xfId="0" applyFont="1" applyBorder="1" applyAlignment="1">
      <alignment horizontal="center" vertical="top"/>
    </xf>
    <xf numFmtId="0" fontId="5" fillId="3" borderId="16" xfId="0" applyFont="1" applyFill="1" applyBorder="1" applyAlignment="1">
      <alignment vertical="top" wrapText="1"/>
    </xf>
    <xf numFmtId="0" fontId="5" fillId="6" borderId="3" xfId="0" applyFont="1" applyFill="1" applyBorder="1" applyAlignment="1">
      <alignment horizontal="center" vertical="top" wrapText="1"/>
    </xf>
    <xf numFmtId="0" fontId="12" fillId="7" borderId="12" xfId="0" applyFont="1" applyFill="1" applyBorder="1" applyAlignment="1">
      <alignment horizontal="center" vertical="top"/>
    </xf>
    <xf numFmtId="0" fontId="2" fillId="6" borderId="21" xfId="0" applyFont="1" applyFill="1" applyBorder="1" applyAlignment="1">
      <alignment horizontal="justify" vertical="top" wrapText="1"/>
    </xf>
    <xf numFmtId="0" fontId="6" fillId="11" borderId="31" xfId="0" applyFont="1" applyFill="1" applyBorder="1" applyAlignment="1">
      <alignment vertical="top" wrapText="1"/>
    </xf>
    <xf numFmtId="0" fontId="2" fillId="11" borderId="3" xfId="0" applyFont="1" applyFill="1" applyBorder="1" applyAlignment="1">
      <alignment horizontal="center" vertical="top"/>
    </xf>
    <xf numFmtId="0" fontId="2" fillId="11" borderId="38" xfId="0" applyFont="1" applyFill="1" applyBorder="1" applyAlignment="1">
      <alignment horizontal="center" vertical="top" wrapText="1"/>
    </xf>
    <xf numFmtId="0" fontId="6" fillId="6" borderId="21" xfId="0" applyFont="1" applyFill="1" applyBorder="1" applyAlignment="1">
      <alignment horizontal="justify" vertical="top" wrapText="1"/>
    </xf>
    <xf numFmtId="164" fontId="11" fillId="6" borderId="3" xfId="0" applyNumberFormat="1" applyFont="1" applyFill="1" applyBorder="1" applyAlignment="1">
      <alignment horizontal="center" vertical="top" wrapText="1"/>
    </xf>
    <xf numFmtId="3" fontId="6" fillId="6" borderId="31" xfId="0" applyNumberFormat="1" applyFont="1" applyFill="1" applyBorder="1" applyAlignment="1">
      <alignment horizontal="left" vertical="top" wrapText="1"/>
    </xf>
    <xf numFmtId="0" fontId="2" fillId="6" borderId="8" xfId="0" applyFont="1" applyFill="1" applyBorder="1" applyAlignment="1">
      <alignment horizontal="center" vertical="top"/>
    </xf>
    <xf numFmtId="0" fontId="4" fillId="5" borderId="10" xfId="0" applyFont="1" applyFill="1" applyBorder="1" applyAlignment="1">
      <alignment horizontal="justify" vertical="top" wrapText="1"/>
    </xf>
    <xf numFmtId="164" fontId="11" fillId="5" borderId="11" xfId="0" applyNumberFormat="1" applyFont="1" applyFill="1" applyBorder="1" applyAlignment="1">
      <alignment horizontal="center" vertical="top" wrapText="1"/>
    </xf>
    <xf numFmtId="3" fontId="6" fillId="0" borderId="31" xfId="0" applyNumberFormat="1" applyFont="1" applyBorder="1" applyAlignment="1">
      <alignment vertical="top" wrapText="1"/>
    </xf>
    <xf numFmtId="0" fontId="2" fillId="0" borderId="8" xfId="0" applyFont="1" applyBorder="1" applyAlignment="1">
      <alignment horizontal="center" vertical="top"/>
    </xf>
    <xf numFmtId="0" fontId="21" fillId="5" borderId="11" xfId="0" applyFont="1" applyFill="1" applyBorder="1" applyAlignment="1">
      <alignment vertical="top" wrapText="1"/>
    </xf>
    <xf numFmtId="14" fontId="1" fillId="5" borderId="36" xfId="0" applyNumberFormat="1" applyFont="1" applyFill="1" applyBorder="1"/>
    <xf numFmtId="164" fontId="4" fillId="6" borderId="3" xfId="0" applyNumberFormat="1" applyFont="1" applyFill="1" applyBorder="1" applyAlignment="1">
      <alignment horizontal="center" vertical="top" wrapText="1"/>
    </xf>
    <xf numFmtId="3" fontId="6" fillId="6" borderId="31" xfId="0" applyNumberFormat="1" applyFont="1" applyFill="1" applyBorder="1" applyAlignment="1">
      <alignment vertical="top" wrapText="1"/>
    </xf>
    <xf numFmtId="0" fontId="2" fillId="6" borderId="3" xfId="0" applyFont="1" applyFill="1" applyBorder="1" applyAlignment="1">
      <alignment horizontal="center" vertical="top"/>
    </xf>
    <xf numFmtId="0" fontId="2" fillId="6" borderId="21" xfId="0" applyFont="1" applyFill="1" applyBorder="1" applyAlignment="1">
      <alignment horizontal="center" vertical="top" wrapText="1"/>
    </xf>
    <xf numFmtId="0" fontId="6" fillId="6" borderId="31" xfId="0" applyFont="1" applyFill="1" applyBorder="1" applyAlignment="1">
      <alignment vertical="top" wrapText="1"/>
    </xf>
    <xf numFmtId="49" fontId="22" fillId="6" borderId="3" xfId="0" applyNumberFormat="1" applyFont="1" applyFill="1" applyBorder="1" applyAlignment="1">
      <alignment horizontal="center" vertical="top"/>
    </xf>
    <xf numFmtId="0" fontId="6" fillId="11" borderId="3" xfId="0" applyFont="1" applyFill="1" applyBorder="1" applyAlignment="1">
      <alignment horizontal="center" vertical="top" wrapText="1"/>
    </xf>
    <xf numFmtId="0" fontId="21" fillId="5" borderId="10" xfId="0" applyFont="1" applyFill="1" applyBorder="1" applyAlignment="1">
      <alignment horizontal="justify" vertical="top" wrapText="1"/>
    </xf>
    <xf numFmtId="0" fontId="19" fillId="5" borderId="36" xfId="0" applyFont="1" applyFill="1" applyBorder="1"/>
    <xf numFmtId="0" fontId="19" fillId="5" borderId="11" xfId="0" applyFont="1" applyFill="1" applyBorder="1"/>
    <xf numFmtId="0" fontId="6" fillId="6" borderId="31" xfId="0" applyFont="1" applyFill="1" applyBorder="1" applyAlignment="1">
      <alignment horizontal="left" vertical="top" wrapText="1"/>
    </xf>
    <xf numFmtId="0" fontId="12" fillId="6" borderId="3" xfId="0" applyFont="1" applyFill="1" applyBorder="1" applyAlignment="1">
      <alignment horizontal="center" vertical="top"/>
    </xf>
    <xf numFmtId="0" fontId="12" fillId="0" borderId="7" xfId="0" applyFont="1" applyBorder="1" applyAlignment="1">
      <alignment horizontal="left" vertical="top" wrapText="1"/>
    </xf>
    <xf numFmtId="0" fontId="2" fillId="0" borderId="46" xfId="0" applyFont="1" applyBorder="1" applyAlignment="1">
      <alignment horizontal="center" vertical="top"/>
    </xf>
    <xf numFmtId="0" fontId="2" fillId="0" borderId="17" xfId="0" applyFont="1" applyBorder="1" applyAlignment="1">
      <alignment horizontal="left" vertical="top" wrapText="1"/>
    </xf>
    <xf numFmtId="164" fontId="5" fillId="0" borderId="47" xfId="0" applyNumberFormat="1" applyFont="1" applyBorder="1" applyAlignment="1">
      <alignment horizontal="center" vertical="top" wrapText="1"/>
    </xf>
    <xf numFmtId="0" fontId="2" fillId="0" borderId="48" xfId="0" applyFont="1" applyBorder="1" applyAlignment="1">
      <alignment horizontal="center" vertical="top"/>
    </xf>
    <xf numFmtId="0" fontId="2" fillId="0" borderId="19" xfId="0" applyFont="1" applyBorder="1" applyAlignment="1">
      <alignment horizontal="left" vertical="top" wrapText="1"/>
    </xf>
    <xf numFmtId="166" fontId="2" fillId="0" borderId="49" xfId="0" applyNumberFormat="1" applyFont="1" applyBorder="1" applyAlignment="1">
      <alignment horizontal="center" vertical="top" wrapText="1"/>
    </xf>
    <xf numFmtId="0" fontId="24" fillId="0" borderId="50" xfId="0" applyFont="1" applyBorder="1" applyAlignment="1">
      <alignment horizontal="center" vertical="center" wrapText="1"/>
    </xf>
    <xf numFmtId="0" fontId="24" fillId="0" borderId="51" xfId="0" applyFont="1" applyBorder="1" applyAlignment="1">
      <alignment horizontal="center" vertical="center"/>
    </xf>
    <xf numFmtId="0" fontId="24" fillId="0" borderId="5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top" wrapText="1"/>
    </xf>
    <xf numFmtId="0" fontId="5" fillId="0" borderId="56" xfId="0" applyFont="1" applyBorder="1" applyAlignment="1">
      <alignment horizontal="center" vertical="top"/>
    </xf>
    <xf numFmtId="164" fontId="5" fillId="0" borderId="57" xfId="0" applyNumberFormat="1" applyFont="1" applyBorder="1" applyAlignment="1">
      <alignment horizontal="center" vertical="top" wrapText="1"/>
    </xf>
    <xf numFmtId="0" fontId="2" fillId="0" borderId="58" xfId="0" applyFont="1" applyBorder="1" applyAlignment="1">
      <alignment horizontal="center" vertical="top"/>
    </xf>
    <xf numFmtId="164" fontId="2" fillId="0" borderId="59" xfId="0" applyNumberFormat="1" applyFont="1" applyBorder="1" applyAlignment="1">
      <alignment horizontal="center" vertical="top" wrapText="1"/>
    </xf>
    <xf numFmtId="164" fontId="2" fillId="3" borderId="59" xfId="0" applyNumberFormat="1" applyFont="1" applyFill="1" applyBorder="1" applyAlignment="1">
      <alignment horizontal="center" vertical="top" wrapText="1"/>
    </xf>
    <xf numFmtId="0" fontId="5" fillId="0" borderId="58" xfId="0" applyFont="1" applyBorder="1" applyAlignment="1">
      <alignment horizontal="center" vertical="top"/>
    </xf>
    <xf numFmtId="164" fontId="5" fillId="3" borderId="59" xfId="0" applyNumberFormat="1" applyFont="1" applyFill="1" applyBorder="1" applyAlignment="1">
      <alignment horizontal="center" vertical="top" wrapText="1"/>
    </xf>
    <xf numFmtId="164" fontId="2" fillId="0" borderId="60" xfId="0" applyNumberFormat="1" applyFont="1" applyBorder="1" applyAlignment="1">
      <alignment horizontal="center" vertical="top" wrapText="1"/>
    </xf>
    <xf numFmtId="0" fontId="2" fillId="0" borderId="61" xfId="0" applyFont="1" applyBorder="1" applyAlignment="1">
      <alignment horizontal="center" vertical="top"/>
    </xf>
    <xf numFmtId="0" fontId="1" fillId="0" borderId="9" xfId="0" applyFont="1" applyBorder="1"/>
    <xf numFmtId="0" fontId="11" fillId="2" borderId="63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1" fillId="5" borderId="64" xfId="0" applyFont="1" applyFill="1" applyBorder="1"/>
    <xf numFmtId="0" fontId="2" fillId="0" borderId="49" xfId="0" applyFont="1" applyBorder="1" applyAlignment="1">
      <alignment horizontal="center" vertical="top" wrapText="1"/>
    </xf>
    <xf numFmtId="0" fontId="2" fillId="3" borderId="57" xfId="0" applyFont="1" applyFill="1" applyBorder="1" applyAlignment="1">
      <alignment horizontal="center" vertical="top" wrapText="1"/>
    </xf>
    <xf numFmtId="0" fontId="6" fillId="3" borderId="49" xfId="0" applyFont="1" applyFill="1" applyBorder="1" applyAlignment="1">
      <alignment horizontal="center" vertical="top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17" fillId="2" borderId="11" xfId="0" applyFont="1" applyFill="1" applyBorder="1" applyAlignment="1">
      <alignment horizontal="center" vertical="center" wrapText="1"/>
    </xf>
    <xf numFmtId="0" fontId="8" fillId="2" borderId="36" xfId="0" applyFont="1" applyFill="1" applyBorder="1" applyAlignment="1">
      <alignment horizontal="center" vertical="center" wrapText="1"/>
    </xf>
    <xf numFmtId="0" fontId="8" fillId="2" borderId="64" xfId="0" applyFont="1" applyFill="1" applyBorder="1" applyAlignment="1">
      <alignment horizontal="center" vertical="center" wrapText="1"/>
    </xf>
    <xf numFmtId="0" fontId="25" fillId="0" borderId="0" xfId="0" applyFont="1"/>
    <xf numFmtId="0" fontId="9" fillId="0" borderId="0" xfId="0" applyFont="1" applyAlignment="1">
      <alignment horizontal="left" vertical="top"/>
    </xf>
    <xf numFmtId="0" fontId="16" fillId="0" borderId="50" xfId="0" applyFont="1" applyBorder="1" applyAlignment="1">
      <alignment horizontal="center" vertical="center" wrapText="1"/>
    </xf>
    <xf numFmtId="0" fontId="16" fillId="0" borderId="51" xfId="0" applyFont="1" applyBorder="1" applyAlignment="1">
      <alignment horizontal="center" vertical="center"/>
    </xf>
    <xf numFmtId="0" fontId="16" fillId="0" borderId="52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top"/>
    </xf>
    <xf numFmtId="0" fontId="2" fillId="0" borderId="60" xfId="0" applyFont="1" applyBorder="1" applyAlignment="1">
      <alignment horizontal="center" vertical="top" wrapText="1"/>
    </xf>
    <xf numFmtId="0" fontId="7" fillId="0" borderId="0" xfId="0" applyFont="1" applyAlignment="1">
      <alignment horizontal="center" vertical="center" wrapText="1"/>
    </xf>
    <xf numFmtId="0" fontId="0" fillId="0" borderId="0" xfId="0"/>
    <xf numFmtId="164" fontId="4" fillId="2" borderId="14" xfId="0" applyNumberFormat="1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2" fillId="3" borderId="65" xfId="0" applyFont="1" applyFill="1" applyBorder="1" applyAlignment="1">
      <alignment horizontal="center" vertical="top" wrapText="1"/>
    </xf>
    <xf numFmtId="0" fontId="2" fillId="3" borderId="66" xfId="0" applyFont="1" applyFill="1" applyBorder="1" applyAlignment="1">
      <alignment horizontal="center" vertical="top" wrapText="1"/>
    </xf>
    <xf numFmtId="0" fontId="2" fillId="3" borderId="67" xfId="0" applyFont="1" applyFill="1" applyBorder="1" applyAlignment="1">
      <alignment horizontal="center" vertical="top" wrapText="1"/>
    </xf>
    <xf numFmtId="0" fontId="11" fillId="2" borderId="62" xfId="0" applyFont="1" applyFill="1" applyBorder="1" applyAlignment="1">
      <alignment horizontal="center" vertical="center" wrapText="1"/>
    </xf>
    <xf numFmtId="0" fontId="11" fillId="2" borderId="41" xfId="0" applyFont="1" applyFill="1" applyBorder="1" applyAlignment="1">
      <alignment horizontal="center" vertical="center" wrapText="1"/>
    </xf>
    <xf numFmtId="0" fontId="11" fillId="2" borderId="47" xfId="0" applyFont="1" applyFill="1" applyBorder="1" applyAlignment="1">
      <alignment horizontal="center" vertical="center" wrapText="1"/>
    </xf>
    <xf numFmtId="0" fontId="11" fillId="2" borderId="49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top" wrapText="1"/>
    </xf>
    <xf numFmtId="0" fontId="2" fillId="3" borderId="4" xfId="0" applyFont="1" applyFill="1" applyBorder="1" applyAlignment="1">
      <alignment horizontal="center" vertical="top" wrapText="1"/>
    </xf>
    <xf numFmtId="0" fontId="2" fillId="3" borderId="15" xfId="0" applyFont="1" applyFill="1" applyBorder="1" applyAlignment="1">
      <alignment horizontal="center" vertical="top" wrapText="1"/>
    </xf>
    <xf numFmtId="0" fontId="2" fillId="0" borderId="25" xfId="0" applyFont="1" applyBorder="1" applyAlignment="1">
      <alignment horizontal="left" vertical="top" wrapText="1"/>
    </xf>
    <xf numFmtId="0" fontId="2" fillId="0" borderId="24" xfId="0" applyFont="1" applyBorder="1" applyAlignment="1">
      <alignment horizontal="left" vertical="top" wrapText="1"/>
    </xf>
    <xf numFmtId="0" fontId="2" fillId="0" borderId="13" xfId="0" applyFont="1" applyBorder="1" applyAlignment="1">
      <alignment horizontal="left" vertical="top" wrapText="1"/>
    </xf>
    <xf numFmtId="0" fontId="4" fillId="2" borderId="13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left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28" xfId="0" applyFont="1" applyBorder="1" applyAlignment="1">
      <alignment horizontal="center" vertical="top" wrapText="1"/>
    </xf>
    <xf numFmtId="0" fontId="10" fillId="0" borderId="0" xfId="0" applyFont="1" applyAlignment="1">
      <alignment horizontal="left" vertical="center" wrapText="1"/>
    </xf>
    <xf numFmtId="0" fontId="2" fillId="0" borderId="22" xfId="0" applyFont="1" applyBorder="1" applyAlignment="1">
      <alignment horizontal="justify" vertical="top" wrapText="1"/>
    </xf>
    <xf numFmtId="0" fontId="2" fillId="0" borderId="28" xfId="0" applyFont="1" applyBorder="1" applyAlignment="1">
      <alignment horizontal="justify" vertical="top" wrapText="1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vertical="top" wrapText="1"/>
    </xf>
    <xf numFmtId="0" fontId="2" fillId="0" borderId="23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6" fillId="0" borderId="22" xfId="0" applyFont="1" applyBorder="1" applyAlignment="1">
      <alignment horizontal="justify" vertical="top" wrapText="1"/>
    </xf>
    <xf numFmtId="0" fontId="6" fillId="0" borderId="28" xfId="0" applyFont="1" applyBorder="1" applyAlignment="1">
      <alignment horizontal="justify" vertical="top" wrapText="1"/>
    </xf>
    <xf numFmtId="0" fontId="6" fillId="3" borderId="25" xfId="0" applyFont="1" applyFill="1" applyBorder="1" applyAlignment="1">
      <alignment horizontal="left" vertical="top" wrapText="1"/>
    </xf>
    <xf numFmtId="0" fontId="6" fillId="3" borderId="21" xfId="0" applyFont="1" applyFill="1" applyBorder="1" applyAlignment="1">
      <alignment horizontal="left" vertical="top" wrapText="1"/>
    </xf>
    <xf numFmtId="0" fontId="4" fillId="0" borderId="23" xfId="0" applyFont="1" applyBorder="1" applyAlignment="1">
      <alignment horizontal="left" vertical="top" wrapText="1"/>
    </xf>
    <xf numFmtId="0" fontId="4" fillId="0" borderId="24" xfId="0" applyFont="1" applyBorder="1" applyAlignment="1">
      <alignment horizontal="left" vertical="top" wrapText="1"/>
    </xf>
    <xf numFmtId="0" fontId="6" fillId="7" borderId="26" xfId="0" applyFont="1" applyFill="1" applyBorder="1" applyAlignment="1">
      <alignment vertical="top" wrapText="1"/>
    </xf>
    <xf numFmtId="0" fontId="6" fillId="7" borderId="27" xfId="0" applyFont="1" applyFill="1" applyBorder="1" applyAlignment="1">
      <alignment vertical="top" wrapText="1"/>
    </xf>
    <xf numFmtId="0" fontId="2" fillId="3" borderId="26" xfId="0" applyFont="1" applyFill="1" applyBorder="1" applyAlignment="1">
      <alignment horizontal="left" vertical="top" wrapText="1"/>
    </xf>
    <xf numFmtId="0" fontId="2" fillId="3" borderId="29" xfId="0" applyFont="1" applyFill="1" applyBorder="1" applyAlignment="1">
      <alignment horizontal="left" vertical="top" wrapText="1"/>
    </xf>
    <xf numFmtId="0" fontId="2" fillId="3" borderId="27" xfId="0" applyFont="1" applyFill="1" applyBorder="1" applyAlignment="1">
      <alignment horizontal="left" vertical="top" wrapText="1"/>
    </xf>
    <xf numFmtId="0" fontId="6" fillId="3" borderId="68" xfId="0" applyFont="1" applyFill="1" applyBorder="1" applyAlignment="1">
      <alignment horizontal="left" vertical="top" wrapText="1"/>
    </xf>
    <xf numFmtId="0" fontId="6" fillId="3" borderId="69" xfId="0" applyFont="1" applyFill="1" applyBorder="1" applyAlignment="1">
      <alignment horizontal="left" vertical="top" wrapText="1"/>
    </xf>
    <xf numFmtId="0" fontId="2" fillId="0" borderId="30" xfId="0" applyFont="1" applyBorder="1" applyAlignment="1">
      <alignment horizontal="center" vertical="top" wrapText="1"/>
    </xf>
    <xf numFmtId="0" fontId="2" fillId="0" borderId="27" xfId="0" applyFont="1" applyBorder="1" applyAlignment="1">
      <alignment horizontal="center" vertical="top" wrapText="1"/>
    </xf>
    <xf numFmtId="0" fontId="6" fillId="3" borderId="4" xfId="0" applyFont="1" applyFill="1" applyBorder="1" applyAlignment="1">
      <alignment horizontal="center" vertical="top" wrapText="1"/>
    </xf>
    <xf numFmtId="0" fontId="6" fillId="3" borderId="15" xfId="0" applyFont="1" applyFill="1" applyBorder="1" applyAlignment="1">
      <alignment horizontal="center" vertical="top" wrapText="1"/>
    </xf>
    <xf numFmtId="0" fontId="2" fillId="3" borderId="25" xfId="0" applyFont="1" applyFill="1" applyBorder="1" applyAlignment="1">
      <alignment horizontal="left" vertical="top" wrapText="1"/>
    </xf>
    <xf numFmtId="0" fontId="2" fillId="3" borderId="24" xfId="0" applyFont="1" applyFill="1" applyBorder="1" applyAlignment="1">
      <alignment horizontal="left" vertical="top" wrapText="1"/>
    </xf>
    <xf numFmtId="0" fontId="2" fillId="3" borderId="13" xfId="0" applyFont="1" applyFill="1" applyBorder="1" applyAlignment="1">
      <alignment horizontal="left" vertical="top" wrapText="1"/>
    </xf>
    <xf numFmtId="0" fontId="4" fillId="0" borderId="23" xfId="0" applyFont="1" applyBorder="1" applyAlignment="1">
      <alignment horizontal="center" vertical="top" wrapText="1"/>
    </xf>
    <xf numFmtId="0" fontId="4" fillId="0" borderId="25" xfId="0" applyFont="1" applyBorder="1" applyAlignment="1">
      <alignment horizontal="center" vertical="top" wrapText="1"/>
    </xf>
    <xf numFmtId="0" fontId="4" fillId="0" borderId="21" xfId="0" applyFont="1" applyBorder="1" applyAlignment="1">
      <alignment horizontal="center" vertical="top" wrapText="1"/>
    </xf>
    <xf numFmtId="0" fontId="2" fillId="0" borderId="25" xfId="0" applyFont="1" applyBorder="1" applyAlignment="1">
      <alignment horizontal="center" vertical="top" wrapText="1"/>
    </xf>
    <xf numFmtId="0" fontId="5" fillId="0" borderId="23" xfId="0" applyFont="1" applyBorder="1" applyAlignment="1">
      <alignment horizontal="center" vertical="top" wrapText="1"/>
    </xf>
    <xf numFmtId="0" fontId="5" fillId="0" borderId="25" xfId="0" applyFont="1" applyBorder="1" applyAlignment="1">
      <alignment horizontal="center" vertical="top" wrapText="1"/>
    </xf>
    <xf numFmtId="0" fontId="5" fillId="0" borderId="24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left" vertical="top" wrapText="1"/>
    </xf>
    <xf numFmtId="0" fontId="2" fillId="0" borderId="24" xfId="0" applyFont="1" applyBorder="1" applyAlignment="1">
      <alignment horizontal="center" vertical="top" wrapText="1"/>
    </xf>
    <xf numFmtId="0" fontId="15" fillId="0" borderId="0" xfId="0" applyFont="1" applyAlignment="1">
      <alignment horizontal="center" vertical="center" wrapText="1"/>
    </xf>
    <xf numFmtId="0" fontId="16" fillId="5" borderId="53" xfId="0" applyFont="1" applyFill="1" applyBorder="1" applyAlignment="1">
      <alignment horizontal="center" vertical="center" wrapText="1"/>
    </xf>
    <xf numFmtId="0" fontId="16" fillId="5" borderId="54" xfId="0" applyFont="1" applyFill="1" applyBorder="1" applyAlignment="1">
      <alignment horizontal="center" vertical="center" wrapText="1"/>
    </xf>
    <xf numFmtId="0" fontId="16" fillId="5" borderId="55" xfId="0" applyFont="1" applyFill="1" applyBorder="1" applyAlignment="1">
      <alignment horizontal="center" vertical="center" wrapText="1"/>
    </xf>
  </cellXfs>
  <cellStyles count="2">
    <cellStyle name="Excel Built-in Normal" xfId="1" xr:uid="{48795526-0D47-4B88-AE3F-56B560CE652A}"/>
    <cellStyle name="Įprastas" xfId="0" builtinId="0"/>
  </cellStyles>
  <dxfs count="0"/>
  <tableStyles count="0" defaultTableStyle="TableStyleMedium2" defaultPivotStyle="PivotStyleLight16"/>
  <colors>
    <mruColors>
      <color rgb="FFFFFFCC"/>
      <color rgb="FFFFCCFF"/>
      <color rgb="FFCCFFCC"/>
      <color rgb="FFFFFFFF"/>
      <color rgb="FF99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 2013“ – 2022 m. tema">
  <a:themeElements>
    <a:clrScheme name="„Office“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„Office“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„Office“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0E112-3B8F-41F4-9BAA-5145454E912F}">
  <sheetPr>
    <pageSetUpPr fitToPage="1"/>
  </sheetPr>
  <dimension ref="B1:Q115"/>
  <sheetViews>
    <sheetView tabSelected="1" zoomScaleNormal="100" zoomScaleSheetLayoutView="106" workbookViewId="0">
      <selection activeCell="F3" sqref="F3:H3"/>
    </sheetView>
  </sheetViews>
  <sheetFormatPr defaultColWidth="9.140625" defaultRowHeight="12.75" x14ac:dyDescent="0.2"/>
  <cols>
    <col min="1" max="1" width="2.5703125" style="2" customWidth="1"/>
    <col min="2" max="2" width="15.28515625" style="5" customWidth="1"/>
    <col min="3" max="3" width="39.7109375" style="5" customWidth="1"/>
    <col min="4" max="4" width="14.5703125" style="6" customWidth="1"/>
    <col min="5" max="5" width="12.140625" style="1" customWidth="1"/>
    <col min="6" max="6" width="38.7109375" style="2" customWidth="1"/>
    <col min="7" max="7" width="10.28515625" style="2" customWidth="1"/>
    <col min="8" max="8" width="11.28515625" style="2" customWidth="1"/>
    <col min="9" max="16384" width="9.140625" style="2"/>
  </cols>
  <sheetData>
    <row r="1" spans="2:11" s="292" customFormat="1" ht="18.600000000000001" customHeight="1" x14ac:dyDescent="0.2">
      <c r="B1" s="8"/>
      <c r="C1" s="19"/>
      <c r="D1" s="19"/>
      <c r="E1" s="19"/>
      <c r="F1" s="297" t="s">
        <v>175</v>
      </c>
      <c r="G1" s="297"/>
      <c r="H1" s="297"/>
    </row>
    <row r="2" spans="2:11" s="292" customFormat="1" ht="18" customHeight="1" x14ac:dyDescent="0.2">
      <c r="B2" s="8"/>
      <c r="C2" s="19"/>
      <c r="D2" s="19"/>
      <c r="E2" s="19"/>
      <c r="F2" s="297" t="s">
        <v>176</v>
      </c>
      <c r="G2" s="297"/>
      <c r="H2" s="297"/>
    </row>
    <row r="3" spans="2:11" s="292" customFormat="1" ht="16.149999999999999" customHeight="1" x14ac:dyDescent="0.2">
      <c r="B3" s="8"/>
      <c r="C3" s="8"/>
      <c r="D3" s="9"/>
      <c r="E3" s="13"/>
      <c r="F3" s="297" t="s">
        <v>177</v>
      </c>
      <c r="G3" s="297"/>
      <c r="H3" s="297"/>
    </row>
    <row r="4" spans="2:11" s="292" customFormat="1" ht="16.149999999999999" customHeight="1" x14ac:dyDescent="0.2">
      <c r="B4" s="8"/>
      <c r="C4" s="8"/>
      <c r="D4" s="9"/>
      <c r="E4" s="13"/>
      <c r="F4" s="293"/>
      <c r="G4" s="293"/>
      <c r="H4" s="293"/>
    </row>
    <row r="5" spans="2:11" ht="34.15" customHeight="1" thickBot="1" x14ac:dyDescent="0.3">
      <c r="B5" s="299" t="s">
        <v>174</v>
      </c>
      <c r="C5" s="299"/>
      <c r="D5" s="299"/>
      <c r="E5" s="299"/>
      <c r="F5" s="300"/>
      <c r="G5" s="300"/>
      <c r="H5" s="300"/>
    </row>
    <row r="6" spans="2:11" ht="54" customHeight="1" x14ac:dyDescent="0.2">
      <c r="B6" s="316" t="s">
        <v>0</v>
      </c>
      <c r="C6" s="318" t="s">
        <v>1</v>
      </c>
      <c r="D6" s="318" t="s">
        <v>2</v>
      </c>
      <c r="E6" s="301" t="s">
        <v>3</v>
      </c>
      <c r="F6" s="306" t="s">
        <v>4</v>
      </c>
      <c r="G6" s="281" t="s">
        <v>166</v>
      </c>
      <c r="H6" s="308" t="s">
        <v>5</v>
      </c>
    </row>
    <row r="7" spans="2:11" ht="26.25" customHeight="1" thickBot="1" x14ac:dyDescent="0.25">
      <c r="B7" s="317"/>
      <c r="C7" s="302"/>
      <c r="D7" s="302"/>
      <c r="E7" s="302"/>
      <c r="F7" s="307"/>
      <c r="G7" s="282" t="s">
        <v>6</v>
      </c>
      <c r="H7" s="309"/>
    </row>
    <row r="8" spans="2:11" ht="13.5" customHeight="1" thickBot="1" x14ac:dyDescent="0.25">
      <c r="B8" s="287">
        <v>1</v>
      </c>
      <c r="C8" s="288">
        <v>2</v>
      </c>
      <c r="D8" s="288">
        <v>3</v>
      </c>
      <c r="E8" s="289">
        <v>4</v>
      </c>
      <c r="F8" s="290">
        <v>5</v>
      </c>
      <c r="G8" s="288">
        <v>6</v>
      </c>
      <c r="H8" s="291">
        <v>7</v>
      </c>
    </row>
    <row r="9" spans="2:11" ht="29.45" customHeight="1" x14ac:dyDescent="0.2">
      <c r="B9" s="140" t="s">
        <v>7</v>
      </c>
      <c r="C9" s="118" t="s">
        <v>8</v>
      </c>
      <c r="D9" s="118"/>
      <c r="E9" s="118"/>
      <c r="F9" s="186"/>
      <c r="G9" s="121"/>
      <c r="H9" s="187"/>
    </row>
    <row r="10" spans="2:11" ht="39.75" customHeight="1" x14ac:dyDescent="0.2">
      <c r="B10" s="131"/>
      <c r="C10" s="61"/>
      <c r="D10" s="61"/>
      <c r="E10" s="61"/>
      <c r="F10" s="144" t="s">
        <v>9</v>
      </c>
      <c r="G10" s="199">
        <v>24</v>
      </c>
      <c r="H10" s="145" t="s">
        <v>10</v>
      </c>
    </row>
    <row r="11" spans="2:11" ht="45.75" customHeight="1" thickBot="1" x14ac:dyDescent="0.25">
      <c r="B11" s="132"/>
      <c r="C11" s="65"/>
      <c r="D11" s="65"/>
      <c r="E11" s="65"/>
      <c r="F11" s="146" t="s">
        <v>169</v>
      </c>
      <c r="G11" s="200">
        <v>10</v>
      </c>
      <c r="H11" s="147" t="s">
        <v>11</v>
      </c>
    </row>
    <row r="12" spans="2:11" ht="32.450000000000003" customHeight="1" thickBot="1" x14ac:dyDescent="0.25">
      <c r="B12" s="225" t="s">
        <v>12</v>
      </c>
      <c r="C12" s="66" t="s">
        <v>13</v>
      </c>
      <c r="D12" s="67"/>
      <c r="E12" s="68"/>
      <c r="F12" s="148"/>
      <c r="G12" s="103"/>
      <c r="H12" s="149"/>
    </row>
    <row r="13" spans="2:11" ht="32.450000000000003" customHeight="1" x14ac:dyDescent="0.2">
      <c r="B13" s="313" t="s">
        <v>14</v>
      </c>
      <c r="C13" s="229" t="s">
        <v>15</v>
      </c>
      <c r="D13" s="344" t="s">
        <v>16</v>
      </c>
      <c r="E13" s="47"/>
      <c r="F13" s="150" t="s">
        <v>17</v>
      </c>
      <c r="G13" s="64">
        <v>24</v>
      </c>
      <c r="H13" s="151" t="s">
        <v>18</v>
      </c>
    </row>
    <row r="14" spans="2:11" ht="27.75" customHeight="1" thickBot="1" x14ac:dyDescent="0.25">
      <c r="B14" s="314"/>
      <c r="C14" s="69" t="s">
        <v>19</v>
      </c>
      <c r="D14" s="344"/>
      <c r="E14" s="72">
        <v>64</v>
      </c>
      <c r="F14" s="152" t="s">
        <v>20</v>
      </c>
      <c r="G14" s="73">
        <v>35</v>
      </c>
      <c r="H14" s="153"/>
    </row>
    <row r="15" spans="2:11" ht="39" customHeight="1" x14ac:dyDescent="0.2">
      <c r="B15" s="315" t="s">
        <v>21</v>
      </c>
      <c r="C15" s="74" t="s">
        <v>22</v>
      </c>
      <c r="D15" s="344"/>
      <c r="E15" s="77"/>
      <c r="F15" s="154" t="s">
        <v>23</v>
      </c>
      <c r="G15" s="75">
        <v>1</v>
      </c>
      <c r="H15" s="155" t="s">
        <v>18</v>
      </c>
    </row>
    <row r="16" spans="2:11" ht="32.450000000000003" customHeight="1" thickBot="1" x14ac:dyDescent="0.25">
      <c r="B16" s="314"/>
      <c r="C16" s="69" t="s">
        <v>19</v>
      </c>
      <c r="D16" s="344"/>
      <c r="E16" s="72">
        <v>13</v>
      </c>
      <c r="F16" s="156"/>
      <c r="G16" s="76"/>
      <c r="H16" s="157"/>
      <c r="I16" s="20"/>
      <c r="J16" s="20"/>
      <c r="K16" s="20"/>
    </row>
    <row r="17" spans="2:11" ht="42.75" customHeight="1" x14ac:dyDescent="0.2">
      <c r="B17" s="315" t="s">
        <v>24</v>
      </c>
      <c r="C17" s="74" t="s">
        <v>25</v>
      </c>
      <c r="D17" s="344"/>
      <c r="E17" s="77"/>
      <c r="F17" s="154" t="s">
        <v>23</v>
      </c>
      <c r="G17" s="75">
        <v>1</v>
      </c>
      <c r="H17" s="155" t="s">
        <v>18</v>
      </c>
    </row>
    <row r="18" spans="2:11" ht="31.15" customHeight="1" thickBot="1" x14ac:dyDescent="0.25">
      <c r="B18" s="314"/>
      <c r="C18" s="69" t="s">
        <v>19</v>
      </c>
      <c r="D18" s="344"/>
      <c r="E18" s="78">
        <v>13.6</v>
      </c>
      <c r="F18" s="158" t="s">
        <v>26</v>
      </c>
      <c r="G18" s="79">
        <v>24</v>
      </c>
      <c r="H18" s="153" t="s">
        <v>27</v>
      </c>
    </row>
    <row r="19" spans="2:11" ht="31.15" customHeight="1" x14ac:dyDescent="0.2">
      <c r="B19" s="315" t="s">
        <v>28</v>
      </c>
      <c r="C19" s="80" t="s">
        <v>29</v>
      </c>
      <c r="D19" s="344"/>
      <c r="E19" s="77"/>
      <c r="F19" s="159" t="s">
        <v>30</v>
      </c>
      <c r="G19" s="71">
        <v>1</v>
      </c>
      <c r="H19" s="155" t="s">
        <v>18</v>
      </c>
    </row>
    <row r="20" spans="2:11" ht="32.25" customHeight="1" x14ac:dyDescent="0.2">
      <c r="B20" s="313"/>
      <c r="C20" s="26" t="s">
        <v>19</v>
      </c>
      <c r="D20" s="344"/>
      <c r="E20" s="48">
        <v>45</v>
      </c>
      <c r="F20" s="160" t="s">
        <v>31</v>
      </c>
      <c r="G20" s="42">
        <v>250</v>
      </c>
      <c r="H20" s="161" t="s">
        <v>32</v>
      </c>
      <c r="I20" s="3"/>
    </row>
    <row r="21" spans="2:11" ht="33" customHeight="1" x14ac:dyDescent="0.2">
      <c r="B21" s="313"/>
      <c r="C21" s="26"/>
      <c r="D21" s="344"/>
      <c r="E21" s="48"/>
      <c r="F21" s="162" t="s">
        <v>33</v>
      </c>
      <c r="G21" s="195">
        <v>30</v>
      </c>
      <c r="H21" s="161"/>
      <c r="I21" s="3"/>
    </row>
    <row r="22" spans="2:11" ht="54" customHeight="1" x14ac:dyDescent="0.2">
      <c r="B22" s="313"/>
      <c r="C22" s="26"/>
      <c r="D22" s="344"/>
      <c r="E22" s="48"/>
      <c r="F22" s="163" t="s">
        <v>34</v>
      </c>
      <c r="G22" s="196">
        <v>40</v>
      </c>
      <c r="H22" s="161"/>
      <c r="I22" s="3"/>
    </row>
    <row r="23" spans="2:11" ht="43.5" customHeight="1" thickBot="1" x14ac:dyDescent="0.25">
      <c r="B23" s="314"/>
      <c r="C23" s="69"/>
      <c r="D23" s="344"/>
      <c r="E23" s="81"/>
      <c r="F23" s="164" t="s">
        <v>35</v>
      </c>
      <c r="G23" s="197">
        <v>20</v>
      </c>
      <c r="H23" s="153"/>
      <c r="I23" s="3"/>
    </row>
    <row r="24" spans="2:11" ht="54" customHeight="1" x14ac:dyDescent="0.2">
      <c r="B24" s="315" t="s">
        <v>36</v>
      </c>
      <c r="C24" s="80" t="s">
        <v>167</v>
      </c>
      <c r="D24" s="344"/>
      <c r="E24" s="77"/>
      <c r="F24" s="159" t="s">
        <v>37</v>
      </c>
      <c r="G24" s="89">
        <v>2</v>
      </c>
      <c r="H24" s="155" t="s">
        <v>38</v>
      </c>
    </row>
    <row r="25" spans="2:11" ht="43.5" customHeight="1" x14ac:dyDescent="0.2">
      <c r="B25" s="313"/>
      <c r="C25" s="26" t="s">
        <v>19</v>
      </c>
      <c r="D25" s="344"/>
      <c r="E25" s="48">
        <v>45</v>
      </c>
      <c r="F25" s="160" t="s">
        <v>39</v>
      </c>
      <c r="G25" s="63">
        <v>30</v>
      </c>
      <c r="H25" s="161"/>
      <c r="I25" s="3"/>
    </row>
    <row r="26" spans="2:11" ht="48" customHeight="1" thickBot="1" x14ac:dyDescent="0.25">
      <c r="B26" s="314"/>
      <c r="C26" s="69"/>
      <c r="D26" s="344"/>
      <c r="E26" s="81"/>
      <c r="F26" s="165" t="s">
        <v>40</v>
      </c>
      <c r="G26" s="82">
        <v>60</v>
      </c>
      <c r="H26" s="153"/>
      <c r="I26" s="3"/>
    </row>
    <row r="27" spans="2:11" ht="33" customHeight="1" x14ac:dyDescent="0.2">
      <c r="B27" s="315" t="s">
        <v>41</v>
      </c>
      <c r="C27" s="83" t="s">
        <v>42</v>
      </c>
      <c r="D27" s="344"/>
      <c r="E27" s="77"/>
      <c r="F27" s="159" t="s">
        <v>43</v>
      </c>
      <c r="G27" s="71">
        <v>6</v>
      </c>
      <c r="H27" s="155" t="s">
        <v>18</v>
      </c>
      <c r="I27" s="3"/>
      <c r="J27" s="3"/>
      <c r="K27" s="3"/>
    </row>
    <row r="28" spans="2:11" ht="31.15" customHeight="1" thickBot="1" x14ac:dyDescent="0.25">
      <c r="B28" s="314"/>
      <c r="C28" s="69" t="s">
        <v>19</v>
      </c>
      <c r="D28" s="344"/>
      <c r="E28" s="78">
        <v>9.8000000000000007</v>
      </c>
      <c r="F28" s="166"/>
      <c r="G28" s="84"/>
      <c r="H28" s="167"/>
      <c r="I28" s="3"/>
      <c r="J28" s="3"/>
      <c r="K28" s="3"/>
    </row>
    <row r="29" spans="2:11" ht="52.5" customHeight="1" x14ac:dyDescent="0.2">
      <c r="B29" s="335" t="s">
        <v>45</v>
      </c>
      <c r="C29" s="86" t="s">
        <v>46</v>
      </c>
      <c r="D29" s="344"/>
      <c r="E29" s="85"/>
      <c r="F29" s="169" t="s">
        <v>47</v>
      </c>
      <c r="G29" s="70">
        <v>1000</v>
      </c>
      <c r="H29" s="155"/>
      <c r="I29" s="3"/>
      <c r="J29" s="3"/>
      <c r="K29" s="3"/>
    </row>
    <row r="30" spans="2:11" ht="31.15" customHeight="1" thickBot="1" x14ac:dyDescent="0.25">
      <c r="B30" s="336"/>
      <c r="C30" s="88" t="s">
        <v>19</v>
      </c>
      <c r="D30" s="345"/>
      <c r="E30" s="78">
        <v>329.6</v>
      </c>
      <c r="F30" s="168" t="s">
        <v>48</v>
      </c>
      <c r="G30" s="82">
        <v>5000</v>
      </c>
      <c r="H30" s="153"/>
      <c r="I30" s="3"/>
      <c r="J30" s="3"/>
      <c r="K30" s="3"/>
    </row>
    <row r="31" spans="2:11" ht="27.75" customHeight="1" x14ac:dyDescent="0.2">
      <c r="B31" s="133"/>
      <c r="C31" s="87" t="s">
        <v>49</v>
      </c>
      <c r="D31" s="92"/>
      <c r="E31" s="49">
        <f>SUM(E13:E30)</f>
        <v>520</v>
      </c>
      <c r="F31" s="170"/>
      <c r="G31" s="93"/>
      <c r="H31" s="171"/>
    </row>
    <row r="32" spans="2:11" ht="16.899999999999999" customHeight="1" x14ac:dyDescent="0.2">
      <c r="B32" s="353"/>
      <c r="C32" s="32" t="s">
        <v>50</v>
      </c>
      <c r="D32" s="34"/>
      <c r="E32" s="27"/>
      <c r="F32" s="172"/>
      <c r="G32" s="90"/>
      <c r="H32" s="173"/>
    </row>
    <row r="33" spans="2:17" ht="28.15" customHeight="1" x14ac:dyDescent="0.2">
      <c r="B33" s="354"/>
      <c r="C33" s="32" t="s">
        <v>51</v>
      </c>
      <c r="D33" s="34"/>
      <c r="E33" s="4">
        <f>SUMIF($C13:$C30,$C14,E13:E30)</f>
        <v>520</v>
      </c>
      <c r="F33" s="172"/>
      <c r="G33" s="90"/>
      <c r="H33" s="173"/>
    </row>
    <row r="34" spans="2:17" ht="22.5" customHeight="1" thickBot="1" x14ac:dyDescent="0.25">
      <c r="B34" s="355"/>
      <c r="C34" s="94" t="s">
        <v>52</v>
      </c>
      <c r="D34" s="95"/>
      <c r="E34" s="96">
        <f>SUMIF($C13:$C30,#REF!,E13:E30)</f>
        <v>0</v>
      </c>
      <c r="F34" s="174"/>
      <c r="G34" s="97"/>
      <c r="H34" s="175"/>
    </row>
    <row r="35" spans="2:17" ht="81.75" customHeight="1" thickBot="1" x14ac:dyDescent="0.25">
      <c r="B35" s="225" t="s">
        <v>53</v>
      </c>
      <c r="C35" s="226" t="s">
        <v>54</v>
      </c>
      <c r="D35" s="67" t="s">
        <v>55</v>
      </c>
      <c r="E35" s="68"/>
      <c r="F35" s="227"/>
      <c r="G35" s="67"/>
      <c r="H35" s="228"/>
    </row>
    <row r="36" spans="2:17" ht="27" customHeight="1" x14ac:dyDescent="0.2">
      <c r="B36" s="221"/>
      <c r="C36" s="87" t="s">
        <v>49</v>
      </c>
      <c r="D36" s="222"/>
      <c r="E36" s="49">
        <f>E38+E39+E40</f>
        <v>253.79999999999998</v>
      </c>
      <c r="F36" s="223" t="s">
        <v>56</v>
      </c>
      <c r="G36" s="214">
        <v>50</v>
      </c>
      <c r="H36" s="224"/>
    </row>
    <row r="37" spans="2:17" ht="48.75" customHeight="1" x14ac:dyDescent="0.2">
      <c r="B37" s="349"/>
      <c r="C37" s="33" t="s">
        <v>50</v>
      </c>
      <c r="D37" s="32"/>
      <c r="E37" s="47"/>
      <c r="F37" s="176" t="s">
        <v>57</v>
      </c>
      <c r="G37" s="60"/>
      <c r="H37" s="161"/>
    </row>
    <row r="38" spans="2:17" ht="51" customHeight="1" x14ac:dyDescent="0.2">
      <c r="B38" s="350"/>
      <c r="C38" s="36" t="s">
        <v>19</v>
      </c>
      <c r="D38" s="35"/>
      <c r="E38" s="51">
        <v>38.1</v>
      </c>
      <c r="F38" s="176" t="s">
        <v>58</v>
      </c>
      <c r="G38" s="60"/>
      <c r="H38" s="161"/>
    </row>
    <row r="39" spans="2:17" ht="28.15" customHeight="1" x14ac:dyDescent="0.2">
      <c r="B39" s="351"/>
      <c r="C39" s="201" t="s">
        <v>59</v>
      </c>
      <c r="D39" s="35"/>
      <c r="E39" s="51">
        <v>215.7</v>
      </c>
      <c r="F39" s="177"/>
      <c r="G39" s="90"/>
      <c r="H39" s="173"/>
    </row>
    <row r="40" spans="2:17" ht="17.45" customHeight="1" x14ac:dyDescent="0.2">
      <c r="B40" s="134"/>
      <c r="C40" s="29" t="s">
        <v>60</v>
      </c>
      <c r="D40" s="28"/>
      <c r="E40" s="49">
        <f t="shared" ref="E40" si="0">E42</f>
        <v>0</v>
      </c>
      <c r="F40" s="178"/>
      <c r="G40" s="91"/>
      <c r="H40" s="179"/>
    </row>
    <row r="41" spans="2:17" ht="18" customHeight="1" x14ac:dyDescent="0.2">
      <c r="B41" s="333"/>
      <c r="C41" s="33" t="s">
        <v>61</v>
      </c>
      <c r="D41" s="32"/>
      <c r="E41" s="4"/>
      <c r="F41" s="172"/>
      <c r="G41" s="90"/>
      <c r="H41" s="173"/>
    </row>
    <row r="42" spans="2:17" ht="19.899999999999999" customHeight="1" thickBot="1" x14ac:dyDescent="0.25">
      <c r="B42" s="334"/>
      <c r="C42" s="98" t="s">
        <v>62</v>
      </c>
      <c r="D42" s="98"/>
      <c r="E42" s="99">
        <v>0</v>
      </c>
      <c r="F42" s="174"/>
      <c r="G42" s="97"/>
      <c r="H42" s="175"/>
    </row>
    <row r="43" spans="2:17" ht="33.6" customHeight="1" thickBot="1" x14ac:dyDescent="0.25">
      <c r="B43" s="135" t="s">
        <v>63</v>
      </c>
      <c r="C43" s="66" t="s">
        <v>64</v>
      </c>
      <c r="D43" s="218"/>
      <c r="E43" s="219"/>
      <c r="F43" s="148"/>
      <c r="G43" s="103"/>
      <c r="H43" s="149"/>
    </row>
    <row r="44" spans="2:17" ht="30" customHeight="1" x14ac:dyDescent="0.2">
      <c r="B44" s="346" t="s">
        <v>65</v>
      </c>
      <c r="C44" s="100" t="s">
        <v>66</v>
      </c>
      <c r="D44" s="310" t="s">
        <v>16</v>
      </c>
      <c r="E44" s="101"/>
      <c r="F44" s="159" t="s">
        <v>67</v>
      </c>
      <c r="G44" s="230">
        <v>12</v>
      </c>
      <c r="H44" s="155" t="s">
        <v>68</v>
      </c>
    </row>
    <row r="45" spans="2:17" ht="28.5" customHeight="1" thickBot="1" x14ac:dyDescent="0.25">
      <c r="B45" s="347"/>
      <c r="C45" s="69" t="s">
        <v>19</v>
      </c>
      <c r="D45" s="311"/>
      <c r="E45" s="102">
        <v>1.6</v>
      </c>
      <c r="F45" s="215"/>
      <c r="G45" s="216"/>
      <c r="H45" s="217"/>
      <c r="I45" s="20"/>
      <c r="J45" s="20"/>
      <c r="K45" s="20"/>
    </row>
    <row r="46" spans="2:17" ht="28.5" customHeight="1" x14ac:dyDescent="0.2">
      <c r="B46" s="348" t="s">
        <v>69</v>
      </c>
      <c r="C46" s="231" t="s">
        <v>70</v>
      </c>
      <c r="D46" s="311"/>
      <c r="E46" s="101"/>
      <c r="F46" s="180" t="s">
        <v>71</v>
      </c>
      <c r="G46" s="198">
        <v>6</v>
      </c>
      <c r="H46" s="151" t="s">
        <v>72</v>
      </c>
    </row>
    <row r="47" spans="2:17" ht="30" customHeight="1" thickBot="1" x14ac:dyDescent="0.25">
      <c r="B47" s="347"/>
      <c r="C47" s="69" t="s">
        <v>19</v>
      </c>
      <c r="D47" s="312"/>
      <c r="E47" s="102">
        <v>78.3</v>
      </c>
      <c r="F47" s="165"/>
      <c r="G47" s="233"/>
      <c r="H47" s="153"/>
      <c r="I47" s="20"/>
      <c r="J47" s="20"/>
      <c r="K47" s="20"/>
      <c r="L47" s="20"/>
      <c r="M47" s="20"/>
      <c r="N47" s="20"/>
      <c r="O47" s="20"/>
      <c r="P47" s="20"/>
      <c r="Q47" s="20"/>
    </row>
    <row r="48" spans="2:17" ht="23.25" customHeight="1" x14ac:dyDescent="0.2">
      <c r="B48" s="137"/>
      <c r="C48" s="87" t="s">
        <v>49</v>
      </c>
      <c r="D48" s="232"/>
      <c r="E48" s="49">
        <f>SUM(E44:E47)</f>
        <v>79.899999999999991</v>
      </c>
      <c r="F48" s="170"/>
      <c r="G48" s="93"/>
      <c r="H48" s="171"/>
    </row>
    <row r="49" spans="2:8" ht="15.6" customHeight="1" x14ac:dyDescent="0.2">
      <c r="B49" s="327"/>
      <c r="C49" s="32" t="s">
        <v>50</v>
      </c>
      <c r="D49" s="34"/>
      <c r="E49" s="27"/>
      <c r="F49" s="172"/>
      <c r="G49" s="90"/>
      <c r="H49" s="173"/>
    </row>
    <row r="50" spans="2:8" ht="29.45" customHeight="1" thickBot="1" x14ac:dyDescent="0.25">
      <c r="B50" s="357"/>
      <c r="C50" s="114" t="s">
        <v>51</v>
      </c>
      <c r="D50" s="95"/>
      <c r="E50" s="220">
        <f>SUMIF($C44:$C47,$C45,E44:E47)</f>
        <v>79.899999999999991</v>
      </c>
      <c r="F50" s="174"/>
      <c r="G50" s="97"/>
      <c r="H50" s="175"/>
    </row>
    <row r="51" spans="2:8" s="3" customFormat="1" ht="32.450000000000003" customHeight="1" thickBot="1" x14ac:dyDescent="0.25">
      <c r="B51" s="135" t="s">
        <v>73</v>
      </c>
      <c r="C51" s="66" t="s">
        <v>74</v>
      </c>
      <c r="D51" s="67"/>
      <c r="E51" s="68"/>
      <c r="F51" s="148"/>
      <c r="G51" s="103"/>
      <c r="H51" s="283"/>
    </row>
    <row r="52" spans="2:8" s="3" customFormat="1" ht="40.9" customHeight="1" x14ac:dyDescent="0.2">
      <c r="B52" s="348" t="s">
        <v>75</v>
      </c>
      <c r="C52" s="100" t="s">
        <v>76</v>
      </c>
      <c r="D52" s="310" t="s">
        <v>16</v>
      </c>
      <c r="E52" s="51"/>
      <c r="F52" s="180" t="s">
        <v>77</v>
      </c>
      <c r="G52" s="107">
        <v>3</v>
      </c>
      <c r="H52" s="303" t="s">
        <v>78</v>
      </c>
    </row>
    <row r="53" spans="2:8" s="3" customFormat="1" ht="30.6" customHeight="1" x14ac:dyDescent="0.2">
      <c r="B53" s="346"/>
      <c r="C53" s="26" t="s">
        <v>19</v>
      </c>
      <c r="D53" s="311"/>
      <c r="E53" s="44">
        <v>5</v>
      </c>
      <c r="F53" s="181" t="s">
        <v>79</v>
      </c>
      <c r="G53" s="106">
        <v>6</v>
      </c>
      <c r="H53" s="304"/>
    </row>
    <row r="54" spans="2:8" s="3" customFormat="1" ht="30.6" customHeight="1" x14ac:dyDescent="0.2">
      <c r="B54" s="346"/>
      <c r="C54" s="104"/>
      <c r="D54" s="311"/>
      <c r="E54" s="44"/>
      <c r="F54" s="181" t="s">
        <v>80</v>
      </c>
      <c r="G54" s="106">
        <v>3</v>
      </c>
      <c r="H54" s="304"/>
    </row>
    <row r="55" spans="2:8" s="3" customFormat="1" ht="30.6" customHeight="1" thickBot="1" x14ac:dyDescent="0.25">
      <c r="B55" s="347"/>
      <c r="C55" s="69"/>
      <c r="D55" s="311"/>
      <c r="E55" s="108"/>
      <c r="F55" s="158" t="s">
        <v>81</v>
      </c>
      <c r="G55" s="109">
        <v>11</v>
      </c>
      <c r="H55" s="305"/>
    </row>
    <row r="56" spans="2:8" s="3" customFormat="1" ht="42" customHeight="1" x14ac:dyDescent="0.2">
      <c r="B56" s="337" t="s">
        <v>83</v>
      </c>
      <c r="C56" s="202" t="s">
        <v>84</v>
      </c>
      <c r="D56" s="311"/>
      <c r="E56" s="51"/>
      <c r="F56" s="181" t="s">
        <v>85</v>
      </c>
      <c r="G56" s="106">
        <v>1</v>
      </c>
      <c r="H56" s="298" t="s">
        <v>82</v>
      </c>
    </row>
    <row r="57" spans="2:8" s="3" customFormat="1" ht="28.15" customHeight="1" x14ac:dyDescent="0.2">
      <c r="B57" s="338"/>
      <c r="C57" s="52" t="s">
        <v>19</v>
      </c>
      <c r="D57" s="311"/>
      <c r="E57" s="40">
        <v>5</v>
      </c>
      <c r="F57" s="204" t="s">
        <v>86</v>
      </c>
      <c r="G57" s="205">
        <v>1</v>
      </c>
      <c r="H57" s="298"/>
    </row>
    <row r="58" spans="2:8" s="3" customFormat="1" ht="34.15" customHeight="1" thickBot="1" x14ac:dyDescent="0.25">
      <c r="B58" s="339"/>
      <c r="C58" s="203" t="s">
        <v>44</v>
      </c>
      <c r="D58" s="311"/>
      <c r="E58" s="194"/>
      <c r="F58" s="208"/>
      <c r="G58" s="209"/>
      <c r="H58" s="284"/>
    </row>
    <row r="59" spans="2:8" s="3" customFormat="1" ht="68.25" customHeight="1" x14ac:dyDescent="0.2">
      <c r="B59" s="340" t="s">
        <v>87</v>
      </c>
      <c r="C59" s="210" t="s">
        <v>168</v>
      </c>
      <c r="D59" s="311"/>
      <c r="E59" s="48"/>
      <c r="F59" s="180" t="s">
        <v>88</v>
      </c>
      <c r="G59" s="206">
        <v>2</v>
      </c>
      <c r="H59" s="285"/>
    </row>
    <row r="60" spans="2:8" s="3" customFormat="1" ht="28.9" customHeight="1" thickBot="1" x14ac:dyDescent="0.25">
      <c r="B60" s="341"/>
      <c r="C60" s="211" t="s">
        <v>19</v>
      </c>
      <c r="D60" s="312"/>
      <c r="E60" s="212">
        <v>70</v>
      </c>
      <c r="F60" s="165" t="s">
        <v>89</v>
      </c>
      <c r="G60" s="213">
        <v>1</v>
      </c>
      <c r="H60" s="286"/>
    </row>
    <row r="61" spans="2:8" ht="31.15" customHeight="1" x14ac:dyDescent="0.2">
      <c r="B61" s="137"/>
      <c r="C61" s="87" t="s">
        <v>49</v>
      </c>
      <c r="D61" s="214"/>
      <c r="E61" s="49">
        <f>SUM(E63:E64)</f>
        <v>80</v>
      </c>
      <c r="F61" s="180"/>
      <c r="G61" s="206"/>
      <c r="H61" s="207"/>
    </row>
    <row r="62" spans="2:8" ht="29.45" customHeight="1" x14ac:dyDescent="0.2">
      <c r="B62" s="327"/>
      <c r="C62" s="32" t="s">
        <v>50</v>
      </c>
      <c r="D62" s="34"/>
      <c r="E62" s="27"/>
      <c r="F62" s="183"/>
      <c r="G62" s="105"/>
      <c r="H62" s="182"/>
    </row>
    <row r="63" spans="2:8" ht="28.15" customHeight="1" x14ac:dyDescent="0.2">
      <c r="B63" s="352"/>
      <c r="C63" s="32" t="s">
        <v>51</v>
      </c>
      <c r="D63" s="34"/>
      <c r="E63" s="4">
        <f>SUMIF($C52:$C60,$C53,E52:E60)</f>
        <v>80</v>
      </c>
      <c r="F63" s="172"/>
      <c r="G63" s="90"/>
      <c r="H63" s="173"/>
    </row>
    <row r="64" spans="2:8" ht="22.5" customHeight="1" x14ac:dyDescent="0.2">
      <c r="B64" s="328"/>
      <c r="C64" s="58" t="s">
        <v>52</v>
      </c>
      <c r="D64" s="34"/>
      <c r="E64" s="4">
        <v>0</v>
      </c>
      <c r="F64" s="172"/>
      <c r="G64" s="90"/>
      <c r="H64" s="173"/>
    </row>
    <row r="65" spans="2:9" ht="21" customHeight="1" x14ac:dyDescent="0.2">
      <c r="B65" s="138"/>
      <c r="C65" s="29" t="s">
        <v>60</v>
      </c>
      <c r="D65" s="37"/>
      <c r="E65" s="30">
        <f t="shared" ref="E65" si="1">E67</f>
        <v>0</v>
      </c>
      <c r="F65" s="172"/>
      <c r="G65" s="111"/>
      <c r="H65" s="173"/>
    </row>
    <row r="66" spans="2:9" ht="19.149999999999999" customHeight="1" x14ac:dyDescent="0.2">
      <c r="B66" s="356"/>
      <c r="C66" s="33" t="s">
        <v>61</v>
      </c>
      <c r="D66" s="34"/>
      <c r="E66" s="27"/>
      <c r="F66" s="172"/>
      <c r="G66" s="111"/>
      <c r="H66" s="173"/>
    </row>
    <row r="67" spans="2:9" ht="34.9" customHeight="1" thickBot="1" x14ac:dyDescent="0.25">
      <c r="B67" s="314"/>
      <c r="C67" s="112" t="s">
        <v>90</v>
      </c>
      <c r="D67" s="95"/>
      <c r="E67" s="96">
        <f>SUMIF($C52:$C60,#REF!,E52:E60)</f>
        <v>0</v>
      </c>
      <c r="F67" s="174"/>
      <c r="G67" s="113"/>
      <c r="H67" s="175"/>
    </row>
    <row r="68" spans="2:9" ht="46.9" customHeight="1" thickBot="1" x14ac:dyDescent="0.25">
      <c r="B68" s="135" t="s">
        <v>91</v>
      </c>
      <c r="C68" s="66" t="s">
        <v>92</v>
      </c>
      <c r="D68" s="67" t="s">
        <v>16</v>
      </c>
      <c r="E68" s="68"/>
      <c r="F68" s="148"/>
      <c r="G68" s="103"/>
      <c r="H68" s="149"/>
    </row>
    <row r="69" spans="2:9" ht="30" customHeight="1" x14ac:dyDescent="0.2">
      <c r="B69" s="234"/>
      <c r="C69" s="87" t="s">
        <v>49</v>
      </c>
      <c r="D69" s="214"/>
      <c r="E69" s="49">
        <f t="shared" ref="E69" si="2">+E71</f>
        <v>15</v>
      </c>
      <c r="F69" s="235" t="s">
        <v>93</v>
      </c>
      <c r="G69" s="236">
        <v>15</v>
      </c>
      <c r="H69" s="237" t="s">
        <v>94</v>
      </c>
    </row>
    <row r="70" spans="2:9" ht="14.45" customHeight="1" x14ac:dyDescent="0.2">
      <c r="B70" s="323"/>
      <c r="C70" s="32" t="s">
        <v>50</v>
      </c>
      <c r="D70" s="34"/>
      <c r="E70" s="27"/>
      <c r="F70" s="172"/>
      <c r="G70" s="90"/>
      <c r="H70" s="173"/>
    </row>
    <row r="71" spans="2:9" ht="29.45" customHeight="1" thickBot="1" x14ac:dyDescent="0.25">
      <c r="B71" s="324"/>
      <c r="C71" s="114" t="s">
        <v>19</v>
      </c>
      <c r="D71" s="95"/>
      <c r="E71" s="115">
        <v>15</v>
      </c>
      <c r="F71" s="184"/>
      <c r="G71" s="97"/>
      <c r="H71" s="167"/>
      <c r="I71" s="3"/>
    </row>
    <row r="72" spans="2:9" ht="43.5" customHeight="1" thickBot="1" x14ac:dyDescent="0.25">
      <c r="B72" s="242" t="s">
        <v>95</v>
      </c>
      <c r="C72" s="226" t="s">
        <v>96</v>
      </c>
      <c r="D72" s="67" t="s">
        <v>16</v>
      </c>
      <c r="E72" s="243"/>
      <c r="F72" s="148"/>
      <c r="G72" s="103"/>
      <c r="H72" s="149"/>
      <c r="I72" s="3"/>
    </row>
    <row r="73" spans="2:9" ht="30.6" customHeight="1" x14ac:dyDescent="0.2">
      <c r="B73" s="238"/>
      <c r="C73" s="87" t="s">
        <v>49</v>
      </c>
      <c r="D73" s="232"/>
      <c r="E73" s="239">
        <f t="shared" ref="E73" si="3">E75</f>
        <v>34.5</v>
      </c>
      <c r="F73" s="240" t="s">
        <v>97</v>
      </c>
      <c r="G73" s="241">
        <v>10</v>
      </c>
      <c r="H73" s="224" t="s">
        <v>98</v>
      </c>
      <c r="I73" s="3"/>
    </row>
    <row r="74" spans="2:9" ht="18.600000000000001" customHeight="1" x14ac:dyDescent="0.2">
      <c r="B74" s="329"/>
      <c r="C74" s="33" t="s">
        <v>50</v>
      </c>
      <c r="D74" s="34"/>
      <c r="E74" s="45"/>
      <c r="F74" s="176" t="s">
        <v>99</v>
      </c>
      <c r="G74" s="24">
        <v>20</v>
      </c>
      <c r="H74" s="182"/>
      <c r="I74" s="3"/>
    </row>
    <row r="75" spans="2:9" ht="29.45" customHeight="1" thickBot="1" x14ac:dyDescent="0.25">
      <c r="B75" s="330"/>
      <c r="C75" s="116" t="s">
        <v>19</v>
      </c>
      <c r="D75" s="95"/>
      <c r="E75" s="115">
        <v>34.5</v>
      </c>
      <c r="F75" s="174"/>
      <c r="G75" s="97"/>
      <c r="H75" s="167"/>
      <c r="I75" s="3"/>
    </row>
    <row r="76" spans="2:9" ht="44.25" customHeight="1" thickBot="1" x14ac:dyDescent="0.25">
      <c r="B76" s="135" t="s">
        <v>100</v>
      </c>
      <c r="C76" s="246" t="s">
        <v>101</v>
      </c>
      <c r="D76" s="67"/>
      <c r="E76" s="68"/>
      <c r="F76" s="247"/>
      <c r="G76" s="103"/>
      <c r="H76" s="149"/>
    </row>
    <row r="77" spans="2:9" ht="31.9" customHeight="1" x14ac:dyDescent="0.2">
      <c r="B77" s="331" t="s">
        <v>102</v>
      </c>
      <c r="C77" s="229" t="s">
        <v>103</v>
      </c>
      <c r="D77" s="311" t="s">
        <v>16</v>
      </c>
      <c r="E77" s="47"/>
      <c r="F77" s="244" t="s">
        <v>104</v>
      </c>
      <c r="G77" s="245"/>
      <c r="H77" s="151" t="s">
        <v>105</v>
      </c>
    </row>
    <row r="78" spans="2:9" ht="28.9" customHeight="1" x14ac:dyDescent="0.2">
      <c r="B78" s="332"/>
      <c r="C78" s="50" t="s">
        <v>19</v>
      </c>
      <c r="D78" s="311"/>
      <c r="E78" s="40">
        <v>0</v>
      </c>
      <c r="F78" s="185"/>
      <c r="G78" s="117"/>
      <c r="H78" s="161"/>
    </row>
    <row r="79" spans="2:9" ht="27.6" customHeight="1" x14ac:dyDescent="0.2">
      <c r="B79" s="136"/>
      <c r="C79" s="29" t="s">
        <v>49</v>
      </c>
      <c r="D79" s="38"/>
      <c r="E79" s="30">
        <f>SUM(E77:E78)</f>
        <v>0</v>
      </c>
      <c r="F79" s="178"/>
      <c r="G79" s="91"/>
      <c r="H79" s="179"/>
    </row>
    <row r="80" spans="2:9" ht="19.899999999999999" customHeight="1" x14ac:dyDescent="0.2">
      <c r="B80" s="320"/>
      <c r="C80" s="32" t="s">
        <v>50</v>
      </c>
      <c r="D80" s="34"/>
      <c r="E80" s="27"/>
      <c r="F80" s="172"/>
      <c r="G80" s="90"/>
      <c r="H80" s="173"/>
    </row>
    <row r="81" spans="2:9" ht="31.15" customHeight="1" thickBot="1" x14ac:dyDescent="0.25">
      <c r="B81" s="321"/>
      <c r="C81" s="114" t="s">
        <v>51</v>
      </c>
      <c r="D81" s="95"/>
      <c r="E81" s="96">
        <f>SUMIF($C77:$C78,$C53,E77:E78)</f>
        <v>0</v>
      </c>
      <c r="F81" s="174"/>
      <c r="G81" s="97"/>
      <c r="H81" s="175"/>
    </row>
    <row r="82" spans="2:9" ht="40.5" customHeight="1" thickBot="1" x14ac:dyDescent="0.25">
      <c r="B82" s="242" t="s">
        <v>106</v>
      </c>
      <c r="C82" s="66" t="s">
        <v>107</v>
      </c>
      <c r="D82" s="67" t="s">
        <v>16</v>
      </c>
      <c r="E82" s="68"/>
      <c r="F82" s="148"/>
      <c r="G82" s="103"/>
      <c r="H82" s="149"/>
    </row>
    <row r="83" spans="2:9" ht="31.5" customHeight="1" x14ac:dyDescent="0.2">
      <c r="B83" s="137"/>
      <c r="C83" s="87" t="s">
        <v>49</v>
      </c>
      <c r="D83" s="92"/>
      <c r="E83" s="248">
        <f t="shared" ref="E83" si="4">+E85</f>
        <v>90</v>
      </c>
      <c r="F83" s="249" t="s">
        <v>108</v>
      </c>
      <c r="G83" s="250">
        <v>16</v>
      </c>
      <c r="H83" s="224" t="s">
        <v>109</v>
      </c>
    </row>
    <row r="84" spans="2:9" ht="15.6" customHeight="1" x14ac:dyDescent="0.2">
      <c r="B84" s="320"/>
      <c r="C84" s="33" t="s">
        <v>50</v>
      </c>
      <c r="D84" s="39"/>
      <c r="E84" s="25"/>
      <c r="F84" s="185" t="s">
        <v>110</v>
      </c>
      <c r="G84" s="110">
        <v>92</v>
      </c>
      <c r="H84" s="161" t="s">
        <v>111</v>
      </c>
    </row>
    <row r="85" spans="2:9" ht="28.5" customHeight="1" thickBot="1" x14ac:dyDescent="0.25">
      <c r="B85" s="321"/>
      <c r="C85" s="114" t="s">
        <v>19</v>
      </c>
      <c r="D85" s="120"/>
      <c r="E85" s="115">
        <v>90</v>
      </c>
      <c r="F85" s="156"/>
      <c r="G85" s="76"/>
      <c r="H85" s="175"/>
    </row>
    <row r="86" spans="2:9" ht="22.15" customHeight="1" x14ac:dyDescent="0.2">
      <c r="B86" s="140" t="s">
        <v>112</v>
      </c>
      <c r="C86" s="118" t="s">
        <v>113</v>
      </c>
      <c r="D86" s="119"/>
      <c r="E86" s="119"/>
      <c r="F86" s="186"/>
      <c r="G86" s="121"/>
      <c r="H86" s="187"/>
    </row>
    <row r="87" spans="2:9" ht="32.25" customHeight="1" x14ac:dyDescent="0.2">
      <c r="B87" s="141"/>
      <c r="C87" s="122"/>
      <c r="D87" s="123"/>
      <c r="E87" s="123"/>
      <c r="F87" s="188" t="s">
        <v>114</v>
      </c>
      <c r="G87" s="62">
        <v>8</v>
      </c>
      <c r="H87" s="189"/>
    </row>
    <row r="88" spans="2:9" ht="27" customHeight="1" thickBot="1" x14ac:dyDescent="0.25">
      <c r="B88" s="142"/>
      <c r="C88" s="124"/>
      <c r="D88" s="125"/>
      <c r="E88" s="125"/>
      <c r="F88" s="146" t="s">
        <v>115</v>
      </c>
      <c r="G88" s="126">
        <v>3</v>
      </c>
      <c r="H88" s="190"/>
    </row>
    <row r="89" spans="2:9" ht="62.25" customHeight="1" thickBot="1" x14ac:dyDescent="0.25">
      <c r="B89" s="135" t="s">
        <v>116</v>
      </c>
      <c r="C89" s="66" t="s">
        <v>117</v>
      </c>
      <c r="D89" s="67" t="s">
        <v>118</v>
      </c>
      <c r="E89" s="68"/>
      <c r="F89" s="148"/>
      <c r="G89" s="103"/>
      <c r="H89" s="149"/>
    </row>
    <row r="90" spans="2:9" ht="24" customHeight="1" x14ac:dyDescent="0.2">
      <c r="B90" s="251"/>
      <c r="C90" s="87" t="s">
        <v>49</v>
      </c>
      <c r="D90" s="232"/>
      <c r="E90" s="49"/>
      <c r="F90" s="252" t="s">
        <v>17</v>
      </c>
      <c r="G90" s="253"/>
      <c r="H90" s="224" t="s">
        <v>119</v>
      </c>
    </row>
    <row r="91" spans="2:9" ht="17.45" customHeight="1" x14ac:dyDescent="0.2">
      <c r="B91" s="327"/>
      <c r="C91" s="33" t="s">
        <v>50</v>
      </c>
      <c r="D91" s="34"/>
      <c r="E91" s="41"/>
      <c r="F91" s="191"/>
      <c r="G91" s="23"/>
      <c r="H91" s="173"/>
    </row>
    <row r="92" spans="2:9" ht="23.25" customHeight="1" x14ac:dyDescent="0.2">
      <c r="B92" s="328"/>
      <c r="C92" s="46" t="s">
        <v>120</v>
      </c>
      <c r="D92" s="43"/>
      <c r="E92" s="53"/>
      <c r="F92" s="192"/>
      <c r="G92" s="90"/>
      <c r="H92" s="173"/>
    </row>
    <row r="93" spans="2:9" ht="17.45" customHeight="1" x14ac:dyDescent="0.2">
      <c r="B93" s="136"/>
      <c r="C93" s="56" t="s">
        <v>60</v>
      </c>
      <c r="D93" s="57"/>
      <c r="E93" s="31"/>
      <c r="F93" s="178"/>
      <c r="G93" s="91"/>
      <c r="H93" s="179"/>
    </row>
    <row r="94" spans="2:9" ht="17.45" customHeight="1" x14ac:dyDescent="0.2">
      <c r="B94" s="342"/>
      <c r="C94" s="54" t="s">
        <v>61</v>
      </c>
      <c r="D94" s="55"/>
      <c r="E94" s="53"/>
      <c r="F94" s="193"/>
      <c r="G94" s="90"/>
      <c r="H94" s="173"/>
    </row>
    <row r="95" spans="2:9" ht="20.25" customHeight="1" thickBot="1" x14ac:dyDescent="0.25">
      <c r="B95" s="343"/>
      <c r="C95" s="127" t="s">
        <v>121</v>
      </c>
      <c r="D95" s="128"/>
      <c r="E95" s="129"/>
      <c r="F95" s="166"/>
      <c r="G95" s="97"/>
      <c r="H95" s="175"/>
    </row>
    <row r="96" spans="2:9" ht="66.75" customHeight="1" thickBot="1" x14ac:dyDescent="0.25">
      <c r="B96" s="255" t="s">
        <v>122</v>
      </c>
      <c r="C96" s="66" t="s">
        <v>123</v>
      </c>
      <c r="D96" s="67" t="s">
        <v>118</v>
      </c>
      <c r="E96" s="68"/>
      <c r="F96" s="256"/>
      <c r="G96" s="257"/>
      <c r="H96" s="149"/>
      <c r="I96" s="3"/>
    </row>
    <row r="97" spans="2:8" ht="27" customHeight="1" x14ac:dyDescent="0.2">
      <c r="B97" s="137"/>
      <c r="C97" s="87" t="s">
        <v>49</v>
      </c>
      <c r="D97" s="214"/>
      <c r="E97" s="49"/>
      <c r="F97" s="235" t="s">
        <v>124</v>
      </c>
      <c r="G97" s="254"/>
      <c r="H97" s="237" t="s">
        <v>125</v>
      </c>
    </row>
    <row r="98" spans="2:8" ht="15" customHeight="1" x14ac:dyDescent="0.2">
      <c r="B98" s="320"/>
      <c r="C98" s="33" t="s">
        <v>50</v>
      </c>
      <c r="D98" s="34"/>
      <c r="E98" s="4"/>
      <c r="F98" s="172"/>
      <c r="G98" s="90"/>
      <c r="H98" s="173"/>
    </row>
    <row r="99" spans="2:8" ht="28.15" customHeight="1" thickBot="1" x14ac:dyDescent="0.25">
      <c r="B99" s="321"/>
      <c r="C99" s="114" t="s">
        <v>19</v>
      </c>
      <c r="D99" s="95"/>
      <c r="E99" s="96"/>
      <c r="F99" s="174"/>
      <c r="G99" s="97"/>
      <c r="H99" s="175"/>
    </row>
    <row r="100" spans="2:8" ht="63" customHeight="1" thickBot="1" x14ac:dyDescent="0.25">
      <c r="B100" s="255" t="s">
        <v>126</v>
      </c>
      <c r="C100" s="66" t="s">
        <v>127</v>
      </c>
      <c r="D100" s="67" t="s">
        <v>118</v>
      </c>
      <c r="E100" s="68"/>
      <c r="F100" s="256"/>
      <c r="G100" s="103"/>
      <c r="H100" s="149"/>
    </row>
    <row r="101" spans="2:8" ht="24.75" customHeight="1" x14ac:dyDescent="0.2">
      <c r="B101" s="251"/>
      <c r="C101" s="87" t="s">
        <v>49</v>
      </c>
      <c r="D101" s="232"/>
      <c r="E101" s="49">
        <f t="shared" ref="E101" si="5">E103</f>
        <v>80</v>
      </c>
      <c r="F101" s="258" t="s">
        <v>128</v>
      </c>
      <c r="G101" s="259">
        <v>12</v>
      </c>
      <c r="H101" s="224" t="s">
        <v>125</v>
      </c>
    </row>
    <row r="102" spans="2:8" ht="21.75" customHeight="1" x14ac:dyDescent="0.2">
      <c r="B102" s="320"/>
      <c r="C102" s="33" t="s">
        <v>50</v>
      </c>
      <c r="D102" s="34"/>
      <c r="E102" s="4"/>
      <c r="F102" s="172"/>
      <c r="G102" s="90"/>
      <c r="H102" s="173"/>
    </row>
    <row r="103" spans="2:8" ht="28.15" customHeight="1" x14ac:dyDescent="0.2">
      <c r="B103" s="320"/>
      <c r="C103" s="32" t="s">
        <v>19</v>
      </c>
      <c r="D103" s="34"/>
      <c r="E103" s="59">
        <v>80</v>
      </c>
      <c r="F103" s="172"/>
      <c r="G103" s="90"/>
      <c r="H103" s="173"/>
    </row>
    <row r="104" spans="2:8" ht="27.75" customHeight="1" x14ac:dyDescent="0.2">
      <c r="B104" s="139"/>
      <c r="C104" s="28" t="s">
        <v>129</v>
      </c>
      <c r="D104" s="38"/>
      <c r="E104" s="30">
        <f>E31+E48+E61+E65+E69+E79+E83+E97+E90+E101+E93+E73+E36+E40</f>
        <v>1153.2</v>
      </c>
      <c r="F104" s="178"/>
      <c r="G104" s="91"/>
      <c r="H104" s="179"/>
    </row>
    <row r="105" spans="2:8" ht="17.45" customHeight="1" thickBot="1" x14ac:dyDescent="0.25">
      <c r="B105" s="143"/>
      <c r="C105" s="116" t="s">
        <v>130</v>
      </c>
      <c r="D105" s="120"/>
      <c r="E105" s="130">
        <f>E36+E40</f>
        <v>253.79999999999998</v>
      </c>
      <c r="F105" s="174"/>
      <c r="G105" s="97"/>
      <c r="H105" s="175"/>
    </row>
    <row r="106" spans="2:8" ht="15" customHeight="1" x14ac:dyDescent="0.2">
      <c r="B106" s="322"/>
      <c r="C106" s="322"/>
      <c r="D106" s="322"/>
      <c r="E106" s="322"/>
    </row>
    <row r="107" spans="2:8" s="7" customFormat="1" ht="15" customHeight="1" x14ac:dyDescent="0.2">
      <c r="B107" s="325" t="s">
        <v>131</v>
      </c>
      <c r="C107" s="325"/>
      <c r="D107" s="325"/>
      <c r="E107" s="325"/>
      <c r="F107" s="10"/>
      <c r="G107" s="11"/>
      <c r="H107" s="11"/>
    </row>
    <row r="108" spans="2:8" s="7" customFormat="1" ht="15" customHeight="1" x14ac:dyDescent="0.2">
      <c r="B108" s="326" t="s">
        <v>132</v>
      </c>
      <c r="C108" s="326"/>
      <c r="D108" s="326"/>
      <c r="E108" s="326"/>
      <c r="F108" s="10"/>
      <c r="G108" s="11"/>
      <c r="H108" s="11"/>
    </row>
    <row r="109" spans="2:8" s="7" customFormat="1" ht="15" customHeight="1" x14ac:dyDescent="0.2">
      <c r="B109" s="325" t="s">
        <v>133</v>
      </c>
      <c r="C109" s="325"/>
      <c r="D109" s="325"/>
      <c r="E109" s="325"/>
      <c r="F109" s="10"/>
      <c r="G109" s="11"/>
      <c r="H109" s="11"/>
    </row>
    <row r="110" spans="2:8" s="7" customFormat="1" ht="15" customHeight="1" x14ac:dyDescent="0.2">
      <c r="B110" s="325" t="s">
        <v>134</v>
      </c>
      <c r="C110" s="325"/>
      <c r="D110" s="325"/>
      <c r="E110" s="325"/>
      <c r="F110" s="10"/>
      <c r="G110" s="11"/>
      <c r="H110" s="11"/>
    </row>
    <row r="111" spans="2:8" s="7" customFormat="1" ht="15" customHeight="1" x14ac:dyDescent="0.2">
      <c r="B111" s="319" t="s">
        <v>135</v>
      </c>
      <c r="C111" s="319"/>
      <c r="D111" s="12"/>
      <c r="E111" s="12"/>
      <c r="F111" s="10"/>
      <c r="G111" s="11"/>
      <c r="H111" s="11"/>
    </row>
    <row r="113" spans="2:6" x14ac:dyDescent="0.2">
      <c r="B113" s="18" t="s">
        <v>136</v>
      </c>
    </row>
    <row r="114" spans="2:6" x14ac:dyDescent="0.2">
      <c r="B114" s="18" t="s">
        <v>137</v>
      </c>
    </row>
    <row r="115" spans="2:6" x14ac:dyDescent="0.2">
      <c r="D115" s="21"/>
      <c r="E115" s="22"/>
      <c r="F115" s="280"/>
    </row>
  </sheetData>
  <mergeCells count="49">
    <mergeCell ref="B52:B55"/>
    <mergeCell ref="B62:B64"/>
    <mergeCell ref="B32:B34"/>
    <mergeCell ref="B66:B67"/>
    <mergeCell ref="B49:B50"/>
    <mergeCell ref="B41:B42"/>
    <mergeCell ref="D52:D60"/>
    <mergeCell ref="B29:B30"/>
    <mergeCell ref="B56:B58"/>
    <mergeCell ref="B110:E110"/>
    <mergeCell ref="B59:B60"/>
    <mergeCell ref="B102:B103"/>
    <mergeCell ref="B94:B95"/>
    <mergeCell ref="D77:D78"/>
    <mergeCell ref="D13:D30"/>
    <mergeCell ref="B27:B28"/>
    <mergeCell ref="B44:B45"/>
    <mergeCell ref="B46:B47"/>
    <mergeCell ref="B19:B23"/>
    <mergeCell ref="B24:B26"/>
    <mergeCell ref="B37:B39"/>
    <mergeCell ref="B111:C111"/>
    <mergeCell ref="B80:B81"/>
    <mergeCell ref="B106:E106"/>
    <mergeCell ref="B70:B71"/>
    <mergeCell ref="B98:B99"/>
    <mergeCell ref="B107:E107"/>
    <mergeCell ref="B108:E108"/>
    <mergeCell ref="B109:E109"/>
    <mergeCell ref="B91:B92"/>
    <mergeCell ref="B84:B85"/>
    <mergeCell ref="B74:B75"/>
    <mergeCell ref="B77:B78"/>
    <mergeCell ref="F1:H1"/>
    <mergeCell ref="F2:H2"/>
    <mergeCell ref="F3:H3"/>
    <mergeCell ref="H56:H57"/>
    <mergeCell ref="B5:H5"/>
    <mergeCell ref="E6:E7"/>
    <mergeCell ref="H52:H55"/>
    <mergeCell ref="F6:F7"/>
    <mergeCell ref="H6:H7"/>
    <mergeCell ref="D44:D47"/>
    <mergeCell ref="B13:B14"/>
    <mergeCell ref="B15:B16"/>
    <mergeCell ref="B17:B18"/>
    <mergeCell ref="B6:B7"/>
    <mergeCell ref="C6:C7"/>
    <mergeCell ref="D6:D7"/>
  </mergeCells>
  <printOptions horizontalCentered="1"/>
  <pageMargins left="0.39370078740157483" right="0.39370078740157483" top="0.59055118110236227" bottom="0.59055118110236227" header="0" footer="0"/>
  <pageSetup paperSize="9" scale="96" fitToHeight="0" orientation="landscape" r:id="rId1"/>
  <rowBreaks count="8" manualBreakCount="8">
    <brk id="16" max="7" man="1"/>
    <brk id="25" max="7" man="1"/>
    <brk id="34" max="7" man="1"/>
    <brk id="45" max="7" man="1"/>
    <brk id="58" max="7" man="1"/>
    <brk id="71" max="7" man="1"/>
    <brk id="85" max="7" man="1"/>
    <brk id="99" max="7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27652-59D6-4F5C-9A15-24F84727D720}">
  <sheetPr>
    <pageSetUpPr fitToPage="1"/>
  </sheetPr>
  <dimension ref="B1:D23"/>
  <sheetViews>
    <sheetView zoomScaleNormal="100" workbookViewId="0">
      <selection activeCell="H8" sqref="H8"/>
    </sheetView>
  </sheetViews>
  <sheetFormatPr defaultColWidth="9.140625" defaultRowHeight="12.75" x14ac:dyDescent="0.2"/>
  <cols>
    <col min="1" max="1" width="2.5703125" style="7" customWidth="1"/>
    <col min="2" max="2" width="4.7109375" style="7" customWidth="1"/>
    <col min="3" max="3" width="44.7109375" style="18" customWidth="1"/>
    <col min="4" max="4" width="13.5703125" style="7" customWidth="1"/>
    <col min="5" max="16384" width="9.140625" style="7"/>
  </cols>
  <sheetData>
    <row r="1" spans="2:4" ht="26.25" customHeight="1" x14ac:dyDescent="0.2">
      <c r="B1" s="358" t="s">
        <v>170</v>
      </c>
      <c r="C1" s="358"/>
      <c r="D1" s="358"/>
    </row>
    <row r="2" spans="2:4" ht="13.5" thickBot="1" x14ac:dyDescent="0.25">
      <c r="C2" s="7"/>
    </row>
    <row r="3" spans="2:4" ht="60" customHeight="1" thickBot="1" x14ac:dyDescent="0.25">
      <c r="B3" s="294" t="s">
        <v>138</v>
      </c>
      <c r="C3" s="295" t="s">
        <v>139</v>
      </c>
      <c r="D3" s="296" t="s">
        <v>3</v>
      </c>
    </row>
    <row r="4" spans="2:4" ht="13.5" thickBot="1" x14ac:dyDescent="0.25">
      <c r="B4" s="267">
        <v>1</v>
      </c>
      <c r="C4" s="268">
        <v>2</v>
      </c>
      <c r="D4" s="269">
        <v>3</v>
      </c>
    </row>
    <row r="5" spans="2:4" ht="18" customHeight="1" thickBot="1" x14ac:dyDescent="0.25">
      <c r="B5" s="359" t="s">
        <v>140</v>
      </c>
      <c r="C5" s="360"/>
      <c r="D5" s="361"/>
    </row>
    <row r="6" spans="2:4" ht="15" customHeight="1" x14ac:dyDescent="0.2">
      <c r="B6" s="271" t="s">
        <v>141</v>
      </c>
      <c r="C6" s="270" t="s">
        <v>49</v>
      </c>
      <c r="D6" s="272">
        <f>SUM(D8:D13)</f>
        <v>1153.2</v>
      </c>
    </row>
    <row r="7" spans="2:4" ht="15" customHeight="1" x14ac:dyDescent="0.2">
      <c r="B7" s="273"/>
      <c r="C7" s="14" t="s">
        <v>142</v>
      </c>
      <c r="D7" s="274"/>
    </row>
    <row r="8" spans="2:4" ht="29.45" customHeight="1" x14ac:dyDescent="0.2">
      <c r="B8" s="273" t="s">
        <v>143</v>
      </c>
      <c r="C8" s="15" t="s">
        <v>144</v>
      </c>
      <c r="D8" s="275">
        <f>SUMIF('9 programa '!$C9:$C105,'9 programa '!$C14,'9 programa '!E9:E105)</f>
        <v>937.5</v>
      </c>
    </row>
    <row r="9" spans="2:4" x14ac:dyDescent="0.2">
      <c r="B9" s="273" t="s">
        <v>145</v>
      </c>
      <c r="C9" s="16" t="s">
        <v>120</v>
      </c>
      <c r="D9" s="275">
        <f>SUMIF('9 programa '!$C9:$C105,'9 programa '!$C92,'9 programa '!E9:E105)</f>
        <v>0</v>
      </c>
    </row>
    <row r="10" spans="2:4" ht="17.45" customHeight="1" x14ac:dyDescent="0.2">
      <c r="B10" s="273" t="s">
        <v>146</v>
      </c>
      <c r="C10" s="16" t="s">
        <v>147</v>
      </c>
      <c r="D10" s="275" cm="1">
        <f t="array" ref="D10">SUMIF('9 programa '!$C9:$C105,C00,'9 programa '!E9:E105)</f>
        <v>0</v>
      </c>
    </row>
    <row r="11" spans="2:4" ht="25.5" x14ac:dyDescent="0.2">
      <c r="B11" s="273" t="s">
        <v>148</v>
      </c>
      <c r="C11" s="16" t="s">
        <v>59</v>
      </c>
      <c r="D11" s="275">
        <f>SUMIF('9 programa '!$C9:$C105,'9 programa '!$C39,'9 programa '!E9:E105)</f>
        <v>215.7</v>
      </c>
    </row>
    <row r="12" spans="2:4" x14ac:dyDescent="0.2">
      <c r="B12" s="273" t="s">
        <v>149</v>
      </c>
      <c r="C12" s="16" t="s">
        <v>150</v>
      </c>
      <c r="D12" s="275" cm="1">
        <f t="array" ref="D12">SUMIF('9 programa '!$C9:$C105,C00,'9 programa '!E9:E105)</f>
        <v>0</v>
      </c>
    </row>
    <row r="13" spans="2:4" x14ac:dyDescent="0.2">
      <c r="B13" s="273" t="s">
        <v>151</v>
      </c>
      <c r="C13" s="16" t="s">
        <v>152</v>
      </c>
      <c r="D13" s="275">
        <f>SUMIF('9 programa '!$C9:$C105,'9 programa '!$C58,'9 programa '!E9:E105)</f>
        <v>0</v>
      </c>
    </row>
    <row r="14" spans="2:4" ht="15.75" customHeight="1" x14ac:dyDescent="0.2">
      <c r="B14" s="276" t="s">
        <v>153</v>
      </c>
      <c r="C14" s="14" t="s">
        <v>172</v>
      </c>
      <c r="D14" s="277">
        <f>SUM(D15:D21)</f>
        <v>0</v>
      </c>
    </row>
    <row r="15" spans="2:4" ht="15.6" customHeight="1" x14ac:dyDescent="0.2">
      <c r="B15" s="273"/>
      <c r="C15" s="14" t="s">
        <v>173</v>
      </c>
      <c r="D15" s="278"/>
    </row>
    <row r="16" spans="2:4" x14ac:dyDescent="0.2">
      <c r="B16" s="273" t="s">
        <v>154</v>
      </c>
      <c r="C16" s="17" t="s">
        <v>155</v>
      </c>
      <c r="D16" s="275">
        <f>SUMIF('9 programa '!$C9:$C105,'9 programa '!C42,'9 programa '!E9:E105)</f>
        <v>0</v>
      </c>
    </row>
    <row r="17" spans="2:4" x14ac:dyDescent="0.2">
      <c r="B17" s="273" t="s">
        <v>156</v>
      </c>
      <c r="C17" s="17" t="s">
        <v>157</v>
      </c>
      <c r="D17" s="275" cm="1">
        <f t="array" ref="D17">SUMIF('9 programa '!$C9:$C105,'9 programa '!C00,'9 programa '!E9:E105)</f>
        <v>0</v>
      </c>
    </row>
    <row r="18" spans="2:4" ht="25.5" x14ac:dyDescent="0.2">
      <c r="B18" s="273" t="s">
        <v>158</v>
      </c>
      <c r="C18" s="17" t="s">
        <v>159</v>
      </c>
      <c r="D18" s="275" cm="1">
        <f t="array" ref="D18">SUMIF('9 programa '!$C9:$C105,'9 programa '!C00,'9 programa '!E9:E105)</f>
        <v>0</v>
      </c>
    </row>
    <row r="19" spans="2:4" x14ac:dyDescent="0.2">
      <c r="B19" s="273" t="s">
        <v>160</v>
      </c>
      <c r="C19" s="17" t="s">
        <v>161</v>
      </c>
      <c r="D19" s="275" cm="1">
        <f t="array" ref="D19">SUMIF('9 programa '!$C9:$C105,'9 programa '!C00,'9 programa '!E9:E105)</f>
        <v>0</v>
      </c>
    </row>
    <row r="20" spans="2:4" x14ac:dyDescent="0.2">
      <c r="B20" s="273" t="s">
        <v>162</v>
      </c>
      <c r="C20" s="17" t="s">
        <v>163</v>
      </c>
      <c r="D20" s="275" cm="1">
        <f t="array" ref="D20">SUMIF('9 programa '!$C9:$C105,'9 programa '!C00,'9 programa '!E9:E105)</f>
        <v>0</v>
      </c>
    </row>
    <row r="21" spans="2:4" ht="13.5" thickBot="1" x14ac:dyDescent="0.25">
      <c r="B21" s="279" t="s">
        <v>164</v>
      </c>
      <c r="C21" s="260" t="s">
        <v>165</v>
      </c>
      <c r="D21" s="275" cm="1">
        <f t="array" ref="D21">SUMIF('9 programa '!$C9:$C105,'9 programa '!C00,'9 programa '!E9:E105)</f>
        <v>0</v>
      </c>
    </row>
    <row r="22" spans="2:4" ht="25.5" x14ac:dyDescent="0.2">
      <c r="B22" s="261"/>
      <c r="C22" s="262" t="s">
        <v>171</v>
      </c>
      <c r="D22" s="263">
        <f>D6+D14</f>
        <v>1153.2</v>
      </c>
    </row>
    <row r="23" spans="2:4" ht="18" customHeight="1" thickBot="1" x14ac:dyDescent="0.25">
      <c r="B23" s="264"/>
      <c r="C23" s="265" t="s">
        <v>130</v>
      </c>
      <c r="D23" s="266">
        <f>'9 programa '!E36</f>
        <v>253.79999999999998</v>
      </c>
    </row>
  </sheetData>
  <mergeCells count="2">
    <mergeCell ref="B1:D1"/>
    <mergeCell ref="B5:D5"/>
  </mergeCells>
  <pageMargins left="0.7" right="0.7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9 programa </vt:lpstr>
      <vt:lpstr>Lėšų suvestinė </vt:lpstr>
      <vt:lpstr>'9 programa '!Print_Area</vt:lpstr>
      <vt:lpstr>'9 programa 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Regina Intienė</cp:lastModifiedBy>
  <cp:revision/>
  <cp:lastPrinted>2026-02-26T14:29:52Z</cp:lastPrinted>
  <dcterms:created xsi:type="dcterms:W3CDTF">2023-07-10T07:04:14Z</dcterms:created>
  <dcterms:modified xsi:type="dcterms:W3CDTF">2026-03-05T08:18:55Z</dcterms:modified>
  <cp:category/>
  <cp:contentStatus/>
</cp:coreProperties>
</file>