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6-2028 SVP keitimas\2026–2028 m. SVP keitimas (birželis)\Sprendimo projektas\"/>
    </mc:Choice>
  </mc:AlternateContent>
  <xr:revisionPtr revIDLastSave="0" documentId="13_ncr:1_{926BF323-F351-4FAF-9911-273A6BF4F102}" xr6:coauthVersionLast="47" xr6:coauthVersionMax="47" xr10:uidLastSave="{00000000-0000-0000-0000-000000000000}"/>
  <bookViews>
    <workbookView xWindow="105" yWindow="240" windowWidth="28800" windowHeight="15345" xr2:uid="{FEA9E383-1DE5-4AFE-98A8-7A94D3659092}"/>
  </bookViews>
  <sheets>
    <sheet name="003 programa 3 lentelė" sheetId="1" r:id="rId1"/>
  </sheets>
  <definedNames>
    <definedName name="_xlnm.Print_Area" localSheetId="0">'003 programa 3 lentelė'!$A$1:$K$155</definedName>
    <definedName name="_xlnm.Print_Titles" localSheetId="0">'003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D78" i="1"/>
  <c r="D73" i="1" l="1"/>
  <c r="E73" i="1" l="1"/>
  <c r="D97" i="1"/>
  <c r="D70" i="1"/>
  <c r="D68" i="1" s="1"/>
  <c r="D71" i="1"/>
  <c r="D75" i="1" l="1"/>
  <c r="E114" i="1" l="1"/>
  <c r="E99" i="1" l="1"/>
  <c r="D99" i="1"/>
  <c r="E75" i="1" l="1"/>
  <c r="F75" i="1"/>
  <c r="F133" i="1" l="1"/>
  <c r="F114" i="1"/>
  <c r="F108" i="1"/>
  <c r="F104" i="1"/>
  <c r="F84" i="1"/>
  <c r="F80" i="1"/>
  <c r="F95" i="1" l="1"/>
  <c r="F68" i="1"/>
  <c r="F127" i="1"/>
  <c r="D114" i="1"/>
  <c r="D84" i="1"/>
  <c r="E84" i="1"/>
  <c r="F143" i="1" l="1"/>
  <c r="D95" i="1"/>
  <c r="E95" i="1"/>
  <c r="E68" i="1"/>
  <c r="D133" i="1"/>
  <c r="E133" i="1"/>
  <c r="D127" i="1"/>
  <c r="E80" i="1"/>
  <c r="D80" i="1"/>
  <c r="F99" i="1" l="1"/>
  <c r="E127" i="1"/>
  <c r="E108" i="1"/>
  <c r="D108" i="1"/>
  <c r="E104" i="1"/>
  <c r="D104" i="1"/>
  <c r="D143" i="1" s="1"/>
  <c r="E143" i="1" l="1"/>
  <c r="F145" i="1" s="1"/>
  <c r="E1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Violeta Pronskuvienė</author>
    <author>Inga Mikalauskienė</author>
  </authors>
  <commentList>
    <comment ref="I66" authorId="0" shapeId="0" xr:uid="{FB8C18CE-9BE5-4738-95A2-8C0435545C30}">
      <text>
        <r>
          <rPr>
            <sz val="9"/>
            <color indexed="81"/>
            <rFont val="Tahoma"/>
            <family val="2"/>
            <charset val="186"/>
          </rPr>
          <t>1.LPF Maisto bankas;  
2. Maltos Ordino Pagalbos Tarnyba Klaipėdos grupė;    
3. Klaipėdos Marijos Taikos Karalienės parapijos CARITAS; 4. Lietuvos Raudonojo Kryžiaus draugija, Klaipėdos skyrius.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89" authorId="0" shapeId="0" xr:uid="{33746964-4F6C-4975-A440-1D374B26D8E7}">
      <text>
        <r>
          <rPr>
            <sz val="11"/>
            <color theme="1"/>
            <rFont val="Calibri"/>
            <family val="2"/>
            <charset val="186"/>
            <scheme val="minor"/>
          </rPr>
          <t>„Vartai į jūrą. Lietuvos uostų proveržis“</t>
        </r>
      </text>
    </comment>
    <comment ref="C90" authorId="1" shapeId="0" xr:uid="{3449B9FF-996E-4542-A37C-4FD4D41473A5}">
      <text>
        <r>
          <rPr>
            <sz val="11"/>
            <color theme="1"/>
            <rFont val="Calibri"/>
            <family val="2"/>
            <charset val="186"/>
            <scheme val="minor"/>
          </rPr>
          <t>Tarptautinės organizacijos – Cruise Baltic – CB, EUROCITIES, Union of the Baltic Cities – UBC, Baltic Sail,  European Cities Against Drugs – ECAD, Healthy Cities network – WHO, Kommunnes Internasjonale Miljoorganisasjon – KIMO, Istorinių miestų lyga – IMLA, Žydų kultūros paveldo Europoje asociacija.</t>
        </r>
      </text>
    </comment>
    <comment ref="C94" authorId="0" shapeId="0" xr:uid="{57E53C96-433A-4C41-88A0-4F1E1A14E8C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2025-2027 m.
</t>
        </r>
      </text>
    </comment>
    <comment ref="H119" authorId="0" shapeId="0" xr:uid="{509786EE-D001-4330-AF10-F367E8C4543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Vaikų registracijos į vasaros stovyklas IS</t>
        </r>
      </text>
    </comment>
    <comment ref="H120" authorId="0" shapeId="0" xr:uid="{65F15372-7E4A-45E8-BFCF-B19D435419CF}">
      <text>
        <r>
          <rPr>
            <sz val="11"/>
            <color theme="1"/>
            <rFont val="Calibri"/>
            <family val="2"/>
            <charset val="186"/>
            <scheme val="minor"/>
          </rPr>
          <t>Soc. paslaugų,išmokų ir kitų skyrių(pagal poreikį) veiklos procesų robotizavimas</t>
        </r>
      </text>
    </comment>
    <comment ref="H135" authorId="0" shapeId="0" xr:uid="{1A505480-B79B-4B47-B331-57BCB8559D8F}">
      <text>
        <r>
          <rPr>
            <sz val="9"/>
            <color indexed="81"/>
            <rFont val="Tahoma"/>
            <family val="2"/>
            <charset val="186"/>
          </rPr>
          <t xml:space="preserve">Liepų g. 11, Debreceno g. 41, S. Šimkaus g. 11, Vytauto g. 13.
</t>
        </r>
      </text>
    </comment>
    <comment ref="I135" authorId="0" shapeId="0" xr:uid="{A26DC8DC-19F1-4640-99EA-74C3A4AB2490}">
      <text>
        <r>
          <rPr>
            <sz val="11"/>
            <color theme="1"/>
            <rFont val="Calibri"/>
            <family val="2"/>
            <charset val="186"/>
            <scheme val="minor"/>
          </rPr>
          <t>Liepų g. 11, Laukininkų g. 19a, Debreceno g. 24, Toleikių g. 5, Šimkaus g. 11</t>
        </r>
      </text>
    </comment>
    <comment ref="J135" authorId="0" shapeId="0" xr:uid="{1DA115C4-64D2-401C-9F3E-ADB6251D073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Liepų g. 11, Liepų g. 7, Debreceno g. 41
</t>
        </r>
      </text>
    </comment>
    <comment ref="H137" authorId="0" shapeId="0" xr:uid="{BFF2C2FC-71F6-4C51-8D52-5F6EC215335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Nuolatinių gyventojų skaičius 2025 m. sausio 1 d. – 160 885.
Etatų sk. – 490.
</t>
        </r>
      </text>
    </comment>
  </commentList>
</comments>
</file>

<file path=xl/sharedStrings.xml><?xml version="1.0" encoding="utf-8"?>
<sst xmlns="http://schemas.openxmlformats.org/spreadsheetml/2006/main" count="238" uniqueCount="199">
  <si>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</si>
  <si>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</si>
  <si>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</si>
  <si>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</si>
  <si>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</si>
  <si>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</si>
  <si>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</si>
  <si>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</si>
  <si>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</si>
  <si>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</si>
  <si>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</si>
  <si>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003-01 (T)</t>
  </si>
  <si>
    <t>Uždavinys: Organizuoti savivaldybės veiklos bendrųjų funkcijų vykdymą</t>
  </si>
  <si>
    <t>Bendras savivaldybės institucijų teikiamų paslaugų indeksas (VPI)</t>
  </si>
  <si>
    <t>&gt;76,8</t>
  </si>
  <si>
    <t>Vidutinis Savivaldybės administracijos teikiamų paslaugų vertinimas balais (iš 10 galimų)</t>
  </si>
  <si>
    <t>&gt;6,11</t>
  </si>
  <si>
    <t>Gyventojų pasitenkinimo gyvenimu Klaipėdos mieste vertinimas balais (iš 10 galimų)</t>
  </si>
  <si>
    <t>&gt;7,56</t>
  </si>
  <si>
    <t>E-2.6-1</t>
  </si>
  <si>
    <t>Savivaldybės darbuotojų, per metus tobulinusių kvalifikaciją, dalis, proc.</t>
  </si>
  <si>
    <t>R-2.6.1-2</t>
  </si>
  <si>
    <t>Centralizuotų viešojo valdymo funkcijų skaičius Savivaldybės administracijoje ir jos pavaldumo organizacijose (viešieji pirkimai; personalo valdymas; planavimas; turto valdymas)</t>
  </si>
  <si>
    <t>R-2.6.2-2</t>
  </si>
  <si>
    <t>003-01-01 (TP)</t>
  </si>
  <si>
    <t>Priemonė: Savivaldybės administracijos veiklos užtikrinimas</t>
  </si>
  <si>
    <t>003-01-01-01</t>
  </si>
  <si>
    <t>Savivaldybės tarybos ir administracijos veiklos užtikrinimas (darbo užmokestis)</t>
  </si>
  <si>
    <t>Savivaldybės administracijos darbuotojų etatų skaičius</t>
  </si>
  <si>
    <t xml:space="preserve">Savivaldybės biudžeto lėšos (nuosavos, be ankstesnių metų likučio) </t>
  </si>
  <si>
    <t>Savivaldybės tarybos narių skaičius</t>
  </si>
  <si>
    <t>Savivaldybės mero komandos darbuotojų skaičius</t>
  </si>
  <si>
    <t>Ankstesnių metų likučiai</t>
  </si>
  <si>
    <t>Pateikta duomenų Valstybės suteiktos pagalbos registrui (registre įregistruotos valstybės ir nereikšmingos pagalbos nuo visos suteiktos valstybės ir nereikšmingos pagalbos), proc.</t>
  </si>
  <si>
    <t>Į Savivaldybės erdvinių duomenų rinkinį įtrauktų planų skaičius, vnt.</t>
  </si>
  <si>
    <t xml:space="preserve">Įgyvendintų savivaldybėms teisės aktuose nustatytų priemonių, vykdant savivaldybėms perduotą valstybinę funkciją „Dalyvavimas rengiant ir vykdant mobilizaciją, demobilizaciją, priimančios šalies paramą“, palyginti su visu teisės aktuose nustatytų priemonių skaičiumi, proc. </t>
  </si>
  <si>
    <t>Atliktų įmonių ir įstaigų, interneto svetainių, spaudos leidinių ir reklamos objektų patikrinimų skaičius, vnt.</t>
  </si>
  <si>
    <t>Parengtų ir savivaldybės interneto svetainėje paskelbtų atmintinių ir rekomendacijų skaičius, vnt.</t>
  </si>
  <si>
    <t xml:space="preserve">Socialinės paramos mokiniams išmokų administravimas (ne daugiau kaip 4 proc. nuo valstybės skiriamų lėšų), proc. </t>
  </si>
  <si>
    <t>Elektroniniu būdu pateiktų dokumentų dalis nuo visų gautų dokumentų dėl civilinės būklės aktų registravimo ir kitų su tuo susijusių paslaugų teikimo skaičiaus, proc.</t>
  </si>
  <si>
    <t>Archyvinių civilinės būklės aktų įrašų, pateiktų registro tvarkytojui, skaičius, vnt.</t>
  </si>
  <si>
    <t>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skaičiaus, proc.</t>
  </si>
  <si>
    <t>Savivaldybėje elektroniniu būdu pateiktų gyvenamosios vietos deklaracijų dalis nuo visų pateiktų deklaracijų, ne mažiau kaip, proc.</t>
  </si>
  <si>
    <t>Savivaldybės pasirengimo reaguoti į ekstremalias situacijas lygis (ne žemesnis kaip), proc.</t>
  </si>
  <si>
    <t>Savivaldybės panaudotų dotacijų dalis nuo visų savivaldybei priskirtų archyvinių dokumentų tvarkymo funkcijai atlikti skirtų asignavimų dalies, proc.</t>
  </si>
  <si>
    <t>Finansuoti tarpinstitucinio bendradarbiavimo koordinatoriaus pareigybių skaičių savivaldybėje, vnt.</t>
  </si>
  <si>
    <t>Jaunimo reikalų koordinatoriams savivaldybėse rekomenduotų atlikti užduočių įgyvendinimas (ne mažiau kaip), proc.</t>
  </si>
  <si>
    <t>Asmenų su sunkia negalia, gaunančių socialinę globą, paslaugų administravimas (ne daugiau kaip 3 proc. nuo valstybės skiriamų lėšų), proc.</t>
  </si>
  <si>
    <t>Laidojimo pašalpų administravimas (ne daugiau kaip 3 proc. nuo valstybės skiriamų lėšų), proc.</t>
  </si>
  <si>
    <t>Pasibaigus užimtumo didinimo programoms, po 6 mėnesių dirbs arba vykdys savarankišką veiklą asmenų dalis iš užimtumo didinimo programų dalyvių skaičiaus, proc.</t>
  </si>
  <si>
    <t>Užtikrintas nepertraukiamas savivaldybėms perduotos valstybinės funkcijos – savivaldybėms priskirtos valstybinės žemės ir kito valstybės turto valdymo, naudojimo ir disponavimo patikėjimo teise – įgyvendinimas savivaldybių teritorijoje esančių miestų ir miestelių teritorijose, proc.</t>
  </si>
  <si>
    <t>Asmenų (šeimų), gavusių būsto nuomos ar išperkamosios būsto nuomos mokesčio dalies kompensaciją, skaičius</t>
  </si>
  <si>
    <t>Vykdoma sutarčių su Klaipėdos rajono savivaldybe, vnt.</t>
  </si>
  <si>
    <t>Užtikrinti Vietos savivaldos įstatyme numatytų 7 valstybės deleguotų žemės ūkio funkcijų vykdymą, proc.</t>
  </si>
  <si>
    <t>003-01-01-02</t>
  </si>
  <si>
    <t>Savivaldybės tarybos ir administracijos veiklos užtikrinimas (pastatų eksploatacija, prekių ir paslaugų įsigijimas, korespondencijos siuntimas paštu, spaudinių prenumerata ir kt.)</t>
  </si>
  <si>
    <t>Išsinuomota elektromobilių, vnt.</t>
  </si>
  <si>
    <t>Išsinuomota autotransporto priemonių, vnt.</t>
  </si>
  <si>
    <t>Elektromobilių įsigijimas ir išlaikymas, vnt.</t>
  </si>
  <si>
    <t>Išsiųsta laiškų, tūkst. vnt.</t>
  </si>
  <si>
    <t>Įsigyta inventoriaus, vnt.</t>
  </si>
  <si>
    <t>Išsinuomota ir užpildyta stelažų dokumentų saugojimui (archyvo veiklai), m</t>
  </si>
  <si>
    <t>Apdrausta pastatų, vnt.</t>
  </si>
  <si>
    <t>003-01-01-03</t>
  </si>
  <si>
    <t>Ekstremaliųjų situacijų ir (arba) įvykių prevencija</t>
  </si>
  <si>
    <t>Eksploatuojama akustinių sirenų, vnt.</t>
  </si>
  <si>
    <t>Užtikrinta generatorių priežiūra ir saugojimas, vnt.</t>
  </si>
  <si>
    <t>Slėptuvės adresu: Dubysos g. 39, Klaipėda, modernizavimo techninio projekto parengimas</t>
  </si>
  <si>
    <t>003-01-01-04</t>
  </si>
  <si>
    <t>Žmogiškųjų išteklių valdymo tobulinimas ir motyvacinių priemonių įgyvendinimas</t>
  </si>
  <si>
    <t>Savivaldybės darbuotojai, tobulinę kvalifikaciją, proc.</t>
  </si>
  <si>
    <t>P-2.6.1.4-1</t>
  </si>
  <si>
    <t>Atliktas savivaldybės darbuotojų mikroklimato tyrimas, vnt.</t>
  </si>
  <si>
    <t>P-2.6.1.4-4</t>
  </si>
  <si>
    <t>Apdrausta sveikatos draudimu darbuotojų, skaičius</t>
  </si>
  <si>
    <t>Įsigyta pretendentų pritraukimo į viešųjų ir biudžetinių įstaigų darbo pozicijas paslaugų dalis, proc.</t>
  </si>
  <si>
    <t>Suorganizuota renginių, vnt.</t>
  </si>
  <si>
    <t>003-01-01-05</t>
  </si>
  <si>
    <t>Viešųjų ryšių plėtojimas (gyventojų apklausos, nuomonių tyrimai,  informacijos sklaida žiniasklaidos priemonėse, savivaldybės skelbimų publikavimas socialiniuose tinkluose)</t>
  </si>
  <si>
    <t>Įsigyta socialinės reklamos mieste paslaugų, vnt.</t>
  </si>
  <si>
    <t>Transliuota radijo reportažų, tūkst. sekundžių</t>
  </si>
  <si>
    <t>P-2.6.3.1-4</t>
  </si>
  <si>
    <t>Sukurta ir transliuota vaizdo reportažų, vnt.</t>
  </si>
  <si>
    <t>Dienraščių, kuriuose perkami spaudos plotai, skaičius, vnt.</t>
  </si>
  <si>
    <t>003-01-01-06</t>
  </si>
  <si>
    <t>Atstovavimo teismuose ir teismų sprendimų vykdymo organizavimas bei teismo išlaidų apmokėjimas</t>
  </si>
  <si>
    <t>Per ataskaitinį laikotarpį užbaigtų bylų, skaičius</t>
  </si>
  <si>
    <t>003-01-01-07</t>
  </si>
  <si>
    <t>Daugiabučių gyvenamųjų namų žemės nuomos mokesčio paskirstymo ir administravimo paslaugos pirkimas</t>
  </si>
  <si>
    <t>Namų administratorių, teikiančių paslaugas, skaičius</t>
  </si>
  <si>
    <t>003-01-01-08</t>
  </si>
  <si>
    <t>Seniūnaičių mokymai ir išmokų seniūnaičiams mokėjimas</t>
  </si>
  <si>
    <t>Seniūnaičių, atstovaujančių miestui, skaičius</t>
  </si>
  <si>
    <t>003-01-01-09</t>
  </si>
  <si>
    <t>Civilinės atsakomybės draudimo įsigijimas</t>
  </si>
  <si>
    <t>Įsigytas valstybės tarnautojų ir darbuotojų, dirbančių pagal darbo sutartis, atsakomybės draudimas, vnt.</t>
  </si>
  <si>
    <t>003-01-01-10</t>
  </si>
  <si>
    <t xml:space="preserve">Duomenų apsaugos pareigūno paslaugų centralizuotas teikimas savivaldybės biudžetinėms įstaigoms </t>
  </si>
  <si>
    <t>Biudžetinės įstaigos, turinčios duomenų apsaugos paslaugas, proc.</t>
  </si>
  <si>
    <t>003-01-01-11</t>
  </si>
  <si>
    <t>Projekto „Užsienio kilmės Lietuvos gyventojų integracijos procesų koordinavimo plėtra Lietuvos Respublikos savivaldybėse“ įgyvendinimas</t>
  </si>
  <si>
    <t>Užsienio kilmės Lietuvos gyventojų koordinatorių pareigybių skaičius savivaldybėje, vnt.</t>
  </si>
  <si>
    <t>003-01-01-12</t>
  </si>
  <si>
    <t>Dalyvavimas organizuojant rinkimus</t>
  </si>
  <si>
    <t>Suorganizuoti rinkimai, vnt.</t>
  </si>
  <si>
    <t>Savivaldybės biudžetas (įskaitant skolintas lėšas)</t>
  </si>
  <si>
    <t>Iš jo:</t>
  </si>
  <si>
    <t xml:space="preserve">Savivaldybės biudžeto lėšos (nuosavos, be ankstesnių metų likučio)' </t>
  </si>
  <si>
    <t xml:space="preserve">Pajamų įmokos ir kitos pajamos'
</t>
  </si>
  <si>
    <t xml:space="preserve">Lietuvos Respublikos valstybės biudžeto dotacijos'
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</si>
  <si>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</si>
  <si>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</si>
  <si>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</si>
  <si>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</si>
  <si>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</si>
  <si>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003-01-02 (TP)</t>
  </si>
  <si>
    <t>Priemonė: Kontrolės ir audito tarnybos finansinio, ūkinio bei materialinio aptarnavimo užtikrinimas</t>
  </si>
  <si>
    <t>Kontrolės ir audito tarnybos darbuotojų skaičius</t>
  </si>
  <si>
    <t>003-01-03 (TP)</t>
  </si>
  <si>
    <t>Priemonė: Mero reprezentacinių priemonių vykdymas (Mero fondo naudojimas)</t>
  </si>
  <si>
    <t>003-01-04(TP)</t>
  </si>
  <si>
    <t>Priemonė: Dalyvavimas vietinių ir tarptautinių organizacijų veikloje</t>
  </si>
  <si>
    <t>003-01-04-01</t>
  </si>
  <si>
    <t xml:space="preserve">Dalyvio mokestis už narystę Lietuvoje veikiančiose asociacijose </t>
  </si>
  <si>
    <t>P-1.1.1.2-1</t>
  </si>
  <si>
    <t>Suorganizuota konferencija, vnt.</t>
  </si>
  <si>
    <t>003-01-04-02</t>
  </si>
  <si>
    <t>Tarptautinio bendradarbiavimo vystymas, atstovaujant Klaipėdos miestui</t>
  </si>
  <si>
    <t>Tarptautinių organizacijų, kurių narė yra Klaipėdos miesto savivaldybė, skaičius</t>
  </si>
  <si>
    <t>P-2.6.3.1-1</t>
  </si>
  <si>
    <t>Dalyvauta tarptautinių organizacijų veikloje, tarptautiniuose ir miestų partnerių organizuojamuose renginiuose, kartai per metus</t>
  </si>
  <si>
    <t>P-2.6.3.1-2</t>
  </si>
  <si>
    <t>Išversta į užsienio kalbas tarptautinio bendradarbiavimo dokumentų, puslapių skaičius</t>
  </si>
  <si>
    <t>003-01-04-03</t>
  </si>
  <si>
    <t>Užsienio delegacijų priėmimų organizavimas</t>
  </si>
  <si>
    <t>Organizuota užsienio delegacijų priėmimų ir  pristatymų apie Klaipėdos miestą, vnt.</t>
  </si>
  <si>
    <t>003-01-04-04</t>
  </si>
  <si>
    <t>Dalyvavimas projekte  „Ateities urbanistinių rizikų prognozavimas Baltijos jūros regione“ (Foresight on Urban Risks in the Baltic Sea Region)</t>
  </si>
  <si>
    <t>Dalyvauta projekto renginiuose, vnt.</t>
  </si>
  <si>
    <t>003-01-05 (TP)</t>
  </si>
  <si>
    <t>Priemonė: Paskolų grąžinimas ir palūkanų mokėjimas</t>
  </si>
  <si>
    <t>Pasirašyta paskolų sutarčių, skaičius</t>
  </si>
  <si>
    <t>003-01-06 (TP)</t>
  </si>
  <si>
    <t>Priemonė: Savivaldybės mero rezervas</t>
  </si>
  <si>
    <t>003-02 (T)</t>
  </si>
  <si>
    <t>Uždavinys: Diegti Savivaldybės administracijoje modernias informacines sistemas ir plėsti elektroninių paslaugų spektrą</t>
  </si>
  <si>
    <t>Elektroninių paslaugų dalis nuo bendro Savivaldybės administracijos teikiamų administracinių paslaugų skaičiaus, proc.</t>
  </si>
  <si>
    <t>R-2.6.1-1</t>
  </si>
  <si>
    <t>003-02-01 (TP)</t>
  </si>
  <si>
    <t>Priemonė: Kompiuterinės, programinės įrangos, organizacinės technikos bei licencijų įsigijimas, eksploatavimas</t>
  </si>
  <si>
    <t xml:space="preserve">Eksploatuojama kompiuterių, vnt. </t>
  </si>
  <si>
    <t>Įsigyta kompiuterinės technikos, vnt.</t>
  </si>
  <si>
    <t>Įsigyta organizacinės technikos, vnt.</t>
  </si>
  <si>
    <t>Prižiūrėta programinės įrangos, vnt.</t>
  </si>
  <si>
    <t>Įdiegta naujų informacinių sistemų, vnt.</t>
  </si>
  <si>
    <t>P-2.6.1.1-2</t>
  </si>
  <si>
    <t>Robotizuota ar automatizuota veiklos procesų, vnt.</t>
  </si>
  <si>
    <t>P-2.6.1.1-3</t>
  </si>
  <si>
    <t>Išplatinta Klaipėdiečio kortelių, tūkst. vnt.</t>
  </si>
  <si>
    <t>P-2.6.1.1-4</t>
  </si>
  <si>
    <t>003-03 (T)</t>
  </si>
  <si>
    <t>Uždavinys: Gerinti gyventojų aptarnavimo kokybę, diegiant pažangius vadybos principus</t>
  </si>
  <si>
    <t>Skambučių centro sistemos teikiamų paslaugų būdai, vnt.</t>
  </si>
  <si>
    <t>003-03-01 (TP)</t>
  </si>
  <si>
    <t>Priemonė: Savivaldybės administracijos veiklos valdymo tobulinimas</t>
  </si>
  <si>
    <t>003-03-01-01</t>
  </si>
  <si>
    <t>Bendro klientų aptarnavimo centro paslaugų paketo sukūrimas ir įdiegimas</t>
  </si>
  <si>
    <t>Bendro klientų aptarnavimo centro veiklos užtikrinimas, proc.</t>
  </si>
  <si>
    <t>003-03-01-02</t>
  </si>
  <si>
    <t>Klaipėdos miesto gyventojų nuomonės tyrimas</t>
  </si>
  <si>
    <t>Atliktas tyrimas, vnt.</t>
  </si>
  <si>
    <t>003-04 (T)</t>
  </si>
  <si>
    <t>Uždavinys: Gerinti gyventojų aptarnavimo ir darbuotojų darbo sąlygas Savivaldybės administracijoje</t>
  </si>
  <si>
    <t>Savivaldybės administracijos veiklai naudojamų  pastatų skaičius</t>
  </si>
  <si>
    <t>003-04-01 (TP)</t>
  </si>
  <si>
    <t>Priemonė: Savivaldybės administracijos pastatų ir patalpų remontas</t>
  </si>
  <si>
    <t>Pastatų, kuriuose atlikti remonto darbai, skaičius</t>
  </si>
  <si>
    <t>Savivaldybės administracijos darbuotojų tenka 1000 miesto gyventojų, vnt.</t>
  </si>
  <si>
    <t>Savivaldybės biudžeto asignavimų panaudojimas, proc.</t>
  </si>
  <si>
    <t>Savanoriška darbuotojų kaita, proc.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</si>
  <si>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</si>
  <si>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</si>
  <si>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</si>
  <si>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https://lietuvosfinansai.lt/gki/gki-savivaldybese/ </t>
    </r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</si>
  <si>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</si>
  <si>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</si>
  <si>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</si>
  <si>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</si>
  <si>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</si>
  <si>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 xml:space="preserve">Lietuvoje veikiančių asociacijų, kurių narė yra savivaldybė, skaičius, vnt. (Lietuvos savivaldybių asociacija – LSA, Klaipėdos miesto integruotų investicijų teritorijos vietos veiklos grupė – VVG, Naujoji Klaipėdos žuvininkystės vietos veiklos grupė – ŽVVG) </t>
  </si>
  <si>
    <r>
      <t>Savivaldybės gyvenimo kokybės indeksas</t>
    </r>
    <r>
      <rPr>
        <b/>
        <vertAlign val="superscript"/>
        <sz val="10"/>
        <rFont val="Times New Roman"/>
        <family val="1"/>
        <charset val="186"/>
      </rPr>
      <t>1</t>
    </r>
  </si>
  <si>
    <t xml:space="preserve">3 lentelė. Klaipėdos miesto savivaldybės 2026–2028 metų 003 Savivaldybės valdymo programos uždaviniai, priemonės, asignavimai ir kitos lėšos (tūkst. eurų) bei priemonių stebėsenos rodikliai	</t>
  </si>
  <si>
    <t xml:space="preserve"> Klientų aptarnavimo centro patalpų nuomos vykdymas, vnt.</t>
  </si>
  <si>
    <t>P-2.6.4.2-1
P-2.6.4.2-3</t>
  </si>
  <si>
    <t>Europos Sąjungos ir kitos tarptautinės finansinės paramos lėšos'</t>
  </si>
  <si>
    <t>003-01-01-13</t>
  </si>
  <si>
    <t>Civilinės saugos projektų rėmimas, stiprinant prevenciją, parengtį ir apsirūpinimą būtinų priemonių atsargomis Klaipėdos miesto savivaldybėje</t>
  </si>
  <si>
    <t>Įsigyta sulankstomų lovų, vnt.</t>
  </si>
  <si>
    <t>Nevyriausybinės organizacijos, aprūpintos civilinės saugos priemonėmis,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</si>
</sst>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vertAlign val="superscript"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1" fillId="3" borderId="0" xfId="0" applyFont="1" applyFill="1"/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3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3" fillId="0" borderId="26" xfId="0" applyNumberFormat="1" applyFont="1" applyBorder="1" applyAlignment="1">
      <alignment horizontal="center" vertical="top" wrapText="1"/>
    </xf>
    <xf numFmtId="0" fontId="3" fillId="5" borderId="18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164" fontId="3" fillId="3" borderId="26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5" borderId="33" xfId="0" applyFont="1" applyFill="1" applyBorder="1" applyAlignment="1">
      <alignment horizontal="justify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6" borderId="23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164" fontId="3" fillId="3" borderId="26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5" borderId="12" xfId="0" applyFont="1" applyFill="1" applyBorder="1" applyAlignment="1">
      <alignment vertical="top" wrapText="1"/>
    </xf>
    <xf numFmtId="0" fontId="2" fillId="8" borderId="2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0" fontId="3" fillId="9" borderId="11" xfId="0" applyFont="1" applyFill="1" applyBorder="1" applyAlignment="1">
      <alignment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0" xfId="0" applyFont="1" applyFill="1" applyAlignment="1">
      <alignment horizontal="left" vertical="top" wrapText="1"/>
    </xf>
    <xf numFmtId="0" fontId="3" fillId="4" borderId="19" xfId="0" applyFont="1" applyFill="1" applyBorder="1" applyAlignment="1">
      <alignment vertical="top" wrapText="1"/>
    </xf>
    <xf numFmtId="0" fontId="3" fillId="9" borderId="33" xfId="0" applyFont="1" applyFill="1" applyBorder="1" applyAlignment="1">
      <alignment vertical="top" wrapText="1"/>
    </xf>
    <xf numFmtId="0" fontId="3" fillId="9" borderId="22" xfId="0" applyFont="1" applyFill="1" applyBorder="1" applyAlignment="1">
      <alignment vertical="top" wrapText="1"/>
    </xf>
    <xf numFmtId="0" fontId="3" fillId="10" borderId="22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3" fillId="9" borderId="34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center" vertical="top" wrapText="1"/>
    </xf>
    <xf numFmtId="0" fontId="3" fillId="10" borderId="23" xfId="0" applyFont="1" applyFill="1" applyBorder="1" applyAlignment="1">
      <alignment horizontal="center" vertical="top" wrapText="1"/>
    </xf>
    <xf numFmtId="0" fontId="3" fillId="9" borderId="35" xfId="0" applyFont="1" applyFill="1" applyBorder="1" applyAlignment="1">
      <alignment vertical="top" wrapText="1"/>
    </xf>
    <xf numFmtId="0" fontId="3" fillId="9" borderId="26" xfId="0" applyFont="1" applyFill="1" applyBorder="1" applyAlignment="1">
      <alignment vertical="top" wrapText="1"/>
    </xf>
    <xf numFmtId="0" fontId="3" fillId="10" borderId="26" xfId="0" applyFont="1" applyFill="1" applyBorder="1" applyAlignment="1">
      <alignment horizontal="center" vertical="top" wrapText="1"/>
    </xf>
    <xf numFmtId="0" fontId="3" fillId="10" borderId="2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vertical="top" wrapText="1"/>
    </xf>
    <xf numFmtId="0" fontId="3" fillId="9" borderId="25" xfId="0" applyFont="1" applyFill="1" applyBorder="1" applyAlignment="1">
      <alignment vertical="top" wrapText="1"/>
    </xf>
    <xf numFmtId="0" fontId="3" fillId="10" borderId="27" xfId="0" applyFont="1" applyFill="1" applyBorder="1" applyAlignment="1">
      <alignment horizontal="center" vertical="top" wrapText="1"/>
    </xf>
    <xf numFmtId="0" fontId="2" fillId="10" borderId="38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2" fontId="3" fillId="9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3" borderId="7" xfId="0" applyFont="1" applyFill="1" applyBorder="1" applyAlignment="1">
      <alignment vertical="top" wrapText="1"/>
    </xf>
    <xf numFmtId="0" fontId="3" fillId="3" borderId="43" xfId="0" applyFont="1" applyFill="1" applyBorder="1" applyAlignment="1">
      <alignment vertical="top" wrapText="1"/>
    </xf>
    <xf numFmtId="0" fontId="3" fillId="3" borderId="46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2" fillId="0" borderId="0" xfId="0" applyFont="1"/>
    <xf numFmtId="164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top" wrapText="1"/>
    </xf>
    <xf numFmtId="0" fontId="2" fillId="4" borderId="48" xfId="0" applyFont="1" applyFill="1" applyBorder="1"/>
    <xf numFmtId="0" fontId="2" fillId="4" borderId="49" xfId="0" applyFont="1" applyFill="1" applyBorder="1"/>
    <xf numFmtId="164" fontId="3" fillId="9" borderId="22" xfId="0" applyNumberFormat="1" applyFont="1" applyFill="1" applyBorder="1" applyAlignment="1">
      <alignment horizontal="center" vertical="top" wrapText="1"/>
    </xf>
    <xf numFmtId="164" fontId="3" fillId="9" borderId="1" xfId="0" applyNumberFormat="1" applyFont="1" applyFill="1" applyBorder="1" applyAlignment="1">
      <alignment horizontal="center" vertical="top" wrapText="1"/>
    </xf>
    <xf numFmtId="164" fontId="3" fillId="9" borderId="26" xfId="0" applyNumberFormat="1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vertical="top" wrapText="1"/>
    </xf>
    <xf numFmtId="164" fontId="3" fillId="5" borderId="19" xfId="0" applyNumberFormat="1" applyFont="1" applyFill="1" applyBorder="1" applyAlignment="1">
      <alignment horizontal="center" vertical="top" wrapText="1"/>
    </xf>
    <xf numFmtId="0" fontId="2" fillId="5" borderId="40" xfId="0" applyFont="1" applyFill="1" applyBorder="1"/>
    <xf numFmtId="0" fontId="2" fillId="5" borderId="41" xfId="0" applyFont="1" applyFill="1" applyBorder="1"/>
    <xf numFmtId="0" fontId="3" fillId="0" borderId="22" xfId="0" applyFont="1" applyBorder="1" applyAlignment="1">
      <alignment vertical="top" wrapText="1"/>
    </xf>
    <xf numFmtId="164" fontId="3" fillId="0" borderId="22" xfId="0" applyNumberFormat="1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8" borderId="23" xfId="0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3" borderId="26" xfId="0" applyNumberFormat="1" applyFont="1" applyFill="1" applyBorder="1" applyAlignment="1">
      <alignment horizontal="center" vertical="top" wrapText="1"/>
    </xf>
    <xf numFmtId="0" fontId="7" fillId="8" borderId="26" xfId="0" applyFont="1" applyFill="1" applyBorder="1" applyAlignment="1">
      <alignment horizontal="center" vertical="top"/>
    </xf>
    <xf numFmtId="0" fontId="2" fillId="0" borderId="28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164" fontId="2" fillId="3" borderId="22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/>
    </xf>
    <xf numFmtId="0" fontId="2" fillId="3" borderId="28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/>
    </xf>
    <xf numFmtId="164" fontId="3" fillId="3" borderId="22" xfId="0" applyNumberFormat="1" applyFont="1" applyFill="1" applyBorder="1" applyAlignment="1">
      <alignment horizontal="center" vertical="top" wrapText="1"/>
    </xf>
    <xf numFmtId="0" fontId="15" fillId="8" borderId="30" xfId="0" applyFont="1" applyFill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15" fillId="8" borderId="7" xfId="0" applyFont="1" applyFill="1" applyBorder="1" applyAlignment="1">
      <alignment horizontal="center" vertical="top"/>
    </xf>
    <xf numFmtId="0" fontId="2" fillId="0" borderId="32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23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26" xfId="0" applyFont="1" applyBorder="1"/>
    <xf numFmtId="0" fontId="2" fillId="0" borderId="28" xfId="0" applyFont="1" applyBorder="1"/>
    <xf numFmtId="0" fontId="2" fillId="6" borderId="33" xfId="0" applyFont="1" applyFill="1" applyBorder="1" applyAlignment="1">
      <alignment horizontal="justify" vertical="center" wrapText="1"/>
    </xf>
    <xf numFmtId="0" fontId="3" fillId="6" borderId="22" xfId="0" applyFont="1" applyFill="1" applyBorder="1" applyAlignment="1">
      <alignment vertical="top" wrapText="1"/>
    </xf>
    <xf numFmtId="164" fontId="3" fillId="6" borderId="22" xfId="0" applyNumberFormat="1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64" fontId="3" fillId="5" borderId="22" xfId="0" applyNumberFormat="1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2" fillId="5" borderId="22" xfId="0" applyFont="1" applyFill="1" applyBorder="1"/>
    <xf numFmtId="0" fontId="2" fillId="5" borderId="15" xfId="0" applyFont="1" applyFill="1" applyBorder="1"/>
    <xf numFmtId="0" fontId="2" fillId="6" borderId="34" xfId="0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/>
    </xf>
    <xf numFmtId="0" fontId="15" fillId="8" borderId="1" xfId="0" applyFont="1" applyFill="1" applyBorder="1" applyAlignment="1">
      <alignment horizontal="center" vertical="top"/>
    </xf>
    <xf numFmtId="0" fontId="15" fillId="8" borderId="22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vertical="top" wrapText="1"/>
    </xf>
    <xf numFmtId="0" fontId="2" fillId="6" borderId="33" xfId="0" applyFont="1" applyFill="1" applyBorder="1" applyAlignment="1">
      <alignment vertical="top" wrapText="1"/>
    </xf>
    <xf numFmtId="0" fontId="7" fillId="6" borderId="34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6" borderId="1" xfId="0" applyFont="1" applyFill="1" applyBorder="1"/>
    <xf numFmtId="0" fontId="2" fillId="7" borderId="1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/>
    <xf numFmtId="0" fontId="2" fillId="4" borderId="38" xfId="0" applyFont="1" applyFill="1" applyBorder="1"/>
    <xf numFmtId="0" fontId="3" fillId="9" borderId="12" xfId="0" applyFont="1" applyFill="1" applyBorder="1" applyAlignment="1">
      <alignment vertical="top" wrapText="1"/>
    </xf>
    <xf numFmtId="164" fontId="2" fillId="9" borderId="12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vertical="top" wrapText="1"/>
    </xf>
    <xf numFmtId="164" fontId="2" fillId="9" borderId="27" xfId="0" applyNumberFormat="1" applyFont="1" applyFill="1" applyBorder="1" applyAlignment="1">
      <alignment horizontal="center" vertical="top" wrapText="1"/>
    </xf>
    <xf numFmtId="164" fontId="3" fillId="5" borderId="12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/>
    <xf numFmtId="0" fontId="2" fillId="5" borderId="37" xfId="0" applyFont="1" applyFill="1" applyBorder="1"/>
    <xf numFmtId="0" fontId="2" fillId="0" borderId="3" xfId="0" applyFont="1" applyBorder="1"/>
    <xf numFmtId="0" fontId="2" fillId="0" borderId="24" xfId="0" applyFont="1" applyBorder="1"/>
    <xf numFmtId="0" fontId="2" fillId="8" borderId="4" xfId="0" applyFont="1" applyFill="1" applyBorder="1" applyAlignment="1">
      <alignment horizontal="center" vertical="top" wrapText="1"/>
    </xf>
    <xf numFmtId="0" fontId="2" fillId="6" borderId="39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vertical="top" wrapText="1"/>
    </xf>
    <xf numFmtId="164" fontId="3" fillId="6" borderId="3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/>
    <xf numFmtId="0" fontId="2" fillId="6" borderId="24" xfId="0" applyFont="1" applyFill="1" applyBorder="1"/>
    <xf numFmtId="0" fontId="2" fillId="10" borderId="3" xfId="0" applyFont="1" applyFill="1" applyBorder="1" applyAlignment="1">
      <alignment horizontal="center" vertical="top" wrapText="1"/>
    </xf>
    <xf numFmtId="0" fontId="2" fillId="6" borderId="23" xfId="0" applyFont="1" applyFill="1" applyBorder="1"/>
    <xf numFmtId="164" fontId="3" fillId="3" borderId="43" xfId="0" applyNumberFormat="1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164" fontId="3" fillId="3" borderId="46" xfId="0" applyNumberFormat="1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justify" vertical="center" wrapText="1"/>
    </xf>
    <xf numFmtId="164" fontId="2" fillId="0" borderId="1" xfId="0" applyNumberFormat="1" applyFont="1" applyBorder="1"/>
    <xf numFmtId="0" fontId="2" fillId="0" borderId="35" xfId="0" applyFont="1" applyBorder="1" applyAlignment="1">
      <alignment horizontal="justify" vertical="center" wrapText="1"/>
    </xf>
    <xf numFmtId="164" fontId="2" fillId="0" borderId="8" xfId="0" applyNumberFormat="1" applyFont="1" applyBorder="1"/>
    <xf numFmtId="0" fontId="2" fillId="8" borderId="12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vertical="top" wrapText="1"/>
    </xf>
    <xf numFmtId="0" fontId="3" fillId="9" borderId="19" xfId="0" applyFont="1" applyFill="1" applyBorder="1" applyAlignment="1">
      <alignment vertical="top" wrapText="1"/>
    </xf>
    <xf numFmtId="164" fontId="2" fillId="9" borderId="19" xfId="0" applyNumberFormat="1" applyFont="1" applyFill="1" applyBorder="1" applyAlignment="1">
      <alignment horizontal="center" vertical="top" wrapText="1"/>
    </xf>
    <xf numFmtId="0" fontId="3" fillId="10" borderId="48" xfId="0" applyFont="1" applyFill="1" applyBorder="1" applyAlignment="1">
      <alignment horizontal="center" vertical="top" wrapText="1"/>
    </xf>
    <xf numFmtId="0" fontId="3" fillId="10" borderId="4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164" fontId="2" fillId="3" borderId="19" xfId="0" applyNumberFormat="1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2" fillId="0" borderId="29" xfId="0" applyFont="1" applyBorder="1"/>
    <xf numFmtId="0" fontId="2" fillId="0" borderId="20" xfId="0" applyFont="1" applyBorder="1"/>
    <xf numFmtId="0" fontId="7" fillId="8" borderId="4" xfId="0" applyFont="1" applyFill="1" applyBorder="1" applyAlignment="1">
      <alignment horizontal="center" vertical="top"/>
    </xf>
    <xf numFmtId="0" fontId="7" fillId="8" borderId="19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vertical="top" wrapText="1"/>
    </xf>
    <xf numFmtId="0" fontId="15" fillId="8" borderId="19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2" fillId="8" borderId="15" xfId="0" applyFont="1" applyFill="1" applyBorder="1" applyAlignment="1">
      <alignment horizontal="center" vertical="top" wrapText="1"/>
    </xf>
    <xf numFmtId="0" fontId="15" fillId="8" borderId="26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3" borderId="16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vertical="top" wrapText="1"/>
    </xf>
    <xf numFmtId="164" fontId="2" fillId="4" borderId="42" xfId="0" applyNumberFormat="1" applyFont="1" applyFill="1" applyBorder="1" applyAlignment="1">
      <alignment horizontal="center" vertical="top" wrapText="1"/>
    </xf>
    <xf numFmtId="0" fontId="2" fillId="4" borderId="42" xfId="0" applyFont="1" applyFill="1" applyBorder="1"/>
    <xf numFmtId="0" fontId="2" fillId="4" borderId="51" xfId="0" applyFont="1" applyFill="1" applyBorder="1"/>
    <xf numFmtId="0" fontId="2" fillId="3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3" fillId="3" borderId="26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0" fontId="2" fillId="0" borderId="37" xfId="0" applyFont="1" applyBorder="1"/>
    <xf numFmtId="0" fontId="3" fillId="4" borderId="16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0" fontId="11" fillId="2" borderId="52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top" wrapText="1"/>
    </xf>
    <xf numFmtId="0" fontId="12" fillId="10" borderId="14" xfId="0" applyFont="1" applyFill="1" applyBorder="1" applyAlignment="1">
      <alignment vertical="top" wrapText="1"/>
    </xf>
    <xf numFmtId="0" fontId="3" fillId="10" borderId="5" xfId="0" applyFont="1" applyFill="1" applyBorder="1" applyAlignment="1">
      <alignment vertical="top" wrapText="1"/>
    </xf>
    <xf numFmtId="0" fontId="3" fillId="10" borderId="53" xfId="0" applyFont="1" applyFill="1" applyBorder="1" applyAlignment="1">
      <alignment vertical="top" wrapText="1"/>
    </xf>
    <xf numFmtId="0" fontId="3" fillId="5" borderId="5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2" fillId="8" borderId="53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8" borderId="5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14" xfId="0" applyFont="1" applyFill="1" applyBorder="1" applyAlignment="1">
      <alignment vertical="top" wrapText="1"/>
    </xf>
    <xf numFmtId="0" fontId="7" fillId="8" borderId="53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8" borderId="53" xfId="0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52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7" fillId="0" borderId="5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3" fillId="6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50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vertical="top" wrapText="1"/>
    </xf>
    <xf numFmtId="0" fontId="7" fillId="8" borderId="52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3" fontId="2" fillId="3" borderId="5" xfId="0" applyNumberFormat="1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4" borderId="54" xfId="0" applyFont="1" applyFill="1" applyBorder="1" applyAlignment="1">
      <alignment horizontal="center" vertical="top" wrapText="1"/>
    </xf>
    <xf numFmtId="0" fontId="3" fillId="10" borderId="40" xfId="0" applyFont="1" applyFill="1" applyBorder="1" applyAlignment="1">
      <alignment vertical="top" wrapText="1"/>
    </xf>
    <xf numFmtId="0" fontId="2" fillId="5" borderId="14" xfId="0" applyFont="1" applyFill="1" applyBorder="1"/>
    <xf numFmtId="0" fontId="2" fillId="6" borderId="5" xfId="0" applyFont="1" applyFill="1" applyBorder="1"/>
    <xf numFmtId="0" fontId="2" fillId="7" borderId="5" xfId="0" applyFont="1" applyFill="1" applyBorder="1" applyAlignment="1">
      <alignment horizontal="left" vertical="top" wrapText="1"/>
    </xf>
    <xf numFmtId="0" fontId="3" fillId="4" borderId="55" xfId="0" applyFont="1" applyFill="1" applyBorder="1" applyAlignment="1">
      <alignment horizontal="center" vertical="top" wrapText="1"/>
    </xf>
    <xf numFmtId="0" fontId="3" fillId="10" borderId="54" xfId="0" applyFont="1" applyFill="1" applyBorder="1" applyAlignment="1">
      <alignment vertical="top" wrapText="1"/>
    </xf>
    <xf numFmtId="0" fontId="2" fillId="8" borderId="50" xfId="0" applyFont="1" applyFill="1" applyBorder="1" applyAlignment="1">
      <alignment vertical="top" wrapText="1"/>
    </xf>
    <xf numFmtId="165" fontId="3" fillId="3" borderId="5" xfId="0" applyNumberFormat="1" applyFont="1" applyFill="1" applyBorder="1" applyAlignment="1">
      <alignment horizontal="center" vertical="top" wrapText="1"/>
    </xf>
    <xf numFmtId="165" fontId="3" fillId="0" borderId="53" xfId="0" applyNumberFormat="1" applyFont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164" fontId="3" fillId="4" borderId="20" xfId="0" applyNumberFormat="1" applyFont="1" applyFill="1" applyBorder="1" applyAlignment="1">
      <alignment horizontal="center" vertical="top" wrapText="1"/>
    </xf>
    <xf numFmtId="164" fontId="3" fillId="9" borderId="15" xfId="0" applyNumberFormat="1" applyFont="1" applyFill="1" applyBorder="1" applyAlignment="1">
      <alignment horizontal="center" vertical="top" wrapText="1"/>
    </xf>
    <xf numFmtId="164" fontId="3" fillId="9" borderId="23" xfId="0" applyNumberFormat="1" applyFont="1" applyFill="1" applyBorder="1" applyAlignment="1">
      <alignment horizontal="center" vertical="top" wrapText="1"/>
    </xf>
    <xf numFmtId="164" fontId="3" fillId="9" borderId="28" xfId="0" applyNumberFormat="1" applyFont="1" applyFill="1" applyBorder="1" applyAlignment="1">
      <alignment horizontal="center" vertical="top" wrapText="1"/>
    </xf>
    <xf numFmtId="164" fontId="3" fillId="5" borderId="20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2" fillId="3" borderId="23" xfId="0" applyNumberFormat="1" applyFont="1" applyFill="1" applyBorder="1" applyAlignment="1">
      <alignment horizontal="center" vertical="top" wrapText="1"/>
    </xf>
    <xf numFmtId="164" fontId="2" fillId="3" borderId="28" xfId="0" applyNumberFormat="1" applyFont="1" applyFill="1" applyBorder="1" applyAlignment="1">
      <alignment horizontal="center" vertical="top" wrapText="1"/>
    </xf>
    <xf numFmtId="164" fontId="2" fillId="3" borderId="24" xfId="0" applyNumberFormat="1" applyFont="1" applyFill="1" applyBorder="1" applyAlignment="1">
      <alignment horizontal="center" vertical="top" wrapText="1"/>
    </xf>
    <xf numFmtId="164" fontId="2" fillId="3" borderId="17" xfId="0" applyNumberFormat="1" applyFont="1" applyFill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 wrapText="1"/>
    </xf>
    <xf numFmtId="164" fontId="2" fillId="3" borderId="29" xfId="0" applyNumberFormat="1" applyFont="1" applyFill="1" applyBorder="1" applyAlignment="1">
      <alignment horizontal="center" vertical="top" wrapText="1"/>
    </xf>
    <xf numFmtId="164" fontId="3" fillId="6" borderId="15" xfId="0" applyNumberFormat="1" applyFont="1" applyFill="1" applyBorder="1" applyAlignment="1">
      <alignment horizontal="center" vertical="top" wrapText="1"/>
    </xf>
    <xf numFmtId="164" fontId="3" fillId="3" borderId="23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Border="1" applyAlignment="1">
      <alignment horizontal="center" vertical="top" wrapText="1"/>
    </xf>
    <xf numFmtId="164" fontId="3" fillId="6" borderId="23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>
      <alignment horizontal="center" vertical="top" wrapText="1"/>
    </xf>
    <xf numFmtId="164" fontId="6" fillId="6" borderId="23" xfId="0" applyNumberFormat="1" applyFont="1" applyFill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3" fillId="5" borderId="23" xfId="0" applyNumberFormat="1" applyFont="1" applyFill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center" vertical="top" wrapText="1"/>
    </xf>
    <xf numFmtId="164" fontId="2" fillId="4" borderId="38" xfId="0" applyNumberFormat="1" applyFont="1" applyFill="1" applyBorder="1" applyAlignment="1">
      <alignment horizontal="center" vertical="top" wrapText="1"/>
    </xf>
    <xf numFmtId="164" fontId="2" fillId="9" borderId="20" xfId="0" applyNumberFormat="1" applyFont="1" applyFill="1" applyBorder="1" applyAlignment="1">
      <alignment horizontal="center" vertical="top" wrapText="1"/>
    </xf>
    <xf numFmtId="164" fontId="3" fillId="6" borderId="23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28" xfId="0" applyNumberFormat="1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vertical="top" wrapText="1"/>
    </xf>
    <xf numFmtId="164" fontId="2" fillId="4" borderId="60" xfId="0" applyNumberFormat="1" applyFont="1" applyFill="1" applyBorder="1" applyAlignment="1">
      <alignment horizontal="center" vertical="top" wrapText="1"/>
    </xf>
    <xf numFmtId="164" fontId="2" fillId="9" borderId="38" xfId="0" applyNumberFormat="1" applyFont="1" applyFill="1" applyBorder="1" applyAlignment="1">
      <alignment horizontal="center" vertical="top" wrapText="1"/>
    </xf>
    <xf numFmtId="164" fontId="3" fillId="0" borderId="37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164" fontId="2" fillId="4" borderId="29" xfId="0" applyNumberFormat="1" applyFont="1" applyFill="1" applyBorder="1" applyAlignment="1">
      <alignment horizontal="center" vertical="top" wrapText="1"/>
    </xf>
    <xf numFmtId="164" fontId="2" fillId="9" borderId="37" xfId="0" applyNumberFormat="1" applyFont="1" applyFill="1" applyBorder="1" applyAlignment="1">
      <alignment horizontal="center" vertical="top" wrapText="1"/>
    </xf>
    <xf numFmtId="0" fontId="3" fillId="3" borderId="61" xfId="0" applyFont="1" applyFill="1" applyBorder="1" applyAlignment="1">
      <alignment horizontal="justify" vertical="top" wrapText="1"/>
    </xf>
    <xf numFmtId="164" fontId="3" fillId="3" borderId="62" xfId="0" applyNumberFormat="1" applyFont="1" applyFill="1" applyBorder="1" applyAlignment="1">
      <alignment horizontal="center" vertical="top" wrapText="1"/>
    </xf>
    <xf numFmtId="0" fontId="3" fillId="3" borderId="63" xfId="0" applyFont="1" applyFill="1" applyBorder="1" applyAlignment="1">
      <alignment horizontal="justify" vertical="top" wrapText="1"/>
    </xf>
    <xf numFmtId="164" fontId="3" fillId="3" borderId="64" xfId="0" applyNumberFormat="1" applyFont="1" applyFill="1" applyBorder="1" applyAlignment="1">
      <alignment horizontal="center" vertical="top" wrapText="1"/>
    </xf>
    <xf numFmtId="0" fontId="3" fillId="3" borderId="65" xfId="0" applyFont="1" applyFill="1" applyBorder="1" applyAlignment="1">
      <alignment horizontal="justify" vertical="top" wrapText="1"/>
    </xf>
    <xf numFmtId="164" fontId="3" fillId="3" borderId="66" xfId="0" applyNumberFormat="1" applyFont="1" applyFill="1" applyBorder="1" applyAlignment="1">
      <alignment horizontal="center" vertical="top" wrapText="1"/>
    </xf>
    <xf numFmtId="164" fontId="3" fillId="6" borderId="24" xfId="0" applyNumberFormat="1" applyFont="1" applyFill="1" applyBorder="1" applyAlignment="1">
      <alignment horizontal="center" vertical="top" wrapText="1"/>
    </xf>
    <xf numFmtId="0" fontId="3" fillId="3" borderId="56" xfId="0" applyFont="1" applyFill="1" applyBorder="1" applyAlignment="1">
      <alignment vertical="top" wrapText="1"/>
    </xf>
    <xf numFmtId="165" fontId="3" fillId="3" borderId="43" xfId="0" applyNumberFormat="1" applyFont="1" applyFill="1" applyBorder="1" applyAlignment="1">
      <alignment horizontal="center" vertical="top"/>
    </xf>
    <xf numFmtId="0" fontId="3" fillId="3" borderId="44" xfId="0" applyFont="1" applyFill="1" applyBorder="1" applyAlignment="1">
      <alignment horizontal="center" vertical="top"/>
    </xf>
    <xf numFmtId="0" fontId="3" fillId="3" borderId="5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45" xfId="0" applyFont="1" applyFill="1" applyBorder="1" applyAlignment="1">
      <alignment horizontal="center" vertical="top"/>
    </xf>
    <xf numFmtId="0" fontId="3" fillId="3" borderId="58" xfId="0" applyFont="1" applyFill="1" applyBorder="1" applyAlignment="1">
      <alignment vertical="top" wrapText="1"/>
    </xf>
    <xf numFmtId="1" fontId="3" fillId="3" borderId="46" xfId="0" applyNumberFormat="1" applyFont="1" applyFill="1" applyBorder="1" applyAlignment="1">
      <alignment horizontal="center" vertical="top" wrapText="1"/>
    </xf>
    <xf numFmtId="0" fontId="3" fillId="3" borderId="47" xfId="0" applyFont="1" applyFill="1" applyBorder="1" applyAlignment="1">
      <alignment horizontal="center" vertical="top"/>
    </xf>
    <xf numFmtId="0" fontId="2" fillId="0" borderId="8" xfId="0" applyFont="1" applyBorder="1"/>
    <xf numFmtId="0" fontId="3" fillId="0" borderId="67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164" fontId="2" fillId="3" borderId="37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/>
    <xf numFmtId="165" fontId="3" fillId="6" borderId="14" xfId="0" applyNumberFormat="1" applyFont="1" applyFill="1" applyBorder="1" applyAlignment="1">
      <alignment horizontal="center" vertical="top" wrapText="1"/>
    </xf>
    <xf numFmtId="0" fontId="2" fillId="6" borderId="22" xfId="0" applyFont="1" applyFill="1" applyBorder="1"/>
    <xf numFmtId="0" fontId="2" fillId="6" borderId="15" xfId="0" applyFont="1" applyFill="1" applyBorder="1"/>
    <xf numFmtId="0" fontId="7" fillId="7" borderId="22" xfId="0" applyFont="1" applyFill="1" applyBorder="1" applyAlignment="1">
      <alignment horizontal="center" vertical="top"/>
    </xf>
    <xf numFmtId="0" fontId="2" fillId="3" borderId="15" xfId="0" applyFont="1" applyFill="1" applyBorder="1"/>
    <xf numFmtId="0" fontId="7" fillId="7" borderId="26" xfId="0" applyFont="1" applyFill="1" applyBorder="1" applyAlignment="1">
      <alignment horizontal="center" vertical="top"/>
    </xf>
    <xf numFmtId="0" fontId="2" fillId="3" borderId="28" xfId="0" applyFont="1" applyFill="1" applyBorder="1"/>
    <xf numFmtId="0" fontId="7" fillId="0" borderId="33" xfId="0" applyFont="1" applyBorder="1" applyAlignment="1">
      <alignment horizontal="left" vertical="top" wrapText="1"/>
    </xf>
    <xf numFmtId="0" fontId="7" fillId="3" borderId="22" xfId="0" applyFont="1" applyFill="1" applyBorder="1" applyAlignment="1">
      <alignment horizontal="center" vertical="top"/>
    </xf>
    <xf numFmtId="0" fontId="7" fillId="0" borderId="35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3" fillId="3" borderId="36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7" fillId="3" borderId="34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34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/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2" fillId="3" borderId="3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164" fontId="2" fillId="3" borderId="37" xfId="0" applyNumberFormat="1" applyFont="1" applyFill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X154"/>
  <sheetViews>
    <sheetView tabSelected="1" zoomScaleNormal="100" zoomScaleSheetLayoutView="74" workbookViewId="0">
      <selection activeCell="B2" sqref="B2:K2"/>
    </sheetView>
  </sheetViews>
  <sheetFormatPr defaultColWidth="9.140625" defaultRowHeight="12.75" x14ac:dyDescent="0.2"/>
  <cols>
    <col min="1" max="1" width="4.140625" style="1" customWidth="1"/>
    <col min="2" max="2" width="14.85546875" style="68" customWidth="1"/>
    <col min="3" max="3" width="46" style="62" customWidth="1"/>
    <col min="4" max="4" width="10.85546875" style="69" customWidth="1"/>
    <col min="5" max="5" width="10.42578125" style="69" customWidth="1"/>
    <col min="6" max="6" width="10" style="69" customWidth="1"/>
    <col min="7" max="7" width="27.28515625" style="68" customWidth="1"/>
    <col min="8" max="8" width="8.7109375" style="68" customWidth="1"/>
    <col min="9" max="9" width="8.140625" style="68" customWidth="1"/>
    <col min="10" max="10" width="8.28515625" style="68" customWidth="1"/>
    <col min="11" max="11" width="12" style="68" customWidth="1"/>
    <col min="12" max="16384" width="9.140625" style="1"/>
  </cols>
  <sheetData>
    <row r="1" spans="2:12" ht="15.75" x14ac:dyDescent="0.25">
      <c r="G1" s="12"/>
    </row>
    <row r="2" spans="2:12" ht="35.25" customHeight="1" thickBot="1" x14ac:dyDescent="0.3">
      <c r="B2" s="365" t="s">
        <v>191</v>
      </c>
      <c r="C2" s="365"/>
      <c r="D2" s="365"/>
      <c r="E2" s="365"/>
      <c r="F2" s="365"/>
      <c r="G2" s="365"/>
      <c r="H2" s="366"/>
      <c r="I2" s="366"/>
      <c r="J2" s="366"/>
      <c r="K2" s="366"/>
    </row>
    <row r="3" spans="2:12" ht="45" customHeight="1" x14ac:dyDescent="0.2">
      <c r="B3" s="381" t="s">
        <v>0</v>
      </c>
      <c r="C3" s="371" t="s">
        <v>1</v>
      </c>
      <c r="D3" s="371" t="s">
        <v>2</v>
      </c>
      <c r="E3" s="371" t="s">
        <v>3</v>
      </c>
      <c r="F3" s="373" t="s">
        <v>4</v>
      </c>
      <c r="G3" s="375" t="s">
        <v>5</v>
      </c>
      <c r="H3" s="377" t="s">
        <v>6</v>
      </c>
      <c r="I3" s="377"/>
      <c r="J3" s="378"/>
      <c r="K3" s="379" t="s">
        <v>7</v>
      </c>
    </row>
    <row r="4" spans="2:12" ht="30.75" customHeight="1" thickBot="1" x14ac:dyDescent="0.25">
      <c r="B4" s="382"/>
      <c r="C4" s="372"/>
      <c r="D4" s="372"/>
      <c r="E4" s="372"/>
      <c r="F4" s="374"/>
      <c r="G4" s="376"/>
      <c r="H4" s="70" t="s">
        <v>8</v>
      </c>
      <c r="I4" s="70" t="s">
        <v>9</v>
      </c>
      <c r="J4" s="70" t="s">
        <v>10</v>
      </c>
      <c r="K4" s="380"/>
    </row>
    <row r="5" spans="2:12" ht="13.5" thickBot="1" x14ac:dyDescent="0.25">
      <c r="B5" s="71">
        <v>1</v>
      </c>
      <c r="C5" s="72">
        <v>2</v>
      </c>
      <c r="D5" s="72">
        <v>3</v>
      </c>
      <c r="E5" s="72">
        <v>4</v>
      </c>
      <c r="F5" s="73">
        <v>5</v>
      </c>
      <c r="G5" s="223">
        <v>6</v>
      </c>
      <c r="H5" s="72">
        <v>7</v>
      </c>
      <c r="I5" s="72">
        <v>8</v>
      </c>
      <c r="J5" s="72">
        <v>9</v>
      </c>
      <c r="K5" s="73">
        <v>10</v>
      </c>
    </row>
    <row r="6" spans="2:12" ht="33" customHeight="1" thickBot="1" x14ac:dyDescent="0.25">
      <c r="B6" s="33" t="s">
        <v>11</v>
      </c>
      <c r="C6" s="44" t="s">
        <v>12</v>
      </c>
      <c r="D6" s="74"/>
      <c r="E6" s="74"/>
      <c r="F6" s="273"/>
      <c r="G6" s="224"/>
      <c r="H6" s="75"/>
      <c r="I6" s="75"/>
      <c r="J6" s="75"/>
      <c r="K6" s="76"/>
    </row>
    <row r="7" spans="2:12" ht="31.5" customHeight="1" x14ac:dyDescent="0.2">
      <c r="B7" s="45"/>
      <c r="C7" s="46"/>
      <c r="D7" s="77"/>
      <c r="E7" s="77"/>
      <c r="F7" s="274"/>
      <c r="G7" s="225" t="s">
        <v>190</v>
      </c>
      <c r="H7" s="47">
        <v>0.81</v>
      </c>
      <c r="I7" s="47">
        <v>0.82</v>
      </c>
      <c r="J7" s="47">
        <v>0.83</v>
      </c>
      <c r="K7" s="48"/>
    </row>
    <row r="8" spans="2:12" ht="41.45" customHeight="1" x14ac:dyDescent="0.2">
      <c r="B8" s="49"/>
      <c r="C8" s="16"/>
      <c r="D8" s="78"/>
      <c r="E8" s="78"/>
      <c r="F8" s="275"/>
      <c r="G8" s="226" t="s">
        <v>13</v>
      </c>
      <c r="H8" s="60" t="s">
        <v>14</v>
      </c>
      <c r="I8" s="60" t="s">
        <v>14</v>
      </c>
      <c r="J8" s="60" t="s">
        <v>14</v>
      </c>
      <c r="K8" s="50"/>
    </row>
    <row r="9" spans="2:12" ht="54" customHeight="1" x14ac:dyDescent="0.2">
      <c r="B9" s="49"/>
      <c r="C9" s="16"/>
      <c r="D9" s="78"/>
      <c r="E9" s="78"/>
      <c r="F9" s="275"/>
      <c r="G9" s="226" t="s">
        <v>15</v>
      </c>
      <c r="H9" s="60" t="s">
        <v>16</v>
      </c>
      <c r="I9" s="60" t="s">
        <v>16</v>
      </c>
      <c r="J9" s="60" t="s">
        <v>16</v>
      </c>
      <c r="K9" s="50"/>
    </row>
    <row r="10" spans="2:12" ht="42" customHeight="1" x14ac:dyDescent="0.2">
      <c r="B10" s="49"/>
      <c r="C10" s="16"/>
      <c r="D10" s="78"/>
      <c r="E10" s="78"/>
      <c r="F10" s="275"/>
      <c r="G10" s="226" t="s">
        <v>17</v>
      </c>
      <c r="H10" s="61" t="s">
        <v>18</v>
      </c>
      <c r="I10" s="61" t="s">
        <v>18</v>
      </c>
      <c r="J10" s="61" t="s">
        <v>18</v>
      </c>
      <c r="K10" s="51" t="s">
        <v>19</v>
      </c>
    </row>
    <row r="11" spans="2:12" ht="44.25" customHeight="1" x14ac:dyDescent="0.2">
      <c r="B11" s="49"/>
      <c r="C11" s="16"/>
      <c r="D11" s="78"/>
      <c r="E11" s="78"/>
      <c r="F11" s="275"/>
      <c r="G11" s="226" t="s">
        <v>20</v>
      </c>
      <c r="H11" s="15">
        <v>50</v>
      </c>
      <c r="I11" s="15">
        <v>50</v>
      </c>
      <c r="J11" s="15">
        <v>50</v>
      </c>
      <c r="K11" s="51" t="s">
        <v>21</v>
      </c>
    </row>
    <row r="12" spans="2:12" ht="96" customHeight="1" thickBot="1" x14ac:dyDescent="0.25">
      <c r="B12" s="52"/>
      <c r="C12" s="53"/>
      <c r="D12" s="79"/>
      <c r="E12" s="79"/>
      <c r="F12" s="276"/>
      <c r="G12" s="227" t="s">
        <v>22</v>
      </c>
      <c r="H12" s="54">
        <v>4</v>
      </c>
      <c r="I12" s="54">
        <v>4</v>
      </c>
      <c r="J12" s="54">
        <v>4</v>
      </c>
      <c r="K12" s="55" t="s">
        <v>23</v>
      </c>
    </row>
    <row r="13" spans="2:12" ht="33.75" customHeight="1" thickBot="1" x14ac:dyDescent="0.25">
      <c r="B13" s="20" t="s">
        <v>24</v>
      </c>
      <c r="C13" s="80" t="s">
        <v>25</v>
      </c>
      <c r="D13" s="81"/>
      <c r="E13" s="81"/>
      <c r="F13" s="277"/>
      <c r="G13" s="228"/>
      <c r="H13" s="82"/>
      <c r="I13" s="82"/>
      <c r="J13" s="82"/>
      <c r="K13" s="83"/>
    </row>
    <row r="14" spans="2:12" ht="28.5" customHeight="1" x14ac:dyDescent="0.2">
      <c r="B14" s="367" t="s">
        <v>26</v>
      </c>
      <c r="C14" s="386" t="s">
        <v>27</v>
      </c>
      <c r="D14" s="85"/>
      <c r="E14" s="85"/>
      <c r="F14" s="278"/>
      <c r="G14" s="229" t="s">
        <v>28</v>
      </c>
      <c r="H14" s="86">
        <v>490</v>
      </c>
      <c r="I14" s="86">
        <v>490</v>
      </c>
      <c r="J14" s="86">
        <v>490</v>
      </c>
      <c r="K14" s="87"/>
    </row>
    <row r="15" spans="2:12" ht="28.5" customHeight="1" x14ac:dyDescent="0.2">
      <c r="B15" s="368"/>
      <c r="C15" s="384"/>
      <c r="D15" s="89"/>
      <c r="E15" s="89"/>
      <c r="F15" s="279"/>
      <c r="G15" s="230" t="s">
        <v>30</v>
      </c>
      <c r="H15" s="23">
        <v>31</v>
      </c>
      <c r="I15" s="23">
        <v>31</v>
      </c>
      <c r="J15" s="23">
        <v>31</v>
      </c>
      <c r="K15" s="28"/>
      <c r="L15" s="7"/>
    </row>
    <row r="16" spans="2:12" ht="27.75" customHeight="1" x14ac:dyDescent="0.2">
      <c r="B16" s="368"/>
      <c r="C16" s="384"/>
      <c r="D16" s="89"/>
      <c r="E16" s="89"/>
      <c r="F16" s="279"/>
      <c r="G16" s="230" t="s">
        <v>31</v>
      </c>
      <c r="H16" s="23">
        <v>9</v>
      </c>
      <c r="I16" s="23">
        <v>9</v>
      </c>
      <c r="J16" s="23">
        <v>9</v>
      </c>
      <c r="K16" s="28"/>
    </row>
    <row r="17" spans="2:11" ht="81" customHeight="1" x14ac:dyDescent="0.2">
      <c r="B17" s="368"/>
      <c r="C17" s="384"/>
      <c r="D17" s="89"/>
      <c r="E17" s="89"/>
      <c r="F17" s="279"/>
      <c r="G17" s="231" t="s">
        <v>33</v>
      </c>
      <c r="H17" s="17">
        <v>100</v>
      </c>
      <c r="I17" s="17">
        <v>100</v>
      </c>
      <c r="J17" s="17">
        <v>100</v>
      </c>
      <c r="K17" s="28"/>
    </row>
    <row r="18" spans="2:11" ht="30" customHeight="1" x14ac:dyDescent="0.2">
      <c r="B18" s="369"/>
      <c r="C18" s="384"/>
      <c r="D18" s="88"/>
      <c r="E18" s="89"/>
      <c r="F18" s="279"/>
      <c r="G18" s="231" t="s">
        <v>34</v>
      </c>
      <c r="H18" s="17">
        <v>2300</v>
      </c>
      <c r="I18" s="17">
        <v>2300</v>
      </c>
      <c r="J18" s="17">
        <v>2300</v>
      </c>
      <c r="K18" s="28"/>
    </row>
    <row r="19" spans="2:11" ht="119.25" customHeight="1" x14ac:dyDescent="0.2">
      <c r="B19" s="369"/>
      <c r="C19" s="384"/>
      <c r="D19" s="88"/>
      <c r="E19" s="89"/>
      <c r="F19" s="279"/>
      <c r="G19" s="231" t="s">
        <v>35</v>
      </c>
      <c r="H19" s="17">
        <v>100</v>
      </c>
      <c r="I19" s="17">
        <v>100</v>
      </c>
      <c r="J19" s="17">
        <v>100</v>
      </c>
      <c r="K19" s="28"/>
    </row>
    <row r="20" spans="2:11" ht="54.75" customHeight="1" x14ac:dyDescent="0.2">
      <c r="B20" s="369"/>
      <c r="C20" s="384"/>
      <c r="D20" s="88"/>
      <c r="E20" s="89"/>
      <c r="F20" s="279"/>
      <c r="G20" s="231" t="s">
        <v>36</v>
      </c>
      <c r="H20" s="17">
        <v>50</v>
      </c>
      <c r="I20" s="17">
        <v>50</v>
      </c>
      <c r="J20" s="17">
        <v>50</v>
      </c>
      <c r="K20" s="28"/>
    </row>
    <row r="21" spans="2:11" ht="45" customHeight="1" x14ac:dyDescent="0.2">
      <c r="B21" s="369"/>
      <c r="C21" s="384"/>
      <c r="D21" s="88"/>
      <c r="E21" s="89"/>
      <c r="F21" s="279"/>
      <c r="G21" s="231" t="s">
        <v>37</v>
      </c>
      <c r="H21" s="17">
        <v>7</v>
      </c>
      <c r="I21" s="17">
        <v>7</v>
      </c>
      <c r="J21" s="17">
        <v>7</v>
      </c>
      <c r="K21" s="28"/>
    </row>
    <row r="22" spans="2:11" ht="54.75" customHeight="1" x14ac:dyDescent="0.2">
      <c r="B22" s="369"/>
      <c r="C22" s="384"/>
      <c r="D22" s="88"/>
      <c r="E22" s="89"/>
      <c r="F22" s="279"/>
      <c r="G22" s="231" t="s">
        <v>38</v>
      </c>
      <c r="H22" s="17">
        <v>4</v>
      </c>
      <c r="I22" s="17">
        <v>4</v>
      </c>
      <c r="J22" s="17">
        <v>4</v>
      </c>
      <c r="K22" s="28"/>
    </row>
    <row r="23" spans="2:11" ht="81" customHeight="1" x14ac:dyDescent="0.2">
      <c r="B23" s="369"/>
      <c r="C23" s="384"/>
      <c r="D23" s="88"/>
      <c r="E23" s="89"/>
      <c r="F23" s="279"/>
      <c r="G23" s="231" t="s">
        <v>39</v>
      </c>
      <c r="H23" s="67">
        <v>65</v>
      </c>
      <c r="I23" s="67">
        <v>65</v>
      </c>
      <c r="J23" s="67">
        <v>65</v>
      </c>
      <c r="K23" s="28"/>
    </row>
    <row r="24" spans="2:11" ht="42.6" customHeight="1" x14ac:dyDescent="0.2">
      <c r="B24" s="369"/>
      <c r="C24" s="384"/>
      <c r="D24" s="88"/>
      <c r="E24" s="89"/>
      <c r="F24" s="279"/>
      <c r="G24" s="231" t="s">
        <v>40</v>
      </c>
      <c r="H24" s="67">
        <v>2855</v>
      </c>
      <c r="I24" s="67">
        <v>2855</v>
      </c>
      <c r="J24" s="67">
        <v>2855</v>
      </c>
      <c r="K24" s="28"/>
    </row>
    <row r="25" spans="2:11" ht="119.25" customHeight="1" x14ac:dyDescent="0.2">
      <c r="B25" s="369"/>
      <c r="C25" s="384"/>
      <c r="D25" s="88"/>
      <c r="E25" s="89"/>
      <c r="F25" s="279"/>
      <c r="G25" s="231" t="s">
        <v>41</v>
      </c>
      <c r="H25" s="67">
        <v>4.5</v>
      </c>
      <c r="I25" s="67">
        <v>4.5</v>
      </c>
      <c r="J25" s="67">
        <v>4.5</v>
      </c>
      <c r="K25" s="28"/>
    </row>
    <row r="26" spans="2:11" ht="57" customHeight="1" x14ac:dyDescent="0.2">
      <c r="B26" s="369"/>
      <c r="C26" s="384"/>
      <c r="D26" s="88"/>
      <c r="E26" s="89"/>
      <c r="F26" s="279"/>
      <c r="G26" s="231" t="s">
        <v>42</v>
      </c>
      <c r="H26" s="67">
        <v>50</v>
      </c>
      <c r="I26" s="67">
        <v>50</v>
      </c>
      <c r="J26" s="67">
        <v>50</v>
      </c>
      <c r="K26" s="90"/>
    </row>
    <row r="27" spans="2:11" ht="42.75" customHeight="1" x14ac:dyDescent="0.2">
      <c r="B27" s="369"/>
      <c r="C27" s="384"/>
      <c r="D27" s="88"/>
      <c r="E27" s="89"/>
      <c r="F27" s="279"/>
      <c r="G27" s="231" t="s">
        <v>43</v>
      </c>
      <c r="H27" s="67">
        <v>90</v>
      </c>
      <c r="I27" s="67">
        <v>90</v>
      </c>
      <c r="J27" s="67">
        <v>90</v>
      </c>
      <c r="K27" s="28"/>
    </row>
    <row r="28" spans="2:11" ht="64.5" customHeight="1" x14ac:dyDescent="0.2">
      <c r="B28" s="369"/>
      <c r="C28" s="384"/>
      <c r="D28" s="88"/>
      <c r="E28" s="89"/>
      <c r="F28" s="279"/>
      <c r="G28" s="231" t="s">
        <v>44</v>
      </c>
      <c r="H28" s="17">
        <v>100</v>
      </c>
      <c r="I28" s="17">
        <v>100</v>
      </c>
      <c r="J28" s="17">
        <v>100</v>
      </c>
      <c r="K28" s="28"/>
    </row>
    <row r="29" spans="2:11" ht="54.6" customHeight="1" x14ac:dyDescent="0.2">
      <c r="B29" s="369"/>
      <c r="C29" s="384"/>
      <c r="D29" s="88"/>
      <c r="E29" s="89"/>
      <c r="F29" s="279"/>
      <c r="G29" s="231" t="s">
        <v>45</v>
      </c>
      <c r="H29" s="17">
        <v>1</v>
      </c>
      <c r="I29" s="17">
        <v>1</v>
      </c>
      <c r="J29" s="17">
        <v>1</v>
      </c>
      <c r="K29" s="28"/>
    </row>
    <row r="30" spans="2:11" ht="63" customHeight="1" x14ac:dyDescent="0.2">
      <c r="B30" s="369"/>
      <c r="C30" s="384"/>
      <c r="D30" s="88"/>
      <c r="E30" s="89"/>
      <c r="F30" s="279"/>
      <c r="G30" s="231" t="s">
        <v>46</v>
      </c>
      <c r="H30" s="17">
        <v>85</v>
      </c>
      <c r="I30" s="17">
        <v>85</v>
      </c>
      <c r="J30" s="17">
        <v>85</v>
      </c>
      <c r="K30" s="28"/>
    </row>
    <row r="31" spans="2:11" ht="72" customHeight="1" x14ac:dyDescent="0.2">
      <c r="B31" s="369"/>
      <c r="C31" s="384"/>
      <c r="D31" s="88"/>
      <c r="E31" s="89"/>
      <c r="F31" s="279"/>
      <c r="G31" s="231" t="s">
        <v>47</v>
      </c>
      <c r="H31" s="17">
        <v>3</v>
      </c>
      <c r="I31" s="17">
        <v>3</v>
      </c>
      <c r="J31" s="17">
        <v>3</v>
      </c>
      <c r="K31" s="28"/>
    </row>
    <row r="32" spans="2:11" ht="54" customHeight="1" x14ac:dyDescent="0.2">
      <c r="B32" s="369"/>
      <c r="C32" s="384"/>
      <c r="D32" s="88"/>
      <c r="E32" s="89"/>
      <c r="F32" s="279"/>
      <c r="G32" s="231" t="s">
        <v>48</v>
      </c>
      <c r="H32" s="17">
        <v>3</v>
      </c>
      <c r="I32" s="17">
        <v>3</v>
      </c>
      <c r="J32" s="17">
        <v>3</v>
      </c>
      <c r="K32" s="28"/>
    </row>
    <row r="33" spans="2:15" ht="83.25" customHeight="1" x14ac:dyDescent="0.2">
      <c r="B33" s="369"/>
      <c r="C33" s="384"/>
      <c r="D33" s="88"/>
      <c r="E33" s="89"/>
      <c r="F33" s="279"/>
      <c r="G33" s="232" t="s">
        <v>49</v>
      </c>
      <c r="H33" s="67">
        <v>15</v>
      </c>
      <c r="I33" s="67">
        <v>15</v>
      </c>
      <c r="J33" s="67">
        <v>15</v>
      </c>
      <c r="K33" s="28"/>
    </row>
    <row r="34" spans="2:15" ht="135" customHeight="1" x14ac:dyDescent="0.2">
      <c r="B34" s="369"/>
      <c r="C34" s="384"/>
      <c r="D34" s="88"/>
      <c r="E34" s="89"/>
      <c r="F34" s="279"/>
      <c r="G34" s="232" t="s">
        <v>50</v>
      </c>
      <c r="H34" s="67">
        <v>100</v>
      </c>
      <c r="I34" s="67">
        <v>100</v>
      </c>
      <c r="J34" s="67">
        <v>100</v>
      </c>
      <c r="K34" s="28"/>
    </row>
    <row r="35" spans="2:15" ht="57" customHeight="1" x14ac:dyDescent="0.2">
      <c r="B35" s="369"/>
      <c r="C35" s="384"/>
      <c r="D35" s="88"/>
      <c r="E35" s="89"/>
      <c r="F35" s="279"/>
      <c r="G35" s="232" t="s">
        <v>51</v>
      </c>
      <c r="H35" s="67">
        <v>235</v>
      </c>
      <c r="I35" s="67">
        <v>235</v>
      </c>
      <c r="J35" s="67">
        <v>235</v>
      </c>
      <c r="K35" s="28"/>
    </row>
    <row r="36" spans="2:15" ht="32.25" customHeight="1" x14ac:dyDescent="0.2">
      <c r="B36" s="369"/>
      <c r="C36" s="384"/>
      <c r="D36" s="88"/>
      <c r="E36" s="89"/>
      <c r="F36" s="279"/>
      <c r="G36" s="230" t="s">
        <v>52</v>
      </c>
      <c r="H36" s="17">
        <v>1</v>
      </c>
      <c r="I36" s="17">
        <v>1</v>
      </c>
      <c r="J36" s="17">
        <v>1</v>
      </c>
      <c r="K36" s="28"/>
    </row>
    <row r="37" spans="2:15" ht="58.5" customHeight="1" thickBot="1" x14ac:dyDescent="0.25">
      <c r="B37" s="370"/>
      <c r="C37" s="385"/>
      <c r="D37" s="91"/>
      <c r="E37" s="92"/>
      <c r="F37" s="280"/>
      <c r="G37" s="233" t="s">
        <v>53</v>
      </c>
      <c r="H37" s="93">
        <v>100</v>
      </c>
      <c r="I37" s="93">
        <v>100</v>
      </c>
      <c r="J37" s="93">
        <v>100</v>
      </c>
      <c r="K37" s="94"/>
    </row>
    <row r="38" spans="2:15" ht="23.25" customHeight="1" x14ac:dyDescent="0.2">
      <c r="B38" s="387" t="s">
        <v>54</v>
      </c>
      <c r="C38" s="386" t="s">
        <v>55</v>
      </c>
      <c r="D38" s="95"/>
      <c r="E38" s="95"/>
      <c r="F38" s="281"/>
      <c r="G38" s="234" t="s">
        <v>56</v>
      </c>
      <c r="H38" s="96">
        <v>4</v>
      </c>
      <c r="I38" s="96"/>
      <c r="J38" s="96"/>
      <c r="K38" s="97"/>
      <c r="L38" s="7"/>
      <c r="M38" s="7"/>
      <c r="N38" s="7"/>
      <c r="O38" s="7"/>
    </row>
    <row r="39" spans="2:15" ht="29.25" customHeight="1" x14ac:dyDescent="0.2">
      <c r="B39" s="388"/>
      <c r="C39" s="384"/>
      <c r="D39" s="89"/>
      <c r="E39" s="89"/>
      <c r="F39" s="279"/>
      <c r="G39" s="230" t="s">
        <v>57</v>
      </c>
      <c r="H39" s="23">
        <v>5</v>
      </c>
      <c r="I39" s="23">
        <v>5</v>
      </c>
      <c r="J39" s="23">
        <v>5</v>
      </c>
      <c r="K39" s="28"/>
    </row>
    <row r="40" spans="2:15" ht="29.25" customHeight="1" x14ac:dyDescent="0.2">
      <c r="B40" s="388"/>
      <c r="C40" s="384"/>
      <c r="D40" s="89"/>
      <c r="E40" s="89"/>
      <c r="F40" s="279"/>
      <c r="G40" s="230" t="s">
        <v>58</v>
      </c>
      <c r="H40" s="23">
        <v>4</v>
      </c>
      <c r="I40" s="23">
        <v>4</v>
      </c>
      <c r="J40" s="23">
        <v>4</v>
      </c>
      <c r="K40" s="28"/>
    </row>
    <row r="41" spans="2:15" ht="18" customHeight="1" x14ac:dyDescent="0.2">
      <c r="B41" s="388"/>
      <c r="C41" s="384"/>
      <c r="D41" s="89"/>
      <c r="E41" s="89"/>
      <c r="F41" s="279"/>
      <c r="G41" s="235" t="s">
        <v>59</v>
      </c>
      <c r="H41" s="23">
        <v>25.1</v>
      </c>
      <c r="I41" s="23">
        <v>25.1</v>
      </c>
      <c r="J41" s="23">
        <v>25.1</v>
      </c>
      <c r="K41" s="28"/>
      <c r="L41" s="7"/>
    </row>
    <row r="42" spans="2:15" ht="18" customHeight="1" x14ac:dyDescent="0.2">
      <c r="B42" s="388"/>
      <c r="C42" s="384"/>
      <c r="D42" s="89"/>
      <c r="E42" s="89"/>
      <c r="F42" s="279"/>
      <c r="G42" s="235" t="s">
        <v>60</v>
      </c>
      <c r="H42" s="23">
        <v>100</v>
      </c>
      <c r="I42" s="23">
        <v>100</v>
      </c>
      <c r="J42" s="23">
        <v>100</v>
      </c>
      <c r="K42" s="28"/>
      <c r="L42" s="7"/>
    </row>
    <row r="43" spans="2:15" ht="41.25" customHeight="1" x14ac:dyDescent="0.2">
      <c r="B43" s="388"/>
      <c r="C43" s="384"/>
      <c r="D43" s="89"/>
      <c r="E43" s="89"/>
      <c r="F43" s="279"/>
      <c r="G43" s="230" t="s">
        <v>61</v>
      </c>
      <c r="H43" s="23">
        <v>1417</v>
      </c>
      <c r="I43" s="23">
        <v>1417</v>
      </c>
      <c r="J43" s="23">
        <v>1417</v>
      </c>
      <c r="K43" s="28"/>
      <c r="L43" s="7"/>
    </row>
    <row r="44" spans="2:15" ht="16.5" customHeight="1" x14ac:dyDescent="0.2">
      <c r="B44" s="388"/>
      <c r="C44" s="384"/>
      <c r="D44" s="89"/>
      <c r="E44" s="89"/>
      <c r="F44" s="279"/>
      <c r="G44" s="230" t="s">
        <v>62</v>
      </c>
      <c r="H44" s="23">
        <v>12</v>
      </c>
      <c r="I44" s="23">
        <v>12</v>
      </c>
      <c r="J44" s="23">
        <v>12</v>
      </c>
      <c r="K44" s="28"/>
      <c r="L44" s="7"/>
    </row>
    <row r="45" spans="2:15" ht="27.75" customHeight="1" thickBot="1" x14ac:dyDescent="0.25">
      <c r="B45" s="389"/>
      <c r="C45" s="385"/>
      <c r="D45" s="98"/>
      <c r="E45" s="98"/>
      <c r="F45" s="282"/>
      <c r="G45" s="236" t="s">
        <v>192</v>
      </c>
      <c r="H45" s="99">
        <v>1</v>
      </c>
      <c r="I45" s="99">
        <v>1</v>
      </c>
      <c r="J45" s="99">
        <v>1</v>
      </c>
      <c r="K45" s="29"/>
      <c r="L45" s="7"/>
    </row>
    <row r="46" spans="2:15" ht="21" customHeight="1" x14ac:dyDescent="0.2">
      <c r="B46" s="359" t="s">
        <v>63</v>
      </c>
      <c r="C46" s="383" t="s">
        <v>64</v>
      </c>
      <c r="D46" s="100"/>
      <c r="E46" s="100"/>
      <c r="F46" s="283"/>
      <c r="G46" s="237" t="s">
        <v>60</v>
      </c>
      <c r="H46" s="27">
        <v>600</v>
      </c>
      <c r="I46" s="27">
        <v>600</v>
      </c>
      <c r="J46" s="27">
        <v>600</v>
      </c>
      <c r="K46" s="87"/>
    </row>
    <row r="47" spans="2:15" ht="28.5" customHeight="1" x14ac:dyDescent="0.2">
      <c r="B47" s="360"/>
      <c r="C47" s="384"/>
      <c r="D47" s="89"/>
      <c r="E47" s="89"/>
      <c r="F47" s="279"/>
      <c r="G47" s="230" t="s">
        <v>65</v>
      </c>
      <c r="H47" s="23">
        <v>18</v>
      </c>
      <c r="I47" s="23">
        <v>18</v>
      </c>
      <c r="J47" s="23">
        <v>18</v>
      </c>
      <c r="K47" s="28"/>
    </row>
    <row r="48" spans="2:15" ht="28.5" customHeight="1" x14ac:dyDescent="0.2">
      <c r="B48" s="360"/>
      <c r="C48" s="384"/>
      <c r="D48" s="89"/>
      <c r="E48" s="89"/>
      <c r="F48" s="279"/>
      <c r="G48" s="230" t="s">
        <v>66</v>
      </c>
      <c r="H48" s="101">
        <v>2</v>
      </c>
      <c r="I48" s="101">
        <v>2</v>
      </c>
      <c r="J48" s="101">
        <v>2</v>
      </c>
      <c r="K48" s="28"/>
    </row>
    <row r="49" spans="2:11" ht="45.75" customHeight="1" thickBot="1" x14ac:dyDescent="0.25">
      <c r="B49" s="361"/>
      <c r="C49" s="385"/>
      <c r="D49" s="92"/>
      <c r="E49" s="92"/>
      <c r="F49" s="280"/>
      <c r="G49" s="238" t="s">
        <v>67</v>
      </c>
      <c r="H49" s="102">
        <v>1</v>
      </c>
      <c r="I49" s="102"/>
      <c r="J49" s="102"/>
      <c r="K49" s="103"/>
    </row>
    <row r="50" spans="2:11" ht="28.5" customHeight="1" x14ac:dyDescent="0.2">
      <c r="B50" s="388" t="s">
        <v>68</v>
      </c>
      <c r="C50" s="386" t="s">
        <v>69</v>
      </c>
      <c r="D50" s="95"/>
      <c r="E50" s="95"/>
      <c r="F50" s="281"/>
      <c r="G50" s="239" t="s">
        <v>70</v>
      </c>
      <c r="H50" s="96">
        <v>50</v>
      </c>
      <c r="I50" s="96">
        <v>50</v>
      </c>
      <c r="J50" s="96">
        <v>50</v>
      </c>
      <c r="K50" s="104" t="s">
        <v>71</v>
      </c>
    </row>
    <row r="51" spans="2:11" ht="29.25" customHeight="1" x14ac:dyDescent="0.2">
      <c r="B51" s="388"/>
      <c r="C51" s="384"/>
      <c r="D51" s="89"/>
      <c r="E51" s="89"/>
      <c r="F51" s="279"/>
      <c r="G51" s="240" t="s">
        <v>72</v>
      </c>
      <c r="H51" s="23">
        <v>1</v>
      </c>
      <c r="I51" s="23">
        <v>1</v>
      </c>
      <c r="J51" s="23">
        <v>1</v>
      </c>
      <c r="K51" s="28" t="s">
        <v>73</v>
      </c>
    </row>
    <row r="52" spans="2:11" ht="30" customHeight="1" x14ac:dyDescent="0.2">
      <c r="B52" s="390"/>
      <c r="C52" s="384"/>
      <c r="D52" s="89"/>
      <c r="E52" s="89"/>
      <c r="F52" s="279"/>
      <c r="G52" s="230" t="s">
        <v>74</v>
      </c>
      <c r="H52" s="23">
        <v>440</v>
      </c>
      <c r="I52" s="23">
        <v>420</v>
      </c>
      <c r="J52" s="23">
        <v>420</v>
      </c>
      <c r="K52" s="28"/>
    </row>
    <row r="53" spans="2:11" ht="46.15" customHeight="1" x14ac:dyDescent="0.2">
      <c r="B53" s="390"/>
      <c r="C53" s="384"/>
      <c r="D53" s="89"/>
      <c r="E53" s="89"/>
      <c r="F53" s="279"/>
      <c r="G53" s="240" t="s">
        <v>75</v>
      </c>
      <c r="H53" s="23">
        <v>20</v>
      </c>
      <c r="I53" s="23">
        <v>20</v>
      </c>
      <c r="J53" s="23">
        <v>20</v>
      </c>
      <c r="K53" s="28"/>
    </row>
    <row r="54" spans="2:11" ht="28.5" customHeight="1" thickBot="1" x14ac:dyDescent="0.25">
      <c r="B54" s="361"/>
      <c r="C54" s="385"/>
      <c r="D54" s="92"/>
      <c r="E54" s="92"/>
      <c r="F54" s="280"/>
      <c r="G54" s="241" t="s">
        <v>76</v>
      </c>
      <c r="H54" s="38">
        <v>3</v>
      </c>
      <c r="I54" s="38">
        <v>3</v>
      </c>
      <c r="J54" s="38">
        <v>3</v>
      </c>
      <c r="K54" s="94"/>
    </row>
    <row r="55" spans="2:11" ht="32.25" customHeight="1" x14ac:dyDescent="0.2">
      <c r="B55" s="387" t="s">
        <v>77</v>
      </c>
      <c r="C55" s="386" t="s">
        <v>78</v>
      </c>
      <c r="D55" s="105"/>
      <c r="E55" s="105"/>
      <c r="F55" s="284"/>
      <c r="G55" s="242" t="s">
        <v>79</v>
      </c>
      <c r="H55" s="106">
        <v>2</v>
      </c>
      <c r="I55" s="106">
        <v>2</v>
      </c>
      <c r="J55" s="106">
        <v>2</v>
      </c>
      <c r="K55" s="107"/>
    </row>
    <row r="56" spans="2:11" ht="27" customHeight="1" x14ac:dyDescent="0.2">
      <c r="B56" s="388"/>
      <c r="C56" s="384"/>
      <c r="D56" s="89"/>
      <c r="E56" s="89"/>
      <c r="F56" s="279"/>
      <c r="G56" s="235" t="s">
        <v>80</v>
      </c>
      <c r="H56" s="108">
        <v>62</v>
      </c>
      <c r="I56" s="108">
        <v>62</v>
      </c>
      <c r="J56" s="108">
        <v>62</v>
      </c>
      <c r="K56" s="109" t="s">
        <v>81</v>
      </c>
    </row>
    <row r="57" spans="2:11" ht="27" customHeight="1" x14ac:dyDescent="0.2">
      <c r="B57" s="390"/>
      <c r="C57" s="384"/>
      <c r="D57" s="89"/>
      <c r="E57" s="89"/>
      <c r="F57" s="279"/>
      <c r="G57" s="235" t="s">
        <v>82</v>
      </c>
      <c r="H57" s="108">
        <v>50</v>
      </c>
      <c r="I57" s="108">
        <v>50</v>
      </c>
      <c r="J57" s="108">
        <v>50</v>
      </c>
      <c r="K57" s="109"/>
    </row>
    <row r="58" spans="2:11" ht="27.75" customHeight="1" thickBot="1" x14ac:dyDescent="0.25">
      <c r="B58" s="390"/>
      <c r="C58" s="385"/>
      <c r="D58" s="89"/>
      <c r="E58" s="89"/>
      <c r="F58" s="279"/>
      <c r="G58" s="230" t="s">
        <v>83</v>
      </c>
      <c r="H58" s="108">
        <v>2</v>
      </c>
      <c r="I58" s="108">
        <v>2</v>
      </c>
      <c r="J58" s="108">
        <v>2</v>
      </c>
      <c r="K58" s="109" t="s">
        <v>81</v>
      </c>
    </row>
    <row r="59" spans="2:11" ht="30.75" customHeight="1" thickBot="1" x14ac:dyDescent="0.25">
      <c r="B59" s="186" t="s">
        <v>84</v>
      </c>
      <c r="C59" s="187" t="s">
        <v>85</v>
      </c>
      <c r="D59" s="100"/>
      <c r="E59" s="100"/>
      <c r="F59" s="283"/>
      <c r="G59" s="237" t="s">
        <v>86</v>
      </c>
      <c r="H59" s="27">
        <v>130</v>
      </c>
      <c r="I59" s="27">
        <v>130</v>
      </c>
      <c r="J59" s="27">
        <v>130</v>
      </c>
      <c r="K59" s="87"/>
    </row>
    <row r="60" spans="2:11" ht="39.75" customHeight="1" thickBot="1" x14ac:dyDescent="0.25">
      <c r="B60" s="186" t="s">
        <v>87</v>
      </c>
      <c r="C60" s="84" t="s">
        <v>88</v>
      </c>
      <c r="D60" s="100"/>
      <c r="E60" s="100"/>
      <c r="F60" s="283"/>
      <c r="G60" s="237" t="s">
        <v>89</v>
      </c>
      <c r="H60" s="27">
        <v>7</v>
      </c>
      <c r="I60" s="27">
        <v>7</v>
      </c>
      <c r="J60" s="27">
        <v>7</v>
      </c>
      <c r="K60" s="87"/>
    </row>
    <row r="61" spans="2:11" ht="30.75" customHeight="1" thickBot="1" x14ac:dyDescent="0.25">
      <c r="B61" s="189" t="s">
        <v>90</v>
      </c>
      <c r="C61" s="190" t="s">
        <v>91</v>
      </c>
      <c r="D61" s="191"/>
      <c r="E61" s="191"/>
      <c r="F61" s="285"/>
      <c r="G61" s="243" t="s">
        <v>92</v>
      </c>
      <c r="H61" s="192">
        <v>37</v>
      </c>
      <c r="I61" s="192">
        <v>37</v>
      </c>
      <c r="J61" s="192">
        <v>37</v>
      </c>
      <c r="K61" s="193" t="s">
        <v>193</v>
      </c>
    </row>
    <row r="62" spans="2:11" ht="54" customHeight="1" thickBot="1" x14ac:dyDescent="0.25">
      <c r="B62" s="185" t="s">
        <v>93</v>
      </c>
      <c r="C62" s="194" t="s">
        <v>94</v>
      </c>
      <c r="D62" s="195"/>
      <c r="E62" s="195"/>
      <c r="F62" s="286"/>
      <c r="G62" s="244" t="s">
        <v>95</v>
      </c>
      <c r="H62" s="161">
        <v>1</v>
      </c>
      <c r="I62" s="161">
        <v>1</v>
      </c>
      <c r="J62" s="161">
        <v>1</v>
      </c>
      <c r="K62" s="196"/>
    </row>
    <row r="63" spans="2:11" ht="44.25" customHeight="1" thickBot="1" x14ac:dyDescent="0.25">
      <c r="B63" s="189" t="s">
        <v>96</v>
      </c>
      <c r="C63" s="190" t="s">
        <v>97</v>
      </c>
      <c r="D63" s="191"/>
      <c r="E63" s="191"/>
      <c r="F63" s="285"/>
      <c r="G63" s="243" t="s">
        <v>98</v>
      </c>
      <c r="H63" s="192">
        <v>100</v>
      </c>
      <c r="I63" s="192">
        <v>100</v>
      </c>
      <c r="J63" s="192">
        <v>100</v>
      </c>
      <c r="K63" s="197"/>
    </row>
    <row r="64" spans="2:11" ht="54" customHeight="1" thickBot="1" x14ac:dyDescent="0.25">
      <c r="B64" s="189" t="s">
        <v>99</v>
      </c>
      <c r="C64" s="190" t="s">
        <v>100</v>
      </c>
      <c r="D64" s="191"/>
      <c r="E64" s="191"/>
      <c r="F64" s="285"/>
      <c r="G64" s="245" t="s">
        <v>101</v>
      </c>
      <c r="H64" s="199">
        <v>1</v>
      </c>
      <c r="I64" s="199">
        <v>1</v>
      </c>
      <c r="J64" s="199">
        <v>1</v>
      </c>
      <c r="K64" s="197"/>
    </row>
    <row r="65" spans="2:11" ht="22.5" customHeight="1" thickBot="1" x14ac:dyDescent="0.25">
      <c r="B65" s="331" t="s">
        <v>102</v>
      </c>
      <c r="C65" s="194" t="s">
        <v>103</v>
      </c>
      <c r="D65" s="195"/>
      <c r="E65" s="195"/>
      <c r="F65" s="286"/>
      <c r="G65" s="246" t="s">
        <v>104</v>
      </c>
      <c r="H65" s="198"/>
      <c r="I65" s="198">
        <v>2</v>
      </c>
      <c r="J65" s="198">
        <v>1</v>
      </c>
      <c r="K65" s="196"/>
    </row>
    <row r="66" spans="2:11" ht="45.6" customHeight="1" x14ac:dyDescent="0.2">
      <c r="B66" s="392" t="s">
        <v>195</v>
      </c>
      <c r="C66" s="383" t="s">
        <v>196</v>
      </c>
      <c r="D66" s="394"/>
      <c r="E66" s="394"/>
      <c r="F66" s="396"/>
      <c r="G66" s="343" t="s">
        <v>198</v>
      </c>
      <c r="H66" s="339"/>
      <c r="I66" s="344">
        <v>4</v>
      </c>
      <c r="J66" s="339"/>
      <c r="K66" s="340"/>
    </row>
    <row r="67" spans="2:11" ht="21" customHeight="1" thickBot="1" x14ac:dyDescent="0.25">
      <c r="B67" s="393"/>
      <c r="C67" s="385"/>
      <c r="D67" s="395"/>
      <c r="E67" s="395"/>
      <c r="F67" s="397"/>
      <c r="G67" s="345" t="s">
        <v>197</v>
      </c>
      <c r="H67" s="341"/>
      <c r="I67" s="341">
        <v>692</v>
      </c>
      <c r="J67" s="341"/>
      <c r="K67" s="342"/>
    </row>
    <row r="68" spans="2:11" ht="17.25" customHeight="1" x14ac:dyDescent="0.2">
      <c r="B68" s="116"/>
      <c r="C68" s="117" t="s">
        <v>105</v>
      </c>
      <c r="D68" s="118">
        <f>+D70+D72+D73+D74+D71</f>
        <v>23851.399999999998</v>
      </c>
      <c r="E68" s="118">
        <f t="shared" ref="E68" si="0">+E70+E72+E73+E74</f>
        <v>23623.899999999998</v>
      </c>
      <c r="F68" s="287">
        <f t="shared" ref="F68" si="1">+F70+F72+F73+F74</f>
        <v>23380.3</v>
      </c>
      <c r="G68" s="247"/>
      <c r="H68" s="119"/>
      <c r="I68" s="119"/>
      <c r="J68" s="119"/>
      <c r="K68" s="120"/>
    </row>
    <row r="69" spans="2:11" ht="17.25" customHeight="1" x14ac:dyDescent="0.2">
      <c r="B69" s="353"/>
      <c r="C69" s="5" t="s">
        <v>106</v>
      </c>
      <c r="D69" s="8"/>
      <c r="E69" s="8"/>
      <c r="F69" s="288"/>
      <c r="G69" s="248"/>
      <c r="H69" s="110"/>
      <c r="I69" s="110"/>
      <c r="J69" s="110"/>
      <c r="K69" s="111"/>
    </row>
    <row r="70" spans="2:11" ht="27.75" customHeight="1" x14ac:dyDescent="0.2">
      <c r="B70" s="353"/>
      <c r="C70" s="4" t="s">
        <v>107</v>
      </c>
      <c r="D70" s="9">
        <f>22381.3+6.6</f>
        <v>22387.899999999998</v>
      </c>
      <c r="E70" s="9">
        <v>22309.899999999998</v>
      </c>
      <c r="F70" s="289">
        <v>22066.3</v>
      </c>
      <c r="G70" s="249"/>
      <c r="H70" s="110"/>
      <c r="I70" s="110"/>
      <c r="J70" s="110"/>
      <c r="K70" s="111"/>
    </row>
    <row r="71" spans="2:11" ht="27.75" customHeight="1" x14ac:dyDescent="0.2">
      <c r="B71" s="353"/>
      <c r="C71" s="328" t="s">
        <v>194</v>
      </c>
      <c r="D71" s="9">
        <f>60</f>
        <v>60</v>
      </c>
      <c r="E71" s="9"/>
      <c r="F71" s="289"/>
      <c r="G71" s="249"/>
      <c r="H71" s="110"/>
      <c r="I71" s="110"/>
      <c r="J71" s="110"/>
      <c r="K71" s="111"/>
    </row>
    <row r="72" spans="2:11" ht="17.100000000000001" customHeight="1" x14ac:dyDescent="0.2">
      <c r="B72" s="353"/>
      <c r="C72" s="4" t="s">
        <v>108</v>
      </c>
      <c r="D72" s="9">
        <v>160</v>
      </c>
      <c r="E72" s="9">
        <v>160</v>
      </c>
      <c r="F72" s="289">
        <v>160</v>
      </c>
      <c r="G72" s="249"/>
      <c r="H72" s="110"/>
      <c r="I72" s="110"/>
      <c r="J72" s="110"/>
      <c r="K72" s="111"/>
    </row>
    <row r="73" spans="2:11" ht="16.5" customHeight="1" x14ac:dyDescent="0.2">
      <c r="B73" s="353"/>
      <c r="C73" s="5" t="s">
        <v>109</v>
      </c>
      <c r="D73" s="9">
        <f>1154+74.9+0.1</f>
        <v>1229</v>
      </c>
      <c r="E73" s="9">
        <f>1154</f>
        <v>1154</v>
      </c>
      <c r="F73" s="289">
        <v>1154</v>
      </c>
      <c r="G73" s="249"/>
      <c r="H73" s="110"/>
      <c r="I73" s="110"/>
      <c r="J73" s="110"/>
      <c r="K73" s="111"/>
    </row>
    <row r="74" spans="2:11" ht="16.5" customHeight="1" x14ac:dyDescent="0.2">
      <c r="B74" s="353"/>
      <c r="C74" s="4" t="s">
        <v>110</v>
      </c>
      <c r="D74" s="9">
        <v>14.5</v>
      </c>
      <c r="E74" s="9">
        <v>0</v>
      </c>
      <c r="F74" s="289">
        <v>0</v>
      </c>
      <c r="G74" s="249"/>
      <c r="H74" s="110"/>
      <c r="I74" s="110"/>
      <c r="J74" s="110"/>
      <c r="K74" s="111"/>
    </row>
    <row r="75" spans="2:11" ht="16.5" customHeight="1" x14ac:dyDescent="0.2">
      <c r="B75" s="121"/>
      <c r="C75" s="122" t="s">
        <v>111</v>
      </c>
      <c r="D75" s="10">
        <f>D77+D78</f>
        <v>79.5</v>
      </c>
      <c r="E75" s="10">
        <f>E77+E78</f>
        <v>97.9</v>
      </c>
      <c r="F75" s="290">
        <f>F77+F78</f>
        <v>0</v>
      </c>
      <c r="G75" s="250"/>
      <c r="H75" s="123"/>
      <c r="I75" s="123"/>
      <c r="J75" s="123"/>
      <c r="K75" s="124"/>
    </row>
    <row r="76" spans="2:11" ht="13.5" customHeight="1" x14ac:dyDescent="0.2">
      <c r="B76" s="353"/>
      <c r="C76" s="125" t="s">
        <v>112</v>
      </c>
      <c r="D76" s="9"/>
      <c r="E76" s="9"/>
      <c r="F76" s="289"/>
      <c r="G76" s="249"/>
      <c r="H76" s="110"/>
      <c r="I76" s="110"/>
      <c r="J76" s="110"/>
      <c r="K76" s="111"/>
    </row>
    <row r="77" spans="2:11" ht="16.5" customHeight="1" x14ac:dyDescent="0.2">
      <c r="B77" s="353"/>
      <c r="C77" s="4" t="s">
        <v>113</v>
      </c>
      <c r="D77" s="9">
        <v>21.5</v>
      </c>
      <c r="E77" s="9">
        <v>21.5</v>
      </c>
      <c r="F77" s="289">
        <v>0</v>
      </c>
      <c r="G77" s="249"/>
      <c r="H77" s="110"/>
      <c r="I77" s="110"/>
      <c r="J77" s="110"/>
      <c r="K77" s="111"/>
    </row>
    <row r="78" spans="2:11" ht="16.5" customHeight="1" thickBot="1" x14ac:dyDescent="0.25">
      <c r="B78" s="391"/>
      <c r="C78" s="39" t="s">
        <v>114</v>
      </c>
      <c r="D78" s="26">
        <f>7.2+50.8</f>
        <v>58</v>
      </c>
      <c r="E78" s="26">
        <f>7.2+69.2</f>
        <v>76.400000000000006</v>
      </c>
      <c r="F78" s="291">
        <v>0</v>
      </c>
      <c r="G78" s="251"/>
      <c r="H78" s="112"/>
      <c r="I78" s="112"/>
      <c r="J78" s="112"/>
      <c r="K78" s="113"/>
    </row>
    <row r="79" spans="2:11" ht="30" customHeight="1" x14ac:dyDescent="0.2">
      <c r="B79" s="25" t="s">
        <v>115</v>
      </c>
      <c r="C79" s="35" t="s">
        <v>116</v>
      </c>
      <c r="D79" s="127"/>
      <c r="E79" s="127"/>
      <c r="F79" s="292"/>
      <c r="G79" s="252"/>
      <c r="H79" s="129"/>
      <c r="I79" s="129"/>
      <c r="J79" s="129"/>
      <c r="K79" s="130"/>
    </row>
    <row r="80" spans="2:11" ht="17.25" customHeight="1" x14ac:dyDescent="0.2">
      <c r="B80" s="131"/>
      <c r="C80" s="6" t="s">
        <v>105</v>
      </c>
      <c r="D80" s="10">
        <f t="shared" ref="D80:E80" si="2">+D82</f>
        <v>611.29999999999995</v>
      </c>
      <c r="E80" s="10">
        <f t="shared" si="2"/>
        <v>606.20000000000005</v>
      </c>
      <c r="F80" s="290">
        <f t="shared" ref="F80" si="3">+F82</f>
        <v>606.20000000000005</v>
      </c>
      <c r="G80" s="250"/>
      <c r="H80" s="123"/>
      <c r="I80" s="123"/>
      <c r="J80" s="123"/>
      <c r="K80" s="124"/>
    </row>
    <row r="81" spans="2:24" ht="17.25" customHeight="1" x14ac:dyDescent="0.2">
      <c r="B81" s="357"/>
      <c r="C81" s="5" t="s">
        <v>106</v>
      </c>
      <c r="D81" s="8"/>
      <c r="E81" s="8"/>
      <c r="F81" s="288"/>
      <c r="G81" s="248"/>
      <c r="H81" s="110"/>
      <c r="I81" s="110"/>
      <c r="J81" s="110"/>
      <c r="K81" s="111"/>
    </row>
    <row r="82" spans="2:24" ht="27.75" customHeight="1" thickBot="1" x14ac:dyDescent="0.25">
      <c r="B82" s="347"/>
      <c r="C82" s="39" t="s">
        <v>29</v>
      </c>
      <c r="D82" s="26">
        <v>611.29999999999995</v>
      </c>
      <c r="E82" s="26">
        <v>606.20000000000005</v>
      </c>
      <c r="F82" s="293">
        <v>606.20000000000005</v>
      </c>
      <c r="G82" s="236" t="s">
        <v>117</v>
      </c>
      <c r="H82" s="99">
        <v>13</v>
      </c>
      <c r="I82" s="99">
        <v>13</v>
      </c>
      <c r="J82" s="99">
        <v>13</v>
      </c>
      <c r="K82" s="29"/>
    </row>
    <row r="83" spans="2:24" ht="37.5" customHeight="1" x14ac:dyDescent="0.2">
      <c r="B83" s="25" t="s">
        <v>118</v>
      </c>
      <c r="C83" s="35" t="s">
        <v>119</v>
      </c>
      <c r="D83" s="127"/>
      <c r="E83" s="127"/>
      <c r="F83" s="292"/>
      <c r="G83" s="252"/>
      <c r="H83" s="129"/>
      <c r="I83" s="129"/>
      <c r="J83" s="129"/>
      <c r="K83" s="130"/>
    </row>
    <row r="84" spans="2:24" ht="17.25" customHeight="1" x14ac:dyDescent="0.2">
      <c r="B84" s="131"/>
      <c r="C84" s="6" t="s">
        <v>105</v>
      </c>
      <c r="D84" s="10">
        <f t="shared" ref="D84:E84" si="4">+D86</f>
        <v>20</v>
      </c>
      <c r="E84" s="10">
        <f t="shared" si="4"/>
        <v>20</v>
      </c>
      <c r="F84" s="290">
        <f t="shared" ref="F84" si="5">+F86</f>
        <v>20</v>
      </c>
      <c r="G84" s="250"/>
      <c r="H84" s="123"/>
      <c r="I84" s="123"/>
      <c r="J84" s="123"/>
      <c r="K84" s="124"/>
    </row>
    <row r="85" spans="2:24" ht="17.25" customHeight="1" x14ac:dyDescent="0.2">
      <c r="B85" s="357"/>
      <c r="C85" s="5" t="s">
        <v>106</v>
      </c>
      <c r="D85" s="8"/>
      <c r="E85" s="8"/>
      <c r="F85" s="288"/>
      <c r="G85" s="248"/>
      <c r="H85" s="110"/>
      <c r="I85" s="110"/>
      <c r="J85" s="110"/>
      <c r="K85" s="111"/>
    </row>
    <row r="86" spans="2:24" ht="27.75" customHeight="1" thickBot="1" x14ac:dyDescent="0.25">
      <c r="B86" s="347"/>
      <c r="C86" s="39" t="s">
        <v>29</v>
      </c>
      <c r="D86" s="132">
        <v>20</v>
      </c>
      <c r="E86" s="26">
        <v>20</v>
      </c>
      <c r="F86" s="293">
        <v>20</v>
      </c>
      <c r="G86" s="251"/>
      <c r="H86" s="112"/>
      <c r="I86" s="112"/>
      <c r="J86" s="112"/>
      <c r="K86" s="113"/>
    </row>
    <row r="87" spans="2:24" ht="30" customHeight="1" thickBot="1" x14ac:dyDescent="0.25">
      <c r="B87" s="21" t="s">
        <v>120</v>
      </c>
      <c r="C87" s="37" t="s">
        <v>121</v>
      </c>
      <c r="D87" s="156"/>
      <c r="E87" s="156"/>
      <c r="F87" s="294"/>
      <c r="G87" s="253"/>
      <c r="H87" s="157"/>
      <c r="I87" s="157"/>
      <c r="J87" s="157"/>
      <c r="K87" s="158"/>
    </row>
    <row r="88" spans="2:24" s="7" customFormat="1" ht="117" customHeight="1" x14ac:dyDescent="0.2">
      <c r="B88" s="349" t="s">
        <v>122</v>
      </c>
      <c r="C88" s="383" t="s">
        <v>123</v>
      </c>
      <c r="D88" s="100"/>
      <c r="E88" s="100"/>
      <c r="F88" s="283"/>
      <c r="G88" s="254" t="s">
        <v>189</v>
      </c>
      <c r="H88" s="27">
        <v>3</v>
      </c>
      <c r="I88" s="27">
        <v>3</v>
      </c>
      <c r="J88" s="27">
        <v>3</v>
      </c>
      <c r="K88" s="206" t="s">
        <v>124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s="7" customFormat="1" ht="26.25" customHeight="1" thickBot="1" x14ac:dyDescent="0.25">
      <c r="B89" s="350"/>
      <c r="C89" s="385"/>
      <c r="D89" s="92"/>
      <c r="E89" s="92"/>
      <c r="F89" s="280"/>
      <c r="G89" s="233" t="s">
        <v>125</v>
      </c>
      <c r="H89" s="38">
        <v>1</v>
      </c>
      <c r="I89" s="38">
        <v>1</v>
      </c>
      <c r="J89" s="38">
        <v>1</v>
      </c>
      <c r="K89" s="20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s="7" customFormat="1" ht="41.25" customHeight="1" x14ac:dyDescent="0.2">
      <c r="B90" s="359" t="s">
        <v>126</v>
      </c>
      <c r="C90" s="383" t="s">
        <v>127</v>
      </c>
      <c r="D90" s="100"/>
      <c r="E90" s="100"/>
      <c r="F90" s="283"/>
      <c r="G90" s="237" t="s">
        <v>128</v>
      </c>
      <c r="H90" s="136">
        <v>7</v>
      </c>
      <c r="I90" s="136">
        <v>7</v>
      </c>
      <c r="J90" s="136">
        <v>7</v>
      </c>
      <c r="K90" s="204" t="s">
        <v>129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s="7" customFormat="1" ht="65.25" customHeight="1" x14ac:dyDescent="0.2">
      <c r="B91" s="360"/>
      <c r="C91" s="384"/>
      <c r="D91" s="89"/>
      <c r="E91" s="89"/>
      <c r="F91" s="279"/>
      <c r="G91" s="230" t="s">
        <v>130</v>
      </c>
      <c r="H91" s="135">
        <v>10</v>
      </c>
      <c r="I91" s="135">
        <v>10</v>
      </c>
      <c r="J91" s="135">
        <v>10</v>
      </c>
      <c r="K91" s="90" t="s">
        <v>131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s="7" customFormat="1" ht="46.5" customHeight="1" thickBot="1" x14ac:dyDescent="0.25">
      <c r="B92" s="361"/>
      <c r="C92" s="385"/>
      <c r="D92" s="92"/>
      <c r="E92" s="92"/>
      <c r="F92" s="280"/>
      <c r="G92" s="233" t="s">
        <v>132</v>
      </c>
      <c r="H92" s="205">
        <v>150</v>
      </c>
      <c r="I92" s="205">
        <v>150</v>
      </c>
      <c r="J92" s="205">
        <v>150</v>
      </c>
      <c r="K92" s="9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s="7" customFormat="1" ht="44.25" customHeight="1" thickBot="1" x14ac:dyDescent="0.25">
      <c r="B93" s="200" t="s">
        <v>133</v>
      </c>
      <c r="C93" s="201" t="s">
        <v>134</v>
      </c>
      <c r="D93" s="191"/>
      <c r="E93" s="191"/>
      <c r="F93" s="285"/>
      <c r="G93" s="255" t="s">
        <v>135</v>
      </c>
      <c r="H93" s="202">
        <v>8</v>
      </c>
      <c r="I93" s="203">
        <v>8</v>
      </c>
      <c r="J93" s="203">
        <v>8</v>
      </c>
      <c r="K93" s="19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s="7" customFormat="1" ht="43.5" customHeight="1" thickBot="1" x14ac:dyDescent="0.25">
      <c r="B94" s="208" t="s">
        <v>136</v>
      </c>
      <c r="C94" s="137" t="s">
        <v>137</v>
      </c>
      <c r="D94" s="95"/>
      <c r="E94" s="95"/>
      <c r="F94" s="281"/>
      <c r="G94" s="256" t="s">
        <v>138</v>
      </c>
      <c r="H94" s="134">
        <v>10</v>
      </c>
      <c r="I94" s="134">
        <v>2</v>
      </c>
      <c r="J94" s="159"/>
      <c r="K94" s="16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7.25" customHeight="1" x14ac:dyDescent="0.2">
      <c r="B95" s="138"/>
      <c r="C95" s="117" t="s">
        <v>105</v>
      </c>
      <c r="D95" s="118">
        <f t="shared" ref="D95:E95" si="6">+D97+D98</f>
        <v>205.20000000000002</v>
      </c>
      <c r="E95" s="118">
        <f t="shared" si="6"/>
        <v>216.1</v>
      </c>
      <c r="F95" s="287">
        <f t="shared" ref="F95" si="7">+F97+F98</f>
        <v>216.1</v>
      </c>
      <c r="G95" s="247"/>
      <c r="H95" s="119"/>
      <c r="I95" s="119"/>
      <c r="J95" s="119"/>
      <c r="K95" s="120"/>
    </row>
    <row r="96" spans="2:24" ht="17.25" customHeight="1" x14ac:dyDescent="0.2">
      <c r="B96" s="358"/>
      <c r="C96" s="5" t="s">
        <v>106</v>
      </c>
      <c r="D96" s="8"/>
      <c r="E96" s="8"/>
      <c r="F96" s="288"/>
      <c r="G96" s="248"/>
      <c r="H96" s="110"/>
      <c r="I96" s="110"/>
      <c r="J96" s="110"/>
      <c r="K96" s="111"/>
    </row>
    <row r="97" spans="2:11" ht="27.75" customHeight="1" x14ac:dyDescent="0.2">
      <c r="B97" s="358"/>
      <c r="C97" s="4" t="s">
        <v>107</v>
      </c>
      <c r="D97" s="9">
        <f>215.3-10+4.9-5</f>
        <v>205.20000000000002</v>
      </c>
      <c r="E97" s="9">
        <v>216.1</v>
      </c>
      <c r="F97" s="289">
        <v>216.1</v>
      </c>
      <c r="G97" s="249"/>
      <c r="H97" s="110"/>
      <c r="I97" s="110"/>
      <c r="J97" s="110"/>
      <c r="K97" s="111"/>
    </row>
    <row r="98" spans="2:11" ht="16.5" customHeight="1" x14ac:dyDescent="0.2">
      <c r="B98" s="358"/>
      <c r="C98" s="4" t="s">
        <v>110</v>
      </c>
      <c r="D98" s="9">
        <v>0</v>
      </c>
      <c r="E98" s="9">
        <v>0</v>
      </c>
      <c r="F98" s="289">
        <v>0</v>
      </c>
      <c r="G98" s="249"/>
      <c r="H98" s="110"/>
      <c r="I98" s="110"/>
      <c r="J98" s="110"/>
      <c r="K98" s="111"/>
    </row>
    <row r="99" spans="2:11" ht="17.25" customHeight="1" x14ac:dyDescent="0.2">
      <c r="B99" s="139"/>
      <c r="C99" s="122" t="s">
        <v>111</v>
      </c>
      <c r="D99" s="30">
        <f>+D101</f>
        <v>0</v>
      </c>
      <c r="E99" s="30">
        <f>E101</f>
        <v>0</v>
      </c>
      <c r="F99" s="295">
        <f>F101</f>
        <v>0</v>
      </c>
      <c r="G99" s="257"/>
      <c r="H99" s="14"/>
      <c r="I99" s="14"/>
      <c r="J99" s="14"/>
      <c r="K99" s="32"/>
    </row>
    <row r="100" spans="2:11" ht="16.350000000000001" customHeight="1" x14ac:dyDescent="0.2">
      <c r="B100" s="351"/>
      <c r="C100" s="125" t="s">
        <v>112</v>
      </c>
      <c r="D100" s="31"/>
      <c r="E100" s="31"/>
      <c r="F100" s="296"/>
      <c r="G100" s="258"/>
      <c r="H100" s="110"/>
      <c r="I100" s="110"/>
      <c r="J100" s="110"/>
      <c r="K100" s="111"/>
    </row>
    <row r="101" spans="2:11" ht="16.350000000000001" customHeight="1" x14ac:dyDescent="0.2">
      <c r="B101" s="351"/>
      <c r="C101" s="5" t="s">
        <v>113</v>
      </c>
      <c r="D101" s="9">
        <v>0</v>
      </c>
      <c r="E101" s="9">
        <v>0</v>
      </c>
      <c r="F101" s="289">
        <v>0</v>
      </c>
      <c r="G101" s="258"/>
      <c r="H101" s="110"/>
      <c r="I101" s="110"/>
      <c r="J101" s="110"/>
      <c r="K101" s="111"/>
    </row>
    <row r="102" spans="2:11" ht="14.25" customHeight="1" thickBot="1" x14ac:dyDescent="0.25">
      <c r="B102" s="352"/>
      <c r="C102" s="140"/>
      <c r="D102" s="24"/>
      <c r="E102" s="24"/>
      <c r="F102" s="291"/>
      <c r="G102" s="251"/>
      <c r="H102" s="112"/>
      <c r="I102" s="112"/>
      <c r="J102" s="112"/>
      <c r="K102" s="113"/>
    </row>
    <row r="103" spans="2:11" ht="27" customHeight="1" x14ac:dyDescent="0.2">
      <c r="B103" s="25" t="s">
        <v>139</v>
      </c>
      <c r="C103" s="35" t="s">
        <v>140</v>
      </c>
      <c r="D103" s="127"/>
      <c r="E103" s="127"/>
      <c r="F103" s="292"/>
      <c r="G103" s="252"/>
      <c r="H103" s="128"/>
      <c r="I103" s="128"/>
      <c r="J103" s="128"/>
      <c r="K103" s="141"/>
    </row>
    <row r="104" spans="2:11" ht="17.25" customHeight="1" x14ac:dyDescent="0.2">
      <c r="B104" s="131"/>
      <c r="C104" s="6" t="s">
        <v>105</v>
      </c>
      <c r="D104" s="10">
        <f t="shared" ref="D104:E104" si="8">+D106</f>
        <v>4841.1000000000004</v>
      </c>
      <c r="E104" s="10">
        <f t="shared" si="8"/>
        <v>7250.3</v>
      </c>
      <c r="F104" s="290">
        <f t="shared" ref="F104" si="9">+F106</f>
        <v>7753.7</v>
      </c>
      <c r="G104" s="250"/>
      <c r="H104" s="123"/>
      <c r="I104" s="123"/>
      <c r="J104" s="123"/>
      <c r="K104" s="124"/>
    </row>
    <row r="105" spans="2:11" ht="29.25" customHeight="1" x14ac:dyDescent="0.2">
      <c r="B105" s="357"/>
      <c r="C105" s="5" t="s">
        <v>106</v>
      </c>
      <c r="D105" s="8"/>
      <c r="E105" s="8"/>
      <c r="F105" s="288"/>
      <c r="G105" s="259" t="s">
        <v>141</v>
      </c>
      <c r="H105" s="133">
        <v>5</v>
      </c>
      <c r="I105" s="133">
        <v>5</v>
      </c>
      <c r="J105" s="133">
        <v>5</v>
      </c>
      <c r="K105" s="18"/>
    </row>
    <row r="106" spans="2:11" ht="27.75" customHeight="1" x14ac:dyDescent="0.2">
      <c r="B106" s="347"/>
      <c r="C106" s="39" t="s">
        <v>29</v>
      </c>
      <c r="D106" s="26">
        <v>4841.1000000000004</v>
      </c>
      <c r="E106" s="26">
        <v>7250.3</v>
      </c>
      <c r="F106" s="293">
        <v>7753.7</v>
      </c>
      <c r="G106" s="251"/>
      <c r="H106" s="126"/>
      <c r="I106" s="126"/>
      <c r="J106" s="126"/>
      <c r="K106" s="144"/>
    </row>
    <row r="107" spans="2:11" ht="24.75" customHeight="1" x14ac:dyDescent="0.2">
      <c r="B107" s="177" t="s">
        <v>142</v>
      </c>
      <c r="C107" s="3" t="s">
        <v>143</v>
      </c>
      <c r="D107" s="153"/>
      <c r="E107" s="153"/>
      <c r="F107" s="297"/>
      <c r="G107" s="260"/>
      <c r="H107" s="178"/>
      <c r="I107" s="178"/>
      <c r="J107" s="178"/>
      <c r="K107" s="179"/>
    </row>
    <row r="108" spans="2:11" ht="17.25" customHeight="1" x14ac:dyDescent="0.2">
      <c r="B108" s="131"/>
      <c r="C108" s="6" t="s">
        <v>105</v>
      </c>
      <c r="D108" s="10">
        <f t="shared" ref="D108:E108" si="10">+D110</f>
        <v>687.2</v>
      </c>
      <c r="E108" s="10">
        <f t="shared" si="10"/>
        <v>687.2</v>
      </c>
      <c r="F108" s="290">
        <f t="shared" ref="F108" si="11">+F110</f>
        <v>687.2</v>
      </c>
      <c r="G108" s="250"/>
      <c r="H108" s="123"/>
      <c r="I108" s="123"/>
      <c r="J108" s="123"/>
      <c r="K108" s="124"/>
    </row>
    <row r="109" spans="2:11" ht="17.25" customHeight="1" x14ac:dyDescent="0.2">
      <c r="B109" s="347"/>
      <c r="C109" s="5" t="s">
        <v>106</v>
      </c>
      <c r="D109" s="8"/>
      <c r="E109" s="8"/>
      <c r="F109" s="288"/>
      <c r="G109" s="248"/>
      <c r="H109" s="2"/>
      <c r="I109" s="2"/>
      <c r="J109" s="2"/>
      <c r="K109" s="143"/>
    </row>
    <row r="110" spans="2:11" ht="30.6" customHeight="1" thickBot="1" x14ac:dyDescent="0.25">
      <c r="B110" s="348"/>
      <c r="C110" s="36" t="s">
        <v>29</v>
      </c>
      <c r="D110" s="22">
        <v>687.2</v>
      </c>
      <c r="E110" s="22">
        <v>687.2</v>
      </c>
      <c r="F110" s="298">
        <v>687.2</v>
      </c>
      <c r="G110" s="261"/>
      <c r="H110" s="40"/>
      <c r="I110" s="40"/>
      <c r="J110" s="40"/>
      <c r="K110" s="142"/>
    </row>
    <row r="111" spans="2:11" ht="44.1" customHeight="1" thickBot="1" x14ac:dyDescent="0.25">
      <c r="B111" s="56" t="s">
        <v>144</v>
      </c>
      <c r="C111" s="147" t="s">
        <v>145</v>
      </c>
      <c r="D111" s="148"/>
      <c r="E111" s="148"/>
      <c r="F111" s="299"/>
      <c r="G111" s="262"/>
      <c r="H111" s="149"/>
      <c r="I111" s="149"/>
      <c r="J111" s="149"/>
      <c r="K111" s="150"/>
    </row>
    <row r="112" spans="2:11" ht="67.5" customHeight="1" thickBot="1" x14ac:dyDescent="0.25">
      <c r="B112" s="180"/>
      <c r="C112" s="181"/>
      <c r="D112" s="182"/>
      <c r="E112" s="182"/>
      <c r="F112" s="300"/>
      <c r="G112" s="263" t="s">
        <v>146</v>
      </c>
      <c r="H112" s="183">
        <v>72</v>
      </c>
      <c r="I112" s="183">
        <v>74</v>
      </c>
      <c r="J112" s="183">
        <v>75</v>
      </c>
      <c r="K112" s="184" t="s">
        <v>147</v>
      </c>
    </row>
    <row r="113" spans="2:16" ht="45" customHeight="1" x14ac:dyDescent="0.2">
      <c r="B113" s="25" t="s">
        <v>148</v>
      </c>
      <c r="C113" s="35" t="s">
        <v>149</v>
      </c>
      <c r="D113" s="127"/>
      <c r="E113" s="127"/>
      <c r="F113" s="292"/>
      <c r="G113" s="264"/>
      <c r="H113" s="129"/>
      <c r="I113" s="129"/>
      <c r="J113" s="129"/>
      <c r="K113" s="130"/>
    </row>
    <row r="114" spans="2:16" ht="17.25" customHeight="1" x14ac:dyDescent="0.2">
      <c r="B114" s="131"/>
      <c r="C114" s="6" t="s">
        <v>105</v>
      </c>
      <c r="D114" s="13">
        <f t="shared" ref="D114:F114" si="12">+D116+D117</f>
        <v>1244.3</v>
      </c>
      <c r="E114" s="13">
        <f>+E116+E117</f>
        <v>786.3</v>
      </c>
      <c r="F114" s="301">
        <f t="shared" si="12"/>
        <v>805.6</v>
      </c>
      <c r="G114" s="265"/>
      <c r="H114" s="145"/>
      <c r="I114" s="145"/>
      <c r="J114" s="145"/>
      <c r="K114" s="168"/>
    </row>
    <row r="115" spans="2:16" ht="24" customHeight="1" x14ac:dyDescent="0.2">
      <c r="B115" s="347"/>
      <c r="C115" s="5" t="s">
        <v>106</v>
      </c>
      <c r="D115" s="11"/>
      <c r="E115" s="11"/>
      <c r="F115" s="302"/>
      <c r="G115" s="266" t="s">
        <v>150</v>
      </c>
      <c r="H115" s="146">
        <v>480</v>
      </c>
      <c r="I115" s="146">
        <v>490</v>
      </c>
      <c r="J115" s="146">
        <v>490</v>
      </c>
      <c r="K115" s="213"/>
    </row>
    <row r="116" spans="2:16" ht="27.95" customHeight="1" x14ac:dyDescent="0.2">
      <c r="B116" s="362"/>
      <c r="C116" s="4" t="s">
        <v>29</v>
      </c>
      <c r="D116" s="11">
        <v>1244.3</v>
      </c>
      <c r="E116" s="11"/>
      <c r="F116" s="302"/>
      <c r="G116" s="266" t="s">
        <v>151</v>
      </c>
      <c r="H116" s="146">
        <v>100</v>
      </c>
      <c r="I116" s="146">
        <v>25</v>
      </c>
      <c r="J116" s="146">
        <v>25</v>
      </c>
      <c r="K116" s="213"/>
      <c r="M116" s="7"/>
      <c r="N116" s="7"/>
      <c r="O116" s="7"/>
      <c r="P116" s="7"/>
    </row>
    <row r="117" spans="2:16" ht="29.25" customHeight="1" x14ac:dyDescent="0.2">
      <c r="B117" s="362"/>
      <c r="C117" s="5" t="s">
        <v>32</v>
      </c>
      <c r="D117" s="11"/>
      <c r="E117" s="11">
        <v>786.3</v>
      </c>
      <c r="F117" s="302">
        <v>805.6</v>
      </c>
      <c r="G117" s="266" t="s">
        <v>152</v>
      </c>
      <c r="H117" s="146"/>
      <c r="I117" s="146">
        <v>2</v>
      </c>
      <c r="J117" s="146">
        <v>2</v>
      </c>
      <c r="K117" s="213"/>
    </row>
    <row r="118" spans="2:16" ht="28.5" customHeight="1" x14ac:dyDescent="0.2">
      <c r="B118" s="363"/>
      <c r="C118" s="5"/>
      <c r="D118" s="11"/>
      <c r="E118" s="11"/>
      <c r="F118" s="302"/>
      <c r="G118" s="235" t="s">
        <v>153</v>
      </c>
      <c r="H118" s="23">
        <v>22</v>
      </c>
      <c r="I118" s="23">
        <v>23</v>
      </c>
      <c r="J118" s="23">
        <v>23</v>
      </c>
      <c r="K118" s="214"/>
    </row>
    <row r="119" spans="2:16" ht="27.75" customHeight="1" x14ac:dyDescent="0.2">
      <c r="B119" s="363"/>
      <c r="C119" s="5"/>
      <c r="D119" s="11"/>
      <c r="E119" s="11"/>
      <c r="F119" s="302"/>
      <c r="G119" s="235" t="s">
        <v>154</v>
      </c>
      <c r="H119" s="23">
        <v>1</v>
      </c>
      <c r="I119" s="23"/>
      <c r="J119" s="23"/>
      <c r="K119" s="28" t="s">
        <v>155</v>
      </c>
    </row>
    <row r="120" spans="2:16" ht="27.75" customHeight="1" x14ac:dyDescent="0.2">
      <c r="B120" s="363"/>
      <c r="C120" s="5"/>
      <c r="D120" s="11"/>
      <c r="E120" s="11"/>
      <c r="F120" s="302"/>
      <c r="G120" s="240" t="s">
        <v>156</v>
      </c>
      <c r="H120" s="23">
        <v>3</v>
      </c>
      <c r="I120" s="23">
        <v>2</v>
      </c>
      <c r="J120" s="23">
        <v>1</v>
      </c>
      <c r="K120" s="28" t="s">
        <v>157</v>
      </c>
    </row>
    <row r="121" spans="2:16" ht="27.75" customHeight="1" thickBot="1" x14ac:dyDescent="0.25">
      <c r="B121" s="364"/>
      <c r="C121" s="215"/>
      <c r="D121" s="34"/>
      <c r="E121" s="34"/>
      <c r="F121" s="303"/>
      <c r="G121" s="241" t="s">
        <v>158</v>
      </c>
      <c r="H121" s="38">
        <v>5</v>
      </c>
      <c r="I121" s="38">
        <v>5</v>
      </c>
      <c r="J121" s="38">
        <v>5</v>
      </c>
      <c r="K121" s="94" t="s">
        <v>159</v>
      </c>
    </row>
    <row r="122" spans="2:16" ht="36" customHeight="1" thickBot="1" x14ac:dyDescent="0.25">
      <c r="B122" s="304" t="s">
        <v>160</v>
      </c>
      <c r="C122" s="209" t="s">
        <v>161</v>
      </c>
      <c r="D122" s="210"/>
      <c r="E122" s="210"/>
      <c r="F122" s="305"/>
      <c r="G122" s="267"/>
      <c r="H122" s="211"/>
      <c r="I122" s="211"/>
      <c r="J122" s="211"/>
      <c r="K122" s="212"/>
    </row>
    <row r="123" spans="2:16" ht="30" customHeight="1" thickBot="1" x14ac:dyDescent="0.25">
      <c r="B123" s="57"/>
      <c r="C123" s="154"/>
      <c r="D123" s="155"/>
      <c r="E123" s="155"/>
      <c r="F123" s="306"/>
      <c r="G123" s="268" t="s">
        <v>162</v>
      </c>
      <c r="H123" s="58">
        <v>3</v>
      </c>
      <c r="I123" s="58">
        <v>3</v>
      </c>
      <c r="J123" s="58">
        <v>3</v>
      </c>
      <c r="K123" s="59"/>
    </row>
    <row r="124" spans="2:16" ht="29.45" customHeight="1" thickBot="1" x14ac:dyDescent="0.25">
      <c r="B124" s="21" t="s">
        <v>163</v>
      </c>
      <c r="C124" s="37" t="s">
        <v>164</v>
      </c>
      <c r="D124" s="156"/>
      <c r="E124" s="156"/>
      <c r="F124" s="294"/>
      <c r="G124" s="253"/>
      <c r="H124" s="157"/>
      <c r="I124" s="157"/>
      <c r="J124" s="157"/>
      <c r="K124" s="158"/>
    </row>
    <row r="125" spans="2:16" ht="30" customHeight="1" thickBot="1" x14ac:dyDescent="0.25">
      <c r="B125" s="188" t="s">
        <v>165</v>
      </c>
      <c r="C125" s="216" t="s">
        <v>166</v>
      </c>
      <c r="D125" s="217"/>
      <c r="E125" s="218"/>
      <c r="F125" s="307"/>
      <c r="G125" s="269" t="s">
        <v>167</v>
      </c>
      <c r="H125" s="176">
        <v>100</v>
      </c>
      <c r="I125" s="176">
        <v>100</v>
      </c>
      <c r="J125" s="176">
        <v>100</v>
      </c>
      <c r="K125" s="219"/>
    </row>
    <row r="126" spans="2:16" ht="25.5" customHeight="1" thickBot="1" x14ac:dyDescent="0.25">
      <c r="B126" s="330" t="s">
        <v>168</v>
      </c>
      <c r="C126" s="329" t="s">
        <v>169</v>
      </c>
      <c r="D126" s="332"/>
      <c r="E126" s="332"/>
      <c r="F126" s="333"/>
      <c r="G126" s="269" t="s">
        <v>170</v>
      </c>
      <c r="H126" s="334">
        <v>1</v>
      </c>
      <c r="I126" s="335"/>
      <c r="J126" s="335"/>
      <c r="K126" s="219"/>
    </row>
    <row r="127" spans="2:16" ht="21" customHeight="1" x14ac:dyDescent="0.2">
      <c r="B127" s="116"/>
      <c r="C127" s="117" t="s">
        <v>105</v>
      </c>
      <c r="D127" s="118">
        <f t="shared" ref="D127:E127" si="13">+D129</f>
        <v>10</v>
      </c>
      <c r="E127" s="118">
        <f t="shared" si="13"/>
        <v>0</v>
      </c>
      <c r="F127" s="287">
        <f t="shared" ref="F127" si="14">+F129</f>
        <v>0</v>
      </c>
      <c r="G127" s="336"/>
      <c r="H127" s="337"/>
      <c r="I127" s="337"/>
      <c r="J127" s="337"/>
      <c r="K127" s="338"/>
    </row>
    <row r="128" spans="2:16" ht="17.25" customHeight="1" x14ac:dyDescent="0.2">
      <c r="B128" s="353"/>
      <c r="C128" s="5" t="s">
        <v>106</v>
      </c>
      <c r="D128" s="8"/>
      <c r="E128" s="8"/>
      <c r="F128" s="288"/>
      <c r="G128" s="270"/>
      <c r="H128" s="110"/>
      <c r="I128" s="110"/>
      <c r="J128" s="110"/>
      <c r="K128" s="111"/>
    </row>
    <row r="129" spans="2:11" ht="27.75" customHeight="1" thickBot="1" x14ac:dyDescent="0.25">
      <c r="B129" s="354"/>
      <c r="C129" s="36" t="s">
        <v>107</v>
      </c>
      <c r="D129" s="19">
        <v>10</v>
      </c>
      <c r="E129" s="19">
        <v>0</v>
      </c>
      <c r="F129" s="308">
        <v>0</v>
      </c>
      <c r="G129" s="271"/>
      <c r="H129" s="114"/>
      <c r="I129" s="114"/>
      <c r="J129" s="114"/>
      <c r="K129" s="115"/>
    </row>
    <row r="130" spans="2:11" ht="42.75" customHeight="1" thickBot="1" x14ac:dyDescent="0.25">
      <c r="B130" s="220" t="s">
        <v>171</v>
      </c>
      <c r="C130" s="221" t="s">
        <v>172</v>
      </c>
      <c r="D130" s="222"/>
      <c r="E130" s="222"/>
      <c r="F130" s="309"/>
      <c r="G130" s="262"/>
      <c r="H130" s="149"/>
      <c r="I130" s="149"/>
      <c r="J130" s="149"/>
      <c r="K130" s="150"/>
    </row>
    <row r="131" spans="2:11" ht="43.5" customHeight="1" thickBot="1" x14ac:dyDescent="0.25">
      <c r="B131" s="41"/>
      <c r="C131" s="151"/>
      <c r="D131" s="152"/>
      <c r="E131" s="152"/>
      <c r="F131" s="310"/>
      <c r="G131" s="43" t="s">
        <v>173</v>
      </c>
      <c r="H131" s="42">
        <v>10</v>
      </c>
      <c r="I131" s="42">
        <v>10</v>
      </c>
      <c r="J131" s="42">
        <v>10</v>
      </c>
      <c r="K131" s="167"/>
    </row>
    <row r="132" spans="2:11" ht="31.15" customHeight="1" x14ac:dyDescent="0.2">
      <c r="B132" s="25" t="s">
        <v>174</v>
      </c>
      <c r="C132" s="35" t="s">
        <v>175</v>
      </c>
      <c r="D132" s="127"/>
      <c r="E132" s="127"/>
      <c r="F132" s="292"/>
      <c r="G132" s="252"/>
      <c r="H132" s="129"/>
      <c r="I132" s="129"/>
      <c r="J132" s="129"/>
      <c r="K132" s="130"/>
    </row>
    <row r="133" spans="2:11" ht="17.25" customHeight="1" x14ac:dyDescent="0.2">
      <c r="B133" s="131"/>
      <c r="C133" s="6" t="s">
        <v>105</v>
      </c>
      <c r="D133" s="10">
        <f t="shared" ref="D133:E133" si="15">+D135+D136</f>
        <v>1100</v>
      </c>
      <c r="E133" s="10">
        <f t="shared" si="15"/>
        <v>438.2</v>
      </c>
      <c r="F133" s="290">
        <f t="shared" ref="F133" si="16">+F135+F136</f>
        <v>105</v>
      </c>
      <c r="G133" s="250"/>
      <c r="H133" s="145"/>
      <c r="I133" s="145"/>
      <c r="J133" s="145"/>
      <c r="K133" s="168"/>
    </row>
    <row r="134" spans="2:11" ht="17.25" customHeight="1" x14ac:dyDescent="0.2">
      <c r="B134" s="353"/>
      <c r="C134" s="5" t="s">
        <v>106</v>
      </c>
      <c r="D134" s="8"/>
      <c r="E134" s="8"/>
      <c r="F134" s="288"/>
      <c r="G134" s="248"/>
      <c r="H134" s="110"/>
      <c r="I134" s="110"/>
      <c r="J134" s="110"/>
      <c r="K134" s="111"/>
    </row>
    <row r="135" spans="2:11" ht="27.75" customHeight="1" x14ac:dyDescent="0.2">
      <c r="B135" s="353"/>
      <c r="C135" s="4" t="s">
        <v>29</v>
      </c>
      <c r="D135" s="8">
        <v>1100</v>
      </c>
      <c r="E135" s="8">
        <v>438.2</v>
      </c>
      <c r="F135" s="288">
        <v>105</v>
      </c>
      <c r="G135" s="235" t="s">
        <v>176</v>
      </c>
      <c r="H135" s="66">
        <v>4</v>
      </c>
      <c r="I135" s="66">
        <v>5</v>
      </c>
      <c r="J135" s="66">
        <v>3</v>
      </c>
      <c r="K135" s="28"/>
    </row>
    <row r="136" spans="2:11" ht="18.75" customHeight="1" thickBot="1" x14ac:dyDescent="0.25">
      <c r="B136" s="354"/>
      <c r="C136" s="36" t="s">
        <v>32</v>
      </c>
      <c r="D136" s="19"/>
      <c r="E136" s="19"/>
      <c r="F136" s="308"/>
      <c r="G136" s="261"/>
      <c r="H136" s="112"/>
      <c r="I136" s="112"/>
      <c r="J136" s="112"/>
      <c r="K136" s="113"/>
    </row>
    <row r="137" spans="2:11" ht="43.5" customHeight="1" x14ac:dyDescent="0.2">
      <c r="B137" s="311"/>
      <c r="C137" s="64"/>
      <c r="D137" s="169"/>
      <c r="E137" s="169"/>
      <c r="F137" s="312"/>
      <c r="G137" s="318" t="s">
        <v>177</v>
      </c>
      <c r="H137" s="319">
        <v>3</v>
      </c>
      <c r="I137" s="319">
        <v>3</v>
      </c>
      <c r="J137" s="319">
        <v>3</v>
      </c>
      <c r="K137" s="320"/>
    </row>
    <row r="138" spans="2:11" ht="30" customHeight="1" x14ac:dyDescent="0.2">
      <c r="B138" s="313"/>
      <c r="C138" s="63"/>
      <c r="D138" s="170"/>
      <c r="E138" s="170"/>
      <c r="F138" s="314"/>
      <c r="G138" s="321" t="s">
        <v>178</v>
      </c>
      <c r="H138" s="322">
        <v>96.2</v>
      </c>
      <c r="I138" s="322">
        <v>96.2</v>
      </c>
      <c r="J138" s="322">
        <v>96.2</v>
      </c>
      <c r="K138" s="323"/>
    </row>
    <row r="139" spans="2:11" ht="27.75" customHeight="1" thickBot="1" x14ac:dyDescent="0.25">
      <c r="B139" s="315"/>
      <c r="C139" s="65"/>
      <c r="D139" s="171"/>
      <c r="E139" s="171"/>
      <c r="F139" s="316"/>
      <c r="G139" s="324" t="s">
        <v>179</v>
      </c>
      <c r="H139" s="325">
        <v>10</v>
      </c>
      <c r="I139" s="325">
        <v>10</v>
      </c>
      <c r="J139" s="325">
        <v>10</v>
      </c>
      <c r="K139" s="326"/>
    </row>
    <row r="140" spans="2:11" ht="17.25" customHeight="1" x14ac:dyDescent="0.2">
      <c r="B140" s="162"/>
      <c r="C140" s="163" t="s">
        <v>105</v>
      </c>
      <c r="D140" s="164"/>
      <c r="E140" s="164"/>
      <c r="F140" s="317"/>
      <c r="G140" s="272"/>
      <c r="H140" s="165"/>
      <c r="I140" s="165"/>
      <c r="J140" s="165"/>
      <c r="K140" s="166"/>
    </row>
    <row r="141" spans="2:11" ht="17.25" customHeight="1" x14ac:dyDescent="0.2">
      <c r="B141" s="353"/>
      <c r="C141" s="5" t="s">
        <v>106</v>
      </c>
      <c r="D141" s="8"/>
      <c r="E141" s="8"/>
      <c r="F141" s="288"/>
      <c r="G141" s="248"/>
      <c r="H141" s="110"/>
      <c r="I141" s="110"/>
      <c r="J141" s="110"/>
      <c r="K141" s="111"/>
    </row>
    <row r="142" spans="2:11" ht="28.5" customHeight="1" x14ac:dyDescent="0.2">
      <c r="B142" s="353"/>
      <c r="C142" s="4" t="s">
        <v>29</v>
      </c>
      <c r="D142" s="9"/>
      <c r="E142" s="9"/>
      <c r="F142" s="289"/>
      <c r="G142" s="249"/>
      <c r="H142" s="110"/>
      <c r="I142" s="110"/>
      <c r="J142" s="110"/>
      <c r="K142" s="111"/>
    </row>
    <row r="143" spans="2:11" ht="26.25" customHeight="1" x14ac:dyDescent="0.2">
      <c r="B143" s="121"/>
      <c r="C143" s="6" t="s">
        <v>180</v>
      </c>
      <c r="D143" s="10">
        <f>D68+D80+D84+D95+D104+D108+D114+D127+D133+D140+D75</f>
        <v>32650</v>
      </c>
      <c r="E143" s="10">
        <f>E68+E80+E84+E95+E104+E108+E114+E127+E133+E140+E75</f>
        <v>33726.1</v>
      </c>
      <c r="F143" s="290">
        <f>F68+F80+F84+F95+F104+F108+F114+F127+F133+F140+F75</f>
        <v>33574.1</v>
      </c>
      <c r="G143" s="250"/>
      <c r="H143" s="145"/>
      <c r="I143" s="145"/>
      <c r="J143" s="145"/>
      <c r="K143" s="168"/>
    </row>
    <row r="144" spans="2:11" ht="15.75" customHeight="1" x14ac:dyDescent="0.2">
      <c r="B144" s="172"/>
      <c r="C144" s="4" t="s">
        <v>181</v>
      </c>
      <c r="D144" s="9">
        <v>0</v>
      </c>
      <c r="E144" s="9">
        <v>0</v>
      </c>
      <c r="F144" s="289">
        <v>0</v>
      </c>
      <c r="G144" s="249"/>
      <c r="H144" s="173"/>
      <c r="I144" s="110"/>
      <c r="J144" s="110"/>
      <c r="K144" s="111"/>
    </row>
    <row r="145" spans="2:11" ht="33.6" customHeight="1" thickBot="1" x14ac:dyDescent="0.25">
      <c r="B145" s="174"/>
      <c r="C145" s="36" t="s">
        <v>182</v>
      </c>
      <c r="D145" s="19"/>
      <c r="E145" s="19">
        <f>+E143-D143</f>
        <v>1076.0999999999985</v>
      </c>
      <c r="F145" s="308">
        <f>+F143-E143</f>
        <v>-152</v>
      </c>
      <c r="G145" s="261"/>
      <c r="H145" s="114"/>
      <c r="I145" s="114"/>
      <c r="J145" s="114"/>
      <c r="K145" s="115"/>
    </row>
    <row r="146" spans="2:11" ht="15" customHeight="1" x14ac:dyDescent="0.2">
      <c r="B146" s="62" t="s">
        <v>183</v>
      </c>
    </row>
    <row r="147" spans="2:11" ht="15" customHeight="1" x14ac:dyDescent="0.2">
      <c r="B147" s="62"/>
    </row>
    <row r="148" spans="2:11" ht="15" customHeight="1" x14ac:dyDescent="0.2">
      <c r="B148" s="355" t="s">
        <v>184</v>
      </c>
      <c r="C148" s="355"/>
      <c r="D148" s="355"/>
      <c r="E148" s="355"/>
      <c r="F148" s="355"/>
      <c r="G148" s="355"/>
    </row>
    <row r="149" spans="2:11" ht="15" customHeight="1" x14ac:dyDescent="0.2">
      <c r="B149" s="356" t="s">
        <v>185</v>
      </c>
      <c r="C149" s="356"/>
      <c r="D149" s="356"/>
      <c r="E149" s="356"/>
      <c r="F149" s="356"/>
      <c r="G149" s="356"/>
    </row>
    <row r="150" spans="2:11" ht="15" customHeight="1" x14ac:dyDescent="0.2">
      <c r="B150" s="355" t="s">
        <v>186</v>
      </c>
      <c r="C150" s="355"/>
      <c r="D150" s="355"/>
      <c r="E150" s="355"/>
      <c r="F150" s="355"/>
      <c r="G150" s="355"/>
    </row>
    <row r="151" spans="2:11" ht="15" customHeight="1" x14ac:dyDescent="0.2">
      <c r="B151" s="355" t="s">
        <v>187</v>
      </c>
      <c r="C151" s="355"/>
      <c r="D151" s="355"/>
      <c r="E151" s="355"/>
      <c r="F151" s="355"/>
      <c r="G151" s="355"/>
    </row>
    <row r="152" spans="2:11" ht="15" customHeight="1" x14ac:dyDescent="0.2">
      <c r="B152" s="355" t="s">
        <v>188</v>
      </c>
      <c r="C152" s="355"/>
      <c r="D152" s="355"/>
      <c r="E152" s="355"/>
      <c r="F152" s="355"/>
      <c r="G152" s="355"/>
    </row>
    <row r="153" spans="2:11" ht="13.5" customHeight="1" x14ac:dyDescent="0.2">
      <c r="B153" s="346"/>
      <c r="C153" s="346"/>
      <c r="D153" s="346"/>
      <c r="E153" s="346"/>
      <c r="F153" s="346"/>
      <c r="G153" s="346"/>
    </row>
    <row r="154" spans="2:11" x14ac:dyDescent="0.2">
      <c r="D154" s="175"/>
      <c r="E154" s="175"/>
      <c r="F154" s="175"/>
      <c r="G154" s="327"/>
    </row>
  </sheetData>
  <mergeCells count="46">
    <mergeCell ref="D66:D67"/>
    <mergeCell ref="E66:E67"/>
    <mergeCell ref="F66:F67"/>
    <mergeCell ref="C88:C89"/>
    <mergeCell ref="C90:C92"/>
    <mergeCell ref="C14:C37"/>
    <mergeCell ref="B38:B45"/>
    <mergeCell ref="C38:C45"/>
    <mergeCell ref="C46:C49"/>
    <mergeCell ref="C50:C54"/>
    <mergeCell ref="B50:B54"/>
    <mergeCell ref="B46:B49"/>
    <mergeCell ref="B55:B58"/>
    <mergeCell ref="C55:C58"/>
    <mergeCell ref="B69:B74"/>
    <mergeCell ref="B85:B86"/>
    <mergeCell ref="B76:B78"/>
    <mergeCell ref="B81:B82"/>
    <mergeCell ref="B66:B67"/>
    <mergeCell ref="C66:C67"/>
    <mergeCell ref="B2:K2"/>
    <mergeCell ref="B14:B37"/>
    <mergeCell ref="E3:E4"/>
    <mergeCell ref="F3:F4"/>
    <mergeCell ref="G3:G4"/>
    <mergeCell ref="H3:J3"/>
    <mergeCell ref="K3:K4"/>
    <mergeCell ref="B3:B4"/>
    <mergeCell ref="C3:C4"/>
    <mergeCell ref="D3:D4"/>
    <mergeCell ref="B153:G153"/>
    <mergeCell ref="B109:B110"/>
    <mergeCell ref="B88:B89"/>
    <mergeCell ref="B100:B102"/>
    <mergeCell ref="B134:B136"/>
    <mergeCell ref="B150:G150"/>
    <mergeCell ref="B128:B129"/>
    <mergeCell ref="B148:G148"/>
    <mergeCell ref="B152:G152"/>
    <mergeCell ref="B151:G151"/>
    <mergeCell ref="B141:B142"/>
    <mergeCell ref="B149:G149"/>
    <mergeCell ref="B105:B106"/>
    <mergeCell ref="B96:B98"/>
    <mergeCell ref="B90:B92"/>
    <mergeCell ref="B115:B121"/>
  </mergeCells>
  <pageMargins left="0.39370078740157483" right="0.39370078740157483" top="0.59055118110236227" bottom="0.59055118110236227" header="0" footer="0"/>
  <pageSetup paperSize="9" scale="86" fitToHeight="0" orientation="landscape" r:id="rId1"/>
  <rowBreaks count="4" manualBreakCount="4">
    <brk id="68" max="10" man="1"/>
    <brk id="99" max="10" man="1"/>
    <brk id="116" max="10" man="1"/>
    <brk id="13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003 programa 3 lentelė</vt:lpstr>
      <vt:lpstr>'003 programa 3 lentelė'!Print_Area</vt:lpstr>
      <vt:lpstr>'003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2026-06-03T08:04:47Z</cp:lastPrinted>
  <dcterms:created xsi:type="dcterms:W3CDTF">2023-07-11T10:34:54Z</dcterms:created>
  <dcterms:modified xsi:type="dcterms:W3CDTF">2026-06-03T13:00:02Z</dcterms:modified>
  <cp:category/>
  <cp:contentStatus/>
</cp:coreProperties>
</file>