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KEITIMAI\2026-2028 SVP keitimas\2026–2028 m. SVP keitimas (birželis)\Sprendimo projektas\"/>
    </mc:Choice>
  </mc:AlternateContent>
  <xr:revisionPtr revIDLastSave="0" documentId="13_ncr:1_{1EE02D6E-B06E-4BA1-A51F-13B7AA49C36B}" xr6:coauthVersionLast="47" xr6:coauthVersionMax="47" xr10:uidLastSave="{00000000-0000-0000-0000-000000000000}"/>
  <bookViews>
    <workbookView xWindow="-108" yWindow="-108" windowWidth="23256" windowHeight="12456" xr2:uid="{FEA9E383-1DE5-4AFE-98A8-7A94D3659092}"/>
  </bookViews>
  <sheets>
    <sheet name="006 programa 3 lentelė" sheetId="1" r:id="rId1"/>
  </sheets>
  <definedNames>
    <definedName name="_xlnm.Print_Area" localSheetId="0">'006 programa 3 lentelė'!$A$1:$K$160</definedName>
    <definedName name="_xlnm.Print_Titles" localSheetId="0">'006 programa 3 lentelė'!$3:$5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 i="1" l="1"/>
  <c r="H10" i="1"/>
  <c r="I29" i="1" l="1"/>
  <c r="I28" i="1"/>
  <c r="I26" i="1"/>
  <c r="I121" i="1"/>
  <c r="H118" i="1"/>
  <c r="J73" i="1"/>
  <c r="H28" i="1"/>
  <c r="D133" i="1" l="1"/>
  <c r="E133" i="1"/>
  <c r="F133" i="1"/>
  <c r="F141" i="1" l="1"/>
  <c r="E77" i="1"/>
  <c r="D83" i="1"/>
  <c r="F83" i="1"/>
  <c r="F129" i="1"/>
  <c r="F77" i="1"/>
  <c r="E141" i="1"/>
  <c r="E83" i="1"/>
  <c r="D77" i="1"/>
  <c r="F147" i="1"/>
  <c r="D141" i="1" l="1"/>
  <c r="F108" i="1"/>
  <c r="F150" i="1" s="1"/>
  <c r="D129" i="1" l="1"/>
  <c r="E129" i="1"/>
  <c r="D147" i="1" l="1"/>
  <c r="E147" i="1"/>
  <c r="E108" i="1" l="1"/>
  <c r="E150" i="1" s="1"/>
  <c r="D108" i="1"/>
  <c r="D150" i="1" s="1"/>
  <c r="F152" i="1" l="1"/>
  <c r="E15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Inga Mikalauskienė</author>
    <author>Rima Ališauskė</author>
    <author>Vaiva Lukošienė</author>
    <author>Saulina Paulauskienė</author>
    <author>Saulina Paulauskiene</author>
  </authors>
  <commentList>
    <comment ref="H10" authorId="0" shapeId="0" xr:uid="{CA635507-2D7F-4D86-A8B1-96FDA98694B8}">
      <text>
        <r>
          <rPr>
            <sz val="11"/>
            <color theme="1"/>
            <rFont val="Calibri"/>
            <family val="2"/>
            <charset val="186"/>
            <scheme val="minor"/>
          </rPr>
          <t>Įvažiuojamasis kelias ties Vingio g. nuo Vaigaudų ir Bandužių g. bei ties Vingio g. 37 – 53 vietos</t>
        </r>
      </text>
    </comment>
    <comment ref="I10" authorId="0" shapeId="0" xr:uid="{BEE87148-D090-4418-AC81-44E5148B4022}">
      <text>
        <r>
          <rPr>
            <sz val="11"/>
            <color theme="1"/>
            <rFont val="Calibri"/>
            <family val="2"/>
            <charset val="186"/>
            <scheme val="minor"/>
          </rPr>
          <t xml:space="preserve">1. Įvažiuojamoji aikštelė prie Simonaitytės kalno –  90 vietų.
2. Įvažiuojamasis kelias į Smiltelės g. 14, I. Simonaitytės g. 24 ir 26 – 37 vietos
</t>
        </r>
      </text>
    </comment>
    <comment ref="G12" authorId="0" shapeId="0" xr:uid="{476DACB5-5A89-4CB5-9C5C-FB612A93D84D}">
      <text>
        <r>
          <rPr>
            <sz val="11"/>
            <color theme="1"/>
            <rFont val="Calibri"/>
            <family val="2"/>
            <charset val="186"/>
            <scheme val="minor"/>
          </rPr>
          <t>Pėsčiųjų takų ir panduso įrengimas ties Šilutės pl. 35A ir sujungimas nuo geležinkelio viaduko su Pramonės g.</t>
        </r>
      </text>
    </comment>
    <comment ref="G15" authorId="0" shapeId="0" xr:uid="{87991B4E-CF21-4DE3-B319-A88827384415}">
      <text>
        <r>
          <rPr>
            <sz val="11"/>
            <color theme="1"/>
            <rFont val="Calibri"/>
            <family val="2"/>
            <charset val="186"/>
            <scheme val="minor"/>
          </rPr>
          <t xml:space="preserve">Baltijos 8-oji g., Baltijos 9-oji g., Baltijos 10-oji g., Baltijos 11-oji g.
</t>
        </r>
      </text>
    </comment>
    <comment ref="G16" authorId="0" shapeId="0" xr:uid="{446FBFD8-1A76-48B9-8CEF-3C3782E34AC4}">
      <text>
        <r>
          <rPr>
            <sz val="11"/>
            <color theme="1"/>
            <rFont val="Calibri"/>
            <family val="2"/>
            <charset val="186"/>
            <scheme val="minor"/>
          </rPr>
          <t xml:space="preserve">Raganių 3-oji g. ir Raganių 4-oji g.
</t>
        </r>
      </text>
    </comment>
    <comment ref="G17" authorId="1" shapeId="0" xr:uid="{ACD0F10C-CECB-4EA8-9E3C-77B62E5597E2}">
      <text>
        <r>
          <rPr>
            <sz val="11"/>
            <color theme="1"/>
            <rFont val="Calibri"/>
            <family val="2"/>
            <charset val="186"/>
            <scheme val="minor"/>
          </rPr>
          <t>Baltijos 12-oji, Baltijos 14-oji, Inkaro 2-oji, Inkaro 3-oji</t>
        </r>
      </text>
    </comment>
    <comment ref="G18" authorId="1" shapeId="0" xr:uid="{7E4C169A-C3BF-4AFA-81DD-F739367F9584}">
      <text>
        <r>
          <rPr>
            <sz val="11"/>
            <color theme="1"/>
            <rFont val="Calibri"/>
            <family val="2"/>
            <charset val="186"/>
            <scheme val="minor"/>
          </rPr>
          <t xml:space="preserve">Tauro 18-oji g. 
Tauro 2-oji g. </t>
        </r>
      </text>
    </comment>
    <comment ref="G19" authorId="1" shapeId="0" xr:uid="{33FAF068-1756-4A51-96AA-E961A628D062}">
      <text>
        <r>
          <rPr>
            <sz val="11"/>
            <color theme="1"/>
            <rFont val="Calibri"/>
            <family val="2"/>
            <charset val="186"/>
            <scheme val="minor"/>
          </rPr>
          <t xml:space="preserve">Tauro 18-oji g. 
Tauro 2-oji g. </t>
        </r>
      </text>
    </comment>
    <comment ref="G23" authorId="1" shapeId="0" xr:uid="{AFA760B0-0AC4-468D-BDFA-A4921C18E3FA}">
      <text>
        <r>
          <rPr>
            <sz val="11"/>
            <color theme="1"/>
            <rFont val="Calibri"/>
            <family val="2"/>
            <charset val="186"/>
            <scheme val="minor"/>
          </rPr>
          <t xml:space="preserve">Lėtėjimo juostos ir automobilių stovėjimo vietų  įrengimo Šilutės pl., automobilių stovėjimo vietų įrengimo Simonaitytės g. ir Kretingos g. projektų, kuriuos rengs Projektavimo skyrius </t>
        </r>
      </text>
    </comment>
    <comment ref="H29" authorId="2" shapeId="0" xr:uid="{934E64B1-E35C-404D-8B21-C936A70C5A63}">
      <text>
        <r>
          <rPr>
            <sz val="11"/>
            <color theme="1"/>
            <rFont val="Calibri"/>
            <family val="2"/>
            <charset val="186"/>
            <scheme val="minor"/>
          </rPr>
          <t xml:space="preserve">1. Klaipėdos lopšelis-darželis „Žuvėdra“;
2. Klaipėdos Saulėtekio progimnazija. 
</t>
        </r>
      </text>
    </comment>
    <comment ref="I41" authorId="0" shapeId="0" xr:uid="{C6F3790F-C551-4605-96DA-765CDFACC55C}">
      <text>
        <r>
          <rPr>
            <sz val="11"/>
            <color theme="1"/>
            <rFont val="Calibri"/>
            <family val="2"/>
            <charset val="186"/>
            <scheme val="minor"/>
          </rPr>
          <t xml:space="preserve">Projektavimo skyrius:
1. Įvažiuojamasis kelias į Liepojos g. 150;
2. Įvažiuojamasis kelias į Šilutės pl. 109A;
3. Apvažiuojamasis kelias apie Kretingos g. 179A;
4. Įvažiuojamasis kelias į mažojo kaimelio g. 62A sklypą;
5. Gulbių gatvė;
6. Škunų gatvė;
7. Irklų gatvė;
8. Įvažiuojamasis kelias į Veterinarijos g. 20, 38. </t>
        </r>
      </text>
    </comment>
    <comment ref="H42" authorId="2" shapeId="0" xr:uid="{3211E9F7-CBD2-4240-9101-D61C326FEC5C}">
      <text>
        <r>
          <rPr>
            <sz val="11"/>
            <color theme="1"/>
            <rFont val="Calibri"/>
            <family val="2"/>
            <charset val="186"/>
            <scheme val="minor"/>
          </rPr>
          <t xml:space="preserve">Įvažiuojamojo kelio į Smiltelės g. 14, I. Simonaitytės 24, 26
</t>
        </r>
      </text>
    </comment>
    <comment ref="I42" authorId="2" shapeId="0" xr:uid="{7FC0EBFC-2E0C-4C6A-96BB-61D4C255D51F}">
      <text>
        <r>
          <rPr>
            <sz val="11"/>
            <color theme="1"/>
            <rFont val="Calibri"/>
            <family val="2"/>
            <charset val="186"/>
            <scheme val="minor"/>
          </rPr>
          <t>Įvažiuojamos aikštelės prie I. Simonaitytės kalno projektavimas</t>
        </r>
      </text>
    </comment>
    <comment ref="H43" authorId="2" shapeId="0" xr:uid="{F3C98113-03CA-466D-8700-65F0DE15F73F}">
      <text>
        <r>
          <rPr>
            <sz val="11"/>
            <color theme="1"/>
            <rFont val="Calibri"/>
            <family val="2"/>
            <charset val="186"/>
            <scheme val="minor"/>
          </rPr>
          <t>Įvažiuojamas kelias ties Vingio g. nuo Vaigaudų ir Bandužių g. ir ties Vingio g. 37</t>
        </r>
      </text>
    </comment>
    <comment ref="I43" authorId="2" shapeId="0" xr:uid="{3BD60DE7-8753-4778-B949-8D2F3833D63A}">
      <text>
        <r>
          <rPr>
            <sz val="11"/>
            <color theme="1"/>
            <rFont val="Calibri"/>
            <family val="2"/>
            <charset val="186"/>
            <scheme val="minor"/>
          </rPr>
          <t xml:space="preserve">Įvažiuojama aikštelė prie Simonaitytės kalno
</t>
        </r>
      </text>
    </comment>
    <comment ref="G44" authorId="0" shapeId="0" xr:uid="{F7BA8713-0943-4E81-9722-2B375C9B0141}">
      <text>
        <r>
          <rPr>
            <sz val="11"/>
            <color theme="1"/>
            <rFont val="Calibri"/>
            <family val="2"/>
            <charset val="186"/>
            <scheme val="minor"/>
          </rPr>
          <t xml:space="preserve">Lietaus nuotekų tinklų projektavimo paslaugos
</t>
        </r>
      </text>
    </comment>
    <comment ref="G46" authorId="0" shapeId="0" xr:uid="{DBFF296C-44BD-46E3-8277-1EE5703A5381}">
      <text>
        <r>
          <rPr>
            <sz val="11"/>
            <color theme="1"/>
            <rFont val="Calibri"/>
            <family val="2"/>
            <charset val="186"/>
            <scheme val="minor"/>
          </rPr>
          <t xml:space="preserve">Už rangos darbus
</t>
        </r>
      </text>
    </comment>
    <comment ref="G48" authorId="0" shapeId="0" xr:uid="{A33F907B-3DB6-437E-83CE-901E3E2D0F55}">
      <text>
        <r>
          <rPr>
            <sz val="11"/>
            <color theme="1"/>
            <rFont val="Calibri"/>
            <family val="2"/>
            <charset val="186"/>
            <scheme val="minor"/>
          </rPr>
          <t xml:space="preserve">Rangos darbai bus planuojami, parengus techninį projektą
</t>
        </r>
      </text>
    </comment>
    <comment ref="C51" authorId="0" shapeId="0" xr:uid="{92AA1C3F-68A6-416A-940E-FB4C8E9AE22F}">
      <text>
        <r>
          <rPr>
            <sz val="11"/>
            <color theme="1"/>
            <rFont val="Calibri"/>
            <family val="2"/>
            <charset val="186"/>
            <scheme val="minor"/>
          </rPr>
          <t>Pagal 2024-09-20 Partnerystės sutartį Klaipėdos rajono savivaldybė rengia techninį projektą ir inicijuos rangos darbų pirkimą. Rangos darbai planuojami tik 2026 m. Šia sutartimi Klaipėdos miesto savivaldybės administracija įsipareigos kompensuoti patiriamas išlaidas techniniam projektui parengti ir statybos darbų atlikimui.</t>
        </r>
      </text>
    </comment>
    <comment ref="H63" authorId="0" shapeId="0" xr:uid="{FC559D34-DBA6-4844-A191-6F035D3F9044}">
      <text>
        <r>
          <rPr>
            <sz val="11"/>
            <color theme="1"/>
            <rFont val="Calibri"/>
            <family val="2"/>
            <charset val="186"/>
            <scheme val="minor"/>
          </rPr>
          <t xml:space="preserve">2025 m. Statybos skyrius parengė priešprojektinius pasiūlymus, kuriais remiantis sankryžos sprendiniai patenka į 4 sklypus, kuriems reikalingi tų žemės sklypų savininkų pritarimai. 2 pritarimai yra gauti, 2 – dar trūksta. Trūksta sutikimų iš KVJUD ir privataus asmens. Negavus šių pritarimų, negalima rengti projektinių pasiūlymų ir techninio darbo projekto. </t>
        </r>
      </text>
    </comment>
    <comment ref="G64" authorId="0" shapeId="0" xr:uid="{E5A8A9CB-3389-49B7-827B-B967F8324C9E}">
      <text>
        <r>
          <rPr>
            <sz val="9"/>
            <color indexed="81"/>
            <rFont val="Tahoma"/>
            <family val="2"/>
            <charset val="186"/>
          </rPr>
          <t>Projekto parengimo pradžia – 2028 m., pabaiga – 2029 m.</t>
        </r>
      </text>
    </comment>
    <comment ref="G65" authorId="0" shapeId="0" xr:uid="{6D856195-B92A-4BAF-BDD6-F3462F6DCB97}">
      <text>
        <r>
          <rPr>
            <sz val="9"/>
            <color indexed="81"/>
            <rFont val="Tahoma"/>
            <family val="2"/>
            <charset val="186"/>
          </rPr>
          <t>Projekto parengimo pradžia – 2028 m., pabaiga – 2029 m.</t>
        </r>
      </text>
    </comment>
    <comment ref="G66" authorId="0" shapeId="0" xr:uid="{0819EA97-4395-4B01-BFE9-AC8AA11FAA08}">
      <text>
        <r>
          <rPr>
            <sz val="9"/>
            <color indexed="81"/>
            <rFont val="Tahoma"/>
            <family val="2"/>
            <charset val="186"/>
          </rPr>
          <t>Projekto parengimo pradžia – 2028 m., pabaiga – 2029 m.</t>
        </r>
      </text>
    </comment>
    <comment ref="I70" authorId="0" shapeId="0" xr:uid="{301D95FE-FC79-46ED-AE9F-32E9790818E5}">
      <text>
        <r>
          <rPr>
            <sz val="11"/>
            <color theme="1"/>
            <rFont val="Calibri"/>
            <family val="2"/>
            <charset val="186"/>
            <scheme val="minor"/>
          </rPr>
          <t>1. Mėsininkų g. nuo Žvejų g. iki Didžiosios Vandens g.;
2. Vežėjų g. nuo Žvejų g. iki Turgaus g.;
3. Kurpių g. nuo Tiltų g. iki Turgaus g.;
4. Kalvių g.;
5. Mažosios Vandens g. nuo Tiltų g. iki Turgaus g.;
6. Kepėjų g. nuo Tiltų g. iki Kurpių g.;
7. Jono g. nuo Tiltų g. iki Kurpių g.;
8. Tomo g. nuo Tiltų g. iki Pylimo g.
9. Pylimo g.</t>
        </r>
      </text>
    </comment>
    <comment ref="G90" authorId="0" shapeId="0" xr:uid="{384B3085-88D1-4E88-BA65-351DD787104E}">
      <text>
        <r>
          <rPr>
            <sz val="11"/>
            <color theme="1"/>
            <rFont val="Calibri"/>
            <family val="2"/>
            <charset val="186"/>
            <scheme val="minor"/>
          </rPr>
          <t xml:space="preserve">UAB „Klaipėdos paslaugos“
</t>
        </r>
      </text>
    </comment>
    <comment ref="G91" authorId="0" shapeId="0" xr:uid="{CF73A0C4-CE49-42DF-A8A5-ECE8F458D5A2}">
      <text>
        <r>
          <rPr>
            <sz val="11"/>
            <color theme="1"/>
            <rFont val="Calibri"/>
            <family val="2"/>
            <charset val="186"/>
            <scheme val="minor"/>
          </rPr>
          <t xml:space="preserve">UAB „Klaipėdos paslaugos“
</t>
        </r>
      </text>
    </comment>
    <comment ref="G98" authorId="3" shapeId="0" xr:uid="{8A79EB32-2671-4CAC-A0F3-64E55FFB26F8}">
      <text>
        <r>
          <rPr>
            <sz val="11"/>
            <color theme="1"/>
            <rFont val="Calibri"/>
            <family val="2"/>
            <charset val="186"/>
            <scheme val="minor"/>
          </rPr>
          <t>Klaipėdiečio kortelė - metiniai</t>
        </r>
      </text>
    </comment>
    <comment ref="G101" authorId="4" shapeId="0" xr:uid="{2C064BAD-8F97-49AF-B203-784C9CDFA391}">
      <text>
        <r>
          <rPr>
            <sz val="11"/>
            <color theme="1"/>
            <rFont val="Calibri"/>
            <family val="2"/>
            <charset val="186"/>
            <scheme val="minor"/>
          </rPr>
          <t xml:space="preserve">Lengvatiniai 10 eurų bilietai: 
• pradinukų 9 mėnesių 
• senjorų nuo 70 metų metiniai (nuo 2026 metų - senjorų nuo 65 metų metiniai) su Klaipėdiečio kortelė
</t>
        </r>
      </text>
    </comment>
    <comment ref="G102" authorId="4" shapeId="0" xr:uid="{7593F946-A46F-458B-9D9F-FE8134122AB9}">
      <text>
        <r>
          <rPr>
            <sz val="9"/>
            <color indexed="81"/>
            <rFont val="Tahoma"/>
            <family val="2"/>
            <charset val="186"/>
          </rPr>
          <t>Iš kaimų ir kitų miestų važinėjantiems moksleiviams kompensuojama per sutartis su mokyklomis</t>
        </r>
      </text>
    </comment>
    <comment ref="H105" authorId="3" shapeId="0" xr:uid="{E609C5EB-7B94-493A-80F2-093FDC76FBB5}">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I105" authorId="3" shapeId="0" xr:uid="{AA79E508-C969-4D05-8CCD-623B6EEA0B73}">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J105" authorId="3" shapeId="0" xr:uid="{9D604A44-B197-48E9-8420-58BB96FD9287}">
      <text>
        <r>
          <rPr>
            <sz val="11"/>
            <color theme="1"/>
            <rFont val="Calibri"/>
            <family val="2"/>
            <charset val="186"/>
            <scheme val="minor"/>
          </rPr>
          <t>1.Sodų bendrija „Vaiteliai“–„Rasa“.  
2. Klaipėdos autobusų stotis–Palangos oro uostas. 
3.- 5. Trys skirtingi maršrutai (22, 22A ir 22B)  į LEZ teritoriją.
6. Danės upės vandens kelias.</t>
        </r>
      </text>
    </comment>
    <comment ref="H106" authorId="2" shapeId="0" xr:uid="{4FB0C8AC-4E28-4E36-9AAD-7A766BC8041C}">
      <text>
        <r>
          <rPr>
            <sz val="11"/>
            <color theme="1"/>
            <rFont val="Calibri"/>
            <family val="2"/>
            <charset val="186"/>
            <scheme val="minor"/>
          </rPr>
          <t>Vėtrungės st. (Taikos pr. 28)</t>
        </r>
      </text>
    </comment>
    <comment ref="G107" authorId="1" shapeId="0" xr:uid="{87F68FAA-0FC4-4987-94D3-49B587FA2BE4}">
      <text>
        <r>
          <rPr>
            <sz val="11"/>
            <color theme="1"/>
            <rFont val="Calibri"/>
            <family val="2"/>
            <charset val="186"/>
            <scheme val="minor"/>
          </rPr>
          <t>2 vnt. įrengimas Šiaurės prospekte šalia Pievų g. sankryžos Klaipėdoje (prie Valstybės įmonės „Regitra</t>
        </r>
      </text>
    </comment>
    <comment ref="H118" authorId="3" shapeId="0" xr:uid="{F897538D-0E28-4315-B6E1-BE298C750098}">
      <text>
        <r>
          <rPr>
            <sz val="11"/>
            <color theme="1"/>
            <rFont val="Calibri"/>
            <family val="2"/>
            <charset val="186"/>
            <scheme val="minor"/>
          </rPr>
          <t>15 dviračių įrenginių prižiūri KKT (11 dviračių laikymo vietos (įrengtų adresu Malūnininkų g. 1, Taikos pr. bei Rumpiškės g. 1, Rumpiškės II kvartalai, Ligoninės st.), 
2 dviračių skaičiuokliai (įrengtų prie PC „Akropolis“, Taikos pr. ir prie „Atgimimo“ autobusų stotelės), 
2  pėsčiųjų/dviratininkų skaičiavimo kameros (Turgaus st. ir Atgimimo st.).  
4 KIŽ prižiūri KLAP (1 vnt. Pilies g. ir Daržų g. sankirtoje, 1 vnt. N. Uosto ir N. Sodo sankryžoje, 2 vnt. ant Lideikio g. viaduko).</t>
        </r>
      </text>
    </comment>
    <comment ref="I127" authorId="0" shapeId="0" xr:uid="{B8A90C51-EF28-4F50-A1F1-6811EEA2D7FA}">
      <text>
        <r>
          <rPr>
            <sz val="11"/>
            <color theme="1"/>
            <rFont val="Calibri"/>
            <family val="2"/>
            <charset val="186"/>
            <scheme val="minor"/>
          </rPr>
          <t>1) Klemiškės g. ir Joniškės g. žiedinės sankryžos; 
2) Šiaurės prospekto–Pievų g. žiedinės sankryžos; 
3) Klaipėdos g.–Liepojos g. ir Klaipėdos g.–Kretingos g. žiedinių sankryžų;
4) Kaštonų g.–Kretingos g. žiedinės sankryžos ir trumpo sustojimo vietų;  
5) Joniškės g.–Bangų g.–Mokyklos g. žiedinės sankryžos.</t>
        </r>
      </text>
    </comment>
    <comment ref="C137" authorId="0" shapeId="0" xr:uid="{0E7EBFBB-05F9-4F93-9A34-3318BD54BAF6}">
      <text>
        <r>
          <rPr>
            <sz val="11"/>
            <color theme="1"/>
            <rFont val="Calibri"/>
            <family val="2"/>
            <charset val="186"/>
            <scheme val="minor"/>
          </rPr>
          <t>Kompleksiškas Taikos pr. – Tiltų g.– H. Manto g.–Liepojos g. ruožo sutvarkymas, įskaitant šviesoforų valdymą, dviračių ir pėsčiųjų takus, šaligatvių dangas, nuovažas, apšvietimą.</t>
        </r>
      </text>
    </comment>
    <comment ref="G138" authorId="0" shapeId="0" xr:uid="{9327FD43-058D-420B-B9F9-1CEA72F415AE}">
      <text>
        <r>
          <rPr>
            <sz val="11"/>
            <color theme="1"/>
            <rFont val="Calibri"/>
            <family val="2"/>
            <charset val="186"/>
            <scheme val="minor"/>
          </rPr>
          <t>11,563 (2029 m.)</t>
        </r>
      </text>
    </comment>
    <comment ref="G139" authorId="0" shapeId="0" xr:uid="{22BD25AE-629A-4DDE-ADE7-04FCADD4AF9A}">
      <text>
        <r>
          <rPr>
            <sz val="11"/>
            <color theme="1"/>
            <rFont val="Calibri"/>
            <family val="2"/>
            <charset val="186"/>
            <scheme val="minor"/>
          </rPr>
          <t>10 000 (2029 m.)</t>
        </r>
      </text>
    </comment>
    <comment ref="G140" authorId="0" shapeId="0" xr:uid="{3BDB2BC4-6E59-4D80-9887-A552CDB3821D}">
      <text>
        <r>
          <rPr>
            <sz val="11"/>
            <color theme="1"/>
            <rFont val="Calibri"/>
            <family val="2"/>
            <charset val="186"/>
            <scheme val="minor"/>
          </rPr>
          <t xml:space="preserve">Rodiklio reikšmė (1 vnt.) bus pasiekta 2029 m. </t>
        </r>
      </text>
    </comment>
  </commentList>
</comments>
</file>

<file path=xl/sharedStrings.xml><?xml version="1.0" encoding="utf-8"?>
<sst xmlns="http://schemas.openxmlformats.org/spreadsheetml/2006/main" count="301" uniqueCount="232">
  <si>
    <t>Programos uždavinio, priemonės kodas ir požymis</t>
  </si>
  <si>
    <t>Uždavinio, priemonės pavadinimas, finansavimo šaltiniai</t>
  </si>
  <si>
    <t>2026 metų asignavimai ir kitos lėšos</t>
  </si>
  <si>
    <t>2027 metų asignavimai ir kitos lėšos</t>
  </si>
  <si>
    <t>2028 metų asignavimai ir kitos lėšos</t>
  </si>
  <si>
    <t>Stebėsenos rodiklio pavadinimas (matavimo vnt.)</t>
  </si>
  <si>
    <t>Savivaldybės strateginio plėtros plano rodiklis</t>
  </si>
  <si>
    <t>2026 m.</t>
  </si>
  <si>
    <t>2027 m.</t>
  </si>
  <si>
    <t>2028 m.</t>
  </si>
  <si>
    <t>006-01 (T)</t>
  </si>
  <si>
    <t>Uždavinys: Rekonstruoti, tiesti ir prižiūrėti gatves</t>
  </si>
  <si>
    <t xml:space="preserve">Automobilių kelių su danga ilgis, palyginti su bendru kelių ilgiu, proc. </t>
  </si>
  <si>
    <t>Gatvių tankis, km/kv. km</t>
  </si>
  <si>
    <t>Zonų be CO₂ emisijos, vnt.</t>
  </si>
  <si>
    <t>Įrengta automobilių stovėjimo vietų, vnt.</t>
  </si>
  <si>
    <t>006-01-01 (TP)</t>
  </si>
  <si>
    <t>Priemonė: Gatvių tiesimas ir rekonstravimas</t>
  </si>
  <si>
    <t>006-01-01-01</t>
  </si>
  <si>
    <t>Atlikta rangos darbų. Užbaigtumas, proc.</t>
  </si>
  <si>
    <t>P-3.1.3.1-1</t>
  </si>
  <si>
    <t>006-01-01-02</t>
  </si>
  <si>
    <t>Jungiamojo kelio ties Vilniaus pl. Klaipėdoje įvažiuoti į Klaipėdos laisvosios ekonominės zonos teritoriją tiesimas</t>
  </si>
  <si>
    <t>006-01-01-03</t>
  </si>
  <si>
    <t>Danės g. rekonstravimas nuo Laivų skg. iki Artojų g.</t>
  </si>
  <si>
    <t>Atlikta rangos darbų (Artojų g.). Užbaigtumas, proc.</t>
  </si>
  <si>
    <t>P-3.1.3.5-1</t>
  </si>
  <si>
    <t>006-01-01-04</t>
  </si>
  <si>
    <t>Atlikta rangos darbų (III etapas). Užbaigtumas, proc.</t>
  </si>
  <si>
    <t>P-3.1.3.4-3</t>
  </si>
  <si>
    <t>Atlikta rangos darbų (VI etapas). Užbaigtumas, proc.</t>
  </si>
  <si>
    <t> </t>
  </si>
  <si>
    <t>Atlikta rangos darbų (V etapas). Užbaigtumas, proc.</t>
  </si>
  <si>
    <t xml:space="preserve">Parengtas techninis projektas (VII etapas),  vnt. </t>
  </si>
  <si>
    <t>Atlikta rangos darbų (VII etapas.). Užbaigtumas, proc.</t>
  </si>
  <si>
    <t>006-01-01-05</t>
  </si>
  <si>
    <t>Klaipėdos miesto gatvių rekonstravimas bendromis savivaldybės ir privačių asmenų lėšomis</t>
  </si>
  <si>
    <t>Atlikta rangos darbų. Užbaigtumas, proc. (Kurėnų g.)</t>
  </si>
  <si>
    <t>P-3.1.3.4-3
P-3.2.2.2-1</t>
  </si>
  <si>
    <t>006-01-01-06</t>
  </si>
  <si>
    <t>Medžiagų tyrimas ir kontroliniai bandymai, topografinių nuotraukų, išpildomųjų geodezinių nuotraukų įsigijimas, statinių projektų ekspertizių, inžinerinės bei želdinių tvarkymo paslaugos</t>
  </si>
  <si>
    <t>Suteikta gatvių dangų, konstruktyvo ir betoninių gaminių kontrolinių bandymų paslaugų. Užbaigtumas, proc.</t>
  </si>
  <si>
    <t>006-01-01-07</t>
  </si>
  <si>
    <t>Ištisinio asfaltbetonio dangos remontas</t>
  </si>
  <si>
    <r>
      <rPr>
        <sz val="10"/>
        <color rgb="FF000000"/>
        <rFont val="Times New Roman"/>
        <family val="1"/>
        <charset val="186"/>
      </rPr>
      <t>Paklota ištisinio asfaltbetonio dangos,  tūkst. m</t>
    </r>
    <r>
      <rPr>
        <vertAlign val="superscript"/>
        <sz val="10"/>
        <color rgb="FF000000"/>
        <rFont val="Times New Roman"/>
        <family val="1"/>
        <charset val="186"/>
      </rPr>
      <t>2</t>
    </r>
  </si>
  <si>
    <t>006-01-01-08</t>
  </si>
  <si>
    <t xml:space="preserve">Kietųjų dangų (šaligatvių, gatvių, takų) remontas </t>
  </si>
  <si>
    <r>
      <t>Suremontuota gatvių akmens grindinio dangos, tūkst. m</t>
    </r>
    <r>
      <rPr>
        <vertAlign val="superscript"/>
        <sz val="10"/>
        <rFont val="Times New Roman"/>
        <family val="1"/>
      </rPr>
      <t>2</t>
    </r>
  </si>
  <si>
    <r>
      <t>Suremontuota asfaltbetonio dangos duobių, tūkst. m</t>
    </r>
    <r>
      <rPr>
        <vertAlign val="superscript"/>
        <sz val="10"/>
        <rFont val="Times New Roman"/>
        <family val="1"/>
      </rPr>
      <t>2</t>
    </r>
  </si>
  <si>
    <t xml:space="preserve">Prižiūrima žvyruotos dangos, km </t>
  </si>
  <si>
    <r>
      <rPr>
        <sz val="10"/>
        <color rgb="FF000000"/>
        <rFont val="Times New Roman"/>
        <family val="1"/>
        <charset val="186"/>
      </rPr>
      <t>Suremontuota šaligatvių, tūkst. m</t>
    </r>
    <r>
      <rPr>
        <vertAlign val="superscript"/>
        <sz val="10"/>
        <color rgb="FF000000"/>
        <rFont val="Times New Roman"/>
        <family val="1"/>
        <charset val="186"/>
      </rPr>
      <t>2</t>
    </r>
  </si>
  <si>
    <t>Įstaigų, kurių kiemuose atlikta dangų remonto darbų, skaičius</t>
  </si>
  <si>
    <t>006-01-01-09</t>
  </si>
  <si>
    <t>Prižiūrėta tiltų ir viadukų, vnt.</t>
  </si>
  <si>
    <t>Atlikta Biržos tilto remonto rangos darbų. Užbaigtumas, proc.</t>
  </si>
  <si>
    <t>006-01-01-10</t>
  </si>
  <si>
    <t xml:space="preserve">Klaipėdos miesto žvyruotų gatvių kapitalinis remontas </t>
  </si>
  <si>
    <t>Atlikta rangos darbų. Užbaigtumas, proc. (pravažiuojamieji keliai: nuo Tilžės g. iki Raganių 4-osios g.; nuo Raganių 4-osios g. iki Raganių 1-osios g.)</t>
  </si>
  <si>
    <t>Atlikta rangos darbų. Užbaigtumas, proc. (Lendrūnų g., Blušių g.)</t>
  </si>
  <si>
    <t>Atlikta rangos darbų. Užbaigtumas, proc. (Bičiulių g.)</t>
  </si>
  <si>
    <t>Atlikta rangos darbų. Užbaigtumas, proc. (Renetų g., pravažiuojamieji keliai: iki Renetų g., iki geležinkelio,  tarp Renetų g.)</t>
  </si>
  <si>
    <t>Atlikta rangos darbų. Užbaigtumas, proc. (pravažiuojamasis kelias tarp Debesų g. ir Tauro 18-osios g.)</t>
  </si>
  <si>
    <t>Atlikta rangos darbų. Užbaigtumas, proc. (privažiuojamasis kelias prie Veterinarijos g. 47A)</t>
  </si>
  <si>
    <t>Atlikta rangos darbų. Užbaigtumas, proc. (įvažiuojamasis kelias į Verpėjų g. 39B)</t>
  </si>
  <si>
    <t>Atlikta rangos darbų. Užbaigtumas, proc. (Akmenų g. – ruožas nuo Akmenų g. 10 iki Tauralaukio g.)</t>
  </si>
  <si>
    <t>Atlikta rangos darbų. Užbaigtumas, proc. (Karlskronos g. – ruožas nuo Smiltelės g. iki Irklų g.)</t>
  </si>
  <si>
    <t>Parengta techninių projektų, vnt.</t>
  </si>
  <si>
    <t xml:space="preserve">Atlikta rangos darbų. Užbaigtumas, proc. </t>
  </si>
  <si>
    <t>006-01-01-11</t>
  </si>
  <si>
    <t>Įrengta ar atnaujinta įvažiuojamųjų kelių, vnt.</t>
  </si>
  <si>
    <t>P-3.2.2.2-2</t>
  </si>
  <si>
    <t>006-01-01-12</t>
  </si>
  <si>
    <t>Dubliuojančios gatvės nuo Šiltnamių g. iki Klaipėdos g. su pėsčiųjų ir dviračių taku ir įvažomis į Liepojos g. įrengimas</t>
  </si>
  <si>
    <t>Parengtas techninis projektas, vnt.</t>
  </si>
  <si>
    <t>006-01-01-13</t>
  </si>
  <si>
    <t>Aukštosios g. rekonstrukcija</t>
  </si>
  <si>
    <t>006-01-01-14</t>
  </si>
  <si>
    <t>Paryžiaus Komunos g. kapitalinis remontas (nuo Šilutės pl. iki Taikos pr.)</t>
  </si>
  <si>
    <t>Atliktas galutinis mokėjimas, proc.</t>
  </si>
  <si>
    <t>006-01-01-15</t>
  </si>
  <si>
    <t>Smiltynės g. ir kranto tvirtinimo kapitalinis remontas nuo Jūrų muziejaus iki Senosios Smiltynės perkėlos</t>
  </si>
  <si>
    <t>P-1.2.1.1-5</t>
  </si>
  <si>
    <t>006-01-01-16</t>
  </si>
  <si>
    <t>Joniškės g. saugumo pagerinimo priemonių, autobusų sustojimo įvažos, pėsčiųjų ir dviračio tako jungties su Žemaičių g. įrengimas</t>
  </si>
  <si>
    <t>006-01-01-17</t>
  </si>
  <si>
    <t>006-01-01-18</t>
  </si>
  <si>
    <t xml:space="preserve">Kelio ruožo (jungties) nuo Tauralaukio iki miesto ribos ties Aukštkiemių kaimu (su dviračių taku) įrengimas </t>
  </si>
  <si>
    <t>006-01-01-19</t>
  </si>
  <si>
    <r>
      <t>Bastionų g. nuo Danės g. iki Bangų g. (įskaitant tiltą per Danės upę) tiesimas</t>
    </r>
    <r>
      <rPr>
        <b/>
        <sz val="10"/>
        <color rgb="FF000000"/>
        <rFont val="Times New Roman"/>
        <family val="1"/>
        <charset val="186"/>
      </rPr>
      <t xml:space="preserve"> bei pėsčiųjų ir dviračių tako krantinėje rekonstravimas</t>
    </r>
  </si>
  <si>
    <t>Parengtas techninis projektas (vystytojo lėšomis), vnt.</t>
  </si>
  <si>
    <t>Rekonstruotas pėsčiųjų ir dviračių takas krantinėje, proc.</t>
  </si>
  <si>
    <t>Įrengta gatvė (įskaitant tiltą), proc.</t>
  </si>
  <si>
    <t>006-01-01-20</t>
  </si>
  <si>
    <t>Privažiuojamojo kelio įrengimas prie „Vyturio“ progimnazijos</t>
  </si>
  <si>
    <t>006-01-01-21</t>
  </si>
  <si>
    <t>Kelio Nr. KL1277 į Kairių poligoną ruožo remonto darbai</t>
  </si>
  <si>
    <t>006-01-01-22</t>
  </si>
  <si>
    <t>Privažiuojamojo kelio (gatvės) ruožo Nr. KL1278 nuo Kairių gatvės Klaipėdos mieste iki Kairių poligono kapitalinio remonto darbai</t>
  </si>
  <si>
    <t>006-01-01-23</t>
  </si>
  <si>
    <t>Parengtas techninis darbo projektas, vnt.</t>
  </si>
  <si>
    <t>006-01-01-24</t>
  </si>
  <si>
    <t>Naujojo Sodo g. ir Naujosios Uosto g. sankryžos rekonstravimas</t>
  </si>
  <si>
    <t>006-01-01-25</t>
  </si>
  <si>
    <t>006-01-01-26</t>
  </si>
  <si>
    <t>006-01-01-27</t>
  </si>
  <si>
    <t>J. Janonio g., Švyturio g. ir Naujosios Uosto g. sankryžos rekonstravimas</t>
  </si>
  <si>
    <t>006-01-01-28</t>
  </si>
  <si>
    <t>Senamiesčio gatvių remontas</t>
  </si>
  <si>
    <t>006-01-01-29</t>
  </si>
  <si>
    <t>Susisiekimo komunikacijų: gatvės, autobusų sustojimo aikštelės, pėsčiųjų ir dviračių tako Giruliuose Stoties g., Turistų g., Šlaito g. rekonstravimas, kapitalinis remontas</t>
  </si>
  <si>
    <t>006-01-01-30</t>
  </si>
  <si>
    <t>Jaunystės g. ir privažiuojamojo kelio (įskaitant sankryžą) bei Rūko g. kapitalinis remontas</t>
  </si>
  <si>
    <t>006-01-01-31</t>
  </si>
  <si>
    <r>
      <t xml:space="preserve">Martyno Jankaus g. </t>
    </r>
    <r>
      <rPr>
        <b/>
        <sz val="10"/>
        <color rgb="FF000000"/>
        <rFont val="Times New Roman"/>
        <family val="1"/>
        <charset val="186"/>
      </rPr>
      <t>tiesimas</t>
    </r>
  </si>
  <si>
    <t>Savivaldybės biudžetas (įskaitant skolintas lėšas)</t>
  </si>
  <si>
    <t>Iš jo:</t>
  </si>
  <si>
    <t xml:space="preserve">Savivaldybės biudžeto lėšos (nuosavos, be ankstesnių metų likučio)' </t>
  </si>
  <si>
    <t>Lietuvos Respublikos valstybės biudžeto dotacijos'</t>
  </si>
  <si>
    <t>Ankstesnių metų likučiai'</t>
  </si>
  <si>
    <t>Skolintos lėšos'</t>
  </si>
  <si>
    <t xml:space="preserve">Kiti šaltiniai </t>
  </si>
  <si>
    <t>Iš jų:</t>
  </si>
  <si>
    <t>Kiti šaltiniai (KPP)'</t>
  </si>
  <si>
    <t>Kiti šaltiniai (kiti finansavimo šaltiniai)'</t>
  </si>
  <si>
    <t>Kiti šaltiniai (KVJUD)'</t>
  </si>
  <si>
    <t>Kiti šaltiniai (valstybės biudžeto lėšos)'</t>
  </si>
  <si>
    <t>006-02 (T)</t>
  </si>
  <si>
    <t>Uždavinys: Užtikrinti patogios viešojo transporto sistemos funkcionavimą</t>
  </si>
  <si>
    <t>Netaršių autobusų, aptarnaujančių miestą, dalis, proc.</t>
  </si>
  <si>
    <t>Autobusų, pritaikytų žmonėms su negalia, aptarnaujančių miestą, dalis, proc.</t>
  </si>
  <si>
    <t>Autobusų, kurių amžius neviršija 15 metų, dalis miesto viešajame transporte, proc.</t>
  </si>
  <si>
    <t>Gatvių, kuriomis važinėja viešasis transportas, ilgis, km</t>
  </si>
  <si>
    <t>Keleivių, pervežtų vietinio (miesto ar priemiestinio) reguliaraus susisiekimo maršrutais, skaičius, tenkantis vienam savivaldybės gyventojui per metus, koef.</t>
  </si>
  <si>
    <t>R-3.1.2-1</t>
  </si>
  <si>
    <t>Ekologišku kuru varomų viešojo transporto priemonių ridos dalis nuo visų viešojo transporto priemonių ridos, proc.</t>
  </si>
  <si>
    <t>R-3.1.2-2</t>
  </si>
  <si>
    <t>006-02-01 (TP)</t>
  </si>
  <si>
    <t>Priemonė: Viešojo transporto paslaugų organizavimas</t>
  </si>
  <si>
    <t>006-02-01-01</t>
  </si>
  <si>
    <t>Transporto kompensacijų mokėjimas</t>
  </si>
  <si>
    <t>Parduota vienkartinių lengvatinių bilietų, mln. vnt.</t>
  </si>
  <si>
    <t>Parduota terminuotų lengvatinių bilietų su 20 proc. nuolaida, tūkst. vnt.</t>
  </si>
  <si>
    <t>Parduota terminuotų lengvatinių bilietų su 50 proc. nuolaida, tūkst. vnt.</t>
  </si>
  <si>
    <t>Parduota terminuotų lengvatinių bilietų su 80 proc. nuolaida, tūkst. vnt.</t>
  </si>
  <si>
    <t>Parduota terminuotų lengvatinių bilietų su 96 proc. nuolaida, tūkst. vnt.</t>
  </si>
  <si>
    <t>Kompensuota bilietų moksleiviams ir profesinių mokyklų moksleiviams, tūkst. vnt.</t>
  </si>
  <si>
    <t>006-02-01-02</t>
  </si>
  <si>
    <t>Nuostolių, patirtų vykdant keleivinio kelių transporto viešųjų paslaugų vežant keleivius vietinio (miesto) reguliaraus susisiekimo autobusų maršrutais, kompensavimas</t>
  </si>
  <si>
    <t>Kompensuota nuostolingų maršrutų, vnt.</t>
  </si>
  <si>
    <t>006-02-01-03</t>
  </si>
  <si>
    <t>Viešojo transporto priežiūros ir paslaugų kokybės kontroliavimas</t>
  </si>
  <si>
    <t>Vykdyta viešojo transporto priemonių patikrinimų, tūkst. val.</t>
  </si>
  <si>
    <t>006-02-01-04</t>
  </si>
  <si>
    <t>Nuostolingų maršrutų subsidijavimas priemiesčio ir miesto maršrutus aptarnaujantiems vežėjams</t>
  </si>
  <si>
    <t>Subsidijuojamų maršrutų skaičius, vnt.</t>
  </si>
  <si>
    <t>006-02-01-05</t>
  </si>
  <si>
    <t>Klaipėdos miesto viešojo transporto švieslenčių ir informacinių švieslenčių įrengimas ir atnaujinimas</t>
  </si>
  <si>
    <t>Įrengta elektros įvadų švieslentėms įrengti, vnt.</t>
  </si>
  <si>
    <t>006-02-01-06</t>
  </si>
  <si>
    <t>Keleivinio transporto stotelių su įvažomis Klaipėdos miesto gatvėse projektavimas ir įrengimas</t>
  </si>
  <si>
    <t>Atlikta rangos darbų.  Užbaigtumas, proc. II etapas</t>
  </si>
  <si>
    <t>P-3.1.2.2-1</t>
  </si>
  <si>
    <t>006-03 (T)</t>
  </si>
  <si>
    <t xml:space="preserve">Uždavinys: Diegti eismo srautų reguliavimo ir saugumo priemones </t>
  </si>
  <si>
    <t>Visavertiškai funkcionuojantis miesto stebėsenos bei eismo valdymo centras, vnt.</t>
  </si>
  <si>
    <t>006-03-01 (TP)</t>
  </si>
  <si>
    <t>Priemonė: Eismo srautų reguliavimo ir saugumo priemonių įgyvendinimas</t>
  </si>
  <si>
    <t>006-03-01-01</t>
  </si>
  <si>
    <t>Eismo reguliavimo infrastruktūros eksploatacija ir įrengimas</t>
  </si>
  <si>
    <t xml:space="preserve">Eksploatuojama eismo reguliavimo priemonių, tūkst. vnt. </t>
  </si>
  <si>
    <t>Eksploatuojama šviesoforų, vnt.</t>
  </si>
  <si>
    <r>
      <t>Suženklinta gatvių, tūkst. m</t>
    </r>
    <r>
      <rPr>
        <vertAlign val="superscript"/>
        <sz val="10"/>
        <color rgb="FF000000"/>
        <rFont val="Times New Roman"/>
        <family val="1"/>
        <charset val="186"/>
      </rPr>
      <t>2</t>
    </r>
  </si>
  <si>
    <t>Prižiūrima dviračių įrenginių (dviračių saugyklų ir skaičiuoklių) ir kintamos informacijos kelio ženklų, vnt.</t>
  </si>
  <si>
    <t>Įrengta trumpalaikių stovėjimo vietų (kelio ženklų įrengimas) prie mokyklų ir vaikų darželių, vnt.</t>
  </si>
  <si>
    <t xml:space="preserve">P-3.1.3.6-1
</t>
  </si>
  <si>
    <t>Sankryžų, kuriose atnaujintos šviesoforų sistemos, skaičius, vnt.</t>
  </si>
  <si>
    <t>Įrengti kintamos informacijos ženklai Mokyklos g., proc.</t>
  </si>
  <si>
    <t>006-03-01-02</t>
  </si>
  <si>
    <t>Mokamo automobilių stovėjimo sistemos mieste kūrimas ir išlaikymas</t>
  </si>
  <si>
    <t>Eksploatuojama bilietų automatų, vnt.</t>
  </si>
  <si>
    <t>P-3.1.1.5-1</t>
  </si>
  <si>
    <t>006-03-01-03</t>
  </si>
  <si>
    <t>Automatinės eismo priežiūros prietaisų eksploatacija ir įrengimas</t>
  </si>
  <si>
    <t>Eksploatuojama greičio matuoklių, vnt.</t>
  </si>
  <si>
    <t>P-2.4.3.5-2</t>
  </si>
  <si>
    <t>006-03-01-04</t>
  </si>
  <si>
    <t>Eismo tyrimai (auditai, juodosios dėmės, srautai ir pan.)</t>
  </si>
  <si>
    <t>Atlikta saugaus eismo auditų, vnt.</t>
  </si>
  <si>
    <t>Parengtas juodųjų dėmių žemėlapis, vnt.</t>
  </si>
  <si>
    <t>Įrengta mažos taršos zonų Klaipėdos mieste, vnt.</t>
  </si>
  <si>
    <t>006-03-01-05</t>
  </si>
  <si>
    <t>Eismo infrastruktūros gerinimas</t>
  </si>
  <si>
    <t>Parengta projektų, vnt.</t>
  </si>
  <si>
    <t xml:space="preserve">Atlikta rangos darbų.  Užbaigtumas, proc. </t>
  </si>
  <si>
    <t>006-03-02 (PP)</t>
  </si>
  <si>
    <t>Priemonė: Darnaus judumo projektų įgyvendinimas</t>
  </si>
  <si>
    <t>006-03-02-01 (RP)</t>
  </si>
  <si>
    <t xml:space="preserve">Darnaus judumo priemonių įgyvendinimas Taikos pr.                                </t>
  </si>
  <si>
    <t>P-3.1.3.3-1</t>
  </si>
  <si>
    <t>Dviračiams skirta infrastruktūra, kuriai suteikta parama, km</t>
  </si>
  <si>
    <t xml:space="preserve">Dviračiams skirtos infrastruktūros naudotojų skaičius per metus, naudotojai per metus </t>
  </si>
  <si>
    <t>Įgyvendintos darnaus judumo priemonės, skaičius</t>
  </si>
  <si>
    <t>Europos Sąjungos ir kitos tarptautinės finansinės paramos lėšos'</t>
  </si>
  <si>
    <t>Kiti šaltiniai (Europos Sąjungos paramos lėšos)'</t>
  </si>
  <si>
    <t xml:space="preserve">IŠ VISO programai finansuoti pagal finansavimo šaltinius </t>
  </si>
  <si>
    <t>Iš jų: regioninių pažangos priemonių lėšos</t>
  </si>
  <si>
    <t>Asignavimų ir kitų lėšų pokytis, palyginti su ankstesnių metų patvirtintų asignavimų ir kitų lėšų planu</t>
  </si>
  <si>
    <t xml:space="preserve">Baltijos pr. ir Šilutės pl. žiedinės sankryžos rekonstravimas, pėsčiųjų ir dviračių takų bei nuovažos įrengimas </t>
  </si>
  <si>
    <t>Kelių remontas sodų teritorijose</t>
  </si>
  <si>
    <t>Tiltų ir kelio statinių priežiūra, remontas</t>
  </si>
  <si>
    <t>Įvažiuojamųjų kelių, automobilių stovėjimo aikštelių atnaujinimas ir įrengimas</t>
  </si>
  <si>
    <t xml:space="preserve">Šilutės pl. ruožo (nuo Rimkų geležinkelio iki Smiltelės g.) Klaipėdoje rekonstravimas </t>
  </si>
  <si>
    <t>Senosios Smiltelės gatvės rekonstrukcija ir paviršinių nuotekų tinklų nauja statyba bei automobilių stovėjimo aikštelės naujos dangos įrengimas</t>
  </si>
  <si>
    <t>Vilkijos gatvės ir inžinerinių magistralinių tinklų techninio darbo projekto parengimas ir įrengimas</t>
  </si>
  <si>
    <t>3 lentelė. Klaipėdos miesto savivaldybės 2026–2028 metų 006 Susisiekimo sistemos priežiūros ir plėtros programos uždaviniai, priemonės, asignavimai ir kitos lėšos (tūkst. eurų) bei  priemonių stebėsenos rodikliai</t>
  </si>
  <si>
    <t>Siektinos stebėsenos rodiklių reikšmės</t>
  </si>
  <si>
    <t xml:space="preserve">T – tęstinės veiklos uždavinys. </t>
  </si>
  <si>
    <t>P – pažangos uždavinys.</t>
  </si>
  <si>
    <t>TP – tęstinės veiklos priemonė.</t>
  </si>
  <si>
    <t>PP – pažangos priemonė.</t>
  </si>
  <si>
    <t>RP – regioninė pažangos priemonė.</t>
  </si>
  <si>
    <t>Atlikta rangos darbų. Užbaigtumas, proc. (Tauro 17-oji  g.)</t>
  </si>
  <si>
    <t xml:space="preserve">Šiaurinės miesto dalies eismo pralaidumo ir darnaus judumo sprendinių parengimas ir įgyvendinimas </t>
  </si>
  <si>
    <t xml:space="preserve">Parengtas techninis darbo projektas, vnt. (Karaliaučiaus g. nuo Pievų g. iki A13 kelio Klaipėda–Liepoja) </t>
  </si>
  <si>
    <t>Parengtas techninis darbo projektas, vnt. (Dovo Zauniaus g. nuo Karaliaučiaus g. iki Liepų g.)</t>
  </si>
  <si>
    <t>Parengtas techninis darbo projektas, vnt. (pėsčiųjų ir dviračių takas nuo Baltijos 6-osios g. iki Įsruties g.)</t>
  </si>
  <si>
    <t>006-01-01-32</t>
  </si>
  <si>
    <t>006-01-01-33</t>
  </si>
  <si>
    <t>Nidos g. ruožo nuo Naikupės g. iki Strėvos g. rekonstrukcija su automobilių stovėjimo vietų įrengimu</t>
  </si>
  <si>
    <t>Atlikta techninio projekto korektūra, vnt.</t>
  </si>
  <si>
    <t>Atlikta projektų toponuotraukų, geologinių tyrinėjimų bei ekspertizių, proc.</t>
  </si>
  <si>
    <t>Naujo įvažiuojamojo kelio (Priešpilio g.) į piliavietę ir Kruizinių laivų terminalą tiesimas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</si>
</sst>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7" x14ac:knownFonts="1">
    <font>
      <sz val="11"/>
      <color theme="1"/>
      <name val="Calibri"/>
      <family val="2"/>
      <charset val="186"/>
      <scheme val="minor"/>
    </font>
    <font>
      <b/>
      <sz val="10"/>
      <color theme="1"/>
      <name val="Times New Roman"/>
      <family val="1"/>
      <charset val="186"/>
    </font>
    <font>
      <b/>
      <sz val="10"/>
      <color rgb="FF000000"/>
      <name val="Times New Roman"/>
      <family val="1"/>
      <charset val="186"/>
    </font>
    <font>
      <sz val="10"/>
      <color theme="1"/>
      <name val="Times New Roman"/>
      <family val="1"/>
      <charset val="186"/>
    </font>
    <font>
      <sz val="10"/>
      <name val="Times New Roman"/>
      <family val="1"/>
      <charset val="186"/>
    </font>
    <font>
      <sz val="10"/>
      <color rgb="FFFF0000"/>
      <name val="Times New Roman"/>
      <family val="1"/>
      <charset val="186"/>
    </font>
    <font>
      <b/>
      <sz val="10"/>
      <name val="Times New Roman"/>
      <family val="1"/>
      <charset val="186"/>
    </font>
    <font>
      <sz val="8"/>
      <color rgb="FF000000"/>
      <name val="Times New Roman"/>
      <family val="1"/>
      <charset val="186"/>
    </font>
    <font>
      <sz val="12"/>
      <name val="Times New Roman"/>
      <family val="1"/>
      <charset val="186"/>
    </font>
    <font>
      <b/>
      <sz val="12"/>
      <name val="Times New Roman"/>
      <family val="1"/>
      <charset val="186"/>
    </font>
    <font>
      <sz val="10"/>
      <color rgb="FF000000"/>
      <name val="Times New Roman"/>
      <family val="1"/>
      <charset val="186"/>
    </font>
    <font>
      <sz val="10"/>
      <color theme="1"/>
      <name val="Times New Roman"/>
      <family val="1"/>
    </font>
    <font>
      <sz val="10"/>
      <name val="Times New Roman"/>
      <family val="1"/>
    </font>
    <font>
      <sz val="10"/>
      <color rgb="FF000000"/>
      <name val="Times New Roman"/>
      <family val="1"/>
    </font>
    <font>
      <b/>
      <sz val="10"/>
      <name val="Times New Roman"/>
      <family val="1"/>
    </font>
    <font>
      <sz val="8"/>
      <name val="Times New Roman"/>
      <family val="1"/>
    </font>
    <font>
      <b/>
      <sz val="10"/>
      <color rgb="FF000000"/>
      <name val="Times New Roman"/>
      <family val="1"/>
    </font>
    <font>
      <sz val="10"/>
      <color rgb="FFFF0000"/>
      <name val="Times New Roman"/>
      <family val="1"/>
    </font>
    <font>
      <b/>
      <sz val="10"/>
      <color rgb="FF000000"/>
      <name val="Times New Roman"/>
      <family val="1"/>
      <charset val="186"/>
    </font>
    <font>
      <sz val="10"/>
      <color rgb="FF000000"/>
      <name val="Times New Roman"/>
      <family val="1"/>
      <charset val="186"/>
    </font>
    <font>
      <sz val="10"/>
      <color rgb="FF000000"/>
      <name val="Times New Roman"/>
      <family val="1"/>
      <charset val="186"/>
    </font>
    <font>
      <b/>
      <sz val="10"/>
      <color rgb="FFFF0000"/>
      <name val="Times New Roman"/>
      <family val="1"/>
      <charset val="186"/>
    </font>
    <font>
      <vertAlign val="superscript"/>
      <sz val="10"/>
      <color rgb="FF000000"/>
      <name val="Times New Roman"/>
      <family val="1"/>
      <charset val="186"/>
    </font>
    <font>
      <vertAlign val="superscript"/>
      <sz val="10"/>
      <name val="Times New Roman"/>
      <family val="1"/>
    </font>
    <font>
      <sz val="10"/>
      <color rgb="FF00B050"/>
      <name val="Times New Roman"/>
      <family val="1"/>
      <charset val="186"/>
    </font>
    <font>
      <sz val="9"/>
      <color indexed="81"/>
      <name val="Tahoma"/>
      <family val="2"/>
      <charset val="186"/>
    </font>
    <font>
      <sz val="10"/>
      <color theme="0"/>
      <name val="Times New Roman"/>
      <family val="1"/>
    </font>
  </fonts>
  <fills count="11">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FFCCFF"/>
        <bgColor indexed="64"/>
      </patternFill>
    </fill>
    <fill>
      <patternFill patternType="solid">
        <fgColor rgb="FFFFCCFF"/>
        <bgColor rgb="FF000000"/>
      </patternFill>
    </fill>
    <fill>
      <patternFill patternType="solid">
        <fgColor theme="0"/>
        <bgColor rgb="FF00000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rgb="FF000000"/>
      </bottom>
      <diagonal/>
    </border>
    <border>
      <left style="thin">
        <color indexed="64"/>
      </left>
      <right/>
      <top/>
      <bottom style="thin">
        <color indexed="64"/>
      </bottom>
      <diagonal/>
    </border>
    <border>
      <left style="thin">
        <color rgb="FF000000"/>
      </left>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rgb="FF000000"/>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rgb="FF000000"/>
      </right>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diagonal/>
    </border>
    <border>
      <left/>
      <right style="thin">
        <color indexed="64"/>
      </right>
      <top style="thin">
        <color indexed="64"/>
      </top>
      <bottom style="medium">
        <color indexed="64"/>
      </bottom>
      <diagonal/>
    </border>
    <border>
      <left style="thin">
        <color indexed="64"/>
      </left>
      <right style="thin">
        <color rgb="FF000000"/>
      </right>
      <top/>
      <bottom style="medium">
        <color indexed="64"/>
      </bottom>
      <diagonal/>
    </border>
    <border>
      <left style="thin">
        <color indexed="64"/>
      </left>
      <right style="thin">
        <color indexed="64"/>
      </right>
      <top style="medium">
        <color indexed="64"/>
      </top>
      <bottom style="thin">
        <color rgb="FF000000"/>
      </bottom>
      <diagonal/>
    </border>
    <border>
      <left style="thin">
        <color indexed="64"/>
      </left>
      <right/>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style="thin">
        <color rgb="FF000000"/>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rgb="FF000000"/>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rgb="FF000000"/>
      </bottom>
      <diagonal/>
    </border>
    <border>
      <left style="thin">
        <color rgb="FF000000"/>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rgb="FF000000"/>
      </left>
      <right style="thin">
        <color indexed="64"/>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style="medium">
        <color rgb="FF000000"/>
      </left>
      <right style="thin">
        <color indexed="64"/>
      </right>
      <top style="medium">
        <color rgb="FF000000"/>
      </top>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style="medium">
        <color indexed="64"/>
      </bottom>
      <diagonal/>
    </border>
    <border>
      <left style="medium">
        <color indexed="64"/>
      </left>
      <right/>
      <top style="medium">
        <color indexed="64"/>
      </top>
      <bottom style="thin">
        <color rgb="FF000000"/>
      </bottom>
      <diagonal/>
    </border>
    <border>
      <left style="thin">
        <color indexed="64"/>
      </left>
      <right style="medium">
        <color rgb="FF000000"/>
      </right>
      <top style="thin">
        <color indexed="64"/>
      </top>
      <bottom/>
      <diagonal/>
    </border>
    <border>
      <left style="medium">
        <color indexed="64"/>
      </left>
      <right style="thin">
        <color indexed="64"/>
      </right>
      <top style="medium">
        <color rgb="FF000000"/>
      </top>
      <bottom style="thin">
        <color indexed="64"/>
      </bottom>
      <diagonal/>
    </border>
    <border>
      <left style="thin">
        <color rgb="FF000000"/>
      </left>
      <right/>
      <top style="medium">
        <color rgb="FF000000"/>
      </top>
      <bottom style="thin">
        <color rgb="FF000000"/>
      </bottom>
      <diagonal/>
    </border>
    <border>
      <left style="medium">
        <color indexed="64"/>
      </left>
      <right style="thin">
        <color indexed="64"/>
      </right>
      <top style="medium">
        <color indexed="64"/>
      </top>
      <bottom style="thin">
        <color rgb="FF000000"/>
      </bottom>
      <diagonal/>
    </border>
    <border>
      <left style="thin">
        <color indexed="64"/>
      </left>
      <right/>
      <top/>
      <bottom/>
      <diagonal/>
    </border>
    <border>
      <left style="thin">
        <color indexed="64"/>
      </left>
      <right/>
      <top/>
      <bottom style="medium">
        <color rgb="FF000000"/>
      </bottom>
      <diagonal/>
    </border>
    <border>
      <left style="thin">
        <color indexed="64"/>
      </left>
      <right style="thin">
        <color rgb="FF000000"/>
      </right>
      <top style="medium">
        <color rgb="FF000000"/>
      </top>
      <bottom/>
      <diagonal/>
    </border>
    <border>
      <left style="thin">
        <color rgb="FF000000"/>
      </left>
      <right style="thin">
        <color indexed="64"/>
      </right>
      <top style="medium">
        <color indexed="64"/>
      </top>
      <bottom style="medium">
        <color indexed="64"/>
      </bottom>
      <diagonal/>
    </border>
    <border>
      <left/>
      <right style="thin">
        <color indexed="64"/>
      </right>
      <top style="medium">
        <color indexed="64"/>
      </top>
      <bottom style="thin">
        <color rgb="FF000000"/>
      </bottom>
      <diagonal/>
    </border>
    <border>
      <left style="thin">
        <color indexed="64"/>
      </left>
      <right style="thin">
        <color indexed="64"/>
      </right>
      <top/>
      <bottom style="medium">
        <color rgb="FF000000"/>
      </bottom>
      <diagonal/>
    </border>
    <border>
      <left style="thin">
        <color indexed="64"/>
      </left>
      <right/>
      <top style="medium">
        <color indexed="64"/>
      </top>
      <bottom style="thin">
        <color rgb="FF000000"/>
      </bottom>
      <diagonal/>
    </border>
  </borders>
  <cellStyleXfs count="1">
    <xf numFmtId="0" fontId="0" fillId="0" borderId="0"/>
  </cellStyleXfs>
  <cellXfs count="600">
    <xf numFmtId="0" fontId="0" fillId="0" borderId="0" xfId="0"/>
    <xf numFmtId="0" fontId="3" fillId="0" borderId="0" xfId="0" applyFont="1"/>
    <xf numFmtId="0" fontId="3" fillId="3" borderId="1" xfId="0" applyFont="1" applyFill="1" applyBorder="1" applyAlignment="1">
      <alignment horizontal="center" vertical="top" wrapText="1"/>
    </xf>
    <xf numFmtId="164" fontId="3" fillId="0" borderId="1" xfId="0" applyNumberFormat="1" applyFont="1" applyBorder="1" applyAlignment="1">
      <alignment horizontal="center" vertical="top" wrapText="1"/>
    </xf>
    <xf numFmtId="164" fontId="6" fillId="3" borderId="1" xfId="0" applyNumberFormat="1" applyFont="1" applyFill="1" applyBorder="1" applyAlignment="1">
      <alignment horizontal="center" vertical="top" wrapText="1"/>
    </xf>
    <xf numFmtId="164" fontId="1" fillId="3" borderId="1" xfId="0" applyNumberFormat="1" applyFont="1" applyFill="1" applyBorder="1" applyAlignment="1">
      <alignment horizontal="center" vertical="top" wrapText="1"/>
    </xf>
    <xf numFmtId="164" fontId="1" fillId="6"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3" fillId="3" borderId="1" xfId="0" applyNumberFormat="1" applyFont="1" applyFill="1" applyBorder="1" applyAlignment="1">
      <alignment horizontal="center" vertical="top" wrapText="1"/>
    </xf>
    <xf numFmtId="0" fontId="4" fillId="0" borderId="0" xfId="0" applyFont="1"/>
    <xf numFmtId="0" fontId="10" fillId="0" borderId="0" xfId="0" applyFont="1"/>
    <xf numFmtId="165" fontId="10" fillId="0" borderId="8" xfId="0" applyNumberFormat="1" applyFont="1" applyBorder="1" applyAlignment="1">
      <alignment horizontal="center" vertical="top" wrapText="1"/>
    </xf>
    <xf numFmtId="165" fontId="10" fillId="3" borderId="8" xfId="0" applyNumberFormat="1" applyFont="1" applyFill="1" applyBorder="1" applyAlignment="1">
      <alignment horizontal="center" vertical="top" wrapText="1"/>
    </xf>
    <xf numFmtId="165" fontId="10" fillId="3" borderId="7" xfId="0" applyNumberFormat="1" applyFont="1" applyFill="1" applyBorder="1" applyAlignment="1">
      <alignment horizontal="center" vertical="top" wrapText="1"/>
    </xf>
    <xf numFmtId="164" fontId="10" fillId="3" borderId="1" xfId="0" applyNumberFormat="1" applyFont="1" applyFill="1" applyBorder="1" applyAlignment="1">
      <alignment horizontal="center" vertical="top" wrapText="1"/>
    </xf>
    <xf numFmtId="164" fontId="10" fillId="3" borderId="7" xfId="0" applyNumberFormat="1" applyFont="1" applyFill="1" applyBorder="1" applyAlignment="1">
      <alignment horizontal="center" vertical="top" wrapText="1"/>
    </xf>
    <xf numFmtId="164" fontId="10" fillId="0" borderId="8" xfId="0" applyNumberFormat="1" applyFont="1" applyBorder="1" applyAlignment="1">
      <alignment horizontal="center" vertical="top" wrapText="1"/>
    </xf>
    <xf numFmtId="0" fontId="5" fillId="0" borderId="0" xfId="0" applyFont="1"/>
    <xf numFmtId="164" fontId="10" fillId="0" borderId="0" xfId="0" applyNumberFormat="1" applyFont="1"/>
    <xf numFmtId="0" fontId="4" fillId="3" borderId="1" xfId="0"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3" fillId="0" borderId="1" xfId="0" applyFont="1" applyBorder="1"/>
    <xf numFmtId="165" fontId="3" fillId="0" borderId="0" xfId="0" applyNumberFormat="1" applyFont="1"/>
    <xf numFmtId="0" fontId="8" fillId="0" borderId="0" xfId="0" applyFont="1"/>
    <xf numFmtId="0" fontId="12" fillId="0" borderId="0" xfId="0" applyFont="1" applyAlignment="1">
      <alignment vertical="top"/>
    </xf>
    <xf numFmtId="0" fontId="14" fillId="3" borderId="1" xfId="0" applyFont="1" applyFill="1" applyBorder="1" applyAlignment="1">
      <alignment vertical="top" wrapText="1"/>
    </xf>
    <xf numFmtId="0" fontId="14" fillId="0" borderId="1" xfId="0" applyFont="1" applyBorder="1" applyAlignment="1">
      <alignment vertical="top" wrapText="1"/>
    </xf>
    <xf numFmtId="0" fontId="14" fillId="6" borderId="1" xfId="0" applyFont="1" applyFill="1" applyBorder="1" applyAlignment="1">
      <alignment vertical="top" wrapText="1"/>
    </xf>
    <xf numFmtId="0" fontId="14" fillId="3" borderId="6" xfId="0" applyFont="1" applyFill="1" applyBorder="1" applyAlignment="1">
      <alignment vertical="top" wrapText="1"/>
    </xf>
    <xf numFmtId="164" fontId="2" fillId="0" borderId="7" xfId="0" applyNumberFormat="1" applyFont="1" applyBorder="1" applyAlignment="1">
      <alignment horizontal="center" vertical="top" wrapText="1"/>
    </xf>
    <xf numFmtId="164" fontId="12" fillId="3" borderId="1" xfId="0" applyNumberFormat="1" applyFont="1" applyFill="1" applyBorder="1" applyAlignment="1">
      <alignment horizontal="center" vertical="top" wrapText="1"/>
    </xf>
    <xf numFmtId="165" fontId="12" fillId="3" borderId="8" xfId="0" applyNumberFormat="1" applyFont="1" applyFill="1" applyBorder="1" applyAlignment="1">
      <alignment horizontal="center" vertical="top" wrapText="1"/>
    </xf>
    <xf numFmtId="0" fontId="14" fillId="3" borderId="2" xfId="0" applyFont="1" applyFill="1" applyBorder="1" applyAlignment="1">
      <alignment vertical="top" wrapText="1"/>
    </xf>
    <xf numFmtId="0" fontId="14" fillId="6" borderId="7" xfId="0" applyFont="1" applyFill="1" applyBorder="1" applyAlignment="1">
      <alignment vertical="top" wrapText="1"/>
    </xf>
    <xf numFmtId="0" fontId="14" fillId="3" borderId="13" xfId="0" applyFont="1" applyFill="1" applyBorder="1" applyAlignment="1">
      <alignment vertical="top" wrapText="1"/>
    </xf>
    <xf numFmtId="0" fontId="14" fillId="6" borderId="1" xfId="0" applyFont="1" applyFill="1" applyBorder="1" applyAlignment="1">
      <alignment vertical="top"/>
    </xf>
    <xf numFmtId="164" fontId="13" fillId="3" borderId="7" xfId="0" applyNumberFormat="1" applyFont="1" applyFill="1" applyBorder="1" applyAlignment="1">
      <alignment horizontal="center" vertical="top" wrapText="1"/>
    </xf>
    <xf numFmtId="164" fontId="13" fillId="3" borderId="8" xfId="0" applyNumberFormat="1" applyFont="1" applyFill="1" applyBorder="1" applyAlignment="1">
      <alignment horizontal="center" vertical="top" wrapText="1"/>
    </xf>
    <xf numFmtId="0" fontId="3" fillId="0" borderId="1" xfId="0" applyFont="1" applyBorder="1" applyAlignment="1">
      <alignment horizontal="center" vertical="top"/>
    </xf>
    <xf numFmtId="164" fontId="11" fillId="3" borderId="1" xfId="0" applyNumberFormat="1" applyFont="1" applyFill="1" applyBorder="1" applyAlignment="1">
      <alignment horizontal="center" vertical="top" wrapText="1"/>
    </xf>
    <xf numFmtId="164" fontId="12" fillId="3" borderId="7" xfId="0" applyNumberFormat="1" applyFont="1" applyFill="1" applyBorder="1" applyAlignment="1">
      <alignment horizontal="center" vertical="top" wrapText="1"/>
    </xf>
    <xf numFmtId="164" fontId="11" fillId="3" borderId="7" xfId="0" applyNumberFormat="1" applyFont="1" applyFill="1" applyBorder="1" applyAlignment="1">
      <alignment horizontal="center" vertical="top" wrapText="1"/>
    </xf>
    <xf numFmtId="0" fontId="10" fillId="3" borderId="10" xfId="0" applyFont="1" applyFill="1" applyBorder="1" applyAlignment="1">
      <alignment horizontal="center" vertical="top" wrapText="1"/>
    </xf>
    <xf numFmtId="0" fontId="3" fillId="0" borderId="8" xfId="0" applyFont="1" applyBorder="1"/>
    <xf numFmtId="0" fontId="2" fillId="3" borderId="7" xfId="0" applyFont="1" applyFill="1" applyBorder="1" applyAlignment="1">
      <alignment horizontal="left" vertical="top" wrapText="1"/>
    </xf>
    <xf numFmtId="0" fontId="10" fillId="0" borderId="12" xfId="0" applyFont="1" applyBorder="1"/>
    <xf numFmtId="164" fontId="3" fillId="0" borderId="0" xfId="0" applyNumberFormat="1" applyFont="1"/>
    <xf numFmtId="164" fontId="13" fillId="0" borderId="8" xfId="0" applyNumberFormat="1" applyFont="1" applyBorder="1" applyAlignment="1">
      <alignment horizontal="center" vertical="top" wrapText="1"/>
    </xf>
    <xf numFmtId="164" fontId="17" fillId="3" borderId="7" xfId="0" applyNumberFormat="1" applyFont="1" applyFill="1" applyBorder="1" applyAlignment="1">
      <alignment horizontal="center" vertical="top" wrapText="1"/>
    </xf>
    <xf numFmtId="165" fontId="13" fillId="3" borderId="8" xfId="0" applyNumberFormat="1"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8" xfId="0" applyFont="1" applyFill="1" applyBorder="1" applyAlignment="1">
      <alignment horizontal="center" vertical="top" wrapText="1"/>
    </xf>
    <xf numFmtId="0" fontId="14" fillId="6" borderId="3" xfId="0" applyFont="1" applyFill="1" applyBorder="1" applyAlignment="1">
      <alignment vertical="top" wrapText="1"/>
    </xf>
    <xf numFmtId="0" fontId="4" fillId="3" borderId="2"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4" fillId="8" borderId="1" xfId="0" applyFont="1" applyFill="1" applyBorder="1" applyAlignment="1">
      <alignment vertical="top" wrapText="1"/>
    </xf>
    <xf numFmtId="0" fontId="1" fillId="8" borderId="1" xfId="0" applyFont="1" applyFill="1" applyBorder="1" applyAlignment="1">
      <alignment horizontal="center" vertical="top" wrapText="1"/>
    </xf>
    <xf numFmtId="1" fontId="1" fillId="8" borderId="1" xfId="0" applyNumberFormat="1" applyFont="1" applyFill="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xf numFmtId="0" fontId="10" fillId="3" borderId="7" xfId="0" applyFont="1" applyFill="1" applyBorder="1" applyAlignment="1">
      <alignment horizontal="center" vertical="top" wrapText="1"/>
    </xf>
    <xf numFmtId="165" fontId="4" fillId="0" borderId="1" xfId="0" applyNumberFormat="1" applyFont="1" applyBorder="1"/>
    <xf numFmtId="0" fontId="12" fillId="3" borderId="8" xfId="0" applyFont="1" applyFill="1" applyBorder="1" applyAlignment="1">
      <alignment vertical="top" wrapText="1"/>
    </xf>
    <xf numFmtId="165" fontId="10" fillId="3" borderId="1" xfId="0" applyNumberFormat="1" applyFont="1" applyFill="1" applyBorder="1" applyAlignment="1">
      <alignment horizontal="center" vertical="top" wrapText="1"/>
    </xf>
    <xf numFmtId="0" fontId="10" fillId="3" borderId="8" xfId="0" applyFont="1" applyFill="1" applyBorder="1" applyAlignment="1">
      <alignment vertical="top" wrapText="1"/>
    </xf>
    <xf numFmtId="0" fontId="5" fillId="3" borderId="2" xfId="0" applyFont="1" applyFill="1" applyBorder="1" applyAlignment="1">
      <alignment horizontal="center" vertical="top" wrapText="1"/>
    </xf>
    <xf numFmtId="0" fontId="4" fillId="3" borderId="9" xfId="0" applyFont="1" applyFill="1" applyBorder="1" applyAlignment="1">
      <alignment horizontal="center" vertical="top" wrapText="1"/>
    </xf>
    <xf numFmtId="0" fontId="4" fillId="3" borderId="10" xfId="0" applyFont="1" applyFill="1" applyBorder="1" applyAlignment="1">
      <alignment horizontal="center" vertical="top" wrapText="1"/>
    </xf>
    <xf numFmtId="1" fontId="6" fillId="8" borderId="1" xfId="0" applyNumberFormat="1" applyFont="1" applyFill="1" applyBorder="1" applyAlignment="1">
      <alignment horizontal="center" vertical="top" wrapText="1"/>
    </xf>
    <xf numFmtId="1" fontId="6" fillId="8" borderId="3" xfId="0" applyNumberFormat="1" applyFont="1" applyFill="1" applyBorder="1" applyAlignment="1">
      <alignment horizontal="center" vertical="top" wrapText="1"/>
    </xf>
    <xf numFmtId="0" fontId="6" fillId="8" borderId="1" xfId="0" applyFont="1" applyFill="1" applyBorder="1" applyAlignment="1">
      <alignment horizontal="center" vertical="top"/>
    </xf>
    <xf numFmtId="0" fontId="6" fillId="8" borderId="3" xfId="0" applyFont="1" applyFill="1" applyBorder="1" applyAlignment="1">
      <alignment horizontal="center" vertical="top"/>
    </xf>
    <xf numFmtId="0" fontId="14" fillId="8" borderId="3" xfId="0" applyFont="1" applyFill="1" applyBorder="1" applyAlignment="1">
      <alignment vertical="top" wrapText="1"/>
    </xf>
    <xf numFmtId="164" fontId="1" fillId="8" borderId="3" xfId="0" applyNumberFormat="1" applyFont="1" applyFill="1" applyBorder="1" applyAlignment="1">
      <alignment horizontal="center" vertical="top" wrapText="1"/>
    </xf>
    <xf numFmtId="0" fontId="13" fillId="7" borderId="7" xfId="0" applyFont="1" applyFill="1" applyBorder="1" applyAlignment="1">
      <alignment vertical="top" wrapText="1"/>
    </xf>
    <xf numFmtId="0" fontId="13" fillId="7" borderId="8" xfId="0" applyFont="1" applyFill="1" applyBorder="1" applyAlignment="1">
      <alignment vertical="top" wrapText="1"/>
    </xf>
    <xf numFmtId="0" fontId="10" fillId="3" borderId="7" xfId="0" applyFont="1" applyFill="1" applyBorder="1" applyAlignment="1">
      <alignment vertical="top" wrapText="1"/>
    </xf>
    <xf numFmtId="0" fontId="4" fillId="3" borderId="8" xfId="0" applyFont="1" applyFill="1" applyBorder="1" applyAlignment="1">
      <alignment horizontal="center" vertical="top" wrapText="1"/>
    </xf>
    <xf numFmtId="0" fontId="4" fillId="3" borderId="7" xfId="0" applyFont="1" applyFill="1" applyBorder="1" applyAlignment="1">
      <alignment vertical="top" wrapText="1"/>
    </xf>
    <xf numFmtId="0" fontId="13" fillId="3" borderId="8" xfId="0" applyFont="1" applyFill="1" applyBorder="1" applyAlignment="1">
      <alignment vertical="top" wrapText="1"/>
    </xf>
    <xf numFmtId="0" fontId="10" fillId="0" borderId="3" xfId="0" applyFont="1" applyBorder="1" applyAlignment="1">
      <alignment horizontal="center" vertical="top" wrapText="1"/>
    </xf>
    <xf numFmtId="0" fontId="5" fillId="3" borderId="1" xfId="0" applyFont="1" applyFill="1" applyBorder="1" applyAlignment="1">
      <alignment horizontal="center" vertical="top"/>
    </xf>
    <xf numFmtId="0" fontId="10" fillId="0" borderId="1" xfId="0" applyFont="1" applyBorder="1" applyAlignment="1">
      <alignment horizontal="center" vertical="top"/>
    </xf>
    <xf numFmtId="0" fontId="10" fillId="0" borderId="7" xfId="0" applyFont="1" applyBorder="1" applyAlignment="1">
      <alignment horizontal="center" vertical="top"/>
    </xf>
    <xf numFmtId="0" fontId="6" fillId="8" borderId="23" xfId="0" applyFont="1" applyFill="1" applyBorder="1" applyAlignment="1">
      <alignment vertical="top" wrapText="1"/>
    </xf>
    <xf numFmtId="0" fontId="1" fillId="8" borderId="22" xfId="0" applyFont="1" applyFill="1" applyBorder="1" applyAlignment="1">
      <alignment horizontal="center" vertical="top" wrapText="1"/>
    </xf>
    <xf numFmtId="1" fontId="1" fillId="8" borderId="22" xfId="0" applyNumberFormat="1" applyFont="1" applyFill="1" applyBorder="1" applyAlignment="1">
      <alignment horizontal="center" vertical="top" wrapText="1"/>
    </xf>
    <xf numFmtId="0" fontId="4" fillId="0" borderId="22" xfId="0" applyFont="1" applyBorder="1" applyAlignment="1">
      <alignment horizontal="center" vertical="top" wrapText="1"/>
    </xf>
    <xf numFmtId="0" fontId="4" fillId="0" borderId="22" xfId="0" applyFont="1" applyBorder="1"/>
    <xf numFmtId="0" fontId="3" fillId="0" borderId="22" xfId="0" applyFont="1" applyBorder="1" applyAlignment="1">
      <alignment horizontal="center" vertical="top" wrapText="1"/>
    </xf>
    <xf numFmtId="0" fontId="10" fillId="3" borderId="26" xfId="0" applyFont="1" applyFill="1" applyBorder="1" applyAlignment="1">
      <alignment wrapText="1"/>
    </xf>
    <xf numFmtId="0" fontId="4" fillId="3" borderId="22" xfId="0" applyFont="1" applyFill="1" applyBorder="1" applyAlignment="1">
      <alignment horizontal="center" vertical="top" wrapText="1"/>
    </xf>
    <xf numFmtId="0" fontId="4" fillId="3" borderId="27" xfId="0" applyFont="1" applyFill="1" applyBorder="1" applyAlignment="1">
      <alignment horizontal="center" vertical="top" wrapText="1"/>
    </xf>
    <xf numFmtId="0" fontId="12" fillId="3" borderId="25" xfId="0" applyFont="1" applyFill="1" applyBorder="1" applyAlignment="1">
      <alignment horizontal="left" vertical="top" wrapText="1"/>
    </xf>
    <xf numFmtId="0" fontId="5" fillId="3" borderId="27" xfId="0" applyFont="1" applyFill="1" applyBorder="1" applyAlignment="1">
      <alignment horizontal="center" vertical="top" wrapText="1"/>
    </xf>
    <xf numFmtId="0" fontId="4" fillId="0" borderId="27" xfId="0" applyFont="1" applyBorder="1"/>
    <xf numFmtId="0" fontId="3" fillId="6" borderId="23" xfId="0" applyFont="1" applyFill="1" applyBorder="1" applyAlignment="1">
      <alignment horizontal="justify" vertical="center" wrapText="1"/>
    </xf>
    <xf numFmtId="0" fontId="14" fillId="6" borderId="29" xfId="0" applyFont="1" applyFill="1" applyBorder="1" applyAlignment="1">
      <alignment vertical="top" wrapText="1"/>
    </xf>
    <xf numFmtId="0" fontId="14" fillId="3" borderId="0" xfId="0" applyFont="1" applyFill="1" applyAlignment="1">
      <alignment vertical="top"/>
    </xf>
    <xf numFmtId="1" fontId="6" fillId="8" borderId="29" xfId="0" applyNumberFormat="1" applyFont="1" applyFill="1" applyBorder="1" applyAlignment="1">
      <alignment horizontal="center" vertical="top" wrapText="1"/>
    </xf>
    <xf numFmtId="0" fontId="3" fillId="0" borderId="29" xfId="0" applyFont="1" applyBorder="1" applyAlignment="1">
      <alignment vertical="top" wrapText="1"/>
    </xf>
    <xf numFmtId="0" fontId="3" fillId="0" borderId="29" xfId="0" applyFont="1" applyBorder="1" applyAlignment="1">
      <alignment horizontal="center" vertical="top" wrapText="1"/>
    </xf>
    <xf numFmtId="0" fontId="4" fillId="3" borderId="29" xfId="0" applyFont="1" applyFill="1" applyBorder="1" applyAlignment="1">
      <alignment horizontal="center" vertical="top" wrapText="1"/>
    </xf>
    <xf numFmtId="0" fontId="14" fillId="6" borderId="22" xfId="0" applyFont="1" applyFill="1" applyBorder="1" applyAlignment="1">
      <alignment vertical="top" wrapText="1"/>
    </xf>
    <xf numFmtId="0" fontId="3" fillId="0" borderId="23" xfId="0" applyFont="1" applyBorder="1" applyAlignment="1">
      <alignment horizontal="justify" vertical="center" wrapText="1"/>
    </xf>
    <xf numFmtId="0" fontId="3" fillId="0" borderId="31" xfId="0" applyFont="1" applyBorder="1" applyAlignment="1">
      <alignment horizontal="justify" vertical="center" wrapText="1"/>
    </xf>
    <xf numFmtId="0" fontId="14" fillId="0" borderId="32" xfId="0" applyFont="1" applyBorder="1" applyAlignment="1">
      <alignment vertical="top" wrapText="1"/>
    </xf>
    <xf numFmtId="164" fontId="1" fillId="0" borderId="32" xfId="0" applyNumberFormat="1" applyFont="1" applyBorder="1" applyAlignment="1">
      <alignment horizontal="center" vertical="top" wrapText="1"/>
    </xf>
    <xf numFmtId="0" fontId="4" fillId="0" borderId="32" xfId="0" applyFont="1" applyBorder="1"/>
    <xf numFmtId="0" fontId="4" fillId="0" borderId="33" xfId="0" applyFont="1" applyBorder="1"/>
    <xf numFmtId="0" fontId="2" fillId="2" borderId="3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15" fillId="2" borderId="37" xfId="0" applyFont="1" applyFill="1" applyBorder="1" applyAlignment="1">
      <alignment horizontal="center" vertical="top"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6" fillId="8" borderId="21" xfId="0" applyFont="1" applyFill="1" applyBorder="1" applyAlignment="1">
      <alignment vertical="top" wrapText="1"/>
    </xf>
    <xf numFmtId="0" fontId="1" fillId="8" borderId="3" xfId="0" applyFont="1" applyFill="1" applyBorder="1" applyAlignment="1">
      <alignment horizontal="center" vertical="top" wrapText="1"/>
    </xf>
    <xf numFmtId="165" fontId="1" fillId="8" borderId="3" xfId="0" applyNumberFormat="1" applyFont="1" applyFill="1" applyBorder="1" applyAlignment="1">
      <alignment horizontal="center" vertical="top" wrapText="1"/>
    </xf>
    <xf numFmtId="0" fontId="1" fillId="8" borderId="29" xfId="0" applyFont="1" applyFill="1" applyBorder="1" applyAlignment="1">
      <alignment horizontal="center" vertical="top" wrapText="1"/>
    </xf>
    <xf numFmtId="0" fontId="6" fillId="4" borderId="36" xfId="0" applyFont="1" applyFill="1" applyBorder="1" applyAlignment="1">
      <alignment vertical="top" wrapText="1"/>
    </xf>
    <xf numFmtId="0" fontId="14" fillId="4" borderId="37" xfId="0" applyFont="1" applyFill="1" applyBorder="1" applyAlignment="1">
      <alignment vertical="top" wrapText="1"/>
    </xf>
    <xf numFmtId="0" fontId="1" fillId="4" borderId="37" xfId="0" applyFont="1" applyFill="1" applyBorder="1" applyAlignment="1">
      <alignment horizontal="center" vertical="top" wrapText="1"/>
    </xf>
    <xf numFmtId="0" fontId="1" fillId="4" borderId="38" xfId="0" applyFont="1" applyFill="1" applyBorder="1" applyAlignment="1">
      <alignment horizontal="center" vertical="top" wrapText="1"/>
    </xf>
    <xf numFmtId="0" fontId="6" fillId="8" borderId="24" xfId="0" applyFont="1" applyFill="1" applyBorder="1" applyAlignment="1">
      <alignment vertical="top" wrapText="1"/>
    </xf>
    <xf numFmtId="0" fontId="14" fillId="8" borderId="2" xfId="0" applyFont="1" applyFill="1" applyBorder="1" applyAlignment="1">
      <alignment vertical="top" wrapText="1"/>
    </xf>
    <xf numFmtId="0" fontId="1" fillId="8" borderId="2" xfId="0" applyFont="1" applyFill="1" applyBorder="1" applyAlignment="1">
      <alignment horizontal="center" vertical="top" wrapText="1"/>
    </xf>
    <xf numFmtId="1" fontId="1" fillId="8" borderId="2" xfId="0" applyNumberFormat="1" applyFont="1" applyFill="1" applyBorder="1" applyAlignment="1">
      <alignment horizontal="center" vertical="top" wrapText="1"/>
    </xf>
    <xf numFmtId="0" fontId="6" fillId="8" borderId="36" xfId="0" applyFont="1" applyFill="1" applyBorder="1" applyAlignment="1">
      <alignment vertical="top" wrapText="1"/>
    </xf>
    <xf numFmtId="0" fontId="6" fillId="5" borderId="36" xfId="0" applyFont="1" applyFill="1" applyBorder="1" applyAlignment="1">
      <alignment horizontal="justify" vertical="top" wrapText="1"/>
    </xf>
    <xf numFmtId="0" fontId="14" fillId="5" borderId="37" xfId="0" applyFont="1" applyFill="1" applyBorder="1" applyAlignment="1">
      <alignment vertical="top" wrapText="1"/>
    </xf>
    <xf numFmtId="0" fontId="1" fillId="5" borderId="37" xfId="0" applyFont="1" applyFill="1" applyBorder="1" applyAlignment="1">
      <alignment horizontal="center" vertical="top" wrapText="1"/>
    </xf>
    <xf numFmtId="0" fontId="1" fillId="5" borderId="5" xfId="0" applyFont="1" applyFill="1" applyBorder="1" applyAlignment="1">
      <alignment horizontal="center" vertical="top" wrapText="1"/>
    </xf>
    <xf numFmtId="164" fontId="1" fillId="0" borderId="39" xfId="0" applyNumberFormat="1" applyFont="1" applyBorder="1" applyAlignment="1">
      <alignment horizontal="center" vertical="top" wrapText="1"/>
    </xf>
    <xf numFmtId="0" fontId="3" fillId="3" borderId="39" xfId="0" applyFont="1" applyFill="1" applyBorder="1" applyAlignment="1">
      <alignment horizontal="center" vertical="top" wrapText="1"/>
    </xf>
    <xf numFmtId="0" fontId="3" fillId="0" borderId="39" xfId="0" applyFont="1" applyBorder="1" applyAlignment="1">
      <alignment horizontal="center" vertical="top" wrapText="1"/>
    </xf>
    <xf numFmtId="0" fontId="1" fillId="5" borderId="41" xfId="0" applyFont="1" applyFill="1" applyBorder="1" applyAlignment="1">
      <alignment horizontal="center" vertical="top" wrapText="1"/>
    </xf>
    <xf numFmtId="0" fontId="4" fillId="0" borderId="40" xfId="0" applyFont="1" applyBorder="1" applyAlignment="1">
      <alignment horizontal="center" vertical="top" wrapText="1"/>
    </xf>
    <xf numFmtId="0" fontId="2" fillId="3" borderId="43" xfId="0" applyFont="1" applyFill="1" applyBorder="1" applyAlignment="1">
      <alignment vertical="top" wrapText="1"/>
    </xf>
    <xf numFmtId="0" fontId="14" fillId="3" borderId="39" xfId="0" applyFont="1" applyFill="1" applyBorder="1" applyAlignment="1">
      <alignment vertical="top" wrapText="1"/>
    </xf>
    <xf numFmtId="0" fontId="16" fillId="3" borderId="39" xfId="0" applyFont="1" applyFill="1" applyBorder="1" applyAlignment="1">
      <alignment vertical="top" wrapText="1"/>
    </xf>
    <xf numFmtId="0" fontId="14" fillId="3" borderId="19" xfId="0" applyFont="1" applyFill="1" applyBorder="1" applyAlignment="1">
      <alignment horizontal="left" vertical="top" wrapText="1"/>
    </xf>
    <xf numFmtId="0" fontId="14" fillId="3" borderId="19" xfId="0" applyFont="1" applyFill="1" applyBorder="1" applyAlignment="1">
      <alignment vertical="top" wrapText="1"/>
    </xf>
    <xf numFmtId="0" fontId="16" fillId="3" borderId="19" xfId="0" applyFont="1" applyFill="1" applyBorder="1" applyAlignment="1">
      <alignment vertical="top" wrapText="1"/>
    </xf>
    <xf numFmtId="0" fontId="18" fillId="3" borderId="46" xfId="0" applyFont="1" applyFill="1" applyBorder="1" applyAlignment="1">
      <alignment vertical="top" wrapText="1"/>
    </xf>
    <xf numFmtId="0" fontId="14" fillId="3" borderId="46" xfId="0" applyFont="1" applyFill="1" applyBorder="1" applyAlignment="1">
      <alignment vertical="top" wrapText="1"/>
    </xf>
    <xf numFmtId="0" fontId="12" fillId="3" borderId="16" xfId="0" applyFont="1" applyFill="1" applyBorder="1" applyAlignment="1">
      <alignment horizontal="left" vertical="top" wrapText="1"/>
    </xf>
    <xf numFmtId="0" fontId="16" fillId="3" borderId="50" xfId="0" applyFont="1" applyFill="1" applyBorder="1" applyAlignment="1">
      <alignment vertical="top" wrapText="1"/>
    </xf>
    <xf numFmtId="0" fontId="3" fillId="6" borderId="21" xfId="0" applyFont="1" applyFill="1" applyBorder="1" applyAlignment="1">
      <alignment horizontal="justify" vertical="center" wrapText="1"/>
    </xf>
    <xf numFmtId="164" fontId="3" fillId="3" borderId="2" xfId="0" applyNumberFormat="1" applyFont="1" applyFill="1" applyBorder="1" applyAlignment="1">
      <alignment horizontal="center" vertical="top" wrapText="1"/>
    </xf>
    <xf numFmtId="164" fontId="1" fillId="6" borderId="3" xfId="0" applyNumberFormat="1" applyFont="1" applyFill="1" applyBorder="1" applyAlignment="1">
      <alignment horizontal="center" vertical="top" wrapText="1"/>
    </xf>
    <xf numFmtId="164" fontId="3" fillId="3" borderId="39" xfId="0" applyNumberFormat="1" applyFont="1" applyFill="1" applyBorder="1" applyAlignment="1">
      <alignment horizontal="center" vertical="top" wrapText="1"/>
    </xf>
    <xf numFmtId="0" fontId="4" fillId="3" borderId="39" xfId="0" applyFont="1" applyFill="1" applyBorder="1" applyAlignment="1">
      <alignment wrapText="1"/>
    </xf>
    <xf numFmtId="0" fontId="4" fillId="3" borderId="39" xfId="0" applyFont="1" applyFill="1" applyBorder="1" applyAlignment="1">
      <alignment horizontal="center" vertical="top" wrapText="1"/>
    </xf>
    <xf numFmtId="0" fontId="4" fillId="3" borderId="40" xfId="0" applyFont="1" applyFill="1" applyBorder="1" applyAlignment="1">
      <alignment horizontal="center" vertical="top" wrapText="1"/>
    </xf>
    <xf numFmtId="164" fontId="3" fillId="3" borderId="32" xfId="0" applyNumberFormat="1" applyFont="1" applyFill="1" applyBorder="1" applyAlignment="1">
      <alignment horizontal="center" vertical="top" wrapText="1"/>
    </xf>
    <xf numFmtId="0" fontId="14" fillId="3" borderId="2" xfId="0" applyFont="1" applyFill="1" applyBorder="1" applyAlignment="1">
      <alignment vertical="top"/>
    </xf>
    <xf numFmtId="164" fontId="6" fillId="0" borderId="2" xfId="0" applyNumberFormat="1" applyFont="1" applyBorder="1" applyAlignment="1">
      <alignment horizontal="center" vertical="top" wrapText="1"/>
    </xf>
    <xf numFmtId="164" fontId="4" fillId="0" borderId="2" xfId="0" applyNumberFormat="1" applyFont="1" applyBorder="1"/>
    <xf numFmtId="164" fontId="1" fillId="4" borderId="37" xfId="0" applyNumberFormat="1" applyFont="1" applyFill="1" applyBorder="1" applyAlignment="1">
      <alignment horizontal="center" vertical="top" wrapText="1"/>
    </xf>
    <xf numFmtId="164" fontId="1" fillId="4" borderId="38" xfId="0" applyNumberFormat="1" applyFont="1" applyFill="1" applyBorder="1" applyAlignment="1">
      <alignment horizontal="center" vertical="top" wrapText="1"/>
    </xf>
    <xf numFmtId="164" fontId="1" fillId="8" borderId="5" xfId="0" applyNumberFormat="1" applyFont="1" applyFill="1" applyBorder="1" applyAlignment="1">
      <alignment horizontal="center" vertical="top" wrapText="1"/>
    </xf>
    <xf numFmtId="0" fontId="6" fillId="8" borderId="2" xfId="0" applyFont="1" applyFill="1" applyBorder="1" applyAlignment="1">
      <alignment horizontal="center" vertical="top"/>
    </xf>
    <xf numFmtId="0" fontId="6" fillId="8" borderId="5" xfId="0" applyFont="1" applyFill="1" applyBorder="1" applyAlignment="1">
      <alignment horizontal="center" vertical="top"/>
    </xf>
    <xf numFmtId="1" fontId="6" fillId="8" borderId="41" xfId="0" applyNumberFormat="1" applyFont="1" applyFill="1" applyBorder="1" applyAlignment="1">
      <alignment horizontal="center" vertical="top" wrapText="1"/>
    </xf>
    <xf numFmtId="165" fontId="1" fillId="0" borderId="3" xfId="0" applyNumberFormat="1" applyFont="1" applyBorder="1" applyAlignment="1">
      <alignment horizontal="center" vertical="top" wrapText="1"/>
    </xf>
    <xf numFmtId="164" fontId="1" fillId="5" borderId="37" xfId="0" applyNumberFormat="1" applyFont="1" applyFill="1" applyBorder="1" applyAlignment="1">
      <alignment horizontal="center" vertical="top" wrapText="1"/>
    </xf>
    <xf numFmtId="164" fontId="1" fillId="5" borderId="38" xfId="0" applyNumberFormat="1" applyFont="1" applyFill="1" applyBorder="1" applyAlignment="1">
      <alignment horizontal="center" vertical="top" wrapText="1"/>
    </xf>
    <xf numFmtId="0" fontId="7" fillId="2" borderId="51" xfId="0" applyFont="1" applyFill="1" applyBorder="1" applyAlignment="1">
      <alignment horizontal="center" vertical="center" wrapText="1"/>
    </xf>
    <xf numFmtId="0" fontId="1" fillId="4" borderId="51" xfId="0" applyFont="1" applyFill="1" applyBorder="1" applyAlignment="1">
      <alignment horizontal="center" vertical="top" wrapText="1"/>
    </xf>
    <xf numFmtId="0" fontId="14" fillId="8" borderId="8" xfId="0" applyFont="1" applyFill="1" applyBorder="1" applyAlignment="1">
      <alignment vertical="top" wrapText="1"/>
    </xf>
    <xf numFmtId="0" fontId="14" fillId="8" borderId="7" xfId="0" applyFont="1" applyFill="1" applyBorder="1" applyAlignment="1">
      <alignment vertical="top" wrapText="1"/>
    </xf>
    <xf numFmtId="0" fontId="14" fillId="8" borderId="9" xfId="0" applyFont="1" applyFill="1" applyBorder="1" applyAlignment="1">
      <alignment vertical="top" wrapText="1"/>
    </xf>
    <xf numFmtId="0" fontId="1" fillId="5" borderId="51" xfId="0" applyFont="1" applyFill="1" applyBorder="1" applyAlignment="1">
      <alignment horizontal="center" vertical="top" wrapText="1"/>
    </xf>
    <xf numFmtId="0" fontId="4" fillId="0" borderId="7" xfId="0" applyFont="1" applyBorder="1"/>
    <xf numFmtId="0" fontId="1" fillId="8" borderId="27" xfId="0" applyFont="1" applyFill="1" applyBorder="1" applyAlignment="1">
      <alignment horizontal="center" vertical="top" wrapText="1"/>
    </xf>
    <xf numFmtId="164" fontId="1" fillId="0" borderId="40" xfId="0" applyNumberFormat="1" applyFont="1" applyBorder="1" applyAlignment="1">
      <alignment horizontal="center" vertical="top" wrapText="1"/>
    </xf>
    <xf numFmtId="164" fontId="10" fillId="3" borderId="22" xfId="0" applyNumberFormat="1" applyFont="1" applyFill="1" applyBorder="1" applyAlignment="1">
      <alignment horizontal="center" vertical="top" wrapText="1"/>
    </xf>
    <xf numFmtId="164" fontId="3" fillId="3" borderId="22" xfId="0" applyNumberFormat="1" applyFont="1" applyFill="1" applyBorder="1" applyAlignment="1">
      <alignment horizontal="center" vertical="top" wrapText="1"/>
    </xf>
    <xf numFmtId="164" fontId="3" fillId="0" borderId="22" xfId="0" applyNumberFormat="1" applyFont="1" applyBorder="1" applyAlignment="1">
      <alignment horizontal="center" vertical="top" wrapText="1"/>
    </xf>
    <xf numFmtId="0" fontId="12" fillId="7" borderId="7" xfId="0" applyFont="1" applyFill="1" applyBorder="1" applyAlignment="1">
      <alignment vertical="top" wrapText="1"/>
    </xf>
    <xf numFmtId="3" fontId="13" fillId="3" borderId="7" xfId="0" applyNumberFormat="1" applyFont="1" applyFill="1" applyBorder="1" applyAlignment="1">
      <alignment horizontal="left" vertical="top" wrapText="1"/>
    </xf>
    <xf numFmtId="164" fontId="12" fillId="3" borderId="7" xfId="0" applyNumberFormat="1" applyFont="1" applyFill="1" applyBorder="1" applyAlignment="1">
      <alignment vertical="top" wrapText="1"/>
    </xf>
    <xf numFmtId="164" fontId="10" fillId="3" borderId="30" xfId="0" applyNumberFormat="1" applyFont="1" applyFill="1" applyBorder="1" applyAlignment="1">
      <alignment horizontal="center" vertical="top" wrapText="1"/>
    </xf>
    <xf numFmtId="164" fontId="10" fillId="3" borderId="26" xfId="0" applyNumberFormat="1" applyFont="1" applyFill="1" applyBorder="1" applyAlignment="1">
      <alignment horizontal="center" vertical="top" wrapText="1"/>
    </xf>
    <xf numFmtId="165" fontId="10" fillId="3" borderId="22" xfId="0" applyNumberFormat="1" applyFont="1" applyFill="1" applyBorder="1" applyAlignment="1">
      <alignment horizontal="center" vertical="top" wrapText="1"/>
    </xf>
    <xf numFmtId="165" fontId="10" fillId="3" borderId="29" xfId="0" applyNumberFormat="1" applyFont="1" applyFill="1" applyBorder="1" applyAlignment="1">
      <alignment horizontal="center" vertical="top" wrapText="1"/>
    </xf>
    <xf numFmtId="164" fontId="12" fillId="3" borderId="22" xfId="0" applyNumberFormat="1" applyFont="1" applyFill="1" applyBorder="1" applyAlignment="1">
      <alignment horizontal="center" vertical="top" wrapText="1"/>
    </xf>
    <xf numFmtId="164" fontId="10" fillId="3" borderId="7" xfId="0" applyNumberFormat="1" applyFont="1" applyFill="1" applyBorder="1" applyAlignment="1">
      <alignment horizontal="left" vertical="top" wrapText="1"/>
    </xf>
    <xf numFmtId="164" fontId="10" fillId="3" borderId="10" xfId="0" applyNumberFormat="1" applyFont="1" applyFill="1" applyBorder="1" applyAlignment="1">
      <alignment horizontal="left" vertical="top" wrapText="1"/>
    </xf>
    <xf numFmtId="3" fontId="10" fillId="0" borderId="9" xfId="0" applyNumberFormat="1" applyFont="1" applyBorder="1" applyAlignment="1">
      <alignment horizontal="left" vertical="top" wrapText="1"/>
    </xf>
    <xf numFmtId="3" fontId="10" fillId="0" borderId="7" xfId="0" applyNumberFormat="1" applyFont="1" applyBorder="1" applyAlignment="1">
      <alignment horizontal="left" vertical="top" wrapText="1"/>
    </xf>
    <xf numFmtId="165" fontId="12" fillId="3" borderId="29" xfId="0" applyNumberFormat="1" applyFont="1" applyFill="1" applyBorder="1" applyAlignment="1">
      <alignment horizontal="center" vertical="top" wrapText="1"/>
    </xf>
    <xf numFmtId="0" fontId="4" fillId="0" borderId="44" xfId="0" applyFont="1" applyBorder="1"/>
    <xf numFmtId="164" fontId="3" fillId="3" borderId="27" xfId="0" applyNumberFormat="1" applyFont="1" applyFill="1" applyBorder="1" applyAlignment="1">
      <alignment horizontal="center" vertical="top" wrapText="1"/>
    </xf>
    <xf numFmtId="164" fontId="3" fillId="3" borderId="40" xfId="0" applyNumberFormat="1" applyFont="1" applyFill="1" applyBorder="1" applyAlignment="1">
      <alignment horizontal="center" vertical="top" wrapText="1"/>
    </xf>
    <xf numFmtId="164" fontId="3" fillId="3" borderId="33" xfId="0" applyNumberFormat="1" applyFont="1" applyFill="1" applyBorder="1" applyAlignment="1">
      <alignment horizontal="center" vertical="top" wrapText="1"/>
    </xf>
    <xf numFmtId="0" fontId="14" fillId="6" borderId="8" xfId="0" applyFont="1" applyFill="1" applyBorder="1" applyAlignment="1">
      <alignment vertical="top" wrapText="1"/>
    </xf>
    <xf numFmtId="164" fontId="4" fillId="0" borderId="9" xfId="0" applyNumberFormat="1" applyFont="1" applyBorder="1"/>
    <xf numFmtId="164" fontId="1" fillId="4" borderId="51" xfId="0" applyNumberFormat="1" applyFont="1" applyFill="1" applyBorder="1" applyAlignment="1">
      <alignment horizontal="center" vertical="top" wrapText="1"/>
    </xf>
    <xf numFmtId="164" fontId="1" fillId="6" borderId="29" xfId="0" applyNumberFormat="1" applyFont="1" applyFill="1" applyBorder="1" applyAlignment="1">
      <alignment horizontal="center" vertical="top" wrapText="1"/>
    </xf>
    <xf numFmtId="164" fontId="1" fillId="3" borderId="22" xfId="0" applyNumberFormat="1" applyFont="1" applyFill="1" applyBorder="1" applyAlignment="1">
      <alignment horizontal="center" vertical="top" wrapText="1"/>
    </xf>
    <xf numFmtId="164" fontId="6" fillId="0" borderId="22" xfId="0" applyNumberFormat="1" applyFont="1" applyBorder="1" applyAlignment="1">
      <alignment horizontal="center" vertical="top" wrapText="1"/>
    </xf>
    <xf numFmtId="164" fontId="1" fillId="6" borderId="22" xfId="0" applyNumberFormat="1" applyFont="1" applyFill="1" applyBorder="1" applyAlignment="1">
      <alignment horizontal="center" vertical="top" wrapText="1"/>
    </xf>
    <xf numFmtId="164" fontId="6" fillId="0" borderId="27" xfId="0" applyNumberFormat="1" applyFont="1" applyBorder="1" applyAlignment="1">
      <alignment horizontal="center" vertical="top" wrapText="1"/>
    </xf>
    <xf numFmtId="164" fontId="1" fillId="8" borderId="29" xfId="0" applyNumberFormat="1" applyFont="1" applyFill="1" applyBorder="1" applyAlignment="1">
      <alignment horizontal="center" vertical="top" wrapText="1"/>
    </xf>
    <xf numFmtId="164" fontId="1" fillId="8" borderId="54" xfId="0" applyNumberFormat="1" applyFont="1" applyFill="1" applyBorder="1" applyAlignment="1">
      <alignment horizontal="center" vertical="top" wrapText="1"/>
    </xf>
    <xf numFmtId="164" fontId="1" fillId="5" borderId="51" xfId="0" applyNumberFormat="1" applyFont="1" applyFill="1" applyBorder="1" applyAlignment="1">
      <alignment horizontal="center" vertical="top" wrapText="1"/>
    </xf>
    <xf numFmtId="164" fontId="12" fillId="3" borderId="8" xfId="0" applyNumberFormat="1" applyFont="1" applyFill="1" applyBorder="1" applyAlignment="1">
      <alignment vertical="top" wrapText="1"/>
    </xf>
    <xf numFmtId="0" fontId="12" fillId="3" borderId="7" xfId="0" applyFont="1" applyFill="1" applyBorder="1" applyAlignment="1">
      <alignment horizontal="left" vertical="top" wrapText="1"/>
    </xf>
    <xf numFmtId="165" fontId="1" fillId="0" borderId="29" xfId="0" applyNumberFormat="1" applyFont="1" applyBorder="1" applyAlignment="1">
      <alignment horizontal="center" vertical="top" wrapText="1"/>
    </xf>
    <xf numFmtId="164" fontId="10" fillId="3" borderId="29" xfId="0" applyNumberFormat="1" applyFont="1" applyFill="1" applyBorder="1" applyAlignment="1">
      <alignment horizontal="center" vertical="top" wrapText="1"/>
    </xf>
    <xf numFmtId="3" fontId="12" fillId="3" borderId="7" xfId="0" applyNumberFormat="1" applyFont="1" applyFill="1" applyBorder="1" applyAlignment="1">
      <alignment vertical="top" wrapText="1"/>
    </xf>
    <xf numFmtId="0" fontId="19" fillId="0" borderId="7" xfId="0" applyFont="1" applyBorder="1" applyAlignment="1">
      <alignment vertical="top" wrapText="1"/>
    </xf>
    <xf numFmtId="165" fontId="10" fillId="0" borderId="29" xfId="0" applyNumberFormat="1" applyFont="1" applyBorder="1" applyAlignment="1">
      <alignment horizontal="center" vertical="top" wrapText="1"/>
    </xf>
    <xf numFmtId="164" fontId="6" fillId="3" borderId="22" xfId="0" applyNumberFormat="1" applyFont="1" applyFill="1" applyBorder="1" applyAlignment="1">
      <alignment horizontal="center" vertical="top" wrapText="1"/>
    </xf>
    <xf numFmtId="164" fontId="2" fillId="0" borderId="22" xfId="0" applyNumberFormat="1" applyFont="1" applyBorder="1" applyAlignment="1">
      <alignment horizontal="center" vertical="top" wrapText="1"/>
    </xf>
    <xf numFmtId="0" fontId="3" fillId="0" borderId="22" xfId="0" applyFont="1" applyBorder="1"/>
    <xf numFmtId="0" fontId="3" fillId="0" borderId="29" xfId="0" applyFont="1" applyBorder="1"/>
    <xf numFmtId="0" fontId="4" fillId="0" borderId="23" xfId="0" applyFont="1" applyBorder="1"/>
    <xf numFmtId="164" fontId="1" fillId="0" borderId="33" xfId="0" applyNumberFormat="1" applyFont="1" applyBorder="1" applyAlignment="1">
      <alignment horizontal="center" vertical="top" wrapText="1"/>
    </xf>
    <xf numFmtId="0" fontId="10" fillId="0" borderId="4" xfId="0" applyFont="1" applyBorder="1"/>
    <xf numFmtId="0" fontId="10" fillId="3" borderId="55" xfId="0" applyFont="1" applyFill="1" applyBorder="1" applyAlignment="1">
      <alignment vertical="top" wrapText="1"/>
    </xf>
    <xf numFmtId="0" fontId="10" fillId="3" borderId="39" xfId="0" applyFont="1" applyFill="1" applyBorder="1" applyAlignment="1">
      <alignment horizontal="center" vertical="top" wrapText="1"/>
    </xf>
    <xf numFmtId="0" fontId="9" fillId="3" borderId="56" xfId="0" applyFont="1" applyFill="1" applyBorder="1"/>
    <xf numFmtId="0" fontId="9" fillId="3" borderId="57" xfId="0" applyFont="1" applyFill="1" applyBorder="1"/>
    <xf numFmtId="0" fontId="3" fillId="0" borderId="40" xfId="0" applyFont="1" applyBorder="1" applyAlignment="1">
      <alignment horizontal="center" vertical="top" wrapText="1"/>
    </xf>
    <xf numFmtId="164" fontId="3" fillId="0" borderId="39" xfId="0" applyNumberFormat="1" applyFont="1" applyBorder="1" applyAlignment="1">
      <alignment horizontal="center" vertical="top" wrapText="1"/>
    </xf>
    <xf numFmtId="164" fontId="3" fillId="0" borderId="40" xfId="0" applyNumberFormat="1" applyFont="1" applyBorder="1" applyAlignment="1">
      <alignment horizontal="center" vertical="top" wrapText="1"/>
    </xf>
    <xf numFmtId="0" fontId="12" fillId="0" borderId="55" xfId="0" applyFont="1" applyBorder="1" applyAlignment="1">
      <alignment vertical="top" wrapText="1"/>
    </xf>
    <xf numFmtId="0" fontId="13" fillId="3" borderId="55" xfId="0" applyFont="1" applyFill="1" applyBorder="1" applyAlignment="1">
      <alignment vertical="top" wrapText="1"/>
    </xf>
    <xf numFmtId="0" fontId="10" fillId="0" borderId="55" xfId="0" applyFont="1" applyBorder="1" applyAlignment="1">
      <alignment horizontal="center" vertical="top" wrapText="1"/>
    </xf>
    <xf numFmtId="0" fontId="10" fillId="3" borderId="55" xfId="0" applyFont="1" applyFill="1" applyBorder="1" applyAlignment="1">
      <alignment horizontal="center" vertical="top" wrapText="1"/>
    </xf>
    <xf numFmtId="164" fontId="12" fillId="3" borderId="32" xfId="0" applyNumberFormat="1" applyFont="1" applyFill="1" applyBorder="1" applyAlignment="1">
      <alignment horizontal="center" vertical="top" wrapText="1"/>
    </xf>
    <xf numFmtId="0" fontId="10" fillId="3" borderId="59" xfId="0" applyFont="1" applyFill="1" applyBorder="1" applyAlignment="1">
      <alignment horizontal="center" vertical="top" wrapText="1"/>
    </xf>
    <xf numFmtId="164" fontId="12" fillId="0" borderId="39" xfId="0" applyNumberFormat="1" applyFont="1" applyBorder="1" applyAlignment="1">
      <alignment horizontal="center" vertical="top" wrapText="1"/>
    </xf>
    <xf numFmtId="0" fontId="12" fillId="7" borderId="55" xfId="0" applyFont="1" applyFill="1" applyBorder="1" applyAlignment="1">
      <alignment vertical="top" wrapText="1"/>
    </xf>
    <xf numFmtId="164" fontId="3" fillId="0" borderId="33" xfId="0" applyNumberFormat="1" applyFont="1" applyBorder="1" applyAlignment="1">
      <alignment horizontal="center" vertical="top" wrapText="1"/>
    </xf>
    <xf numFmtId="3" fontId="12" fillId="3" borderId="55" xfId="0" applyNumberFormat="1" applyFont="1" applyFill="1" applyBorder="1" applyAlignment="1">
      <alignment horizontal="left" vertical="top" wrapText="1"/>
    </xf>
    <xf numFmtId="0" fontId="10" fillId="0" borderId="55" xfId="0" applyFont="1" applyBorder="1" applyAlignment="1">
      <alignment vertical="top" wrapText="1"/>
    </xf>
    <xf numFmtId="165" fontId="10" fillId="3" borderId="55" xfId="0" applyNumberFormat="1" applyFont="1" applyFill="1" applyBorder="1" applyAlignment="1">
      <alignment horizontal="center" vertical="top" wrapText="1"/>
    </xf>
    <xf numFmtId="165" fontId="13" fillId="3" borderId="1" xfId="0" applyNumberFormat="1" applyFont="1" applyFill="1" applyBorder="1" applyAlignment="1">
      <alignment horizontal="center" vertical="top" wrapText="1"/>
    </xf>
    <xf numFmtId="165" fontId="4" fillId="0" borderId="32" xfId="0" applyNumberFormat="1" applyFont="1" applyBorder="1"/>
    <xf numFmtId="164" fontId="12" fillId="3" borderId="39" xfId="0" applyNumberFormat="1" applyFont="1" applyFill="1" applyBorder="1" applyAlignment="1">
      <alignment horizontal="center" vertical="top" wrapText="1"/>
    </xf>
    <xf numFmtId="0" fontId="12" fillId="3" borderId="55" xfId="0" applyFont="1" applyFill="1" applyBorder="1" applyAlignment="1">
      <alignment vertical="top" wrapText="1"/>
    </xf>
    <xf numFmtId="0" fontId="10" fillId="3" borderId="61" xfId="0" applyFont="1" applyFill="1" applyBorder="1" applyAlignment="1">
      <alignment horizontal="center" vertical="top" wrapText="1"/>
    </xf>
    <xf numFmtId="0" fontId="5" fillId="3" borderId="62" xfId="0" applyFont="1" applyFill="1" applyBorder="1" applyAlignment="1">
      <alignment vertical="top" wrapText="1"/>
    </xf>
    <xf numFmtId="164" fontId="13" fillId="3" borderId="59" xfId="0" applyNumberFormat="1" applyFont="1" applyFill="1" applyBorder="1" applyAlignment="1">
      <alignment horizontal="center" vertical="top" wrapText="1"/>
    </xf>
    <xf numFmtId="164" fontId="10" fillId="3" borderId="58" xfId="0" applyNumberFormat="1" applyFont="1" applyFill="1" applyBorder="1" applyAlignment="1">
      <alignment horizontal="center" vertical="top" wrapText="1"/>
    </xf>
    <xf numFmtId="0" fontId="12" fillId="3" borderId="59" xfId="0" applyFont="1" applyFill="1" applyBorder="1" applyAlignment="1">
      <alignment vertical="top" wrapText="1"/>
    </xf>
    <xf numFmtId="0" fontId="10" fillId="3" borderId="44" xfId="0" applyFont="1" applyFill="1" applyBorder="1" applyAlignment="1">
      <alignment horizontal="center" vertical="top" wrapText="1"/>
    </xf>
    <xf numFmtId="0" fontId="10" fillId="3" borderId="58" xfId="0" applyFont="1" applyFill="1" applyBorder="1" applyAlignment="1">
      <alignment wrapText="1"/>
    </xf>
    <xf numFmtId="0" fontId="3" fillId="3" borderId="40" xfId="0" applyFont="1" applyFill="1" applyBorder="1" applyAlignment="1">
      <alignment horizontal="center" vertical="top" wrapText="1"/>
    </xf>
    <xf numFmtId="164" fontId="12" fillId="3" borderId="55" xfId="0" applyNumberFormat="1" applyFont="1" applyFill="1" applyBorder="1" applyAlignment="1">
      <alignment vertical="top" wrapText="1"/>
    </xf>
    <xf numFmtId="164" fontId="10" fillId="3" borderId="3" xfId="0" applyNumberFormat="1" applyFont="1" applyFill="1" applyBorder="1" applyAlignment="1">
      <alignment horizontal="center" vertical="top" wrapText="1"/>
    </xf>
    <xf numFmtId="164" fontId="3" fillId="3" borderId="3" xfId="0" applyNumberFormat="1" applyFont="1" applyFill="1" applyBorder="1" applyAlignment="1">
      <alignment horizontal="center" vertical="top" wrapText="1"/>
    </xf>
    <xf numFmtId="164" fontId="3" fillId="3" borderId="60" xfId="0" applyNumberFormat="1" applyFont="1" applyFill="1" applyBorder="1" applyAlignment="1">
      <alignment horizontal="center" vertical="top" wrapText="1"/>
    </xf>
    <xf numFmtId="164" fontId="12" fillId="3" borderId="40" xfId="0" applyNumberFormat="1" applyFont="1" applyFill="1" applyBorder="1" applyAlignment="1">
      <alignment horizontal="center" vertical="top" wrapText="1"/>
    </xf>
    <xf numFmtId="3" fontId="4" fillId="3" borderId="55" xfId="0" applyNumberFormat="1" applyFont="1" applyFill="1" applyBorder="1" applyAlignment="1">
      <alignment horizontal="left" vertical="top" wrapText="1"/>
    </xf>
    <xf numFmtId="164" fontId="12" fillId="3" borderId="33" xfId="0" applyNumberFormat="1" applyFont="1" applyFill="1" applyBorder="1" applyAlignment="1">
      <alignment horizontal="center" vertical="top" wrapText="1"/>
    </xf>
    <xf numFmtId="164" fontId="12" fillId="0" borderId="40" xfId="0" applyNumberFormat="1" applyFont="1" applyBorder="1" applyAlignment="1">
      <alignment horizontal="center" vertical="top" wrapText="1"/>
    </xf>
    <xf numFmtId="0" fontId="4" fillId="0" borderId="39" xfId="0" applyFont="1" applyBorder="1" applyAlignment="1">
      <alignment horizontal="center" vertical="top" wrapText="1"/>
    </xf>
    <xf numFmtId="164" fontId="4" fillId="3" borderId="55" xfId="0" applyNumberFormat="1" applyFont="1" applyFill="1" applyBorder="1" applyAlignment="1">
      <alignment horizontal="left" vertical="top" wrapText="1"/>
    </xf>
    <xf numFmtId="164" fontId="12" fillId="3" borderId="55" xfId="0" applyNumberFormat="1" applyFont="1" applyFill="1" applyBorder="1" applyAlignment="1">
      <alignment horizontal="left" vertical="top" wrapText="1"/>
    </xf>
    <xf numFmtId="0" fontId="24" fillId="0" borderId="40" xfId="0" applyFont="1" applyBorder="1" applyAlignment="1">
      <alignment horizontal="center" vertical="top" wrapText="1"/>
    </xf>
    <xf numFmtId="164" fontId="11" fillId="3" borderId="32" xfId="0" applyNumberFormat="1" applyFont="1" applyFill="1" applyBorder="1" applyAlignment="1">
      <alignment horizontal="center" vertical="top" wrapText="1"/>
    </xf>
    <xf numFmtId="3" fontId="12" fillId="0" borderId="44" xfId="0" applyNumberFormat="1" applyFont="1" applyBorder="1" applyAlignment="1">
      <alignment horizontal="left" vertical="top" wrapText="1"/>
    </xf>
    <xf numFmtId="0" fontId="3" fillId="3" borderId="32" xfId="0" applyFont="1" applyFill="1" applyBorder="1" applyAlignment="1">
      <alignment horizontal="center" vertical="top" wrapText="1"/>
    </xf>
    <xf numFmtId="0" fontId="11" fillId="3" borderId="32" xfId="0" applyFont="1" applyFill="1" applyBorder="1" applyAlignment="1">
      <alignment horizontal="center" vertical="top" wrapText="1"/>
    </xf>
    <xf numFmtId="0" fontId="3" fillId="0" borderId="32" xfId="0" applyFont="1" applyBorder="1" applyAlignment="1">
      <alignment horizontal="center" vertical="top" wrapText="1"/>
    </xf>
    <xf numFmtId="0" fontId="3" fillId="0" borderId="33" xfId="0" applyFont="1" applyBorder="1" applyAlignment="1">
      <alignment horizontal="center" vertical="top" wrapText="1"/>
    </xf>
    <xf numFmtId="164" fontId="4" fillId="3" borderId="39" xfId="0" applyNumberFormat="1" applyFont="1" applyFill="1" applyBorder="1" applyAlignment="1">
      <alignment horizontal="center" vertical="top" wrapText="1"/>
    </xf>
    <xf numFmtId="164" fontId="4" fillId="3" borderId="40" xfId="0" applyNumberFormat="1" applyFont="1" applyFill="1" applyBorder="1" applyAlignment="1">
      <alignment horizontal="center" vertical="top" wrapText="1"/>
    </xf>
    <xf numFmtId="0" fontId="4" fillId="3" borderId="41" xfId="0" applyFont="1" applyFill="1" applyBorder="1" applyAlignment="1">
      <alignment horizontal="center" vertical="top" wrapText="1"/>
    </xf>
    <xf numFmtId="164" fontId="10" fillId="3" borderId="55" xfId="0" applyNumberFormat="1" applyFont="1" applyFill="1" applyBorder="1" applyAlignment="1">
      <alignment horizontal="left" vertical="top" wrapText="1"/>
    </xf>
    <xf numFmtId="0" fontId="4" fillId="3" borderId="17" xfId="0" applyFont="1" applyFill="1" applyBorder="1" applyAlignment="1">
      <alignment horizontal="center" vertical="top" wrapText="1"/>
    </xf>
    <xf numFmtId="0" fontId="10" fillId="3" borderId="17" xfId="0" applyFont="1" applyFill="1" applyBorder="1" applyAlignment="1">
      <alignment horizontal="center" vertical="top" wrapText="1"/>
    </xf>
    <xf numFmtId="0" fontId="4" fillId="3" borderId="32" xfId="0" applyFont="1" applyFill="1" applyBorder="1" applyAlignment="1">
      <alignment horizontal="center" vertical="top" wrapText="1"/>
    </xf>
    <xf numFmtId="0" fontId="4" fillId="3" borderId="33" xfId="0" applyFont="1" applyFill="1" applyBorder="1" applyAlignment="1">
      <alignment horizontal="center" vertical="top" wrapText="1"/>
    </xf>
    <xf numFmtId="164" fontId="4" fillId="3" borderId="2" xfId="0" applyNumberFormat="1" applyFont="1" applyFill="1" applyBorder="1" applyAlignment="1">
      <alignment horizontal="center" vertical="top" wrapText="1"/>
    </xf>
    <xf numFmtId="164" fontId="12" fillId="3" borderId="27" xfId="0" applyNumberFormat="1" applyFont="1" applyFill="1" applyBorder="1" applyAlignment="1">
      <alignment horizontal="center" vertical="top" wrapText="1"/>
    </xf>
    <xf numFmtId="164" fontId="10" fillId="3" borderId="9" xfId="0" applyNumberFormat="1" applyFont="1" applyFill="1" applyBorder="1" applyAlignment="1">
      <alignment horizontal="left" vertical="top" wrapText="1"/>
    </xf>
    <xf numFmtId="164" fontId="4" fillId="0" borderId="55" xfId="0" applyNumberFormat="1" applyFont="1" applyBorder="1" applyAlignment="1">
      <alignment horizontal="left" vertical="top" wrapText="1"/>
    </xf>
    <xf numFmtId="0" fontId="4" fillId="3" borderId="53" xfId="0" applyFont="1" applyFill="1" applyBorder="1" applyAlignment="1">
      <alignment horizontal="center" vertical="top" wrapText="1"/>
    </xf>
    <xf numFmtId="3" fontId="4" fillId="0" borderId="44" xfId="0" applyNumberFormat="1" applyFont="1" applyBorder="1" applyAlignment="1">
      <alignment horizontal="left" vertical="top" wrapText="1"/>
    </xf>
    <xf numFmtId="0" fontId="4" fillId="3" borderId="14" xfId="0" applyFont="1" applyFill="1" applyBorder="1" applyAlignment="1">
      <alignment horizontal="center" vertical="top" wrapText="1"/>
    </xf>
    <xf numFmtId="3" fontId="10" fillId="0" borderId="52" xfId="0" applyNumberFormat="1" applyFont="1" applyBorder="1" applyAlignment="1">
      <alignment horizontal="left" vertical="top" wrapText="1"/>
    </xf>
    <xf numFmtId="164" fontId="11" fillId="3" borderId="55" xfId="0" applyNumberFormat="1" applyFont="1" applyFill="1" applyBorder="1" applyAlignment="1">
      <alignment horizontal="center" vertical="top" wrapText="1"/>
    </xf>
    <xf numFmtId="164" fontId="12" fillId="3" borderId="55" xfId="0" applyNumberFormat="1" applyFont="1" applyFill="1" applyBorder="1" applyAlignment="1">
      <alignment horizontal="center" vertical="top" wrapText="1"/>
    </xf>
    <xf numFmtId="0" fontId="4" fillId="3" borderId="52" xfId="0" applyFont="1" applyFill="1" applyBorder="1" applyAlignment="1">
      <alignment horizontal="center" vertical="top" wrapText="1"/>
    </xf>
    <xf numFmtId="0" fontId="12" fillId="7" borderId="55" xfId="0" applyFont="1" applyFill="1" applyBorder="1" applyAlignment="1">
      <alignment wrapText="1"/>
    </xf>
    <xf numFmtId="0" fontId="12" fillId="7" borderId="40" xfId="0" applyFont="1" applyFill="1" applyBorder="1" applyAlignment="1">
      <alignment wrapText="1"/>
    </xf>
    <xf numFmtId="0" fontId="12" fillId="3" borderId="55" xfId="0" applyFont="1" applyFill="1" applyBorder="1" applyAlignment="1">
      <alignment wrapText="1"/>
    </xf>
    <xf numFmtId="0" fontId="12" fillId="3" borderId="40" xfId="0" applyFont="1" applyFill="1" applyBorder="1" applyAlignment="1">
      <alignment wrapText="1"/>
    </xf>
    <xf numFmtId="0" fontId="12" fillId="7" borderId="41" xfId="0" applyFont="1" applyFill="1" applyBorder="1" applyAlignment="1">
      <alignment wrapText="1"/>
    </xf>
    <xf numFmtId="0" fontId="14" fillId="3" borderId="17" xfId="0" applyFont="1" applyFill="1" applyBorder="1" applyAlignment="1">
      <alignment horizontal="left" vertical="top" wrapText="1"/>
    </xf>
    <xf numFmtId="0" fontId="3" fillId="3" borderId="16" xfId="0" applyFont="1" applyFill="1" applyBorder="1" applyAlignment="1">
      <alignment vertical="top" wrapText="1"/>
    </xf>
    <xf numFmtId="164" fontId="12" fillId="3" borderId="44" xfId="0" applyNumberFormat="1" applyFont="1" applyFill="1" applyBorder="1" applyAlignment="1">
      <alignment vertical="top" wrapText="1"/>
    </xf>
    <xf numFmtId="165" fontId="10" fillId="3" borderId="44" xfId="0" applyNumberFormat="1" applyFont="1" applyFill="1" applyBorder="1" applyAlignment="1">
      <alignment horizontal="center" vertical="top" wrapText="1"/>
    </xf>
    <xf numFmtId="165" fontId="10" fillId="3" borderId="32" xfId="0" applyNumberFormat="1" applyFont="1" applyFill="1" applyBorder="1" applyAlignment="1">
      <alignment horizontal="center" vertical="top" wrapText="1"/>
    </xf>
    <xf numFmtId="165" fontId="10" fillId="3" borderId="33" xfId="0" applyNumberFormat="1" applyFont="1" applyFill="1" applyBorder="1" applyAlignment="1">
      <alignment horizontal="center" vertical="top" wrapText="1"/>
    </xf>
    <xf numFmtId="164" fontId="1" fillId="6" borderId="8" xfId="0" applyNumberFormat="1" applyFont="1" applyFill="1" applyBorder="1" applyAlignment="1">
      <alignment horizontal="center" vertical="top" wrapText="1"/>
    </xf>
    <xf numFmtId="164" fontId="1" fillId="6" borderId="39" xfId="0" applyNumberFormat="1" applyFont="1" applyFill="1" applyBorder="1" applyAlignment="1">
      <alignment horizontal="center" vertical="top" wrapText="1"/>
    </xf>
    <xf numFmtId="0" fontId="14" fillId="6" borderId="65" xfId="0" applyFont="1" applyFill="1" applyBorder="1" applyAlignment="1">
      <alignment vertical="top" wrapText="1"/>
    </xf>
    <xf numFmtId="0" fontId="14" fillId="6" borderId="39" xfId="0" applyFont="1" applyFill="1" applyBorder="1" applyAlignment="1">
      <alignment vertical="top" wrapText="1"/>
    </xf>
    <xf numFmtId="0" fontId="14" fillId="6" borderId="40" xfId="0" applyFont="1" applyFill="1" applyBorder="1" applyAlignment="1">
      <alignment vertical="top" wrapText="1"/>
    </xf>
    <xf numFmtId="0" fontId="4" fillId="0" borderId="67" xfId="0" applyFont="1" applyBorder="1"/>
    <xf numFmtId="164" fontId="6" fillId="0" borderId="44" xfId="0" applyNumberFormat="1" applyFont="1" applyBorder="1" applyAlignment="1">
      <alignment horizontal="center" vertical="top" wrapText="1"/>
    </xf>
    <xf numFmtId="164" fontId="6" fillId="0" borderId="33" xfId="0" applyNumberFormat="1" applyFont="1" applyBorder="1" applyAlignment="1">
      <alignment horizontal="center" vertical="top" wrapText="1"/>
    </xf>
    <xf numFmtId="0" fontId="4" fillId="3" borderId="59" xfId="0" applyFont="1" applyFill="1" applyBorder="1" applyAlignment="1">
      <alignment horizontal="center" vertical="top" wrapText="1"/>
    </xf>
    <xf numFmtId="0" fontId="3" fillId="3" borderId="3" xfId="0" applyFont="1" applyFill="1" applyBorder="1" applyAlignment="1">
      <alignment horizontal="center" vertical="top"/>
    </xf>
    <xf numFmtId="0" fontId="13" fillId="3" borderId="59" xfId="0" applyFont="1" applyFill="1" applyBorder="1" applyAlignment="1">
      <alignment vertical="top" wrapText="1"/>
    </xf>
    <xf numFmtId="0" fontId="5" fillId="3" borderId="59" xfId="0" applyFont="1" applyFill="1" applyBorder="1" applyAlignment="1">
      <alignment horizontal="center" vertical="top" wrapText="1"/>
    </xf>
    <xf numFmtId="165" fontId="4" fillId="3" borderId="8" xfId="0" applyNumberFormat="1" applyFont="1" applyFill="1" applyBorder="1" applyAlignment="1">
      <alignment horizontal="center" vertical="top" wrapText="1"/>
    </xf>
    <xf numFmtId="165" fontId="4" fillId="3" borderId="29" xfId="0" applyNumberFormat="1" applyFont="1" applyFill="1" applyBorder="1" applyAlignment="1">
      <alignment horizontal="center" vertical="top" wrapText="1"/>
    </xf>
    <xf numFmtId="0" fontId="5" fillId="3" borderId="3" xfId="0" applyFont="1" applyFill="1" applyBorder="1" applyAlignment="1">
      <alignment horizontal="center" vertical="top"/>
    </xf>
    <xf numFmtId="0" fontId="14" fillId="3" borderId="32" xfId="0" applyFont="1" applyFill="1" applyBorder="1" applyAlignment="1">
      <alignment vertical="top" wrapText="1"/>
    </xf>
    <xf numFmtId="164" fontId="6" fillId="0" borderId="32" xfId="0" applyNumberFormat="1" applyFont="1" applyBorder="1" applyAlignment="1">
      <alignment horizontal="center" vertical="top" wrapText="1"/>
    </xf>
    <xf numFmtId="164" fontId="6" fillId="3" borderId="32" xfId="0" applyNumberFormat="1" applyFont="1" applyFill="1" applyBorder="1" applyAlignment="1">
      <alignment horizontal="center" vertical="top" wrapText="1"/>
    </xf>
    <xf numFmtId="164" fontId="6" fillId="3" borderId="33" xfId="0" applyNumberFormat="1" applyFont="1" applyFill="1" applyBorder="1" applyAlignment="1">
      <alignment horizontal="center" vertical="top" wrapText="1"/>
    </xf>
    <xf numFmtId="164" fontId="1" fillId="3" borderId="3" xfId="0" applyNumberFormat="1" applyFont="1" applyFill="1" applyBorder="1" applyAlignment="1">
      <alignment horizontal="center" vertical="top" wrapText="1"/>
    </xf>
    <xf numFmtId="0" fontId="4" fillId="0" borderId="3" xfId="0" applyFont="1" applyBorder="1"/>
    <xf numFmtId="0" fontId="4" fillId="0" borderId="29" xfId="0" applyFont="1" applyBorder="1"/>
    <xf numFmtId="0" fontId="6" fillId="0" borderId="2" xfId="0" applyFont="1" applyBorder="1" applyAlignment="1">
      <alignment vertical="top" wrapText="1"/>
    </xf>
    <xf numFmtId="0" fontId="3" fillId="6" borderId="16" xfId="0" applyFont="1" applyFill="1" applyBorder="1" applyAlignment="1">
      <alignment horizontal="center" vertical="center" wrapText="1"/>
    </xf>
    <xf numFmtId="0" fontId="14" fillId="6" borderId="17" xfId="0" applyFont="1" applyFill="1" applyBorder="1" applyAlignment="1">
      <alignment vertical="top" wrapText="1"/>
    </xf>
    <xf numFmtId="164" fontId="6" fillId="6" borderId="39" xfId="0" applyNumberFormat="1" applyFont="1" applyFill="1" applyBorder="1" applyAlignment="1">
      <alignment horizontal="center" vertical="top" wrapText="1"/>
    </xf>
    <xf numFmtId="164" fontId="6" fillId="6" borderId="17" xfId="0" applyNumberFormat="1" applyFont="1" applyFill="1" applyBorder="1" applyAlignment="1">
      <alignment horizontal="center" vertical="top" wrapText="1"/>
    </xf>
    <xf numFmtId="164" fontId="6" fillId="6" borderId="53" xfId="0" applyNumberFormat="1" applyFont="1" applyFill="1" applyBorder="1" applyAlignment="1">
      <alignment horizontal="center" vertical="top" wrapText="1"/>
    </xf>
    <xf numFmtId="0" fontId="14" fillId="6" borderId="52" xfId="0" applyFont="1" applyFill="1" applyBorder="1" applyAlignment="1">
      <alignment vertical="top" wrapText="1"/>
    </xf>
    <xf numFmtId="0" fontId="6" fillId="5" borderId="34" xfId="0" applyFont="1" applyFill="1" applyBorder="1" applyAlignment="1">
      <alignment horizontal="justify" vertical="top" wrapText="1"/>
    </xf>
    <xf numFmtId="0" fontId="14" fillId="5" borderId="35" xfId="0" applyFont="1" applyFill="1" applyBorder="1" applyAlignment="1">
      <alignment vertical="top" wrapText="1"/>
    </xf>
    <xf numFmtId="164" fontId="1" fillId="5" borderId="35" xfId="0" applyNumberFormat="1" applyFont="1" applyFill="1" applyBorder="1" applyAlignment="1">
      <alignment horizontal="center" vertical="top" wrapText="1"/>
    </xf>
    <xf numFmtId="164" fontId="1" fillId="5" borderId="54" xfId="0" applyNumberFormat="1" applyFont="1" applyFill="1" applyBorder="1" applyAlignment="1">
      <alignment horizontal="center" vertical="top" wrapText="1"/>
    </xf>
    <xf numFmtId="164" fontId="1" fillId="5" borderId="59" xfId="0" applyNumberFormat="1" applyFont="1" applyFill="1" applyBorder="1" applyAlignment="1">
      <alignment horizontal="center" vertical="top" wrapText="1"/>
    </xf>
    <xf numFmtId="0" fontId="14" fillId="4" borderId="68" xfId="0" applyFont="1" applyFill="1" applyBorder="1" applyAlignment="1">
      <alignment vertical="top" wrapText="1"/>
    </xf>
    <xf numFmtId="164" fontId="5" fillId="4" borderId="37" xfId="0" applyNumberFormat="1" applyFont="1" applyFill="1" applyBorder="1" applyAlignment="1">
      <alignment horizontal="center" vertical="top" wrapText="1"/>
    </xf>
    <xf numFmtId="164" fontId="5" fillId="4" borderId="38" xfId="0" applyNumberFormat="1" applyFont="1" applyFill="1" applyBorder="1" applyAlignment="1">
      <alignment horizontal="center" vertical="top" wrapText="1"/>
    </xf>
    <xf numFmtId="164" fontId="5" fillId="4" borderId="51" xfId="0" applyNumberFormat="1" applyFont="1" applyFill="1" applyBorder="1" applyAlignment="1">
      <alignment horizontal="center" vertical="top" wrapText="1"/>
    </xf>
    <xf numFmtId="0" fontId="14" fillId="8" borderId="68" xfId="0" applyFont="1" applyFill="1" applyBorder="1" applyAlignment="1">
      <alignment vertical="top" wrapText="1"/>
    </xf>
    <xf numFmtId="164" fontId="5" fillId="8" borderId="37" xfId="0" applyNumberFormat="1" applyFont="1" applyFill="1" applyBorder="1" applyAlignment="1">
      <alignment horizontal="center" vertical="top" wrapText="1"/>
    </xf>
    <xf numFmtId="164" fontId="5" fillId="8" borderId="38" xfId="0" applyNumberFormat="1" applyFont="1" applyFill="1" applyBorder="1" applyAlignment="1">
      <alignment horizontal="center" vertical="top" wrapText="1"/>
    </xf>
    <xf numFmtId="0" fontId="14" fillId="8" borderId="51" xfId="0" applyFont="1" applyFill="1" applyBorder="1" applyAlignment="1">
      <alignment vertical="top" wrapText="1"/>
    </xf>
    <xf numFmtId="1" fontId="6" fillId="8" borderId="37" xfId="0" applyNumberFormat="1" applyFont="1" applyFill="1" applyBorder="1" applyAlignment="1">
      <alignment horizontal="center" vertical="top" wrapText="1"/>
    </xf>
    <xf numFmtId="1" fontId="6" fillId="8" borderId="38" xfId="0" applyNumberFormat="1" applyFont="1" applyFill="1" applyBorder="1" applyAlignment="1">
      <alignment horizontal="center" vertical="top" wrapText="1"/>
    </xf>
    <xf numFmtId="165" fontId="10" fillId="3" borderId="40" xfId="0" applyNumberFormat="1" applyFont="1" applyFill="1" applyBorder="1" applyAlignment="1">
      <alignment horizontal="center" vertical="top" wrapText="1"/>
    </xf>
    <xf numFmtId="3" fontId="12" fillId="3" borderId="55" xfId="0" applyNumberFormat="1" applyFont="1" applyFill="1" applyBorder="1" applyAlignment="1">
      <alignment vertical="top" wrapText="1"/>
    </xf>
    <xf numFmtId="165" fontId="10" fillId="3" borderId="39" xfId="0" applyNumberFormat="1" applyFont="1" applyFill="1" applyBorder="1" applyAlignment="1">
      <alignment horizontal="center" vertical="top" wrapText="1"/>
    </xf>
    <xf numFmtId="165" fontId="3" fillId="3" borderId="39" xfId="0" applyNumberFormat="1" applyFont="1" applyFill="1" applyBorder="1" applyAlignment="1">
      <alignment horizontal="center" vertical="top" wrapText="1"/>
    </xf>
    <xf numFmtId="0" fontId="14" fillId="3" borderId="18" xfId="0" applyFont="1" applyFill="1" applyBorder="1" applyAlignment="1">
      <alignment horizontal="left" vertical="top" wrapText="1"/>
    </xf>
    <xf numFmtId="0" fontId="3" fillId="3" borderId="39" xfId="0" applyFont="1" applyFill="1" applyBorder="1" applyAlignment="1">
      <alignment horizontal="center" vertical="top"/>
    </xf>
    <xf numFmtId="165" fontId="10" fillId="0" borderId="55" xfId="0" applyNumberFormat="1" applyFont="1" applyBorder="1" applyAlignment="1">
      <alignment horizontal="center" vertical="top" wrapText="1"/>
    </xf>
    <xf numFmtId="165" fontId="10" fillId="0" borderId="40" xfId="0" applyNumberFormat="1" applyFont="1" applyBorder="1" applyAlignment="1">
      <alignment horizontal="center" vertical="top" wrapText="1"/>
    </xf>
    <xf numFmtId="0" fontId="12" fillId="3" borderId="55" xfId="0" applyFont="1" applyFill="1" applyBorder="1" applyAlignment="1">
      <alignment horizontal="left" vertical="top" wrapText="1"/>
    </xf>
    <xf numFmtId="0" fontId="10" fillId="3" borderId="39" xfId="0" applyFont="1" applyFill="1" applyBorder="1" applyAlignment="1">
      <alignment horizontal="center" vertical="top"/>
    </xf>
    <xf numFmtId="165" fontId="3" fillId="0" borderId="39" xfId="0" applyNumberFormat="1" applyFont="1" applyBorder="1" applyAlignment="1">
      <alignment horizontal="center" vertical="top" wrapText="1"/>
    </xf>
    <xf numFmtId="165" fontId="3" fillId="0" borderId="40" xfId="0" applyNumberFormat="1" applyFont="1" applyBorder="1" applyAlignment="1">
      <alignment horizontal="center" vertical="top" wrapText="1"/>
    </xf>
    <xf numFmtId="0" fontId="10" fillId="3" borderId="55" xfId="0" applyFont="1" applyFill="1" applyBorder="1" applyAlignment="1">
      <alignment horizontal="center" vertical="top"/>
    </xf>
    <xf numFmtId="0" fontId="6" fillId="3" borderId="39" xfId="0" applyFont="1" applyFill="1" applyBorder="1" applyAlignment="1">
      <alignment vertical="top" wrapText="1"/>
    </xf>
    <xf numFmtId="0" fontId="6" fillId="8" borderId="34" xfId="0" applyFont="1" applyFill="1" applyBorder="1" applyAlignment="1">
      <alignment vertical="top" wrapText="1"/>
    </xf>
    <xf numFmtId="0" fontId="14" fillId="8" borderId="32" xfId="0" applyFont="1" applyFill="1" applyBorder="1" applyAlignment="1">
      <alignment vertical="top" wrapText="1"/>
    </xf>
    <xf numFmtId="0" fontId="1" fillId="8" borderId="32" xfId="0" applyFont="1" applyFill="1" applyBorder="1" applyAlignment="1">
      <alignment horizontal="center" vertical="top" wrapText="1"/>
    </xf>
    <xf numFmtId="0" fontId="1" fillId="8" borderId="33" xfId="0" applyFont="1" applyFill="1" applyBorder="1" applyAlignment="1">
      <alignment horizontal="center" vertical="top" wrapText="1"/>
    </xf>
    <xf numFmtId="0" fontId="14" fillId="9" borderId="31" xfId="0" applyFont="1" applyFill="1" applyBorder="1" applyAlignment="1">
      <alignment vertical="top" wrapText="1"/>
    </xf>
    <xf numFmtId="0" fontId="21" fillId="8" borderId="32" xfId="0" applyFont="1" applyFill="1" applyBorder="1" applyAlignment="1">
      <alignment horizontal="center" vertical="top" wrapText="1"/>
    </xf>
    <xf numFmtId="0" fontId="2" fillId="9" borderId="54" xfId="0" applyFont="1" applyFill="1" applyBorder="1" applyAlignment="1">
      <alignment horizontal="center" vertical="top" wrapText="1"/>
    </xf>
    <xf numFmtId="164" fontId="10" fillId="3" borderId="2" xfId="0" applyNumberFormat="1" applyFont="1" applyFill="1" applyBorder="1" applyAlignment="1">
      <alignment horizontal="center" vertical="top" wrapText="1"/>
    </xf>
    <xf numFmtId="164" fontId="10" fillId="3" borderId="27" xfId="0" applyNumberFormat="1" applyFont="1" applyFill="1" applyBorder="1" applyAlignment="1">
      <alignment horizontal="center" vertical="top" wrapText="1"/>
    </xf>
    <xf numFmtId="0" fontId="4" fillId="0" borderId="27" xfId="0" applyFont="1" applyBorder="1" applyAlignment="1">
      <alignment horizontal="center" vertical="top" wrapText="1"/>
    </xf>
    <xf numFmtId="0" fontId="4" fillId="0" borderId="6" xfId="0" applyFont="1" applyBorder="1" applyAlignment="1">
      <alignment horizontal="center" vertical="top" wrapText="1"/>
    </xf>
    <xf numFmtId="0" fontId="13" fillId="3" borderId="23" xfId="0" applyFont="1" applyFill="1" applyBorder="1" applyAlignment="1">
      <alignment vertical="top" wrapText="1"/>
    </xf>
    <xf numFmtId="165" fontId="12" fillId="3" borderId="1" xfId="0" applyNumberFormat="1" applyFont="1" applyFill="1" applyBorder="1" applyAlignment="1">
      <alignment horizontal="center" vertical="top" wrapText="1"/>
    </xf>
    <xf numFmtId="3" fontId="10" fillId="3" borderId="23" xfId="0" applyNumberFormat="1" applyFont="1" applyFill="1" applyBorder="1" applyAlignment="1">
      <alignment horizontal="left" vertical="top" wrapText="1"/>
    </xf>
    <xf numFmtId="0" fontId="5" fillId="3" borderId="1" xfId="0" applyFont="1" applyFill="1" applyBorder="1" applyAlignment="1">
      <alignment horizontal="center" vertical="top" wrapText="1"/>
    </xf>
    <xf numFmtId="0" fontId="11" fillId="0" borderId="39" xfId="0" applyFont="1" applyBorder="1" applyAlignment="1">
      <alignment horizontal="center" vertical="top" wrapText="1"/>
    </xf>
    <xf numFmtId="0" fontId="13" fillId="3" borderId="39" xfId="0" applyFont="1" applyFill="1" applyBorder="1" applyAlignment="1">
      <alignment horizontal="center" vertical="top" wrapText="1"/>
    </xf>
    <xf numFmtId="164" fontId="4" fillId="0" borderId="0" xfId="0" applyNumberFormat="1" applyFont="1"/>
    <xf numFmtId="0" fontId="10" fillId="3" borderId="1" xfId="0" applyFont="1" applyFill="1" applyBorder="1" applyAlignment="1">
      <alignment horizontal="center" vertical="top"/>
    </xf>
    <xf numFmtId="0" fontId="10" fillId="3" borderId="7" xfId="0" applyFont="1" applyFill="1" applyBorder="1" applyAlignment="1">
      <alignment horizontal="center" vertical="top"/>
    </xf>
    <xf numFmtId="0" fontId="13" fillId="3" borderId="8" xfId="0" applyFont="1" applyFill="1" applyBorder="1" applyAlignment="1">
      <alignment horizontal="center" vertical="top" wrapText="1"/>
    </xf>
    <xf numFmtId="0" fontId="12" fillId="3" borderId="8" xfId="0" applyFont="1" applyFill="1" applyBorder="1" applyAlignment="1">
      <alignment horizontal="center" vertical="top" wrapText="1"/>
    </xf>
    <xf numFmtId="164" fontId="3" fillId="3" borderId="70" xfId="0" applyNumberFormat="1" applyFont="1" applyFill="1" applyBorder="1" applyAlignment="1">
      <alignment horizontal="center" vertical="top" wrapText="1"/>
    </xf>
    <xf numFmtId="0" fontId="10" fillId="3" borderId="71" xfId="0" applyFont="1" applyFill="1" applyBorder="1" applyAlignment="1">
      <alignment horizontal="center" vertical="top" wrapText="1"/>
    </xf>
    <xf numFmtId="0" fontId="5" fillId="3" borderId="71" xfId="0" applyFont="1" applyFill="1" applyBorder="1" applyAlignment="1">
      <alignment horizontal="center" vertical="top" wrapText="1"/>
    </xf>
    <xf numFmtId="0" fontId="3" fillId="0" borderId="72" xfId="0" applyFont="1" applyBorder="1" applyAlignment="1">
      <alignment horizontal="center" vertical="top" wrapText="1"/>
    </xf>
    <xf numFmtId="0" fontId="3" fillId="0" borderId="3" xfId="0" applyFont="1" applyBorder="1" applyAlignment="1">
      <alignment horizontal="center" vertical="top" wrapText="1"/>
    </xf>
    <xf numFmtId="165" fontId="10" fillId="3" borderId="12" xfId="0" applyNumberFormat="1" applyFont="1" applyFill="1" applyBorder="1" applyAlignment="1">
      <alignment horizontal="center" vertical="top" wrapText="1"/>
    </xf>
    <xf numFmtId="0" fontId="12" fillId="3" borderId="39" xfId="0" applyFont="1" applyFill="1" applyBorder="1" applyAlignment="1">
      <alignment horizontal="center" vertical="top" wrapText="1"/>
    </xf>
    <xf numFmtId="0" fontId="3" fillId="3" borderId="8" xfId="0" applyFont="1" applyFill="1" applyBorder="1"/>
    <xf numFmtId="3" fontId="13" fillId="3" borderId="9" xfId="0" applyNumberFormat="1" applyFont="1" applyFill="1" applyBorder="1" applyAlignment="1">
      <alignment horizontal="left" vertical="top" wrapText="1"/>
    </xf>
    <xf numFmtId="3" fontId="10" fillId="3" borderId="7" xfId="0" applyNumberFormat="1" applyFont="1" applyFill="1" applyBorder="1" applyAlignment="1">
      <alignment horizontal="left" vertical="top" wrapText="1"/>
    </xf>
    <xf numFmtId="164" fontId="13" fillId="3" borderId="1" xfId="0" applyNumberFormat="1" applyFont="1" applyFill="1" applyBorder="1" applyAlignment="1">
      <alignment horizontal="center" vertical="top" wrapText="1"/>
    </xf>
    <xf numFmtId="0" fontId="2" fillId="3" borderId="39" xfId="0" applyFont="1" applyFill="1" applyBorder="1" applyAlignment="1">
      <alignment vertical="top" wrapText="1"/>
    </xf>
    <xf numFmtId="164" fontId="11" fillId="3" borderId="22" xfId="0" applyNumberFormat="1" applyFont="1" applyFill="1" applyBorder="1" applyAlignment="1">
      <alignment horizontal="center" vertical="top" wrapText="1"/>
    </xf>
    <xf numFmtId="0" fontId="4" fillId="3" borderId="17" xfId="0" applyFont="1" applyFill="1" applyBorder="1" applyAlignment="1">
      <alignment horizontal="center" vertical="top" wrapText="1"/>
    </xf>
    <xf numFmtId="0" fontId="13" fillId="3" borderId="16" xfId="0" applyFont="1" applyFill="1" applyBorder="1" applyAlignment="1">
      <alignment horizontal="left" vertical="top" wrapText="1"/>
    </xf>
    <xf numFmtId="0" fontId="3" fillId="0" borderId="17" xfId="0" applyFont="1" applyBorder="1" applyAlignment="1">
      <alignment horizontal="center" vertical="top" wrapText="1"/>
    </xf>
    <xf numFmtId="0" fontId="3" fillId="0" borderId="16" xfId="0" applyFont="1" applyBorder="1" applyAlignment="1">
      <alignment horizontal="left" vertical="top" wrapText="1"/>
    </xf>
    <xf numFmtId="0" fontId="3" fillId="3" borderId="16" xfId="0" applyFont="1" applyFill="1" applyBorder="1" applyAlignment="1">
      <alignment horizontal="left" vertical="top" wrapText="1"/>
    </xf>
    <xf numFmtId="0" fontId="13" fillId="3" borderId="48" xfId="0" applyFont="1" applyFill="1" applyBorder="1" applyAlignment="1">
      <alignment horizontal="left" vertical="top" wrapText="1"/>
    </xf>
    <xf numFmtId="0" fontId="10" fillId="3" borderId="16" xfId="0" applyFont="1" applyFill="1" applyBorder="1" applyAlignment="1">
      <alignment horizontal="left" vertical="top" wrapText="1"/>
    </xf>
    <xf numFmtId="0" fontId="10" fillId="3" borderId="25" xfId="0" applyFont="1" applyFill="1" applyBorder="1" applyAlignment="1">
      <alignment horizontal="left" vertical="top" wrapText="1"/>
    </xf>
    <xf numFmtId="0" fontId="12" fillId="3" borderId="16" xfId="0" applyFont="1" applyFill="1" applyBorder="1" applyAlignment="1">
      <alignment horizontal="left" vertical="top" wrapText="1"/>
    </xf>
    <xf numFmtId="0" fontId="4" fillId="3" borderId="2" xfId="0" applyFont="1" applyFill="1" applyBorder="1" applyAlignment="1">
      <alignment horizontal="center" vertical="top" wrapText="1"/>
    </xf>
    <xf numFmtId="0" fontId="10" fillId="3" borderId="42" xfId="0" applyFont="1" applyFill="1" applyBorder="1" applyAlignment="1">
      <alignment horizontal="left" vertical="top" wrapText="1"/>
    </xf>
    <xf numFmtId="164" fontId="13" fillId="3" borderId="3" xfId="0" applyNumberFormat="1" applyFont="1" applyFill="1" applyBorder="1" applyAlignment="1">
      <alignment horizontal="center" vertical="top" wrapText="1"/>
    </xf>
    <xf numFmtId="164" fontId="13" fillId="3" borderId="35" xfId="0" applyNumberFormat="1" applyFont="1" applyFill="1" applyBorder="1" applyAlignment="1">
      <alignment horizontal="center" vertical="top" wrapText="1"/>
    </xf>
    <xf numFmtId="164" fontId="13" fillId="3" borderId="11" xfId="0" applyNumberFormat="1" applyFont="1" applyFill="1" applyBorder="1" applyAlignment="1">
      <alignment horizontal="center" vertical="top" wrapText="1"/>
    </xf>
    <xf numFmtId="164" fontId="13" fillId="3" borderId="49" xfId="0" applyNumberFormat="1" applyFont="1" applyFill="1" applyBorder="1" applyAlignment="1">
      <alignment horizontal="center" vertical="top" wrapText="1"/>
    </xf>
    <xf numFmtId="0" fontId="20" fillId="0" borderId="74" xfId="0" applyFont="1" applyBorder="1" applyAlignment="1">
      <alignment vertical="top"/>
    </xf>
    <xf numFmtId="0" fontId="10" fillId="3" borderId="32" xfId="0" applyFont="1" applyFill="1" applyBorder="1" applyAlignment="1">
      <alignment horizontal="center" vertical="top" wrapText="1"/>
    </xf>
    <xf numFmtId="0" fontId="4" fillId="0" borderId="75" xfId="0" applyFont="1" applyBorder="1" applyAlignment="1">
      <alignment horizontal="center" vertical="top" wrapText="1"/>
    </xf>
    <xf numFmtId="164" fontId="3" fillId="3" borderId="77" xfId="0" applyNumberFormat="1" applyFont="1" applyFill="1" applyBorder="1" applyAlignment="1">
      <alignment horizontal="center" vertical="top" wrapText="1"/>
    </xf>
    <xf numFmtId="0" fontId="12" fillId="7" borderId="76" xfId="0" applyFont="1" applyFill="1" applyBorder="1" applyAlignment="1">
      <alignment vertical="top" wrapText="1"/>
    </xf>
    <xf numFmtId="165" fontId="10" fillId="3" borderId="15" xfId="0" applyNumberFormat="1" applyFont="1" applyFill="1" applyBorder="1" applyAlignment="1">
      <alignment horizontal="center" vertical="top" wrapText="1"/>
    </xf>
    <xf numFmtId="0" fontId="12" fillId="7" borderId="31" xfId="0" applyFont="1" applyFill="1" applyBorder="1" applyAlignment="1">
      <alignment vertical="top" wrapText="1"/>
    </xf>
    <xf numFmtId="0" fontId="20" fillId="0" borderId="78" xfId="0" applyFont="1" applyBorder="1" applyAlignment="1">
      <alignment vertical="top"/>
    </xf>
    <xf numFmtId="165" fontId="13" fillId="3" borderId="2" xfId="0" applyNumberFormat="1" applyFont="1" applyFill="1" applyBorder="1" applyAlignment="1">
      <alignment horizontal="center" vertical="top" wrapText="1"/>
    </xf>
    <xf numFmtId="164" fontId="10" fillId="3" borderId="60" xfId="0" applyNumberFormat="1" applyFont="1" applyFill="1" applyBorder="1" applyAlignment="1">
      <alignment horizontal="center" vertical="top" wrapText="1"/>
    </xf>
    <xf numFmtId="165" fontId="12" fillId="3" borderId="32" xfId="0" applyNumberFormat="1" applyFont="1" applyFill="1" applyBorder="1" applyAlignment="1">
      <alignment horizontal="center" vertical="top" wrapText="1"/>
    </xf>
    <xf numFmtId="165" fontId="12" fillId="3" borderId="27" xfId="0" applyNumberFormat="1" applyFont="1" applyFill="1" applyBorder="1" applyAlignment="1">
      <alignment horizontal="center" vertical="top" wrapText="1"/>
    </xf>
    <xf numFmtId="164" fontId="10" fillId="3" borderId="40" xfId="0" applyNumberFormat="1" applyFont="1" applyFill="1" applyBorder="1" applyAlignment="1">
      <alignment horizontal="center" vertical="top" wrapText="1"/>
    </xf>
    <xf numFmtId="164" fontId="4" fillId="3" borderId="9" xfId="0" applyNumberFormat="1" applyFont="1" applyFill="1" applyBorder="1" applyAlignment="1">
      <alignment vertical="top" wrapText="1"/>
    </xf>
    <xf numFmtId="3" fontId="13" fillId="3" borderId="65" xfId="0" applyNumberFormat="1" applyFont="1" applyFill="1" applyBorder="1" applyAlignment="1">
      <alignment horizontal="left" vertical="top" wrapText="1"/>
    </xf>
    <xf numFmtId="0" fontId="10" fillId="3" borderId="9" xfId="0" applyFont="1" applyFill="1" applyBorder="1" applyAlignment="1">
      <alignment horizontal="center" vertical="top" wrapText="1"/>
    </xf>
    <xf numFmtId="0" fontId="3" fillId="0" borderId="27" xfId="0" applyFont="1" applyBorder="1" applyAlignment="1">
      <alignment horizontal="center" vertical="top" wrapText="1"/>
    </xf>
    <xf numFmtId="0" fontId="4" fillId="3" borderId="37" xfId="0" applyFont="1" applyFill="1" applyBorder="1" applyAlignment="1">
      <alignment horizontal="center" vertical="top" wrapText="1"/>
    </xf>
    <xf numFmtId="0" fontId="4" fillId="3" borderId="31" xfId="0" applyFont="1" applyFill="1" applyBorder="1" applyAlignment="1">
      <alignment vertical="top" wrapText="1"/>
    </xf>
    <xf numFmtId="0" fontId="6" fillId="3" borderId="37" xfId="0" applyFont="1" applyFill="1" applyBorder="1" applyAlignment="1">
      <alignment vertical="top" wrapText="1"/>
    </xf>
    <xf numFmtId="165" fontId="12" fillId="3" borderId="37" xfId="0" applyNumberFormat="1" applyFont="1" applyFill="1" applyBorder="1" applyAlignment="1">
      <alignment horizontal="center" vertical="top" wrapText="1"/>
    </xf>
    <xf numFmtId="165" fontId="12" fillId="3" borderId="52" xfId="0" applyNumberFormat="1" applyFont="1" applyFill="1" applyBorder="1" applyAlignment="1">
      <alignment horizontal="center" vertical="top" wrapText="1"/>
    </xf>
    <xf numFmtId="0" fontId="12" fillId="7" borderId="53" xfId="0" applyFont="1" applyFill="1" applyBorder="1" applyAlignment="1">
      <alignment wrapText="1"/>
    </xf>
    <xf numFmtId="164" fontId="4" fillId="0" borderId="65" xfId="0" applyNumberFormat="1" applyFont="1" applyBorder="1" applyAlignment="1">
      <alignment horizontal="left" vertical="top" wrapText="1"/>
    </xf>
    <xf numFmtId="0" fontId="4" fillId="3" borderId="38" xfId="0" applyFont="1" applyFill="1" applyBorder="1" applyAlignment="1">
      <alignment horizontal="center" vertical="top" wrapText="1"/>
    </xf>
    <xf numFmtId="0" fontId="12" fillId="3" borderId="65" xfId="0" applyFont="1" applyFill="1" applyBorder="1" applyAlignment="1">
      <alignment vertical="top" wrapText="1"/>
    </xf>
    <xf numFmtId="165" fontId="12" fillId="3" borderId="39" xfId="0" applyNumberFormat="1" applyFont="1" applyFill="1" applyBorder="1" applyAlignment="1">
      <alignment horizontal="center" vertical="top" wrapText="1"/>
    </xf>
    <xf numFmtId="164" fontId="13" fillId="3" borderId="65" xfId="0" applyNumberFormat="1" applyFont="1" applyFill="1" applyBorder="1" applyAlignment="1">
      <alignment horizontal="left" vertical="top" wrapText="1"/>
    </xf>
    <xf numFmtId="0" fontId="5" fillId="3" borderId="17" xfId="0" applyFont="1" applyFill="1" applyBorder="1" applyAlignment="1">
      <alignment horizontal="center" vertical="top" wrapText="1"/>
    </xf>
    <xf numFmtId="164" fontId="3" fillId="3" borderId="82" xfId="0" applyNumberFormat="1" applyFont="1" applyFill="1" applyBorder="1" applyAlignment="1">
      <alignment horizontal="center" vertical="top" wrapText="1"/>
    </xf>
    <xf numFmtId="164" fontId="3" fillId="3" borderId="37" xfId="0" applyNumberFormat="1" applyFont="1" applyFill="1" applyBorder="1" applyAlignment="1">
      <alignment horizontal="center" vertical="top" wrapText="1"/>
    </xf>
    <xf numFmtId="164" fontId="3" fillId="3" borderId="38" xfId="0" applyNumberFormat="1" applyFont="1" applyFill="1" applyBorder="1" applyAlignment="1">
      <alignment horizontal="center" vertical="top" wrapText="1"/>
    </xf>
    <xf numFmtId="3" fontId="4" fillId="0" borderId="9" xfId="0" applyNumberFormat="1" applyFont="1" applyBorder="1" applyAlignment="1">
      <alignment horizontal="left" vertical="top" wrapText="1"/>
    </xf>
    <xf numFmtId="3" fontId="4" fillId="3" borderId="36" xfId="0" applyNumberFormat="1" applyFont="1" applyFill="1" applyBorder="1" applyAlignment="1">
      <alignment horizontal="left" vertical="top" wrapText="1"/>
    </xf>
    <xf numFmtId="0" fontId="4" fillId="0" borderId="38" xfId="0" applyFont="1" applyBorder="1"/>
    <xf numFmtId="0" fontId="12" fillId="3" borderId="53" xfId="0" applyFont="1" applyFill="1" applyBorder="1" applyAlignment="1">
      <alignment wrapText="1"/>
    </xf>
    <xf numFmtId="0" fontId="3" fillId="6" borderId="65" xfId="0" applyFont="1" applyFill="1" applyBorder="1" applyAlignment="1">
      <alignment horizontal="justify" vertical="center" wrapText="1"/>
    </xf>
    <xf numFmtId="0" fontId="16" fillId="0" borderId="37" xfId="0" applyFont="1" applyBorder="1" applyAlignment="1">
      <alignment vertical="top" wrapText="1"/>
    </xf>
    <xf numFmtId="164" fontId="3" fillId="3" borderId="17" xfId="0" applyNumberFormat="1" applyFont="1" applyFill="1" applyBorder="1" applyAlignment="1">
      <alignment horizontal="center" vertical="top" wrapText="1"/>
    </xf>
    <xf numFmtId="164" fontId="12" fillId="0" borderId="36" xfId="0" applyNumberFormat="1" applyFont="1" applyBorder="1" applyAlignment="1">
      <alignment horizontal="left" vertical="top" wrapText="1"/>
    </xf>
    <xf numFmtId="0" fontId="4" fillId="3" borderId="37" xfId="0" applyFont="1" applyFill="1" applyBorder="1" applyAlignment="1">
      <alignment wrapText="1"/>
    </xf>
    <xf numFmtId="164" fontId="3" fillId="3" borderId="5" xfId="0" applyNumberFormat="1" applyFont="1" applyFill="1" applyBorder="1" applyAlignment="1">
      <alignment horizontal="center" vertical="top" wrapText="1"/>
    </xf>
    <xf numFmtId="164" fontId="3" fillId="3" borderId="41" xfId="0" applyNumberFormat="1" applyFont="1" applyFill="1" applyBorder="1" applyAlignment="1">
      <alignment horizontal="center" vertical="top" wrapText="1"/>
    </xf>
    <xf numFmtId="0" fontId="12" fillId="3" borderId="10" xfId="0" applyFont="1" applyFill="1" applyBorder="1" applyAlignment="1">
      <alignment horizontal="left" vertical="top" wrapText="1"/>
    </xf>
    <xf numFmtId="0" fontId="10" fillId="3" borderId="37" xfId="0" applyFont="1" applyFill="1" applyBorder="1" applyAlignment="1">
      <alignment horizontal="center" vertical="top" wrapText="1"/>
    </xf>
    <xf numFmtId="0" fontId="3" fillId="3" borderId="38" xfId="0" applyFont="1" applyFill="1" applyBorder="1" applyAlignment="1">
      <alignment horizontal="center" vertical="top" wrapText="1"/>
    </xf>
    <xf numFmtId="164" fontId="10" fillId="0" borderId="17" xfId="0" applyNumberFormat="1" applyFont="1" applyBorder="1" applyAlignment="1">
      <alignment horizontal="center" vertical="top" wrapText="1"/>
    </xf>
    <xf numFmtId="164" fontId="10" fillId="0" borderId="37" xfId="0" applyNumberFormat="1" applyFont="1" applyBorder="1" applyAlignment="1">
      <alignment horizontal="center" vertical="top" wrapText="1"/>
    </xf>
    <xf numFmtId="164" fontId="10" fillId="0" borderId="53" xfId="0" applyNumberFormat="1" applyFont="1" applyBorder="1" applyAlignment="1">
      <alignment horizontal="center" vertical="top" wrapText="1"/>
    </xf>
    <xf numFmtId="164" fontId="10" fillId="0" borderId="38" xfId="0" applyNumberFormat="1" applyFont="1" applyBorder="1" applyAlignment="1">
      <alignment horizontal="center" vertical="top" wrapText="1"/>
    </xf>
    <xf numFmtId="0" fontId="12" fillId="3" borderId="16" xfId="0" applyFont="1" applyFill="1" applyBorder="1" applyAlignment="1">
      <alignment vertical="top" wrapText="1"/>
    </xf>
    <xf numFmtId="0" fontId="12" fillId="3" borderId="36" xfId="0" applyFont="1" applyFill="1" applyBorder="1" applyAlignment="1">
      <alignment vertical="top" wrapText="1"/>
    </xf>
    <xf numFmtId="0" fontId="3" fillId="3" borderId="41" xfId="0" applyFont="1" applyFill="1" applyBorder="1" applyAlignment="1">
      <alignment horizontal="center" vertical="top" wrapText="1"/>
    </xf>
    <xf numFmtId="0" fontId="14" fillId="3" borderId="17" xfId="0" applyFont="1" applyFill="1" applyBorder="1" applyAlignment="1">
      <alignment vertical="top" wrapText="1"/>
    </xf>
    <xf numFmtId="165" fontId="5" fillId="3" borderId="37" xfId="0" applyNumberFormat="1" applyFont="1" applyFill="1" applyBorder="1" applyAlignment="1">
      <alignment horizontal="center" vertical="top" wrapText="1"/>
    </xf>
    <xf numFmtId="165" fontId="10" fillId="3" borderId="52" xfId="0" applyNumberFormat="1" applyFont="1" applyFill="1" applyBorder="1" applyAlignment="1">
      <alignment horizontal="center" vertical="top" wrapText="1"/>
    </xf>
    <xf numFmtId="165" fontId="10" fillId="3" borderId="53" xfId="0" applyNumberFormat="1" applyFont="1" applyFill="1" applyBorder="1" applyAlignment="1">
      <alignment horizontal="center" vertical="top" wrapText="1"/>
    </xf>
    <xf numFmtId="164" fontId="12" fillId="3" borderId="52" xfId="0" applyNumberFormat="1" applyFont="1" applyFill="1" applyBorder="1" applyAlignment="1">
      <alignment vertical="top" wrapText="1"/>
    </xf>
    <xf numFmtId="0" fontId="13" fillId="7" borderId="36" xfId="0" applyFont="1" applyFill="1" applyBorder="1" applyAlignment="1">
      <alignment vertical="top" wrapText="1"/>
    </xf>
    <xf numFmtId="0" fontId="10" fillId="7" borderId="37" xfId="0" applyFont="1" applyFill="1" applyBorder="1" applyAlignment="1">
      <alignment wrapText="1"/>
    </xf>
    <xf numFmtId="0" fontId="3" fillId="0" borderId="38" xfId="0" applyFont="1" applyBorder="1" applyAlignment="1">
      <alignment horizontal="center" vertical="top" wrapText="1"/>
    </xf>
    <xf numFmtId="0" fontId="10" fillId="0" borderId="37" xfId="0" applyFont="1" applyBorder="1" applyAlignment="1">
      <alignment horizontal="center" vertical="top" wrapText="1"/>
    </xf>
    <xf numFmtId="0" fontId="10" fillId="0" borderId="38" xfId="0" applyFont="1" applyBorder="1" applyAlignment="1">
      <alignment horizontal="center" vertical="top" wrapText="1"/>
    </xf>
    <xf numFmtId="165" fontId="10" fillId="3" borderId="3" xfId="0" applyNumberFormat="1" applyFont="1" applyFill="1" applyBorder="1" applyAlignment="1">
      <alignment horizontal="center" vertical="top" wrapText="1"/>
    </xf>
    <xf numFmtId="165" fontId="10" fillId="3" borderId="35" xfId="0" applyNumberFormat="1" applyFont="1" applyFill="1" applyBorder="1" applyAlignment="1">
      <alignment horizontal="center" vertical="top" wrapText="1"/>
    </xf>
    <xf numFmtId="165" fontId="10" fillId="3" borderId="37" xfId="0" applyNumberFormat="1" applyFont="1" applyFill="1" applyBorder="1" applyAlignment="1">
      <alignment horizontal="center" vertical="top" wrapText="1"/>
    </xf>
    <xf numFmtId="165" fontId="10" fillId="0" borderId="39" xfId="0" applyNumberFormat="1" applyFont="1" applyBorder="1" applyAlignment="1">
      <alignment horizontal="center" vertical="top" wrapText="1"/>
    </xf>
    <xf numFmtId="165" fontId="4" fillId="3" borderId="32" xfId="0" applyNumberFormat="1" applyFont="1" applyFill="1" applyBorder="1" applyAlignment="1">
      <alignment horizontal="center" vertical="top" wrapText="1"/>
    </xf>
    <xf numFmtId="165" fontId="4" fillId="3" borderId="27" xfId="0" applyNumberFormat="1" applyFont="1" applyFill="1" applyBorder="1" applyAlignment="1">
      <alignment horizontal="center" vertical="top" wrapText="1"/>
    </xf>
    <xf numFmtId="164" fontId="1" fillId="6" borderId="40" xfId="0" applyNumberFormat="1" applyFont="1" applyFill="1" applyBorder="1" applyAlignment="1">
      <alignment horizontal="center" vertical="top" wrapText="1"/>
    </xf>
    <xf numFmtId="0" fontId="13" fillId="7" borderId="9" xfId="0" applyFont="1" applyFill="1" applyBorder="1" applyAlignment="1">
      <alignment vertical="top" wrapText="1"/>
    </xf>
    <xf numFmtId="0" fontId="3" fillId="3" borderId="2" xfId="0" applyFont="1" applyFill="1" applyBorder="1" applyAlignment="1">
      <alignment horizontal="center" vertical="top"/>
    </xf>
    <xf numFmtId="0" fontId="10" fillId="3" borderId="2" xfId="0" applyFont="1" applyFill="1" applyBorder="1" applyAlignment="1">
      <alignment horizontal="center" vertical="top"/>
    </xf>
    <xf numFmtId="0" fontId="16" fillId="3" borderId="64" xfId="0" applyFont="1" applyFill="1" applyBorder="1" applyAlignment="1">
      <alignment horizontal="left" vertical="top" wrapText="1"/>
    </xf>
    <xf numFmtId="0" fontId="4" fillId="0" borderId="0" xfId="0" applyFont="1" applyAlignment="1">
      <alignment vertical="top" wrapText="1"/>
    </xf>
    <xf numFmtId="0" fontId="12" fillId="0" borderId="0" xfId="0" applyFont="1"/>
    <xf numFmtId="0" fontId="4" fillId="0" borderId="12" xfId="0" applyFont="1" applyBorder="1"/>
    <xf numFmtId="0" fontId="26" fillId="0" borderId="0" xfId="0" applyFont="1"/>
    <xf numFmtId="0" fontId="4" fillId="0" borderId="29" xfId="0" applyFont="1" applyBorder="1" applyAlignment="1">
      <alignment horizontal="center" vertical="top" wrapText="1"/>
    </xf>
    <xf numFmtId="164" fontId="3" fillId="0" borderId="29" xfId="0" applyNumberFormat="1" applyFont="1" applyBorder="1" applyAlignment="1">
      <alignment horizontal="center" vertical="top" wrapText="1"/>
    </xf>
    <xf numFmtId="164" fontId="3" fillId="0" borderId="17" xfId="0" applyNumberFormat="1" applyFont="1" applyBorder="1" applyAlignment="1">
      <alignment horizontal="center" vertical="top" wrapText="1"/>
    </xf>
    <xf numFmtId="164" fontId="3" fillId="0" borderId="32" xfId="0" applyNumberFormat="1" applyFont="1" applyBorder="1" applyAlignment="1">
      <alignment horizontal="center" vertical="top" wrapText="1"/>
    </xf>
    <xf numFmtId="164" fontId="12" fillId="0" borderId="3" xfId="0" applyNumberFormat="1" applyFont="1" applyBorder="1" applyAlignment="1">
      <alignment horizontal="center" vertical="top" wrapText="1"/>
    </xf>
    <xf numFmtId="0" fontId="10" fillId="3" borderId="52" xfId="0" applyFont="1" applyFill="1" applyBorder="1" applyAlignment="1">
      <alignment horizontal="center" vertical="top" wrapText="1"/>
    </xf>
    <xf numFmtId="0" fontId="3" fillId="3" borderId="3" xfId="0" applyFont="1" applyFill="1" applyBorder="1" applyAlignment="1">
      <alignment horizontal="center" vertical="top" wrapText="1"/>
    </xf>
    <xf numFmtId="165" fontId="12" fillId="3" borderId="17" xfId="0" applyNumberFormat="1" applyFont="1" applyFill="1" applyBorder="1" applyAlignment="1">
      <alignment horizontal="center" vertical="top" wrapText="1"/>
    </xf>
    <xf numFmtId="0" fontId="4" fillId="10" borderId="83" xfId="0" applyFont="1" applyFill="1" applyBorder="1" applyAlignment="1">
      <alignment horizontal="left" vertical="top" wrapText="1"/>
    </xf>
    <xf numFmtId="0" fontId="5" fillId="3" borderId="39" xfId="0" applyFont="1" applyFill="1" applyBorder="1" applyAlignment="1">
      <alignment horizontal="center" vertical="top" wrapText="1"/>
    </xf>
    <xf numFmtId="0" fontId="5" fillId="3" borderId="53" xfId="0" applyFont="1" applyFill="1" applyBorder="1" applyAlignment="1">
      <alignment horizontal="center" vertical="top" wrapText="1"/>
    </xf>
    <xf numFmtId="165" fontId="12" fillId="3" borderId="3" xfId="0" applyNumberFormat="1" applyFont="1" applyFill="1" applyBorder="1" applyAlignment="1">
      <alignment horizontal="center" vertical="top" wrapText="1"/>
    </xf>
    <xf numFmtId="165" fontId="12" fillId="3" borderId="2" xfId="0" applyNumberFormat="1" applyFont="1" applyFill="1" applyBorder="1" applyAlignment="1">
      <alignment horizontal="center" vertical="top" wrapText="1"/>
    </xf>
    <xf numFmtId="0" fontId="12" fillId="3" borderId="22" xfId="0" applyFont="1" applyFill="1" applyBorder="1" applyAlignment="1">
      <alignment wrapText="1"/>
    </xf>
    <xf numFmtId="0" fontId="4" fillId="10" borderId="8" xfId="0" applyFont="1" applyFill="1" applyBorder="1" applyAlignment="1">
      <alignment horizontal="left" vertical="top" wrapText="1"/>
    </xf>
    <xf numFmtId="0" fontId="5" fillId="3" borderId="3" xfId="0" applyFont="1" applyFill="1" applyBorder="1" applyAlignment="1">
      <alignment horizontal="center" vertical="top" wrapText="1"/>
    </xf>
    <xf numFmtId="0" fontId="5" fillId="3" borderId="22" xfId="0" applyFont="1" applyFill="1" applyBorder="1" applyAlignment="1">
      <alignment horizontal="center" vertical="top" wrapText="1"/>
    </xf>
    <xf numFmtId="165" fontId="12" fillId="3" borderId="10" xfId="0" applyNumberFormat="1" applyFont="1" applyFill="1" applyBorder="1" applyAlignment="1">
      <alignment horizontal="center" vertical="top" wrapText="1"/>
    </xf>
    <xf numFmtId="0" fontId="12" fillId="3" borderId="41" xfId="0" applyFont="1" applyFill="1" applyBorder="1" applyAlignment="1">
      <alignment wrapText="1"/>
    </xf>
    <xf numFmtId="0" fontId="4" fillId="10" borderId="44" xfId="0" applyFont="1" applyFill="1" applyBorder="1" applyAlignment="1">
      <alignment vertical="top" wrapText="1"/>
    </xf>
    <xf numFmtId="0" fontId="5" fillId="3" borderId="5" xfId="0" applyFont="1" applyFill="1" applyBorder="1" applyAlignment="1">
      <alignment horizontal="center" vertical="top" wrapText="1"/>
    </xf>
    <xf numFmtId="0" fontId="5" fillId="3" borderId="32" xfId="0" applyFont="1" applyFill="1" applyBorder="1" applyAlignment="1">
      <alignment horizontal="center" vertical="top" wrapText="1"/>
    </xf>
    <xf numFmtId="0" fontId="5" fillId="3" borderId="54" xfId="0" applyFont="1" applyFill="1" applyBorder="1" applyAlignment="1">
      <alignment horizontal="center" vertical="top" wrapText="1"/>
    </xf>
    <xf numFmtId="0" fontId="13" fillId="3" borderId="16" xfId="0" applyFont="1" applyFill="1" applyBorder="1" applyAlignment="1">
      <alignment horizontal="left" vertical="top" wrapText="1"/>
    </xf>
    <xf numFmtId="164" fontId="3" fillId="0" borderId="3" xfId="0" applyNumberFormat="1" applyFont="1" applyBorder="1" applyAlignment="1">
      <alignment horizontal="center" vertical="top" wrapText="1"/>
    </xf>
    <xf numFmtId="0" fontId="13" fillId="3" borderId="65" xfId="0" applyFont="1" applyFill="1" applyBorder="1" applyAlignment="1">
      <alignment horizontal="left" vertical="top" wrapText="1"/>
    </xf>
    <xf numFmtId="164" fontId="3" fillId="3" borderId="53" xfId="0" applyNumberFormat="1" applyFont="1" applyFill="1" applyBorder="1" applyAlignment="1">
      <alignment horizontal="center" vertical="top" wrapText="1"/>
    </xf>
    <xf numFmtId="0" fontId="4" fillId="3" borderId="17" xfId="0" applyFont="1" applyFill="1" applyBorder="1" applyAlignment="1">
      <alignment wrapText="1"/>
    </xf>
    <xf numFmtId="0" fontId="12" fillId="3" borderId="10" xfId="0" applyFont="1" applyFill="1" applyBorder="1" applyAlignment="1">
      <alignment vertical="top" wrapText="1"/>
    </xf>
    <xf numFmtId="0" fontId="6" fillId="8" borderId="32" xfId="0" applyFont="1" applyFill="1" applyBorder="1" applyAlignment="1">
      <alignment horizontal="center" vertical="top" wrapText="1"/>
    </xf>
    <xf numFmtId="0" fontId="12" fillId="3" borderId="84" xfId="0" applyFont="1" applyFill="1" applyBorder="1" applyAlignment="1">
      <alignment vertical="top" wrapText="1"/>
    </xf>
    <xf numFmtId="0" fontId="14" fillId="3" borderId="85" xfId="0" applyFont="1" applyFill="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wrapText="1"/>
    </xf>
    <xf numFmtId="0" fontId="14" fillId="3" borderId="17" xfId="0" applyFont="1" applyFill="1" applyBorder="1" applyAlignment="1">
      <alignment horizontal="left" vertical="top" wrapText="1"/>
    </xf>
    <xf numFmtId="0" fontId="14" fillId="3" borderId="35" xfId="0" applyFont="1" applyFill="1" applyBorder="1" applyAlignment="1">
      <alignment horizontal="left" vertical="top" wrapText="1"/>
    </xf>
    <xf numFmtId="3" fontId="14" fillId="3" borderId="17" xfId="0" applyNumberFormat="1" applyFont="1" applyFill="1" applyBorder="1" applyAlignment="1">
      <alignment horizontal="left" vertical="top" wrapText="1"/>
    </xf>
    <xf numFmtId="3" fontId="14" fillId="3" borderId="5" xfId="0" applyNumberFormat="1" applyFont="1" applyFill="1" applyBorder="1" applyAlignment="1">
      <alignment horizontal="left" vertical="top" wrapText="1"/>
    </xf>
    <xf numFmtId="3" fontId="14" fillId="3" borderId="3" xfId="0" applyNumberFormat="1" applyFont="1" applyFill="1" applyBorder="1" applyAlignment="1">
      <alignment horizontal="left" vertical="top" wrapText="1"/>
    </xf>
    <xf numFmtId="0" fontId="3" fillId="0" borderId="24" xfId="0" applyFont="1" applyBorder="1" applyAlignment="1">
      <alignment horizontal="center" vertical="center" wrapText="1"/>
    </xf>
    <xf numFmtId="0" fontId="3" fillId="0" borderId="34" xfId="0" applyFont="1" applyBorder="1" applyAlignment="1">
      <alignment horizontal="center" vertical="center" wrapText="1"/>
    </xf>
    <xf numFmtId="0" fontId="4" fillId="3" borderId="16" xfId="0" applyFont="1" applyFill="1" applyBorder="1" applyAlignment="1">
      <alignment horizontal="left" vertical="top" wrapText="1"/>
    </xf>
    <xf numFmtId="0" fontId="4" fillId="3" borderId="25" xfId="0" applyFont="1" applyFill="1" applyBorder="1" applyAlignment="1">
      <alignment horizontal="left" vertical="top" wrapText="1"/>
    </xf>
    <xf numFmtId="0" fontId="4" fillId="3" borderId="21" xfId="0" applyFont="1" applyFill="1" applyBorder="1" applyAlignment="1">
      <alignment horizontal="left" vertical="top" wrapText="1"/>
    </xf>
    <xf numFmtId="0" fontId="14" fillId="0" borderId="17" xfId="0" applyFont="1" applyBorder="1" applyAlignment="1">
      <alignment horizontal="left" vertical="top" wrapText="1"/>
    </xf>
    <xf numFmtId="0" fontId="14" fillId="0" borderId="5" xfId="0" applyFont="1" applyBorder="1" applyAlignment="1">
      <alignment horizontal="left" vertical="top" wrapText="1"/>
    </xf>
    <xf numFmtId="0" fontId="14" fillId="0" borderId="35" xfId="0" applyFont="1" applyBorder="1" applyAlignment="1">
      <alignment horizontal="left" vertical="top" wrapText="1"/>
    </xf>
    <xf numFmtId="3" fontId="14" fillId="3" borderId="64" xfId="0" applyNumberFormat="1" applyFont="1" applyFill="1" applyBorder="1" applyAlignment="1">
      <alignment horizontal="left" vertical="top" wrapText="1"/>
    </xf>
    <xf numFmtId="3" fontId="14" fillId="3" borderId="79" xfId="0" applyNumberFormat="1" applyFont="1" applyFill="1" applyBorder="1" applyAlignment="1">
      <alignment horizontal="left" vertical="top" wrapText="1"/>
    </xf>
    <xf numFmtId="3" fontId="14" fillId="3" borderId="47" xfId="0" applyNumberFormat="1" applyFont="1" applyFill="1" applyBorder="1" applyAlignment="1">
      <alignment horizontal="left" vertical="top" wrapText="1"/>
    </xf>
    <xf numFmtId="0" fontId="14" fillId="3" borderId="5" xfId="0" applyFont="1" applyFill="1" applyBorder="1" applyAlignment="1">
      <alignment horizontal="left" vertical="top" wrapText="1"/>
    </xf>
    <xf numFmtId="0" fontId="2" fillId="3" borderId="17"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35" xfId="0" applyFont="1" applyFill="1" applyBorder="1" applyAlignment="1">
      <alignment horizontal="left" vertical="top" wrapText="1"/>
    </xf>
    <xf numFmtId="0" fontId="6" fillId="0" borderId="17" xfId="0" applyFont="1" applyBorder="1" applyAlignment="1">
      <alignment horizontal="left" vertical="top" wrapText="1"/>
    </xf>
    <xf numFmtId="0" fontId="6" fillId="0" borderId="35" xfId="0" applyFont="1" applyBorder="1" applyAlignment="1">
      <alignment horizontal="left" vertical="top" wrapText="1"/>
    </xf>
    <xf numFmtId="0" fontId="6" fillId="3" borderId="17" xfId="0" applyFont="1" applyFill="1" applyBorder="1" applyAlignment="1">
      <alignment horizontal="left" vertical="top" wrapText="1"/>
    </xf>
    <xf numFmtId="0" fontId="6" fillId="3" borderId="35" xfId="0" applyFont="1" applyFill="1" applyBorder="1" applyAlignment="1">
      <alignment horizontal="left" vertical="top" wrapText="1"/>
    </xf>
    <xf numFmtId="0" fontId="6" fillId="0" borderId="5" xfId="0" applyFont="1" applyBorder="1" applyAlignment="1">
      <alignment horizontal="left" vertical="top" wrapText="1"/>
    </xf>
    <xf numFmtId="0" fontId="3" fillId="0" borderId="16" xfId="0" applyFont="1" applyBorder="1" applyAlignment="1">
      <alignment horizontal="left" vertical="top" wrapText="1"/>
    </xf>
    <xf numFmtId="0" fontId="3" fillId="0" borderId="25" xfId="0" applyFont="1" applyBorder="1" applyAlignment="1">
      <alignment horizontal="left" vertical="top" wrapText="1"/>
    </xf>
    <xf numFmtId="0" fontId="3" fillId="0" borderId="34" xfId="0" applyFont="1" applyBorder="1" applyAlignment="1">
      <alignment horizontal="left" vertical="top" wrapText="1"/>
    </xf>
    <xf numFmtId="0" fontId="3" fillId="0" borderId="69" xfId="0" applyFont="1" applyBorder="1" applyAlignment="1">
      <alignment horizontal="left" vertical="top" wrapText="1"/>
    </xf>
    <xf numFmtId="0" fontId="3" fillId="0" borderId="73" xfId="0" applyFont="1" applyBorder="1" applyAlignment="1">
      <alignment horizontal="left" vertical="top" wrapText="1"/>
    </xf>
    <xf numFmtId="0" fontId="3" fillId="3" borderId="16" xfId="0" applyFont="1" applyFill="1" applyBorder="1" applyAlignment="1">
      <alignment horizontal="left" vertical="top" wrapText="1"/>
    </xf>
    <xf numFmtId="0" fontId="3" fillId="3" borderId="34" xfId="0" applyFont="1" applyFill="1" applyBorder="1" applyAlignment="1">
      <alignment horizontal="left" vertical="top" wrapText="1"/>
    </xf>
    <xf numFmtId="0" fontId="18" fillId="3" borderId="66" xfId="0" applyFont="1" applyFill="1" applyBorder="1" applyAlignment="1">
      <alignment horizontal="left" vertical="top" wrapText="1"/>
    </xf>
    <xf numFmtId="0" fontId="18" fillId="3" borderId="63" xfId="0" applyFont="1" applyFill="1" applyBorder="1" applyAlignment="1">
      <alignment horizontal="left" vertical="top" wrapText="1"/>
    </xf>
    <xf numFmtId="0" fontId="16" fillId="3" borderId="17" xfId="0" applyFont="1" applyFill="1" applyBorder="1" applyAlignment="1">
      <alignment horizontal="left" vertical="top" wrapText="1"/>
    </xf>
    <xf numFmtId="0" fontId="16" fillId="3" borderId="35" xfId="0" applyFont="1" applyFill="1" applyBorder="1" applyAlignment="1">
      <alignment horizontal="left" vertical="top" wrapText="1"/>
    </xf>
    <xf numFmtId="0" fontId="6" fillId="3" borderId="5" xfId="0" applyFont="1" applyFill="1" applyBorder="1" applyAlignment="1">
      <alignment horizontal="left" vertical="top" wrapText="1"/>
    </xf>
    <xf numFmtId="0" fontId="16" fillId="3" borderId="64" xfId="0" applyFont="1" applyFill="1" applyBorder="1" applyAlignment="1">
      <alignment horizontal="left" vertical="top" wrapText="1"/>
    </xf>
    <xf numFmtId="0" fontId="16" fillId="3" borderId="79" xfId="0" applyFont="1" applyFill="1" applyBorder="1" applyAlignment="1">
      <alignment horizontal="left" vertical="top" wrapText="1"/>
    </xf>
    <xf numFmtId="0" fontId="16" fillId="3" borderId="80" xfId="0" applyFont="1" applyFill="1" applyBorder="1" applyAlignment="1">
      <alignment horizontal="left" vertical="top" wrapText="1"/>
    </xf>
    <xf numFmtId="0" fontId="6" fillId="3" borderId="81" xfId="0" applyFont="1" applyFill="1" applyBorder="1" applyAlignment="1">
      <alignment horizontal="left" vertical="top" wrapText="1"/>
    </xf>
    <xf numFmtId="0" fontId="6" fillId="3" borderId="45" xfId="0" applyFont="1" applyFill="1" applyBorder="1" applyAlignment="1">
      <alignment horizontal="left" vertical="top" wrapText="1"/>
    </xf>
    <xf numFmtId="0" fontId="12" fillId="3" borderId="16" xfId="0" applyFont="1" applyFill="1" applyBorder="1" applyAlignment="1">
      <alignment horizontal="left" vertical="top" wrapText="1"/>
    </xf>
    <xf numFmtId="0" fontId="12" fillId="3" borderId="25" xfId="0" applyFont="1" applyFill="1" applyBorder="1" applyAlignment="1">
      <alignment horizontal="left" vertical="top" wrapText="1"/>
    </xf>
    <xf numFmtId="0" fontId="12" fillId="3" borderId="3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13" fillId="3" borderId="48" xfId="0" applyFont="1" applyFill="1" applyBorder="1" applyAlignment="1">
      <alignment horizontal="left" vertical="top" wrapText="1"/>
    </xf>
    <xf numFmtId="0" fontId="13" fillId="3" borderId="28" xfId="0" applyFont="1" applyFill="1" applyBorder="1" applyAlignment="1">
      <alignment horizontal="left" vertical="top" wrapText="1"/>
    </xf>
    <xf numFmtId="0" fontId="13" fillId="3" borderId="16" xfId="0" applyFont="1" applyFill="1" applyBorder="1" applyAlignment="1">
      <alignment horizontal="left" vertical="top" wrapText="1"/>
    </xf>
    <xf numFmtId="0" fontId="13" fillId="3" borderId="25" xfId="0" applyFont="1" applyFill="1" applyBorder="1" applyAlignment="1">
      <alignment horizontal="left" vertical="top" wrapText="1"/>
    </xf>
    <xf numFmtId="0" fontId="4" fillId="3" borderId="34" xfId="0" applyFont="1" applyFill="1" applyBorder="1" applyAlignment="1">
      <alignment horizontal="left" vertical="top" wrapText="1"/>
    </xf>
    <xf numFmtId="0" fontId="3" fillId="3" borderId="21" xfId="0" applyFont="1" applyFill="1" applyBorder="1" applyAlignment="1">
      <alignment horizontal="center" vertical="center" wrapText="1"/>
    </xf>
    <xf numFmtId="0" fontId="10" fillId="0" borderId="0" xfId="0" applyFont="1" applyAlignment="1">
      <alignment horizontal="left" vertical="top" wrapText="1"/>
    </xf>
    <xf numFmtId="0" fontId="2" fillId="2" borderId="20"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9" fillId="0" borderId="0" xfId="0" applyFont="1" applyAlignment="1">
      <alignment horizontal="center" vertical="center" wrapText="1"/>
    </xf>
    <xf numFmtId="0" fontId="1" fillId="2" borderId="16"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10" fillId="0" borderId="16" xfId="0" applyFont="1" applyBorder="1" applyAlignment="1">
      <alignment horizontal="left" vertical="top" wrapText="1"/>
    </xf>
    <xf numFmtId="0" fontId="10" fillId="0" borderId="25" xfId="0" applyFont="1" applyBorder="1" applyAlignment="1">
      <alignment horizontal="left" vertical="top" wrapText="1"/>
    </xf>
    <xf numFmtId="0" fontId="10" fillId="0" borderId="34" xfId="0" applyFont="1" applyBorder="1" applyAlignment="1">
      <alignment horizontal="left" vertical="top" wrapText="1"/>
    </xf>
    <xf numFmtId="0" fontId="10" fillId="3" borderId="16" xfId="0" applyFont="1" applyFill="1" applyBorder="1" applyAlignment="1">
      <alignment horizontal="left" vertical="top" wrapText="1"/>
    </xf>
    <xf numFmtId="0" fontId="10" fillId="3" borderId="25" xfId="0" applyFont="1" applyFill="1" applyBorder="1" applyAlignment="1">
      <alignment horizontal="left" vertical="top" wrapText="1"/>
    </xf>
    <xf numFmtId="0" fontId="10" fillId="3" borderId="34" xfId="0" applyFont="1" applyFill="1" applyBorder="1" applyAlignment="1">
      <alignment horizontal="left" vertical="top" wrapText="1"/>
    </xf>
    <xf numFmtId="0" fontId="3" fillId="0" borderId="25" xfId="0" applyFont="1" applyBorder="1" applyAlignment="1">
      <alignment horizontal="center" vertical="center" wrapText="1"/>
    </xf>
    <xf numFmtId="0" fontId="3" fillId="0" borderId="2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C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9125D-579F-4A47-AB90-A5D8AADB0019}">
  <sheetPr>
    <pageSetUpPr fitToPage="1"/>
  </sheetPr>
  <dimension ref="A1:N203"/>
  <sheetViews>
    <sheetView tabSelected="1" zoomScaleNormal="100" workbookViewId="0">
      <selection activeCell="B2" sqref="B2:K2"/>
    </sheetView>
  </sheetViews>
  <sheetFormatPr defaultColWidth="9.44140625" defaultRowHeight="13.2" x14ac:dyDescent="0.25"/>
  <cols>
    <col min="1" max="1" width="2" style="1" customWidth="1"/>
    <col min="2" max="2" width="13.33203125" style="1" customWidth="1"/>
    <col min="3" max="3" width="46.109375" style="24" customWidth="1"/>
    <col min="4" max="4" width="10.6640625" style="1" customWidth="1"/>
    <col min="5" max="5" width="10.88671875" style="1" customWidth="1"/>
    <col min="6" max="6" width="11.109375" style="1" customWidth="1"/>
    <col min="7" max="7" width="27.6640625" style="9" customWidth="1"/>
    <col min="8" max="10" width="7.77734375" style="9" customWidth="1"/>
    <col min="11" max="11" width="11.6640625" style="9" customWidth="1"/>
    <col min="12" max="13" width="9.44140625" style="9"/>
    <col min="14" max="16384" width="9.44140625" style="1"/>
  </cols>
  <sheetData>
    <row r="1" spans="2:11" ht="12.6" customHeight="1" x14ac:dyDescent="0.3">
      <c r="B1" s="9"/>
      <c r="D1" s="9"/>
      <c r="E1" s="23"/>
      <c r="F1" s="23"/>
    </row>
    <row r="2" spans="2:11" ht="43.95" customHeight="1" thickBot="1" x14ac:dyDescent="0.3">
      <c r="B2" s="579" t="s">
        <v>214</v>
      </c>
      <c r="C2" s="579"/>
      <c r="D2" s="579"/>
      <c r="E2" s="579"/>
      <c r="F2" s="579"/>
      <c r="G2" s="579"/>
      <c r="H2" s="579"/>
      <c r="I2" s="579"/>
      <c r="J2" s="579"/>
      <c r="K2" s="579"/>
    </row>
    <row r="3" spans="2:11" ht="34.200000000000003" customHeight="1" x14ac:dyDescent="0.25">
      <c r="B3" s="580" t="s">
        <v>0</v>
      </c>
      <c r="C3" s="582" t="s">
        <v>1</v>
      </c>
      <c r="D3" s="584" t="s">
        <v>2</v>
      </c>
      <c r="E3" s="584" t="s">
        <v>3</v>
      </c>
      <c r="F3" s="586" t="s">
        <v>4</v>
      </c>
      <c r="G3" s="588" t="s">
        <v>5</v>
      </c>
      <c r="H3" s="590" t="s">
        <v>215</v>
      </c>
      <c r="I3" s="590"/>
      <c r="J3" s="591"/>
      <c r="K3" s="577" t="s">
        <v>6</v>
      </c>
    </row>
    <row r="4" spans="2:11" ht="34.200000000000003" customHeight="1" thickBot="1" x14ac:dyDescent="0.3">
      <c r="B4" s="581"/>
      <c r="C4" s="583"/>
      <c r="D4" s="585"/>
      <c r="E4" s="585"/>
      <c r="F4" s="587"/>
      <c r="G4" s="589"/>
      <c r="H4" s="111" t="s">
        <v>7</v>
      </c>
      <c r="I4" s="111" t="s">
        <v>8</v>
      </c>
      <c r="J4" s="111" t="s">
        <v>9</v>
      </c>
      <c r="K4" s="578"/>
    </row>
    <row r="5" spans="2:11" ht="13.8" thickBot="1" x14ac:dyDescent="0.3">
      <c r="B5" s="112">
        <v>1</v>
      </c>
      <c r="C5" s="113">
        <v>2</v>
      </c>
      <c r="D5" s="114">
        <v>3</v>
      </c>
      <c r="E5" s="114">
        <v>4</v>
      </c>
      <c r="F5" s="115">
        <v>5</v>
      </c>
      <c r="G5" s="168">
        <v>6</v>
      </c>
      <c r="H5" s="114">
        <v>7</v>
      </c>
      <c r="I5" s="114">
        <v>8</v>
      </c>
      <c r="J5" s="114">
        <v>9</v>
      </c>
      <c r="K5" s="115">
        <v>10</v>
      </c>
    </row>
    <row r="6" spans="2:11" ht="21" customHeight="1" thickBot="1" x14ac:dyDescent="0.3">
      <c r="B6" s="120" t="s">
        <v>10</v>
      </c>
      <c r="C6" s="121" t="s">
        <v>11</v>
      </c>
      <c r="D6" s="122"/>
      <c r="E6" s="122"/>
      <c r="F6" s="123"/>
      <c r="G6" s="169"/>
      <c r="H6" s="122"/>
      <c r="I6" s="122"/>
      <c r="J6" s="122"/>
      <c r="K6" s="123"/>
    </row>
    <row r="7" spans="2:11" ht="46.2" customHeight="1" x14ac:dyDescent="0.25">
      <c r="B7" s="116"/>
      <c r="C7" s="73"/>
      <c r="D7" s="117"/>
      <c r="E7" s="117"/>
      <c r="F7" s="119"/>
      <c r="G7" s="170" t="s">
        <v>12</v>
      </c>
      <c r="H7" s="118">
        <v>92</v>
      </c>
      <c r="I7" s="118">
        <v>94</v>
      </c>
      <c r="J7" s="118">
        <v>96</v>
      </c>
      <c r="K7" s="119"/>
    </row>
    <row r="8" spans="2:11" ht="21" customHeight="1" x14ac:dyDescent="0.25">
      <c r="B8" s="85"/>
      <c r="C8" s="56"/>
      <c r="D8" s="57"/>
      <c r="E8" s="57"/>
      <c r="F8" s="86"/>
      <c r="G8" s="171" t="s">
        <v>13</v>
      </c>
      <c r="H8" s="58">
        <v>4</v>
      </c>
      <c r="I8" s="58">
        <v>4</v>
      </c>
      <c r="J8" s="58">
        <v>4</v>
      </c>
      <c r="K8" s="86"/>
    </row>
    <row r="9" spans="2:11" ht="21" customHeight="1" x14ac:dyDescent="0.25">
      <c r="B9" s="85"/>
      <c r="C9" s="125"/>
      <c r="D9" s="126"/>
      <c r="E9" s="126"/>
      <c r="F9" s="175"/>
      <c r="G9" s="172" t="s">
        <v>14</v>
      </c>
      <c r="H9" s="127"/>
      <c r="I9" s="127"/>
      <c r="J9" s="127">
        <v>1</v>
      </c>
      <c r="K9" s="87"/>
    </row>
    <row r="10" spans="2:11" ht="31.2" customHeight="1" thickBot="1" x14ac:dyDescent="0.3">
      <c r="B10" s="359"/>
      <c r="C10" s="360"/>
      <c r="D10" s="361"/>
      <c r="E10" s="361"/>
      <c r="F10" s="362"/>
      <c r="G10" s="363" t="s">
        <v>15</v>
      </c>
      <c r="H10" s="516">
        <f>610-380-37-60-80</f>
        <v>53</v>
      </c>
      <c r="I10" s="516">
        <f>90+37</f>
        <v>127</v>
      </c>
      <c r="J10" s="364"/>
      <c r="K10" s="365"/>
    </row>
    <row r="11" spans="2:11" ht="19.5" customHeight="1" thickBot="1" x14ac:dyDescent="0.3">
      <c r="B11" s="129" t="s">
        <v>16</v>
      </c>
      <c r="C11" s="130" t="s">
        <v>17</v>
      </c>
      <c r="D11" s="132"/>
      <c r="E11" s="131"/>
      <c r="F11" s="136"/>
      <c r="G11" s="173"/>
      <c r="H11" s="131"/>
      <c r="I11" s="132"/>
      <c r="J11" s="132"/>
      <c r="K11" s="136"/>
    </row>
    <row r="12" spans="2:11" ht="43.2" customHeight="1" thickBot="1" x14ac:dyDescent="0.3">
      <c r="B12" s="397" t="s">
        <v>18</v>
      </c>
      <c r="C12" s="358" t="s">
        <v>207</v>
      </c>
      <c r="D12" s="133"/>
      <c r="E12" s="133"/>
      <c r="F12" s="176"/>
      <c r="G12" s="222" t="s">
        <v>19</v>
      </c>
      <c r="H12" s="223">
        <v>100</v>
      </c>
      <c r="I12" s="134"/>
      <c r="J12" s="135"/>
      <c r="K12" s="137" t="s">
        <v>20</v>
      </c>
    </row>
    <row r="13" spans="2:11" ht="41.25" customHeight="1" thickBot="1" x14ac:dyDescent="0.35">
      <c r="B13" s="404" t="s">
        <v>21</v>
      </c>
      <c r="C13" s="138" t="s">
        <v>22</v>
      </c>
      <c r="D13" s="224"/>
      <c r="E13" s="224"/>
      <c r="F13" s="225"/>
      <c r="G13" s="222" t="s">
        <v>19</v>
      </c>
      <c r="H13" s="223"/>
      <c r="I13" s="223">
        <v>80</v>
      </c>
      <c r="J13" s="223">
        <v>100</v>
      </c>
      <c r="K13" s="226"/>
    </row>
    <row r="14" spans="2:11" ht="31.5" customHeight="1" thickBot="1" x14ac:dyDescent="0.3">
      <c r="B14" s="397" t="s">
        <v>23</v>
      </c>
      <c r="C14" s="139" t="s">
        <v>24</v>
      </c>
      <c r="D14" s="227"/>
      <c r="E14" s="227"/>
      <c r="F14" s="228"/>
      <c r="G14" s="229" t="s">
        <v>25</v>
      </c>
      <c r="H14" s="135">
        <v>42</v>
      </c>
      <c r="I14" s="135">
        <v>100</v>
      </c>
      <c r="J14" s="135"/>
      <c r="K14" s="137" t="s">
        <v>26</v>
      </c>
    </row>
    <row r="15" spans="2:11" ht="35.4" customHeight="1" x14ac:dyDescent="0.25">
      <c r="B15" s="546" t="s">
        <v>27</v>
      </c>
      <c r="C15" s="543" t="s">
        <v>208</v>
      </c>
      <c r="D15" s="227"/>
      <c r="E15" s="227"/>
      <c r="F15" s="228"/>
      <c r="G15" s="230" t="s">
        <v>28</v>
      </c>
      <c r="H15" s="231">
        <v>100</v>
      </c>
      <c r="I15" s="232"/>
      <c r="J15" s="232"/>
      <c r="K15" s="137" t="s">
        <v>29</v>
      </c>
    </row>
    <row r="16" spans="2:11" ht="28.2" customHeight="1" x14ac:dyDescent="0.25">
      <c r="B16" s="547"/>
      <c r="C16" s="557"/>
      <c r="D16" s="14"/>
      <c r="E16" s="14"/>
      <c r="F16" s="177"/>
      <c r="G16" s="76" t="s">
        <v>30</v>
      </c>
      <c r="H16" s="51"/>
      <c r="I16" s="51">
        <v>100</v>
      </c>
      <c r="J16" s="51"/>
      <c r="K16" s="88" t="s">
        <v>29</v>
      </c>
    </row>
    <row r="17" spans="2:11" ht="31.95" customHeight="1" x14ac:dyDescent="0.25">
      <c r="B17" s="547"/>
      <c r="C17" s="557"/>
      <c r="D17" s="30"/>
      <c r="E17" s="8"/>
      <c r="F17" s="178"/>
      <c r="G17" s="76" t="s">
        <v>32</v>
      </c>
      <c r="H17" s="51"/>
      <c r="I17" s="51"/>
      <c r="J17" s="51">
        <v>100</v>
      </c>
      <c r="K17" s="88" t="s">
        <v>29</v>
      </c>
    </row>
    <row r="18" spans="2:11" ht="31.2" customHeight="1" x14ac:dyDescent="0.25">
      <c r="B18" s="547"/>
      <c r="C18" s="557"/>
      <c r="D18" s="14"/>
      <c r="E18" s="3"/>
      <c r="F18" s="179"/>
      <c r="G18" s="80" t="s">
        <v>33</v>
      </c>
      <c r="H18" s="51"/>
      <c r="I18" s="51">
        <v>1</v>
      </c>
      <c r="J18" s="51"/>
      <c r="K18" s="88" t="s">
        <v>29</v>
      </c>
    </row>
    <row r="19" spans="2:11" ht="33" customHeight="1" thickBot="1" x14ac:dyDescent="0.3">
      <c r="B19" s="548"/>
      <c r="C19" s="544"/>
      <c r="D19" s="30"/>
      <c r="E19" s="8"/>
      <c r="F19" s="178"/>
      <c r="G19" s="80" t="s">
        <v>34</v>
      </c>
      <c r="H19" s="51"/>
      <c r="I19" s="51"/>
      <c r="J19" s="51">
        <v>100</v>
      </c>
      <c r="K19" s="88" t="s">
        <v>29</v>
      </c>
    </row>
    <row r="20" spans="2:11" ht="30" customHeight="1" x14ac:dyDescent="0.25">
      <c r="B20" s="551" t="s">
        <v>35</v>
      </c>
      <c r="C20" s="555" t="s">
        <v>36</v>
      </c>
      <c r="D20" s="235"/>
      <c r="E20" s="489"/>
      <c r="F20" s="228"/>
      <c r="G20" s="236" t="s">
        <v>37</v>
      </c>
      <c r="H20" s="492">
        <v>100</v>
      </c>
      <c r="I20" s="223"/>
      <c r="J20" s="134"/>
      <c r="K20" s="137" t="s">
        <v>38</v>
      </c>
    </row>
    <row r="21" spans="2:11" ht="29.4" customHeight="1" thickBot="1" x14ac:dyDescent="0.3">
      <c r="B21" s="552"/>
      <c r="C21" s="556"/>
      <c r="D21" s="491"/>
      <c r="E21" s="490"/>
      <c r="F21" s="488"/>
      <c r="G21" s="76" t="s">
        <v>221</v>
      </c>
      <c r="H21" s="410">
        <v>100</v>
      </c>
      <c r="I21" s="51"/>
      <c r="J21" s="493"/>
      <c r="K21" s="487" t="s">
        <v>38</v>
      </c>
    </row>
    <row r="22" spans="2:11" ht="58.2" customHeight="1" x14ac:dyDescent="0.25">
      <c r="B22" s="546" t="s">
        <v>39</v>
      </c>
      <c r="C22" s="531" t="s">
        <v>40</v>
      </c>
      <c r="D22" s="235"/>
      <c r="E22" s="227"/>
      <c r="F22" s="228"/>
      <c r="G22" s="238" t="s">
        <v>41</v>
      </c>
      <c r="H22" s="223">
        <v>100</v>
      </c>
      <c r="I22" s="223">
        <v>100</v>
      </c>
      <c r="J22" s="223">
        <v>100</v>
      </c>
      <c r="K22" s="226"/>
    </row>
    <row r="23" spans="2:11" ht="45" customHeight="1" thickBot="1" x14ac:dyDescent="0.3">
      <c r="B23" s="548"/>
      <c r="C23" s="533"/>
      <c r="D23" s="491"/>
      <c r="E23" s="511"/>
      <c r="F23" s="488"/>
      <c r="G23" s="517" t="s">
        <v>230</v>
      </c>
      <c r="H23" s="51">
        <v>100</v>
      </c>
      <c r="I23" s="51"/>
      <c r="J23" s="51"/>
      <c r="K23" s="102"/>
    </row>
    <row r="24" spans="2:11" ht="34.200000000000003" customHeight="1" thickBot="1" x14ac:dyDescent="0.3">
      <c r="B24" s="397" t="s">
        <v>42</v>
      </c>
      <c r="C24" s="141" t="s">
        <v>43</v>
      </c>
      <c r="D24" s="235"/>
      <c r="E24" s="227"/>
      <c r="F24" s="228"/>
      <c r="G24" s="239" t="s">
        <v>44</v>
      </c>
      <c r="H24" s="240">
        <v>64</v>
      </c>
      <c r="I24" s="240">
        <v>10</v>
      </c>
      <c r="J24" s="240">
        <v>29.78</v>
      </c>
      <c r="K24" s="226"/>
    </row>
    <row r="25" spans="2:11" ht="36.6" customHeight="1" x14ac:dyDescent="0.25">
      <c r="B25" s="595" t="s">
        <v>45</v>
      </c>
      <c r="C25" s="521" t="s">
        <v>46</v>
      </c>
      <c r="D25" s="243"/>
      <c r="E25" s="243"/>
      <c r="F25" s="195"/>
      <c r="G25" s="244" t="s">
        <v>47</v>
      </c>
      <c r="H25" s="232">
        <v>1.45</v>
      </c>
      <c r="I25" s="245">
        <v>1.45</v>
      </c>
      <c r="J25" s="223">
        <v>1.45</v>
      </c>
      <c r="K25" s="246"/>
    </row>
    <row r="26" spans="2:11" ht="33" customHeight="1" x14ac:dyDescent="0.25">
      <c r="B26" s="596"/>
      <c r="C26" s="537"/>
      <c r="D26" s="391"/>
      <c r="E26" s="36"/>
      <c r="F26" s="183"/>
      <c r="G26" s="63" t="s">
        <v>48</v>
      </c>
      <c r="H26" s="12">
        <v>49</v>
      </c>
      <c r="I26" s="386">
        <f>43.7-13.4</f>
        <v>30.300000000000004</v>
      </c>
      <c r="J26" s="64">
        <v>43.7</v>
      </c>
      <c r="K26" s="91" t="s">
        <v>31</v>
      </c>
    </row>
    <row r="27" spans="2:11" ht="16.2" customHeight="1" x14ac:dyDescent="0.25">
      <c r="B27" s="596"/>
      <c r="C27" s="537"/>
      <c r="D27" s="405"/>
      <c r="E27" s="37"/>
      <c r="F27" s="184"/>
      <c r="G27" s="65" t="s">
        <v>49</v>
      </c>
      <c r="H27" s="12">
        <v>24</v>
      </c>
      <c r="I27" s="12">
        <v>24</v>
      </c>
      <c r="J27" s="12">
        <v>24</v>
      </c>
      <c r="K27" s="91" t="s">
        <v>31</v>
      </c>
    </row>
    <row r="28" spans="2:11" ht="18" customHeight="1" x14ac:dyDescent="0.25">
      <c r="B28" s="596"/>
      <c r="C28" s="537"/>
      <c r="D28" s="405"/>
      <c r="E28" s="37"/>
      <c r="F28" s="184"/>
      <c r="G28" s="65" t="s">
        <v>50</v>
      </c>
      <c r="H28" s="12">
        <f>19.15+4.2+0.35</f>
        <v>23.7</v>
      </c>
      <c r="I28" s="49">
        <f>19.15-4.15</f>
        <v>14.999999999999998</v>
      </c>
      <c r="J28" s="12">
        <v>19.149999999999999</v>
      </c>
      <c r="K28" s="91" t="s">
        <v>31</v>
      </c>
    </row>
    <row r="29" spans="2:11" ht="32.4" customHeight="1" thickBot="1" x14ac:dyDescent="0.3">
      <c r="B29" s="597"/>
      <c r="C29" s="522"/>
      <c r="D29" s="406"/>
      <c r="E29" s="247"/>
      <c r="F29" s="248"/>
      <c r="G29" s="249" t="s">
        <v>51</v>
      </c>
      <c r="H29" s="250">
        <v>2</v>
      </c>
      <c r="I29" s="250">
        <f>2-2</f>
        <v>0</v>
      </c>
      <c r="J29" s="234">
        <v>2</v>
      </c>
      <c r="K29" s="251" t="s">
        <v>31</v>
      </c>
    </row>
    <row r="30" spans="2:11" ht="19.95" customHeight="1" x14ac:dyDescent="0.25">
      <c r="B30" s="546" t="s">
        <v>52</v>
      </c>
      <c r="C30" s="543" t="s">
        <v>209</v>
      </c>
      <c r="D30" s="235"/>
      <c r="E30" s="235"/>
      <c r="F30" s="228"/>
      <c r="G30" s="253" t="s">
        <v>53</v>
      </c>
      <c r="H30" s="232">
        <v>16</v>
      </c>
      <c r="I30" s="232">
        <v>16</v>
      </c>
      <c r="J30" s="232">
        <v>16</v>
      </c>
      <c r="K30" s="226"/>
    </row>
    <row r="31" spans="2:11" ht="30.6" customHeight="1" thickBot="1" x14ac:dyDescent="0.3">
      <c r="B31" s="547"/>
      <c r="C31" s="544"/>
      <c r="D31" s="417"/>
      <c r="E31" s="419"/>
      <c r="F31" s="420"/>
      <c r="G31" s="422" t="s">
        <v>54</v>
      </c>
      <c r="H31" s="424">
        <v>100</v>
      </c>
      <c r="I31" s="410"/>
      <c r="J31" s="410"/>
      <c r="K31" s="425"/>
    </row>
    <row r="32" spans="2:11" ht="72.599999999999994" customHeight="1" x14ac:dyDescent="0.25">
      <c r="B32" s="595" t="s">
        <v>55</v>
      </c>
      <c r="C32" s="558" t="s">
        <v>56</v>
      </c>
      <c r="D32" s="418"/>
      <c r="E32" s="254"/>
      <c r="F32" s="421"/>
      <c r="G32" s="423" t="s">
        <v>57</v>
      </c>
      <c r="H32" s="223"/>
      <c r="I32" s="55">
        <v>100</v>
      </c>
      <c r="J32" s="55"/>
      <c r="K32" s="137" t="s">
        <v>29</v>
      </c>
    </row>
    <row r="33" spans="2:12" ht="32.4" customHeight="1" x14ac:dyDescent="0.25">
      <c r="B33" s="596"/>
      <c r="C33" s="559"/>
      <c r="D33" s="14"/>
      <c r="E33" s="14"/>
      <c r="F33" s="177"/>
      <c r="G33" s="181" t="s">
        <v>58</v>
      </c>
      <c r="H33" s="50">
        <v>100</v>
      </c>
      <c r="I33" s="50"/>
      <c r="J33" s="50"/>
      <c r="K33" s="88" t="s">
        <v>29</v>
      </c>
    </row>
    <row r="34" spans="2:12" ht="30" customHeight="1" x14ac:dyDescent="0.25">
      <c r="B34" s="596"/>
      <c r="C34" s="559"/>
      <c r="D34" s="14"/>
      <c r="E34" s="14"/>
      <c r="F34" s="177"/>
      <c r="G34" s="181" t="s">
        <v>59</v>
      </c>
      <c r="H34" s="50"/>
      <c r="I34" s="50">
        <v>100</v>
      </c>
      <c r="J34" s="50"/>
      <c r="K34" s="88" t="s">
        <v>29</v>
      </c>
    </row>
    <row r="35" spans="2:12" ht="54.75" customHeight="1" x14ac:dyDescent="0.25">
      <c r="B35" s="596"/>
      <c r="C35" s="559"/>
      <c r="D35" s="14"/>
      <c r="E35" s="14"/>
      <c r="F35" s="177"/>
      <c r="G35" s="181" t="s">
        <v>60</v>
      </c>
      <c r="H35" s="50"/>
      <c r="I35" s="50">
        <v>8</v>
      </c>
      <c r="J35" s="50">
        <v>100</v>
      </c>
      <c r="K35" s="88" t="s">
        <v>29</v>
      </c>
    </row>
    <row r="36" spans="2:12" ht="43.8" customHeight="1" x14ac:dyDescent="0.25">
      <c r="B36" s="596"/>
      <c r="C36" s="559"/>
      <c r="D36" s="14"/>
      <c r="E36" s="14"/>
      <c r="F36" s="177"/>
      <c r="G36" s="390" t="s">
        <v>61</v>
      </c>
      <c r="H36" s="50">
        <v>100</v>
      </c>
      <c r="I36" s="50"/>
      <c r="J36" s="50"/>
      <c r="K36" s="88" t="s">
        <v>29</v>
      </c>
    </row>
    <row r="37" spans="2:12" ht="46.2" customHeight="1" x14ac:dyDescent="0.25">
      <c r="B37" s="596"/>
      <c r="C37" s="559"/>
      <c r="D37" s="14"/>
      <c r="E37" s="14"/>
      <c r="F37" s="177"/>
      <c r="G37" s="181" t="s">
        <v>62</v>
      </c>
      <c r="H37" s="50"/>
      <c r="I37" s="50"/>
      <c r="J37" s="50">
        <v>100</v>
      </c>
      <c r="K37" s="88" t="s">
        <v>29</v>
      </c>
    </row>
    <row r="38" spans="2:12" ht="45.6" customHeight="1" x14ac:dyDescent="0.25">
      <c r="B38" s="596"/>
      <c r="C38" s="559"/>
      <c r="D38" s="14"/>
      <c r="E38" s="14"/>
      <c r="F38" s="177"/>
      <c r="G38" s="181" t="s">
        <v>63</v>
      </c>
      <c r="H38" s="50"/>
      <c r="I38" s="50"/>
      <c r="J38" s="50">
        <v>100</v>
      </c>
      <c r="K38" s="88" t="s">
        <v>29</v>
      </c>
    </row>
    <row r="39" spans="2:12" ht="43.2" customHeight="1" x14ac:dyDescent="0.25">
      <c r="B39" s="596"/>
      <c r="C39" s="559"/>
      <c r="D39" s="14"/>
      <c r="E39" s="14"/>
      <c r="F39" s="177"/>
      <c r="G39" s="181" t="s">
        <v>64</v>
      </c>
      <c r="H39" s="50"/>
      <c r="I39" s="50"/>
      <c r="J39" s="50">
        <v>100</v>
      </c>
      <c r="K39" s="88" t="s">
        <v>29</v>
      </c>
    </row>
    <row r="40" spans="2:12" ht="44.4" customHeight="1" x14ac:dyDescent="0.25">
      <c r="B40" s="596"/>
      <c r="C40" s="559"/>
      <c r="D40" s="14"/>
      <c r="E40" s="14"/>
      <c r="F40" s="177"/>
      <c r="G40" s="389" t="s">
        <v>65</v>
      </c>
      <c r="H40" s="54">
        <v>100</v>
      </c>
      <c r="I40" s="54"/>
      <c r="J40" s="54"/>
      <c r="K40" s="368" t="s">
        <v>29</v>
      </c>
    </row>
    <row r="41" spans="2:12" ht="19.2" customHeight="1" thickBot="1" x14ac:dyDescent="0.3">
      <c r="B41" s="596"/>
      <c r="C41" s="560"/>
      <c r="D41" s="366"/>
      <c r="E41" s="366"/>
      <c r="F41" s="367"/>
      <c r="G41" s="370" t="s">
        <v>66</v>
      </c>
      <c r="H41" s="50"/>
      <c r="I41" s="50">
        <v>8</v>
      </c>
      <c r="J41" s="50"/>
      <c r="K41" s="369" t="s">
        <v>29</v>
      </c>
      <c r="L41" s="306"/>
    </row>
    <row r="42" spans="2:12" ht="19.8" customHeight="1" x14ac:dyDescent="0.25">
      <c r="B42" s="549" t="s">
        <v>68</v>
      </c>
      <c r="C42" s="561" t="s">
        <v>210</v>
      </c>
      <c r="D42" s="381"/>
      <c r="E42" s="381"/>
      <c r="F42" s="412"/>
      <c r="G42" s="413" t="s">
        <v>66</v>
      </c>
      <c r="H42" s="382">
        <v>1</v>
      </c>
      <c r="I42" s="382">
        <v>1</v>
      </c>
      <c r="J42" s="383"/>
      <c r="K42" s="384"/>
    </row>
    <row r="43" spans="2:12" ht="30" customHeight="1" thickBot="1" x14ac:dyDescent="0.3">
      <c r="B43" s="550"/>
      <c r="C43" s="562"/>
      <c r="D43" s="407"/>
      <c r="E43" s="408"/>
      <c r="F43" s="414"/>
      <c r="G43" s="415" t="s">
        <v>69</v>
      </c>
      <c r="H43" s="54">
        <v>1</v>
      </c>
      <c r="I43" s="54">
        <v>1</v>
      </c>
      <c r="J43" s="410"/>
      <c r="K43" s="411" t="s">
        <v>70</v>
      </c>
    </row>
    <row r="44" spans="2:12" ht="43.2" customHeight="1" thickBot="1" x14ac:dyDescent="0.3">
      <c r="B44" s="401" t="s">
        <v>71</v>
      </c>
      <c r="C44" s="482" t="s">
        <v>72</v>
      </c>
      <c r="D44" s="256"/>
      <c r="E44" s="255"/>
      <c r="F44" s="195"/>
      <c r="G44" s="409" t="s">
        <v>73</v>
      </c>
      <c r="H44" s="223">
        <v>1</v>
      </c>
      <c r="I44" s="135"/>
      <c r="J44" s="385"/>
      <c r="K44" s="137"/>
    </row>
    <row r="45" spans="2:12" ht="28.5" customHeight="1" thickBot="1" x14ac:dyDescent="0.3">
      <c r="B45" s="398" t="s">
        <v>74</v>
      </c>
      <c r="C45" s="142" t="s">
        <v>75</v>
      </c>
      <c r="D45" s="243"/>
      <c r="E45" s="243"/>
      <c r="F45" s="257"/>
      <c r="G45" s="258" t="s">
        <v>19</v>
      </c>
      <c r="H45" s="426"/>
      <c r="I45" s="387"/>
      <c r="J45" s="387">
        <v>100</v>
      </c>
      <c r="K45" s="226"/>
    </row>
    <row r="46" spans="2:12" ht="29.25" customHeight="1" thickBot="1" x14ac:dyDescent="0.3">
      <c r="B46" s="400" t="s">
        <v>76</v>
      </c>
      <c r="C46" s="143" t="s">
        <v>77</v>
      </c>
      <c r="D46" s="235"/>
      <c r="E46" s="235"/>
      <c r="F46" s="260"/>
      <c r="G46" s="416" t="s">
        <v>78</v>
      </c>
      <c r="H46" s="51">
        <v>100</v>
      </c>
      <c r="I46" s="261"/>
      <c r="J46" s="135"/>
      <c r="K46" s="137" t="s">
        <v>26</v>
      </c>
    </row>
    <row r="47" spans="2:12" ht="20.399999999999999" customHeight="1" x14ac:dyDescent="0.25">
      <c r="B47" s="551" t="s">
        <v>79</v>
      </c>
      <c r="C47" s="521" t="s">
        <v>80</v>
      </c>
      <c r="D47" s="235"/>
      <c r="E47" s="235"/>
      <c r="F47" s="260"/>
      <c r="G47" s="262" t="s">
        <v>73</v>
      </c>
      <c r="H47" s="153"/>
      <c r="I47" s="153"/>
      <c r="J47" s="134">
        <v>1</v>
      </c>
      <c r="K47" s="252"/>
    </row>
    <row r="48" spans="2:12" ht="29.4" customHeight="1" thickBot="1" x14ac:dyDescent="0.3">
      <c r="B48" s="566"/>
      <c r="C48" s="522"/>
      <c r="D48" s="8"/>
      <c r="E48" s="8"/>
      <c r="F48" s="177"/>
      <c r="G48" s="427" t="s">
        <v>19</v>
      </c>
      <c r="H48" s="59"/>
      <c r="I48" s="59"/>
      <c r="J48" s="2"/>
      <c r="K48" s="88" t="s">
        <v>81</v>
      </c>
    </row>
    <row r="49" spans="1:11" ht="42.75" customHeight="1" thickBot="1" x14ac:dyDescent="0.3">
      <c r="B49" s="398" t="s">
        <v>82</v>
      </c>
      <c r="C49" s="140" t="s">
        <v>83</v>
      </c>
      <c r="D49" s="227"/>
      <c r="E49" s="227"/>
      <c r="F49" s="228"/>
      <c r="G49" s="63" t="s">
        <v>19</v>
      </c>
      <c r="H49" s="134"/>
      <c r="I49" s="134"/>
      <c r="J49" s="134">
        <v>50</v>
      </c>
      <c r="K49" s="226"/>
    </row>
    <row r="50" spans="1:11" ht="42" customHeight="1" thickBot="1" x14ac:dyDescent="0.3">
      <c r="B50" s="397" t="s">
        <v>84</v>
      </c>
      <c r="C50" s="392" t="s">
        <v>211</v>
      </c>
      <c r="D50" s="227"/>
      <c r="E50" s="227"/>
      <c r="F50" s="228"/>
      <c r="G50" s="244" t="s">
        <v>19</v>
      </c>
      <c r="H50" s="135">
        <v>100</v>
      </c>
      <c r="I50" s="135"/>
      <c r="J50" s="135"/>
      <c r="K50" s="264"/>
    </row>
    <row r="51" spans="1:11" ht="30.75" customHeight="1" x14ac:dyDescent="0.25">
      <c r="B51" s="551" t="s">
        <v>85</v>
      </c>
      <c r="C51" s="521" t="s">
        <v>86</v>
      </c>
      <c r="D51" s="151"/>
      <c r="E51" s="151"/>
      <c r="F51" s="195"/>
      <c r="G51" s="263" t="s">
        <v>73</v>
      </c>
      <c r="H51" s="375">
        <v>1</v>
      </c>
      <c r="I51" s="374"/>
      <c r="J51" s="134"/>
      <c r="K51" s="252"/>
    </row>
    <row r="52" spans="1:11" ht="31.2" customHeight="1" thickBot="1" x14ac:dyDescent="0.3">
      <c r="B52" s="552"/>
      <c r="C52" s="522"/>
      <c r="D52" s="265"/>
      <c r="E52" s="155"/>
      <c r="F52" s="237"/>
      <c r="G52" s="266" t="s">
        <v>19</v>
      </c>
      <c r="H52" s="267"/>
      <c r="I52" s="268">
        <v>100</v>
      </c>
      <c r="J52" s="269"/>
      <c r="K52" s="270"/>
    </row>
    <row r="53" spans="1:11" ht="30.6" customHeight="1" x14ac:dyDescent="0.25">
      <c r="B53" s="528" t="s">
        <v>87</v>
      </c>
      <c r="C53" s="538" t="s">
        <v>88</v>
      </c>
      <c r="D53" s="271"/>
      <c r="E53" s="271"/>
      <c r="F53" s="272"/>
      <c r="G53" s="274" t="s">
        <v>89</v>
      </c>
      <c r="H53" s="275"/>
      <c r="I53" s="276">
        <v>1</v>
      </c>
      <c r="J53" s="275"/>
      <c r="K53" s="154" t="s">
        <v>26</v>
      </c>
    </row>
    <row r="54" spans="1:11" ht="31.2" customHeight="1" x14ac:dyDescent="0.25">
      <c r="B54" s="529"/>
      <c r="C54" s="539"/>
      <c r="D54" s="20"/>
      <c r="E54" s="8"/>
      <c r="F54" s="187"/>
      <c r="G54" s="189" t="s">
        <v>90</v>
      </c>
      <c r="H54" s="53"/>
      <c r="I54" s="53">
        <v>80</v>
      </c>
      <c r="J54" s="53">
        <v>100</v>
      </c>
      <c r="K54" s="93"/>
    </row>
    <row r="55" spans="1:11" ht="18.600000000000001" customHeight="1" thickBot="1" x14ac:dyDescent="0.3">
      <c r="B55" s="574"/>
      <c r="C55" s="540"/>
      <c r="D55" s="279"/>
      <c r="E55" s="149"/>
      <c r="F55" s="280"/>
      <c r="G55" s="281" t="s">
        <v>91</v>
      </c>
      <c r="H55" s="53"/>
      <c r="I55" s="66"/>
      <c r="J55" s="53"/>
      <c r="K55" s="93"/>
    </row>
    <row r="56" spans="1:11" ht="19.8" customHeight="1" x14ac:dyDescent="0.25">
      <c r="B56" s="563" t="s">
        <v>92</v>
      </c>
      <c r="C56" s="521" t="s">
        <v>93</v>
      </c>
      <c r="D56" s="243"/>
      <c r="E56" s="243"/>
      <c r="F56" s="257"/>
      <c r="G56" s="282" t="s">
        <v>73</v>
      </c>
      <c r="H56" s="275"/>
      <c r="I56" s="275">
        <v>1</v>
      </c>
      <c r="J56" s="275"/>
      <c r="K56" s="283"/>
    </row>
    <row r="57" spans="1:11" ht="29.25" customHeight="1" thickBot="1" x14ac:dyDescent="0.3">
      <c r="B57" s="565"/>
      <c r="C57" s="522"/>
      <c r="D57" s="233"/>
      <c r="E57" s="233"/>
      <c r="F57" s="259"/>
      <c r="G57" s="284" t="s">
        <v>19</v>
      </c>
      <c r="H57" s="277"/>
      <c r="I57" s="277">
        <v>100</v>
      </c>
      <c r="J57" s="277"/>
      <c r="K57" s="278"/>
    </row>
    <row r="58" spans="1:11" ht="33.6" customHeight="1" thickBot="1" x14ac:dyDescent="0.3">
      <c r="B58" s="402" t="s">
        <v>94</v>
      </c>
      <c r="C58" s="145" t="s">
        <v>95</v>
      </c>
      <c r="D58" s="243"/>
      <c r="E58" s="243"/>
      <c r="F58" s="257"/>
      <c r="G58" s="286" t="s">
        <v>19</v>
      </c>
      <c r="H58" s="275">
        <v>100</v>
      </c>
      <c r="I58" s="275"/>
      <c r="J58" s="275"/>
      <c r="K58" s="283"/>
    </row>
    <row r="59" spans="1:11" ht="24" customHeight="1" x14ac:dyDescent="0.25">
      <c r="B59" s="146" t="s">
        <v>96</v>
      </c>
      <c r="C59" s="521" t="s">
        <v>97</v>
      </c>
      <c r="D59" s="287"/>
      <c r="E59" s="288"/>
      <c r="F59" s="257"/>
      <c r="G59" s="263" t="s">
        <v>73</v>
      </c>
      <c r="H59" s="289">
        <v>1</v>
      </c>
      <c r="I59" s="289"/>
      <c r="J59" s="275"/>
      <c r="K59" s="283"/>
    </row>
    <row r="60" spans="1:11" ht="32.4" customHeight="1" thickBot="1" x14ac:dyDescent="0.3">
      <c r="B60" s="94"/>
      <c r="C60" s="522"/>
      <c r="D60" s="41"/>
      <c r="E60" s="40"/>
      <c r="F60" s="187"/>
      <c r="G60" s="191" t="s">
        <v>19</v>
      </c>
      <c r="H60" s="19">
        <v>100</v>
      </c>
      <c r="I60" s="60"/>
      <c r="J60" s="60"/>
      <c r="K60" s="89"/>
    </row>
    <row r="61" spans="1:11" ht="30" customHeight="1" x14ac:dyDescent="0.25">
      <c r="A61" s="10"/>
      <c r="B61" s="563" t="s">
        <v>98</v>
      </c>
      <c r="C61" s="541" t="s">
        <v>212</v>
      </c>
      <c r="D61" s="290"/>
      <c r="E61" s="290"/>
      <c r="F61" s="291" t="s">
        <v>31</v>
      </c>
      <c r="G61" s="244" t="s">
        <v>99</v>
      </c>
      <c r="H61" s="289"/>
      <c r="I61" s="289">
        <v>1</v>
      </c>
      <c r="J61" s="275"/>
      <c r="K61" s="283"/>
    </row>
    <row r="62" spans="1:11" ht="30" customHeight="1" thickBot="1" x14ac:dyDescent="0.3">
      <c r="A62" s="10"/>
      <c r="B62" s="564"/>
      <c r="C62" s="542"/>
      <c r="D62" s="31"/>
      <c r="E62" s="31"/>
      <c r="F62" s="192"/>
      <c r="G62" s="190" t="s">
        <v>19</v>
      </c>
      <c r="H62" s="67"/>
      <c r="I62" s="67">
        <v>60</v>
      </c>
      <c r="J62" s="53">
        <v>100</v>
      </c>
      <c r="K62" s="93"/>
    </row>
    <row r="63" spans="1:11" ht="29.25" customHeight="1" thickBot="1" x14ac:dyDescent="0.3">
      <c r="A63" s="10"/>
      <c r="B63" s="402" t="s">
        <v>100</v>
      </c>
      <c r="C63" s="428" t="s">
        <v>101</v>
      </c>
      <c r="D63" s="292"/>
      <c r="E63" s="292"/>
      <c r="F63" s="293" t="s">
        <v>31</v>
      </c>
      <c r="G63" s="222" t="s">
        <v>99</v>
      </c>
      <c r="H63" s="153"/>
      <c r="I63" s="153"/>
      <c r="J63" s="153"/>
      <c r="K63" s="154"/>
    </row>
    <row r="64" spans="1:11" ht="55.2" customHeight="1" x14ac:dyDescent="0.25">
      <c r="A64" s="10"/>
      <c r="B64" s="563" t="s">
        <v>102</v>
      </c>
      <c r="C64" s="541" t="s">
        <v>222</v>
      </c>
      <c r="D64" s="435"/>
      <c r="E64" s="494"/>
      <c r="F64" s="444"/>
      <c r="G64" s="495" t="s">
        <v>223</v>
      </c>
      <c r="H64" s="496"/>
      <c r="I64" s="437"/>
      <c r="J64" s="437"/>
      <c r="K64" s="497"/>
    </row>
    <row r="65" spans="1:11" ht="43.2" customHeight="1" x14ac:dyDescent="0.25">
      <c r="A65" s="10"/>
      <c r="B65" s="564"/>
      <c r="C65" s="545"/>
      <c r="D65" s="498"/>
      <c r="E65" s="499"/>
      <c r="F65" s="500"/>
      <c r="G65" s="501" t="s">
        <v>224</v>
      </c>
      <c r="H65" s="502"/>
      <c r="I65" s="66"/>
      <c r="J65" s="373"/>
      <c r="K65" s="503"/>
    </row>
    <row r="66" spans="1:11" ht="58.8" customHeight="1" thickBot="1" x14ac:dyDescent="0.3">
      <c r="A66" s="10"/>
      <c r="B66" s="565"/>
      <c r="C66" s="542"/>
      <c r="D66" s="504"/>
      <c r="E66" s="499"/>
      <c r="F66" s="505"/>
      <c r="G66" s="506" t="s">
        <v>225</v>
      </c>
      <c r="H66" s="507"/>
      <c r="I66" s="66"/>
      <c r="J66" s="508"/>
      <c r="K66" s="509"/>
    </row>
    <row r="67" spans="1:11" ht="30.6" customHeight="1" x14ac:dyDescent="0.25">
      <c r="A67" s="10"/>
      <c r="B67" s="572" t="s">
        <v>103</v>
      </c>
      <c r="C67" s="543" t="s">
        <v>213</v>
      </c>
      <c r="D67" s="435"/>
      <c r="E67" s="435"/>
      <c r="F67" s="291"/>
      <c r="G67" s="436" t="s">
        <v>99</v>
      </c>
      <c r="H67" s="223">
        <v>1</v>
      </c>
      <c r="I67" s="223"/>
      <c r="J67" s="153"/>
      <c r="K67" s="273"/>
    </row>
    <row r="68" spans="1:11" ht="28.2" customHeight="1" thickBot="1" x14ac:dyDescent="0.3">
      <c r="A68" s="10"/>
      <c r="B68" s="573"/>
      <c r="C68" s="544"/>
      <c r="D68" s="241"/>
      <c r="E68" s="371"/>
      <c r="F68" s="294"/>
      <c r="G68" s="372" t="s">
        <v>19</v>
      </c>
      <c r="H68" s="50"/>
      <c r="I68" s="50">
        <v>100</v>
      </c>
      <c r="J68" s="373"/>
      <c r="K68" s="95"/>
    </row>
    <row r="69" spans="1:11" ht="28.5" customHeight="1" thickBot="1" x14ac:dyDescent="0.3">
      <c r="A69" s="10"/>
      <c r="B69" s="395" t="s">
        <v>104</v>
      </c>
      <c r="C69" s="144" t="s">
        <v>105</v>
      </c>
      <c r="D69" s="429"/>
      <c r="E69" s="430"/>
      <c r="F69" s="431"/>
      <c r="G69" s="286" t="s">
        <v>19</v>
      </c>
      <c r="H69" s="289">
        <v>30</v>
      </c>
      <c r="I69" s="426">
        <v>100</v>
      </c>
      <c r="J69" s="275"/>
      <c r="K69" s="433"/>
    </row>
    <row r="70" spans="1:11" ht="19.5" customHeight="1" x14ac:dyDescent="0.25">
      <c r="A70" s="10"/>
      <c r="B70" s="570" t="s">
        <v>106</v>
      </c>
      <c r="C70" s="553" t="s">
        <v>107</v>
      </c>
      <c r="D70" s="255"/>
      <c r="E70" s="151"/>
      <c r="F70" s="195"/>
      <c r="G70" s="432" t="s">
        <v>73</v>
      </c>
      <c r="H70" s="153"/>
      <c r="I70" s="68">
        <v>9</v>
      </c>
      <c r="J70" s="153"/>
      <c r="K70" s="273"/>
    </row>
    <row r="71" spans="1:11" ht="33" customHeight="1" thickBot="1" x14ac:dyDescent="0.3">
      <c r="A71" s="10"/>
      <c r="B71" s="571"/>
      <c r="C71" s="554"/>
      <c r="D71" s="149"/>
      <c r="E71" s="149"/>
      <c r="F71" s="194"/>
      <c r="G71" s="441" t="s">
        <v>19</v>
      </c>
      <c r="H71" s="403"/>
      <c r="I71" s="277"/>
      <c r="J71" s="403">
        <v>65</v>
      </c>
      <c r="K71" s="93"/>
    </row>
    <row r="72" spans="1:11" ht="57.6" customHeight="1" thickBot="1" x14ac:dyDescent="0.3">
      <c r="A72" s="10"/>
      <c r="B72" s="399" t="s">
        <v>108</v>
      </c>
      <c r="C72" s="147" t="s">
        <v>109</v>
      </c>
      <c r="D72" s="438"/>
      <c r="E72" s="439"/>
      <c r="F72" s="440"/>
      <c r="G72" s="442" t="s">
        <v>67</v>
      </c>
      <c r="H72" s="426"/>
      <c r="I72" s="68"/>
      <c r="J72" s="426">
        <v>60</v>
      </c>
      <c r="K72" s="443"/>
    </row>
    <row r="73" spans="1:11" ht="32.4" customHeight="1" thickBot="1" x14ac:dyDescent="0.3">
      <c r="A73" s="10"/>
      <c r="B73" s="395" t="s">
        <v>110</v>
      </c>
      <c r="C73" s="142" t="s">
        <v>111</v>
      </c>
      <c r="D73" s="256"/>
      <c r="E73" s="151"/>
      <c r="F73" s="195"/>
      <c r="G73" s="434" t="s">
        <v>19</v>
      </c>
      <c r="H73" s="152"/>
      <c r="I73" s="153"/>
      <c r="J73" s="153">
        <f>100-100+70</f>
        <v>70</v>
      </c>
      <c r="K73" s="103"/>
    </row>
    <row r="74" spans="1:11" ht="18.75" customHeight="1" thickBot="1" x14ac:dyDescent="0.3">
      <c r="A74" s="10"/>
      <c r="B74" s="395" t="s">
        <v>112</v>
      </c>
      <c r="C74" s="446" t="s">
        <v>113</v>
      </c>
      <c r="D74" s="447"/>
      <c r="E74" s="439"/>
      <c r="F74" s="440"/>
      <c r="G74" s="448" t="s">
        <v>73</v>
      </c>
      <c r="H74" s="449"/>
      <c r="I74" s="394"/>
      <c r="J74" s="426"/>
      <c r="K74" s="433"/>
    </row>
    <row r="75" spans="1:11" ht="31.8" customHeight="1" thickBot="1" x14ac:dyDescent="0.3">
      <c r="A75" s="10"/>
      <c r="B75" s="510" t="s">
        <v>226</v>
      </c>
      <c r="C75" s="518" t="s">
        <v>231</v>
      </c>
      <c r="D75" s="151"/>
      <c r="E75" s="439"/>
      <c r="F75" s="513"/>
      <c r="G75" s="460" t="s">
        <v>229</v>
      </c>
      <c r="H75" s="394">
        <v>1</v>
      </c>
      <c r="I75" s="153"/>
      <c r="J75" s="394"/>
      <c r="K75" s="433"/>
    </row>
    <row r="76" spans="1:11" ht="44.4" customHeight="1" thickBot="1" x14ac:dyDescent="0.3">
      <c r="A76" s="10"/>
      <c r="B76" s="512" t="s">
        <v>227</v>
      </c>
      <c r="C76" s="446" t="s">
        <v>228</v>
      </c>
      <c r="D76" s="151"/>
      <c r="E76" s="450"/>
      <c r="F76" s="513"/>
      <c r="G76" s="515" t="s">
        <v>73</v>
      </c>
      <c r="H76" s="514"/>
      <c r="I76" s="153">
        <v>1</v>
      </c>
      <c r="J76" s="426"/>
      <c r="K76" s="273"/>
    </row>
    <row r="77" spans="1:11" ht="19.5" customHeight="1" x14ac:dyDescent="0.25">
      <c r="B77" s="445"/>
      <c r="C77" s="52" t="s">
        <v>114</v>
      </c>
      <c r="D77" s="302">
        <f t="shared" ref="D77:F77" si="0">+D79+D80+D81+D82</f>
        <v>15154.499999999998</v>
      </c>
      <c r="E77" s="302">
        <f t="shared" si="0"/>
        <v>7852.4999999999991</v>
      </c>
      <c r="F77" s="478">
        <f t="shared" si="0"/>
        <v>15876</v>
      </c>
      <c r="G77" s="303"/>
      <c r="H77" s="304"/>
      <c r="I77" s="304"/>
      <c r="J77" s="52"/>
      <c r="K77" s="305"/>
    </row>
    <row r="78" spans="1:11" ht="17.25" customHeight="1" x14ac:dyDescent="0.25">
      <c r="B78" s="567"/>
      <c r="C78" s="25" t="s">
        <v>115</v>
      </c>
      <c r="D78" s="5"/>
      <c r="E78" s="5"/>
      <c r="F78" s="201"/>
      <c r="G78" s="174"/>
      <c r="H78" s="60"/>
      <c r="I78" s="60"/>
      <c r="J78" s="60"/>
      <c r="K78" s="89"/>
    </row>
    <row r="79" spans="1:11" ht="30" customHeight="1" x14ac:dyDescent="0.25">
      <c r="B79" s="568"/>
      <c r="C79" s="26" t="s">
        <v>116</v>
      </c>
      <c r="D79" s="7">
        <v>9092.2999999999993</v>
      </c>
      <c r="E79" s="7">
        <v>6937.0999999999995</v>
      </c>
      <c r="F79" s="202">
        <v>14854.1</v>
      </c>
      <c r="G79" s="174"/>
      <c r="H79" s="60"/>
      <c r="I79" s="60"/>
      <c r="J79" s="60"/>
      <c r="K79" s="89"/>
    </row>
    <row r="80" spans="1:11" ht="20.25" customHeight="1" x14ac:dyDescent="0.25">
      <c r="B80" s="568"/>
      <c r="C80" s="25" t="s">
        <v>117</v>
      </c>
      <c r="D80" s="7">
        <v>5569.8</v>
      </c>
      <c r="E80" s="7">
        <v>0</v>
      </c>
      <c r="F80" s="202">
        <v>0</v>
      </c>
      <c r="G80" s="174"/>
      <c r="H80" s="60"/>
      <c r="I80" s="60"/>
      <c r="J80" s="60"/>
      <c r="K80" s="89"/>
    </row>
    <row r="81" spans="2:11" ht="16.5" customHeight="1" x14ac:dyDescent="0.25">
      <c r="B81" s="568"/>
      <c r="C81" s="26" t="s">
        <v>118</v>
      </c>
      <c r="D81" s="7">
        <v>492.4</v>
      </c>
      <c r="E81" s="7">
        <v>915.4</v>
      </c>
      <c r="F81" s="202">
        <v>1021.9</v>
      </c>
      <c r="G81" s="174"/>
      <c r="H81" s="60"/>
      <c r="I81" s="60"/>
      <c r="J81" s="60"/>
      <c r="K81" s="89"/>
    </row>
    <row r="82" spans="2:11" ht="16.5" customHeight="1" x14ac:dyDescent="0.25">
      <c r="B82" s="575"/>
      <c r="C82" s="32" t="s">
        <v>119</v>
      </c>
      <c r="D82" s="7">
        <v>0</v>
      </c>
      <c r="E82" s="7">
        <v>0</v>
      </c>
      <c r="F82" s="202">
        <v>0</v>
      </c>
      <c r="G82" s="174"/>
      <c r="H82" s="60"/>
      <c r="I82" s="60"/>
      <c r="J82" s="60"/>
      <c r="K82" s="89"/>
    </row>
    <row r="83" spans="2:11" ht="17.25" customHeight="1" x14ac:dyDescent="0.25">
      <c r="B83" s="97"/>
      <c r="C83" s="35" t="s">
        <v>120</v>
      </c>
      <c r="D83" s="6">
        <f>+D86+D87+D88+D85</f>
        <v>1959.5</v>
      </c>
      <c r="E83" s="6">
        <f t="shared" ref="E83:F83" si="1">+E86+E87+E88+E85</f>
        <v>7510</v>
      </c>
      <c r="F83" s="203">
        <f t="shared" si="1"/>
        <v>3360</v>
      </c>
      <c r="G83" s="197"/>
      <c r="H83" s="52"/>
      <c r="I83" s="52"/>
      <c r="J83" s="52"/>
      <c r="K83" s="98"/>
    </row>
    <row r="84" spans="2:11" ht="15" customHeight="1" x14ac:dyDescent="0.25">
      <c r="B84" s="567"/>
      <c r="C84" s="25" t="s">
        <v>121</v>
      </c>
      <c r="D84" s="5"/>
      <c r="E84" s="5"/>
      <c r="F84" s="201"/>
      <c r="G84" s="174"/>
      <c r="H84" s="60"/>
      <c r="I84" s="60"/>
      <c r="J84" s="60"/>
      <c r="K84" s="89"/>
    </row>
    <row r="85" spans="2:11" ht="15" customHeight="1" x14ac:dyDescent="0.25">
      <c r="B85" s="568"/>
      <c r="C85" s="34" t="s">
        <v>122</v>
      </c>
      <c r="D85" s="7">
        <v>0</v>
      </c>
      <c r="E85" s="7">
        <v>3810</v>
      </c>
      <c r="F85" s="202">
        <v>2710</v>
      </c>
      <c r="G85" s="174"/>
      <c r="H85" s="60"/>
      <c r="I85" s="60"/>
      <c r="J85" s="60"/>
      <c r="K85" s="89"/>
    </row>
    <row r="86" spans="2:11" ht="15" customHeight="1" x14ac:dyDescent="0.25">
      <c r="B86" s="568"/>
      <c r="C86" s="99" t="s">
        <v>123</v>
      </c>
      <c r="D86" s="7">
        <v>48.2</v>
      </c>
      <c r="E86" s="7">
        <v>0</v>
      </c>
      <c r="F86" s="202">
        <v>0</v>
      </c>
      <c r="G86" s="174"/>
      <c r="H86" s="60"/>
      <c r="I86" s="60"/>
      <c r="J86" s="60"/>
      <c r="K86" s="89"/>
    </row>
    <row r="87" spans="2:11" ht="15" customHeight="1" x14ac:dyDescent="0.25">
      <c r="B87" s="568"/>
      <c r="C87" s="26" t="s">
        <v>124</v>
      </c>
      <c r="D87" s="7">
        <v>1900</v>
      </c>
      <c r="E87" s="7">
        <v>1200</v>
      </c>
      <c r="F87" s="202">
        <v>0</v>
      </c>
      <c r="G87" s="174"/>
      <c r="H87" s="60"/>
      <c r="I87" s="60"/>
      <c r="J87" s="60"/>
      <c r="K87" s="89"/>
    </row>
    <row r="88" spans="2:11" ht="15" customHeight="1" thickBot="1" x14ac:dyDescent="0.3">
      <c r="B88" s="568"/>
      <c r="C88" s="156" t="s">
        <v>125</v>
      </c>
      <c r="D88" s="157">
        <v>11.300000000000011</v>
      </c>
      <c r="E88" s="157">
        <v>2500</v>
      </c>
      <c r="F88" s="204">
        <v>650</v>
      </c>
      <c r="G88" s="198"/>
      <c r="H88" s="158"/>
      <c r="I88" s="158"/>
      <c r="J88" s="158"/>
      <c r="K88" s="96"/>
    </row>
    <row r="89" spans="2:11" ht="28.5" customHeight="1" thickBot="1" x14ac:dyDescent="0.3">
      <c r="B89" s="120" t="s">
        <v>126</v>
      </c>
      <c r="C89" s="121" t="s">
        <v>127</v>
      </c>
      <c r="D89" s="159"/>
      <c r="E89" s="159"/>
      <c r="F89" s="160"/>
      <c r="G89" s="199"/>
      <c r="H89" s="159"/>
      <c r="I89" s="159"/>
      <c r="J89" s="159"/>
      <c r="K89" s="160"/>
    </row>
    <row r="90" spans="2:11" ht="40.950000000000003" customHeight="1" x14ac:dyDescent="0.25">
      <c r="B90" s="116"/>
      <c r="C90" s="73"/>
      <c r="D90" s="74"/>
      <c r="E90" s="74"/>
      <c r="F90" s="205"/>
      <c r="G90" s="170" t="s">
        <v>128</v>
      </c>
      <c r="H90" s="70">
        <v>80</v>
      </c>
      <c r="I90" s="70">
        <v>80</v>
      </c>
      <c r="J90" s="70">
        <v>80</v>
      </c>
      <c r="K90" s="100"/>
    </row>
    <row r="91" spans="2:11" ht="44.4" customHeight="1" x14ac:dyDescent="0.25">
      <c r="B91" s="85"/>
      <c r="C91" s="56"/>
      <c r="D91" s="74"/>
      <c r="E91" s="74"/>
      <c r="F91" s="205"/>
      <c r="G91" s="171" t="s">
        <v>129</v>
      </c>
      <c r="H91" s="70">
        <v>100</v>
      </c>
      <c r="I91" s="70">
        <v>100</v>
      </c>
      <c r="J91" s="70">
        <v>100</v>
      </c>
      <c r="K91" s="100"/>
    </row>
    <row r="92" spans="2:11" ht="45" customHeight="1" x14ac:dyDescent="0.25">
      <c r="B92" s="85"/>
      <c r="C92" s="56"/>
      <c r="D92" s="74"/>
      <c r="E92" s="74"/>
      <c r="F92" s="205"/>
      <c r="G92" s="171" t="s">
        <v>130</v>
      </c>
      <c r="H92" s="69">
        <v>88</v>
      </c>
      <c r="I92" s="69">
        <v>88</v>
      </c>
      <c r="J92" s="70">
        <v>88</v>
      </c>
      <c r="K92" s="100"/>
    </row>
    <row r="93" spans="2:11" ht="30" customHeight="1" x14ac:dyDescent="0.25">
      <c r="B93" s="85"/>
      <c r="C93" s="56"/>
      <c r="D93" s="74"/>
      <c r="E93" s="74"/>
      <c r="F93" s="205"/>
      <c r="G93" s="171" t="s">
        <v>131</v>
      </c>
      <c r="H93" s="69">
        <v>127</v>
      </c>
      <c r="I93" s="69">
        <v>127</v>
      </c>
      <c r="J93" s="70">
        <v>128</v>
      </c>
      <c r="K93" s="100"/>
    </row>
    <row r="94" spans="2:11" ht="81" customHeight="1" x14ac:dyDescent="0.25">
      <c r="B94" s="85"/>
      <c r="C94" s="56"/>
      <c r="D94" s="74"/>
      <c r="E94" s="74"/>
      <c r="F94" s="205"/>
      <c r="G94" s="171" t="s">
        <v>132</v>
      </c>
      <c r="H94" s="71">
        <v>226</v>
      </c>
      <c r="I94" s="71">
        <v>226</v>
      </c>
      <c r="J94" s="72">
        <v>226</v>
      </c>
      <c r="K94" s="100" t="s">
        <v>133</v>
      </c>
    </row>
    <row r="95" spans="2:11" ht="57" customHeight="1" thickBot="1" x14ac:dyDescent="0.3">
      <c r="B95" s="124"/>
      <c r="C95" s="125"/>
      <c r="D95" s="161"/>
      <c r="E95" s="161"/>
      <c r="F95" s="206"/>
      <c r="G95" s="172" t="s">
        <v>134</v>
      </c>
      <c r="H95" s="162">
        <v>80</v>
      </c>
      <c r="I95" s="162">
        <v>80</v>
      </c>
      <c r="J95" s="163">
        <v>80</v>
      </c>
      <c r="K95" s="164" t="s">
        <v>135</v>
      </c>
    </row>
    <row r="96" spans="2:11" ht="22.5" customHeight="1" thickBot="1" x14ac:dyDescent="0.3">
      <c r="B96" s="129" t="s">
        <v>136</v>
      </c>
      <c r="C96" s="130" t="s">
        <v>137</v>
      </c>
      <c r="D96" s="166"/>
      <c r="E96" s="166"/>
      <c r="F96" s="167"/>
      <c r="G96" s="207"/>
      <c r="H96" s="166"/>
      <c r="I96" s="166"/>
      <c r="J96" s="166"/>
      <c r="K96" s="167"/>
    </row>
    <row r="97" spans="2:14" ht="30.6" customHeight="1" x14ac:dyDescent="0.25">
      <c r="B97" s="546" t="s">
        <v>138</v>
      </c>
      <c r="C97" s="531" t="s">
        <v>139</v>
      </c>
      <c r="D97" s="165"/>
      <c r="E97" s="165"/>
      <c r="F97" s="210"/>
      <c r="G97" s="208" t="s">
        <v>140</v>
      </c>
      <c r="H97" s="12">
        <v>2</v>
      </c>
      <c r="I97" s="12">
        <v>2</v>
      </c>
      <c r="J97" s="12">
        <v>1.9</v>
      </c>
      <c r="K97" s="101"/>
    </row>
    <row r="98" spans="2:14" ht="42.6" customHeight="1" x14ac:dyDescent="0.25">
      <c r="B98" s="547"/>
      <c r="C98" s="532"/>
      <c r="D98" s="39"/>
      <c r="E98" s="39"/>
      <c r="F98" s="393"/>
      <c r="G98" s="180" t="s">
        <v>141</v>
      </c>
      <c r="H98" s="12">
        <v>0.26</v>
      </c>
      <c r="I98" s="12">
        <v>0.3</v>
      </c>
      <c r="J98" s="12">
        <v>0.35</v>
      </c>
      <c r="K98" s="101"/>
      <c r="M98" s="376"/>
      <c r="N98" s="46"/>
    </row>
    <row r="99" spans="2:14" ht="40.950000000000003" customHeight="1" x14ac:dyDescent="0.25">
      <c r="B99" s="547"/>
      <c r="C99" s="532"/>
      <c r="D99" s="39"/>
      <c r="E99" s="39"/>
      <c r="F99" s="393"/>
      <c r="G99" s="182" t="s">
        <v>142</v>
      </c>
      <c r="H99" s="12">
        <v>19.46</v>
      </c>
      <c r="I99" s="12">
        <v>19.91</v>
      </c>
      <c r="J99" s="12">
        <v>20.3</v>
      </c>
      <c r="K99" s="102"/>
    </row>
    <row r="100" spans="2:14" ht="42" customHeight="1" x14ac:dyDescent="0.25">
      <c r="B100" s="547"/>
      <c r="C100" s="532"/>
      <c r="D100" s="8"/>
      <c r="E100" s="8"/>
      <c r="F100" s="178"/>
      <c r="G100" s="182" t="s">
        <v>143</v>
      </c>
      <c r="H100" s="12">
        <v>142.78</v>
      </c>
      <c r="I100" s="12">
        <v>145.63999999999999</v>
      </c>
      <c r="J100" s="12">
        <v>147.1</v>
      </c>
      <c r="K100" s="102"/>
    </row>
    <row r="101" spans="2:14" ht="42" customHeight="1" x14ac:dyDescent="0.25">
      <c r="B101" s="547"/>
      <c r="C101" s="532"/>
      <c r="D101" s="8"/>
      <c r="E101" s="8"/>
      <c r="F101" s="178"/>
      <c r="G101" s="182" t="s">
        <v>144</v>
      </c>
      <c r="H101" s="12">
        <v>19.100000000000001</v>
      </c>
      <c r="I101" s="12">
        <v>19.100000000000001</v>
      </c>
      <c r="J101" s="12">
        <v>19.100000000000001</v>
      </c>
      <c r="K101" s="102"/>
    </row>
    <row r="102" spans="2:14" ht="45.6" customHeight="1" thickBot="1" x14ac:dyDescent="0.3">
      <c r="B102" s="548"/>
      <c r="C102" s="533"/>
      <c r="D102" s="155"/>
      <c r="E102" s="155"/>
      <c r="F102" s="196"/>
      <c r="G102" s="297" t="s">
        <v>145</v>
      </c>
      <c r="H102" s="298">
        <v>15</v>
      </c>
      <c r="I102" s="298">
        <v>15</v>
      </c>
      <c r="J102" s="298">
        <v>15</v>
      </c>
      <c r="K102" s="270"/>
    </row>
    <row r="103" spans="2:14" ht="55.2" customHeight="1" thickBot="1" x14ac:dyDescent="0.3">
      <c r="B103" s="398" t="s">
        <v>146</v>
      </c>
      <c r="C103" s="295" t="s">
        <v>147</v>
      </c>
      <c r="D103" s="450"/>
      <c r="E103" s="450"/>
      <c r="F103" s="451"/>
      <c r="G103" s="452" t="s">
        <v>148</v>
      </c>
      <c r="H103" s="453">
        <v>57</v>
      </c>
      <c r="I103" s="453">
        <v>57</v>
      </c>
      <c r="J103" s="453">
        <v>57</v>
      </c>
      <c r="K103" s="454"/>
    </row>
    <row r="104" spans="2:14" ht="28.5" customHeight="1" thickBot="1" x14ac:dyDescent="0.3">
      <c r="B104" s="398" t="s">
        <v>149</v>
      </c>
      <c r="C104" s="139" t="s">
        <v>150</v>
      </c>
      <c r="D104" s="455"/>
      <c r="E104" s="456"/>
      <c r="F104" s="457"/>
      <c r="G104" s="459" t="s">
        <v>151</v>
      </c>
      <c r="H104" s="42">
        <v>2.4</v>
      </c>
      <c r="I104" s="42">
        <v>2.4</v>
      </c>
      <c r="J104" s="453">
        <v>2.4</v>
      </c>
      <c r="K104" s="461"/>
    </row>
    <row r="105" spans="2:14" ht="30" customHeight="1" thickBot="1" x14ac:dyDescent="0.3">
      <c r="B105" s="398" t="s">
        <v>152</v>
      </c>
      <c r="C105" s="139" t="s">
        <v>153</v>
      </c>
      <c r="D105" s="456"/>
      <c r="E105" s="16"/>
      <c r="F105" s="458"/>
      <c r="G105" s="460" t="s">
        <v>154</v>
      </c>
      <c r="H105" s="453">
        <v>6</v>
      </c>
      <c r="I105" s="453">
        <v>6</v>
      </c>
      <c r="J105" s="55">
        <v>6</v>
      </c>
      <c r="K105" s="454"/>
    </row>
    <row r="106" spans="2:14" ht="30.75" customHeight="1" thickBot="1" x14ac:dyDescent="0.3">
      <c r="B106" s="296" t="s">
        <v>155</v>
      </c>
      <c r="C106" s="139" t="s">
        <v>156</v>
      </c>
      <c r="D106" s="463"/>
      <c r="E106" s="464" t="s">
        <v>31</v>
      </c>
      <c r="F106" s="465" t="s">
        <v>31</v>
      </c>
      <c r="G106" s="466" t="s">
        <v>157</v>
      </c>
      <c r="H106" s="453">
        <v>1</v>
      </c>
      <c r="I106" s="396"/>
      <c r="J106" s="396"/>
      <c r="K106" s="469"/>
    </row>
    <row r="107" spans="2:14" ht="30" customHeight="1" thickBot="1" x14ac:dyDescent="0.3">
      <c r="B107" s="398" t="s">
        <v>158</v>
      </c>
      <c r="C107" s="462" t="s">
        <v>159</v>
      </c>
      <c r="D107" s="81"/>
      <c r="E107" s="470"/>
      <c r="F107" s="471" t="s">
        <v>31</v>
      </c>
      <c r="G107" s="467" t="s">
        <v>160</v>
      </c>
      <c r="H107" s="55"/>
      <c r="I107" s="453">
        <v>100</v>
      </c>
      <c r="J107" s="468" t="s">
        <v>31</v>
      </c>
      <c r="K107" s="285" t="s">
        <v>161</v>
      </c>
      <c r="L107" s="306"/>
    </row>
    <row r="108" spans="2:14" ht="17.25" customHeight="1" x14ac:dyDescent="0.25">
      <c r="B108" s="445"/>
      <c r="C108" s="304" t="s">
        <v>114</v>
      </c>
      <c r="D108" s="302">
        <f t="shared" ref="D108:F108" si="2">+D110+D111</f>
        <v>15978.699999999999</v>
      </c>
      <c r="E108" s="301">
        <f t="shared" si="2"/>
        <v>16153.5</v>
      </c>
      <c r="F108" s="200">
        <f t="shared" si="2"/>
        <v>15985</v>
      </c>
      <c r="G108" s="303"/>
      <c r="H108" s="304"/>
      <c r="I108" s="197"/>
      <c r="J108" s="304"/>
      <c r="K108" s="305"/>
    </row>
    <row r="109" spans="2:14" ht="17.25" customHeight="1" x14ac:dyDescent="0.25">
      <c r="B109" s="567"/>
      <c r="C109" s="28" t="s">
        <v>115</v>
      </c>
      <c r="D109" s="4"/>
      <c r="E109" s="4"/>
      <c r="F109" s="215"/>
      <c r="G109" s="174"/>
      <c r="H109" s="60"/>
      <c r="I109" s="60"/>
      <c r="J109" s="60"/>
      <c r="K109" s="89"/>
    </row>
    <row r="110" spans="2:14" ht="27.75" customHeight="1" x14ac:dyDescent="0.25">
      <c r="B110" s="568"/>
      <c r="C110" s="26" t="s">
        <v>116</v>
      </c>
      <c r="D110" s="29">
        <v>106.5</v>
      </c>
      <c r="E110" s="29">
        <v>9765.4</v>
      </c>
      <c r="F110" s="216">
        <v>11579.1</v>
      </c>
      <c r="G110" s="174"/>
      <c r="H110" s="60"/>
      <c r="I110" s="60"/>
      <c r="J110" s="60"/>
      <c r="K110" s="89"/>
    </row>
    <row r="111" spans="2:14" ht="16.5" customHeight="1" thickBot="1" x14ac:dyDescent="0.3">
      <c r="B111" s="569"/>
      <c r="C111" s="107" t="s">
        <v>118</v>
      </c>
      <c r="D111" s="307">
        <v>15872.199999999999</v>
      </c>
      <c r="E111" s="307">
        <v>6388.1</v>
      </c>
      <c r="F111" s="308">
        <v>4405.9000000000005</v>
      </c>
      <c r="G111" s="193"/>
      <c r="H111" s="109"/>
      <c r="I111" s="109"/>
      <c r="J111" s="109"/>
      <c r="K111" s="110"/>
    </row>
    <row r="112" spans="2:14" ht="30.75" customHeight="1" thickBot="1" x14ac:dyDescent="0.3">
      <c r="B112" s="120" t="s">
        <v>162</v>
      </c>
      <c r="C112" s="335" t="s">
        <v>163</v>
      </c>
      <c r="D112" s="336"/>
      <c r="E112" s="336"/>
      <c r="F112" s="337"/>
      <c r="G112" s="338"/>
      <c r="H112" s="336"/>
      <c r="I112" s="336"/>
      <c r="J112" s="336"/>
      <c r="K112" s="337"/>
    </row>
    <row r="113" spans="2:14" ht="42.6" customHeight="1" thickBot="1" x14ac:dyDescent="0.3">
      <c r="B113" s="128"/>
      <c r="C113" s="339"/>
      <c r="D113" s="340"/>
      <c r="E113" s="340"/>
      <c r="F113" s="341"/>
      <c r="G113" s="342" t="s">
        <v>164</v>
      </c>
      <c r="H113" s="343">
        <v>1</v>
      </c>
      <c r="I113" s="343">
        <v>1</v>
      </c>
      <c r="J113" s="343">
        <v>1</v>
      </c>
      <c r="K113" s="344"/>
    </row>
    <row r="114" spans="2:14" ht="30" customHeight="1" thickBot="1" x14ac:dyDescent="0.3">
      <c r="B114" s="129" t="s">
        <v>165</v>
      </c>
      <c r="C114" s="130" t="s">
        <v>166</v>
      </c>
      <c r="D114" s="166"/>
      <c r="E114" s="166"/>
      <c r="F114" s="167"/>
      <c r="G114" s="207"/>
      <c r="H114" s="166"/>
      <c r="I114" s="166"/>
      <c r="J114" s="166"/>
      <c r="K114" s="167"/>
    </row>
    <row r="115" spans="2:14" ht="29.25" customHeight="1" x14ac:dyDescent="0.25">
      <c r="B115" s="546" t="s">
        <v>167</v>
      </c>
      <c r="C115" s="534" t="s">
        <v>168</v>
      </c>
      <c r="D115" s="227"/>
      <c r="E115" s="227"/>
      <c r="F115" s="228"/>
      <c r="G115" s="346" t="s">
        <v>169</v>
      </c>
      <c r="H115" s="347">
        <v>18.100000000000001</v>
      </c>
      <c r="I115" s="348">
        <v>18.2</v>
      </c>
      <c r="J115" s="348">
        <v>18.3</v>
      </c>
      <c r="K115" s="226"/>
    </row>
    <row r="116" spans="2:14" ht="17.399999999999999" customHeight="1" x14ac:dyDescent="0.25">
      <c r="B116" s="547"/>
      <c r="C116" s="535"/>
      <c r="D116" s="30"/>
      <c r="E116" s="15"/>
      <c r="F116" s="177"/>
      <c r="G116" s="212" t="s">
        <v>170</v>
      </c>
      <c r="H116" s="50">
        <v>103</v>
      </c>
      <c r="I116" s="2">
        <v>104</v>
      </c>
      <c r="J116" s="2">
        <v>106</v>
      </c>
      <c r="K116" s="90"/>
      <c r="M116" s="376"/>
    </row>
    <row r="117" spans="2:14" ht="19.2" customHeight="1" x14ac:dyDescent="0.25">
      <c r="B117" s="547"/>
      <c r="C117" s="535"/>
      <c r="D117" s="472"/>
      <c r="E117" s="36"/>
      <c r="F117" s="186"/>
      <c r="G117" s="188" t="s">
        <v>171</v>
      </c>
      <c r="H117" s="61">
        <v>16</v>
      </c>
      <c r="I117" s="61">
        <v>16</v>
      </c>
      <c r="J117" s="61">
        <v>16</v>
      </c>
      <c r="K117" s="90"/>
    </row>
    <row r="118" spans="2:14" ht="56.4" customHeight="1" x14ac:dyDescent="0.25">
      <c r="B118" s="547"/>
      <c r="C118" s="535"/>
      <c r="D118" s="472"/>
      <c r="E118" s="12"/>
      <c r="F118" s="186"/>
      <c r="G118" s="213" t="s">
        <v>172</v>
      </c>
      <c r="H118" s="51">
        <f>15+4</f>
        <v>19</v>
      </c>
      <c r="I118" s="51">
        <v>19</v>
      </c>
      <c r="J118" s="51">
        <v>19</v>
      </c>
      <c r="K118" s="90"/>
    </row>
    <row r="119" spans="2:14" ht="45" customHeight="1" x14ac:dyDescent="0.25">
      <c r="B119" s="547"/>
      <c r="C119" s="535"/>
      <c r="D119" s="472"/>
      <c r="E119" s="12"/>
      <c r="F119" s="185"/>
      <c r="G119" s="77" t="s">
        <v>173</v>
      </c>
      <c r="H119" s="51">
        <v>22</v>
      </c>
      <c r="I119" s="51">
        <v>20</v>
      </c>
      <c r="J119" s="51">
        <v>18</v>
      </c>
      <c r="K119" s="92" t="s">
        <v>174</v>
      </c>
    </row>
    <row r="120" spans="2:14" ht="32.4" customHeight="1" x14ac:dyDescent="0.25">
      <c r="B120" s="547"/>
      <c r="C120" s="535"/>
      <c r="D120" s="472"/>
      <c r="E120" s="12"/>
      <c r="F120" s="186"/>
      <c r="G120" s="79" t="s">
        <v>175</v>
      </c>
      <c r="H120" s="78">
        <v>4</v>
      </c>
      <c r="I120" s="51">
        <v>2</v>
      </c>
      <c r="J120" s="51">
        <v>2</v>
      </c>
      <c r="K120" s="92"/>
    </row>
    <row r="121" spans="2:14" ht="32.4" customHeight="1" thickBot="1" x14ac:dyDescent="0.3">
      <c r="B121" s="547"/>
      <c r="C121" s="536"/>
      <c r="D121" s="473"/>
      <c r="E121" s="12"/>
      <c r="F121" s="186"/>
      <c r="G121" s="75" t="s">
        <v>176</v>
      </c>
      <c r="H121" s="380"/>
      <c r="I121" s="379">
        <f>0+100</f>
        <v>100</v>
      </c>
      <c r="J121" s="51"/>
      <c r="K121" s="92"/>
    </row>
    <row r="122" spans="2:14" ht="29.4" customHeight="1" thickBot="1" x14ac:dyDescent="0.3">
      <c r="B122" s="397" t="s">
        <v>177</v>
      </c>
      <c r="C122" s="349" t="s">
        <v>178</v>
      </c>
      <c r="D122" s="474"/>
      <c r="E122" s="240"/>
      <c r="F122" s="345"/>
      <c r="G122" s="229" t="s">
        <v>179</v>
      </c>
      <c r="H122" s="350">
        <v>166</v>
      </c>
      <c r="I122" s="350">
        <v>166</v>
      </c>
      <c r="J122" s="350">
        <v>166</v>
      </c>
      <c r="K122" s="137" t="s">
        <v>180</v>
      </c>
      <c r="N122" s="46"/>
    </row>
    <row r="123" spans="2:14" ht="28.8" customHeight="1" thickBot="1" x14ac:dyDescent="0.3">
      <c r="B123" s="397" t="s">
        <v>181</v>
      </c>
      <c r="C123" s="349" t="s">
        <v>182</v>
      </c>
      <c r="D123" s="475"/>
      <c r="E123" s="351"/>
      <c r="F123" s="352"/>
      <c r="G123" s="353" t="s">
        <v>183</v>
      </c>
      <c r="H123" s="354">
        <v>9</v>
      </c>
      <c r="I123" s="354">
        <v>9</v>
      </c>
      <c r="J123" s="354">
        <v>9</v>
      </c>
      <c r="K123" s="137" t="s">
        <v>184</v>
      </c>
    </row>
    <row r="124" spans="2:14" ht="16.2" customHeight="1" x14ac:dyDescent="0.25">
      <c r="B124" s="592" t="s">
        <v>185</v>
      </c>
      <c r="C124" s="521" t="s">
        <v>186</v>
      </c>
      <c r="D124" s="355"/>
      <c r="E124" s="355"/>
      <c r="F124" s="356"/>
      <c r="G124" s="244" t="s">
        <v>187</v>
      </c>
      <c r="H124" s="357">
        <v>11</v>
      </c>
      <c r="I124" s="357">
        <v>11</v>
      </c>
      <c r="J124" s="357">
        <v>11</v>
      </c>
      <c r="K124" s="226"/>
    </row>
    <row r="125" spans="2:14" ht="26.4" customHeight="1" x14ac:dyDescent="0.25">
      <c r="B125" s="593"/>
      <c r="C125" s="537"/>
      <c r="D125" s="13"/>
      <c r="E125" s="13"/>
      <c r="F125" s="185"/>
      <c r="G125" s="63" t="s">
        <v>188</v>
      </c>
      <c r="H125" s="78">
        <v>1</v>
      </c>
      <c r="I125" s="78">
        <v>1</v>
      </c>
      <c r="J125" s="78">
        <v>1</v>
      </c>
      <c r="K125" s="90"/>
    </row>
    <row r="126" spans="2:14" ht="29.4" customHeight="1" thickBot="1" x14ac:dyDescent="0.3">
      <c r="B126" s="594"/>
      <c r="C126" s="522"/>
      <c r="D126" s="298"/>
      <c r="E126" s="298"/>
      <c r="F126" s="300"/>
      <c r="G126" s="311" t="s">
        <v>189</v>
      </c>
      <c r="H126" s="312"/>
      <c r="I126" s="309"/>
      <c r="J126" s="309">
        <v>1</v>
      </c>
      <c r="K126" s="270"/>
    </row>
    <row r="127" spans="2:14" ht="19.2" customHeight="1" x14ac:dyDescent="0.25">
      <c r="B127" s="563" t="s">
        <v>190</v>
      </c>
      <c r="C127" s="521" t="s">
        <v>191</v>
      </c>
      <c r="D127" s="313"/>
      <c r="E127" s="313"/>
      <c r="F127" s="314"/>
      <c r="G127" s="63" t="s">
        <v>192</v>
      </c>
      <c r="H127" s="315"/>
      <c r="I127" s="310">
        <v>5</v>
      </c>
      <c r="J127" s="310"/>
      <c r="K127" s="102"/>
    </row>
    <row r="128" spans="2:14" ht="28.2" customHeight="1" thickBot="1" x14ac:dyDescent="0.3">
      <c r="B128" s="565"/>
      <c r="C128" s="522"/>
      <c r="D128" s="476"/>
      <c r="E128" s="299"/>
      <c r="F128" s="477"/>
      <c r="G128" s="479" t="s">
        <v>193</v>
      </c>
      <c r="H128" s="480"/>
      <c r="I128" s="481">
        <v>12</v>
      </c>
      <c r="J128" s="481">
        <v>85</v>
      </c>
      <c r="K128" s="270"/>
    </row>
    <row r="129" spans="2:14" ht="17.25" customHeight="1" x14ac:dyDescent="0.25">
      <c r="B129" s="148"/>
      <c r="C129" s="52" t="s">
        <v>114</v>
      </c>
      <c r="D129" s="150">
        <f t="shared" ref="D129:E129" si="3">+D131+D132</f>
        <v>3972.7</v>
      </c>
      <c r="E129" s="150">
        <f t="shared" si="3"/>
        <v>5020.6000000000004</v>
      </c>
      <c r="F129" s="478">
        <f>+F131+F132</f>
        <v>7705.5</v>
      </c>
      <c r="G129" s="303"/>
      <c r="H129" s="304"/>
      <c r="I129" s="304"/>
      <c r="J129" s="304"/>
      <c r="K129" s="98"/>
      <c r="M129" s="376"/>
    </row>
    <row r="130" spans="2:14" ht="17.25" customHeight="1" x14ac:dyDescent="0.25">
      <c r="B130" s="567"/>
      <c r="C130" s="25" t="s">
        <v>115</v>
      </c>
      <c r="D130" s="4"/>
      <c r="E130" s="4"/>
      <c r="F130" s="215"/>
      <c r="G130" s="174"/>
      <c r="H130" s="60"/>
      <c r="I130" s="60"/>
      <c r="J130" s="60"/>
      <c r="K130" s="89"/>
    </row>
    <row r="131" spans="2:14" ht="27" customHeight="1" x14ac:dyDescent="0.25">
      <c r="B131" s="568"/>
      <c r="C131" s="26" t="s">
        <v>116</v>
      </c>
      <c r="D131" s="7">
        <v>3972.7</v>
      </c>
      <c r="E131" s="7">
        <v>2812.1000000000004</v>
      </c>
      <c r="F131" s="202">
        <v>7705.5</v>
      </c>
      <c r="G131" s="174"/>
      <c r="H131" s="60"/>
      <c r="I131" s="60"/>
      <c r="J131" s="60"/>
      <c r="K131" s="89"/>
    </row>
    <row r="132" spans="2:14" ht="16.5" customHeight="1" x14ac:dyDescent="0.25">
      <c r="B132" s="568"/>
      <c r="C132" s="26" t="s">
        <v>118</v>
      </c>
      <c r="D132" s="7">
        <v>0</v>
      </c>
      <c r="E132" s="7">
        <v>2208.5</v>
      </c>
      <c r="F132" s="202">
        <v>0</v>
      </c>
      <c r="G132" s="174"/>
      <c r="H132" s="62"/>
      <c r="I132" s="62"/>
      <c r="J132" s="62"/>
      <c r="K132" s="89"/>
    </row>
    <row r="133" spans="2:14" ht="17.25" customHeight="1" x14ac:dyDescent="0.25">
      <c r="B133" s="568"/>
      <c r="C133" s="35" t="s">
        <v>120</v>
      </c>
      <c r="D133" s="6">
        <f>+D135</f>
        <v>0</v>
      </c>
      <c r="E133" s="6">
        <f t="shared" ref="E133" si="4">+E135</f>
        <v>0</v>
      </c>
      <c r="F133" s="203">
        <f>+F135</f>
        <v>1500</v>
      </c>
      <c r="G133" s="33"/>
      <c r="H133" s="27"/>
      <c r="I133" s="27"/>
      <c r="J133" s="27"/>
      <c r="K133" s="104"/>
    </row>
    <row r="134" spans="2:14" ht="15" customHeight="1" x14ac:dyDescent="0.25">
      <c r="B134" s="568"/>
      <c r="C134" s="25" t="s">
        <v>121</v>
      </c>
      <c r="D134" s="5"/>
      <c r="E134" s="5"/>
      <c r="F134" s="201"/>
      <c r="G134" s="174"/>
      <c r="H134" s="60"/>
      <c r="I134" s="60"/>
      <c r="J134" s="60"/>
      <c r="K134" s="89"/>
    </row>
    <row r="135" spans="2:14" ht="16.5" customHeight="1" thickBot="1" x14ac:dyDescent="0.3">
      <c r="B135" s="569"/>
      <c r="C135" s="316" t="s">
        <v>122</v>
      </c>
      <c r="D135" s="317">
        <v>0</v>
      </c>
      <c r="E135" s="317">
        <v>0</v>
      </c>
      <c r="F135" s="308">
        <v>1500</v>
      </c>
      <c r="G135" s="193"/>
      <c r="H135" s="242"/>
      <c r="I135" s="242"/>
      <c r="J135" s="242"/>
      <c r="K135" s="110"/>
    </row>
    <row r="136" spans="2:14" ht="18.75" customHeight="1" thickBot="1" x14ac:dyDescent="0.3">
      <c r="B136" s="330" t="s">
        <v>194</v>
      </c>
      <c r="C136" s="331" t="s">
        <v>195</v>
      </c>
      <c r="D136" s="332"/>
      <c r="E136" s="332"/>
      <c r="F136" s="333"/>
      <c r="G136" s="334"/>
      <c r="H136" s="332"/>
      <c r="I136" s="332"/>
      <c r="J136" s="332"/>
      <c r="K136" s="333"/>
    </row>
    <row r="137" spans="2:14" ht="28.2" customHeight="1" x14ac:dyDescent="0.25">
      <c r="B137" s="528" t="s">
        <v>196</v>
      </c>
      <c r="C137" s="523" t="s">
        <v>197</v>
      </c>
      <c r="D137" s="11"/>
      <c r="E137" s="11"/>
      <c r="F137" s="214"/>
      <c r="G137" s="209" t="s">
        <v>19</v>
      </c>
      <c r="H137" s="377">
        <v>23</v>
      </c>
      <c r="I137" s="378">
        <v>65</v>
      </c>
      <c r="J137" s="378">
        <v>95</v>
      </c>
      <c r="K137" s="88" t="s">
        <v>198</v>
      </c>
    </row>
    <row r="138" spans="2:14" ht="29.25" customHeight="1" x14ac:dyDescent="0.25">
      <c r="B138" s="529"/>
      <c r="C138" s="524"/>
      <c r="D138" s="48"/>
      <c r="E138" s="21"/>
      <c r="F138" s="217"/>
      <c r="G138" s="209" t="s">
        <v>199</v>
      </c>
      <c r="H138" s="83"/>
      <c r="I138" s="84"/>
      <c r="J138" s="84"/>
      <c r="K138" s="88"/>
    </row>
    <row r="139" spans="2:14" ht="40.799999999999997" customHeight="1" x14ac:dyDescent="0.25">
      <c r="B139" s="529"/>
      <c r="C139" s="524"/>
      <c r="D139" s="47"/>
      <c r="E139" s="43"/>
      <c r="F139" s="218"/>
      <c r="G139" s="209" t="s">
        <v>200</v>
      </c>
      <c r="H139" s="83"/>
      <c r="I139" s="84"/>
      <c r="J139" s="84"/>
      <c r="K139" s="88"/>
    </row>
    <row r="140" spans="2:14" ht="29.4" customHeight="1" x14ac:dyDescent="0.25">
      <c r="B140" s="530"/>
      <c r="C140" s="525"/>
      <c r="D140" s="37"/>
      <c r="E140" s="388"/>
      <c r="F140" s="211"/>
      <c r="G140" s="209" t="s">
        <v>201</v>
      </c>
      <c r="H140" s="38"/>
      <c r="I140" s="82"/>
      <c r="J140" s="38"/>
      <c r="K140" s="88"/>
      <c r="N140" s="9"/>
    </row>
    <row r="141" spans="2:14" ht="17.25" customHeight="1" x14ac:dyDescent="0.25">
      <c r="B141" s="148"/>
      <c r="C141" s="52" t="s">
        <v>114</v>
      </c>
      <c r="D141" s="150">
        <f t="shared" ref="D141:F141" si="5">+D143+D146+D144+D145</f>
        <v>7772.5</v>
      </c>
      <c r="E141" s="150">
        <f t="shared" si="5"/>
        <v>9351.5</v>
      </c>
      <c r="F141" s="200">
        <f t="shared" si="5"/>
        <v>4845.5</v>
      </c>
      <c r="G141" s="197"/>
      <c r="H141" s="52"/>
      <c r="I141" s="52"/>
      <c r="J141" s="52"/>
      <c r="K141" s="104"/>
    </row>
    <row r="142" spans="2:14" ht="17.25" customHeight="1" x14ac:dyDescent="0.25">
      <c r="B142" s="526"/>
      <c r="C142" s="25" t="s">
        <v>115</v>
      </c>
      <c r="D142" s="5"/>
      <c r="E142" s="5"/>
      <c r="F142" s="201"/>
      <c r="G142" s="174"/>
      <c r="H142" s="60"/>
      <c r="I142" s="60"/>
      <c r="J142" s="60"/>
      <c r="K142" s="89"/>
    </row>
    <row r="143" spans="2:14" ht="27.75" customHeight="1" x14ac:dyDescent="0.25">
      <c r="B143" s="598"/>
      <c r="C143" s="26" t="s">
        <v>116</v>
      </c>
      <c r="D143" s="7">
        <v>726.8</v>
      </c>
      <c r="E143" s="7">
        <v>0</v>
      </c>
      <c r="F143" s="202">
        <v>2090.6999999999998</v>
      </c>
      <c r="G143" s="174"/>
      <c r="H143" s="60"/>
      <c r="I143" s="60"/>
      <c r="J143" s="60"/>
      <c r="K143" s="89"/>
    </row>
    <row r="144" spans="2:14" ht="18.75" customHeight="1" x14ac:dyDescent="0.25">
      <c r="B144" s="598"/>
      <c r="C144" s="44" t="s">
        <v>119</v>
      </c>
      <c r="D144" s="7">
        <v>1173.5999999999999</v>
      </c>
      <c r="E144" s="7">
        <v>3034.3999999999996</v>
      </c>
      <c r="F144" s="202">
        <v>0</v>
      </c>
      <c r="G144" s="174"/>
      <c r="H144" s="60"/>
      <c r="I144" s="60"/>
      <c r="J144" s="60"/>
      <c r="K144" s="89"/>
    </row>
    <row r="145" spans="2:14" ht="26.25" customHeight="1" x14ac:dyDescent="0.25">
      <c r="B145" s="598"/>
      <c r="C145" s="323" t="s">
        <v>202</v>
      </c>
      <c r="D145" s="7">
        <v>5872.1</v>
      </c>
      <c r="E145" s="7">
        <v>6317.1</v>
      </c>
      <c r="F145" s="202">
        <v>1754.8</v>
      </c>
      <c r="G145" s="174"/>
      <c r="H145" s="60"/>
      <c r="I145" s="60"/>
      <c r="J145" s="60"/>
      <c r="K145" s="89"/>
    </row>
    <row r="146" spans="2:14" ht="15" customHeight="1" x14ac:dyDescent="0.25">
      <c r="B146" s="599"/>
      <c r="C146" s="26" t="s">
        <v>118</v>
      </c>
      <c r="D146" s="7">
        <v>0</v>
      </c>
      <c r="E146" s="7">
        <v>0</v>
      </c>
      <c r="F146" s="202">
        <v>1000</v>
      </c>
      <c r="G146" s="174"/>
      <c r="H146" s="60"/>
      <c r="I146" s="60"/>
      <c r="J146" s="60"/>
      <c r="K146" s="89"/>
    </row>
    <row r="147" spans="2:14" ht="15" customHeight="1" x14ac:dyDescent="0.25">
      <c r="B147" s="97"/>
      <c r="C147" s="35" t="s">
        <v>120</v>
      </c>
      <c r="D147" s="6">
        <f t="shared" ref="D147:E147" si="6">+D149</f>
        <v>0</v>
      </c>
      <c r="E147" s="6">
        <f t="shared" si="6"/>
        <v>0</v>
      </c>
      <c r="F147" s="203">
        <f t="shared" ref="F147" si="7">+F149</f>
        <v>0</v>
      </c>
      <c r="G147" s="33"/>
      <c r="H147" s="27"/>
      <c r="I147" s="27"/>
      <c r="J147" s="27"/>
      <c r="K147" s="104"/>
    </row>
    <row r="148" spans="2:14" ht="15" customHeight="1" x14ac:dyDescent="0.25">
      <c r="B148" s="526"/>
      <c r="C148" s="25" t="s">
        <v>121</v>
      </c>
      <c r="D148" s="4"/>
      <c r="E148" s="4"/>
      <c r="F148" s="215"/>
      <c r="G148" s="174"/>
      <c r="H148" s="60"/>
      <c r="I148" s="60"/>
      <c r="J148" s="60"/>
      <c r="K148" s="89"/>
    </row>
    <row r="149" spans="2:14" ht="18" customHeight="1" thickBot="1" x14ac:dyDescent="0.3">
      <c r="B149" s="527"/>
      <c r="C149" s="316" t="s">
        <v>203</v>
      </c>
      <c r="D149" s="318">
        <v>0</v>
      </c>
      <c r="E149" s="318">
        <v>0</v>
      </c>
      <c r="F149" s="319">
        <v>0</v>
      </c>
      <c r="G149" s="193"/>
      <c r="H149" s="242"/>
      <c r="I149" s="242"/>
      <c r="J149" s="242"/>
      <c r="K149" s="110"/>
    </row>
    <row r="150" spans="2:14" ht="26.25" customHeight="1" x14ac:dyDescent="0.25">
      <c r="B150" s="324"/>
      <c r="C150" s="325" t="s">
        <v>204</v>
      </c>
      <c r="D150" s="326">
        <f>+D77+D83+D108+D129+D133+D141+D147</f>
        <v>44837.899999999994</v>
      </c>
      <c r="E150" s="327">
        <f>+E77+E83+E108+E129+E133+E141+E147</f>
        <v>45888.1</v>
      </c>
      <c r="F150" s="328">
        <f>+F77+F83+F108+F129+F133+F141+F147</f>
        <v>49272</v>
      </c>
      <c r="G150" s="329"/>
      <c r="H150" s="325"/>
      <c r="I150" s="325"/>
      <c r="J150" s="304"/>
      <c r="K150" s="305"/>
    </row>
    <row r="151" spans="2:14" ht="24" customHeight="1" x14ac:dyDescent="0.25">
      <c r="B151" s="105"/>
      <c r="C151" s="26" t="s">
        <v>205</v>
      </c>
      <c r="D151" s="320">
        <v>7772.5</v>
      </c>
      <c r="E151" s="5">
        <v>9351.5</v>
      </c>
      <c r="F151" s="201">
        <v>4845.5</v>
      </c>
      <c r="G151" s="219"/>
      <c r="H151" s="60"/>
      <c r="I151" s="60"/>
      <c r="J151" s="321"/>
      <c r="K151" s="322"/>
    </row>
    <row r="152" spans="2:14" ht="46.2" customHeight="1" thickBot="1" x14ac:dyDescent="0.3">
      <c r="B152" s="106"/>
      <c r="C152" s="107" t="s">
        <v>206</v>
      </c>
      <c r="D152" s="108"/>
      <c r="E152" s="108">
        <f t="shared" ref="E152:F152" si="8">+E150-D150</f>
        <v>1050.2000000000044</v>
      </c>
      <c r="F152" s="220">
        <f t="shared" si="8"/>
        <v>3383.9000000000015</v>
      </c>
      <c r="G152" s="193"/>
      <c r="H152" s="109"/>
      <c r="I152" s="109"/>
      <c r="J152" s="109"/>
      <c r="K152" s="110"/>
    </row>
    <row r="153" spans="2:14" ht="15" customHeight="1" x14ac:dyDescent="0.25">
      <c r="D153" s="22"/>
      <c r="E153" s="22"/>
      <c r="F153" s="22"/>
      <c r="M153" s="376"/>
      <c r="N153" s="376"/>
    </row>
    <row r="154" spans="2:14" s="9" customFormat="1" ht="15" customHeight="1" x14ac:dyDescent="0.25">
      <c r="B154" s="519" t="s">
        <v>216</v>
      </c>
      <c r="C154" s="519"/>
      <c r="D154" s="519"/>
      <c r="E154" s="519"/>
      <c r="F154" s="519"/>
      <c r="G154" s="483"/>
      <c r="H154" s="484"/>
    </row>
    <row r="155" spans="2:14" s="9" customFormat="1" ht="15" customHeight="1" x14ac:dyDescent="0.25">
      <c r="B155" s="520" t="s">
        <v>217</v>
      </c>
      <c r="C155" s="520"/>
      <c r="D155" s="520"/>
      <c r="E155" s="520"/>
      <c r="F155" s="520"/>
      <c r="G155" s="483"/>
      <c r="H155" s="484"/>
    </row>
    <row r="156" spans="2:14" s="9" customFormat="1" ht="15" customHeight="1" x14ac:dyDescent="0.25">
      <c r="B156" s="519" t="s">
        <v>218</v>
      </c>
      <c r="C156" s="519"/>
      <c r="D156" s="519"/>
      <c r="E156" s="519"/>
      <c r="F156" s="519"/>
      <c r="G156" s="483"/>
      <c r="H156" s="484"/>
    </row>
    <row r="157" spans="2:14" s="9" customFormat="1" ht="15" customHeight="1" x14ac:dyDescent="0.25">
      <c r="B157" s="519" t="s">
        <v>219</v>
      </c>
      <c r="C157" s="519"/>
      <c r="D157" s="519"/>
      <c r="E157" s="519"/>
      <c r="F157" s="519"/>
      <c r="G157" s="483"/>
      <c r="H157" s="484"/>
    </row>
    <row r="158" spans="2:14" ht="15" customHeight="1" x14ac:dyDescent="0.25">
      <c r="B158" s="576" t="s">
        <v>220</v>
      </c>
      <c r="C158" s="576"/>
      <c r="D158" s="576"/>
      <c r="E158" s="576"/>
      <c r="F158" s="576"/>
      <c r="G158" s="483"/>
      <c r="H158" s="486"/>
      <c r="I158" s="486"/>
      <c r="J158" s="486"/>
      <c r="K158" s="486"/>
      <c r="L158" s="1"/>
      <c r="M158" s="1"/>
    </row>
    <row r="159" spans="2:14" x14ac:dyDescent="0.25">
      <c r="B159" s="10"/>
      <c r="D159" s="45"/>
      <c r="E159" s="45"/>
      <c r="F159" s="10"/>
      <c r="G159" s="485"/>
    </row>
    <row r="160" spans="2:14" ht="13.2" customHeight="1" x14ac:dyDescent="0.25">
      <c r="B160" s="10"/>
      <c r="D160" s="10"/>
      <c r="E160" s="10"/>
      <c r="F160" s="221"/>
    </row>
    <row r="161" spans="2:6" ht="13.2" customHeight="1" x14ac:dyDescent="0.25">
      <c r="B161" s="10"/>
      <c r="D161" s="10"/>
      <c r="E161" s="10"/>
      <c r="F161" s="18"/>
    </row>
    <row r="162" spans="2:6" ht="13.2" customHeight="1" x14ac:dyDescent="0.25">
      <c r="B162" s="10"/>
      <c r="D162" s="10"/>
      <c r="E162" s="10"/>
      <c r="F162" s="10"/>
    </row>
    <row r="163" spans="2:6" ht="13.2" customHeight="1" x14ac:dyDescent="0.25">
      <c r="B163" s="10"/>
      <c r="D163" s="10"/>
      <c r="E163" s="10"/>
      <c r="F163" s="10"/>
    </row>
    <row r="164" spans="2:6" ht="13.2" customHeight="1" x14ac:dyDescent="0.25">
      <c r="B164" s="10"/>
      <c r="D164" s="10"/>
      <c r="E164" s="10"/>
      <c r="F164" s="10"/>
    </row>
    <row r="165" spans="2:6" x14ac:dyDescent="0.25">
      <c r="B165" s="10"/>
      <c r="D165" s="10"/>
      <c r="E165" s="10"/>
      <c r="F165" s="10"/>
    </row>
    <row r="166" spans="2:6" x14ac:dyDescent="0.25">
      <c r="B166" s="10"/>
      <c r="D166" s="10"/>
      <c r="E166" s="10"/>
      <c r="F166" s="10"/>
    </row>
    <row r="167" spans="2:6" x14ac:dyDescent="0.25">
      <c r="B167" s="10"/>
      <c r="D167" s="10"/>
      <c r="E167" s="10"/>
      <c r="F167" s="10"/>
    </row>
    <row r="168" spans="2:6" x14ac:dyDescent="0.25">
      <c r="B168" s="10"/>
      <c r="D168" s="18"/>
      <c r="E168" s="18"/>
      <c r="F168" s="18"/>
    </row>
    <row r="169" spans="2:6" x14ac:dyDescent="0.25">
      <c r="B169" s="10"/>
      <c r="D169" s="18"/>
      <c r="E169" s="18"/>
      <c r="F169" s="18"/>
    </row>
    <row r="170" spans="2:6" x14ac:dyDescent="0.25">
      <c r="B170" s="10"/>
      <c r="D170" s="18"/>
      <c r="E170" s="18"/>
      <c r="F170" s="18"/>
    </row>
    <row r="171" spans="2:6" x14ac:dyDescent="0.25">
      <c r="B171" s="10"/>
      <c r="D171" s="18"/>
      <c r="E171" s="18"/>
      <c r="F171" s="18"/>
    </row>
    <row r="172" spans="2:6" x14ac:dyDescent="0.25">
      <c r="B172" s="10"/>
      <c r="D172" s="10"/>
      <c r="E172" s="10"/>
      <c r="F172" s="10"/>
    </row>
    <row r="173" spans="2:6" x14ac:dyDescent="0.25">
      <c r="B173" s="10"/>
      <c r="D173" s="18"/>
      <c r="E173" s="10"/>
      <c r="F173" s="10"/>
    </row>
    <row r="174" spans="2:6" x14ac:dyDescent="0.25">
      <c r="B174" s="10"/>
      <c r="D174" s="18"/>
      <c r="E174" s="10"/>
      <c r="F174" s="10"/>
    </row>
    <row r="175" spans="2:6" x14ac:dyDescent="0.25">
      <c r="B175" s="10"/>
      <c r="D175" s="10"/>
      <c r="E175" s="10"/>
      <c r="F175" s="10"/>
    </row>
    <row r="176" spans="2:6" x14ac:dyDescent="0.25">
      <c r="B176" s="10"/>
      <c r="D176" s="10"/>
      <c r="E176" s="10"/>
      <c r="F176" s="10"/>
    </row>
    <row r="177" spans="2:6" x14ac:dyDescent="0.25">
      <c r="B177" s="10"/>
      <c r="D177" s="10"/>
      <c r="E177" s="10"/>
      <c r="F177" s="10"/>
    </row>
    <row r="178" spans="2:6" x14ac:dyDescent="0.25">
      <c r="B178" s="10"/>
      <c r="D178" s="10"/>
      <c r="E178" s="10"/>
      <c r="F178" s="10"/>
    </row>
    <row r="179" spans="2:6" x14ac:dyDescent="0.25">
      <c r="B179" s="10"/>
      <c r="D179" s="10"/>
      <c r="E179" s="10"/>
      <c r="F179" s="10"/>
    </row>
    <row r="180" spans="2:6" x14ac:dyDescent="0.25">
      <c r="B180" s="10"/>
      <c r="D180" s="10"/>
      <c r="E180" s="10"/>
      <c r="F180" s="10"/>
    </row>
    <row r="181" spans="2:6" x14ac:dyDescent="0.25">
      <c r="B181" s="10"/>
      <c r="D181" s="10"/>
      <c r="E181" s="10"/>
      <c r="F181" s="10"/>
    </row>
    <row r="182" spans="2:6" x14ac:dyDescent="0.25">
      <c r="B182" s="10"/>
      <c r="D182" s="10"/>
      <c r="E182" s="10"/>
      <c r="F182" s="10"/>
    </row>
    <row r="183" spans="2:6" x14ac:dyDescent="0.25">
      <c r="B183" s="10"/>
      <c r="D183" s="10"/>
      <c r="E183" s="10"/>
      <c r="F183" s="10"/>
    </row>
    <row r="184" spans="2:6" x14ac:dyDescent="0.25">
      <c r="B184" s="10"/>
      <c r="D184" s="10"/>
      <c r="E184" s="10"/>
      <c r="F184" s="10"/>
    </row>
    <row r="185" spans="2:6" x14ac:dyDescent="0.25">
      <c r="B185" s="10"/>
      <c r="D185" s="10"/>
      <c r="E185" s="10"/>
      <c r="F185" s="10"/>
    </row>
    <row r="186" spans="2:6" x14ac:dyDescent="0.25">
      <c r="B186" s="10"/>
      <c r="D186" s="10"/>
      <c r="E186" s="10"/>
      <c r="F186" s="10"/>
    </row>
    <row r="187" spans="2:6" x14ac:dyDescent="0.25">
      <c r="D187" s="17"/>
      <c r="E187" s="17"/>
      <c r="F187" s="17"/>
    </row>
    <row r="188" spans="2:6" x14ac:dyDescent="0.25">
      <c r="D188" s="17"/>
      <c r="E188" s="17"/>
      <c r="F188" s="17"/>
    </row>
    <row r="189" spans="2:6" x14ac:dyDescent="0.25">
      <c r="D189" s="17"/>
      <c r="E189" s="17"/>
      <c r="F189" s="17"/>
    </row>
    <row r="190" spans="2:6" x14ac:dyDescent="0.25">
      <c r="D190" s="17"/>
      <c r="E190" s="17"/>
      <c r="F190" s="17"/>
    </row>
    <row r="191" spans="2:6" x14ac:dyDescent="0.25">
      <c r="D191" s="10"/>
      <c r="E191" s="10"/>
      <c r="F191" s="10"/>
    </row>
    <row r="192" spans="2:6" x14ac:dyDescent="0.25">
      <c r="D192" s="10"/>
      <c r="E192" s="10"/>
      <c r="F192" s="10"/>
    </row>
    <row r="193" spans="4:6" x14ac:dyDescent="0.25">
      <c r="D193" s="10"/>
      <c r="E193" s="10"/>
      <c r="F193" s="10"/>
    </row>
    <row r="194" spans="4:6" x14ac:dyDescent="0.25">
      <c r="D194" s="10"/>
      <c r="E194" s="10"/>
      <c r="F194" s="10"/>
    </row>
    <row r="195" spans="4:6" x14ac:dyDescent="0.25">
      <c r="D195" s="10"/>
      <c r="E195" s="10"/>
      <c r="F195" s="10"/>
    </row>
    <row r="196" spans="4:6" x14ac:dyDescent="0.25">
      <c r="D196" s="10"/>
      <c r="E196" s="10"/>
      <c r="F196" s="10"/>
    </row>
    <row r="197" spans="4:6" x14ac:dyDescent="0.25">
      <c r="D197" s="10"/>
      <c r="E197" s="10"/>
      <c r="F197" s="10"/>
    </row>
    <row r="198" spans="4:6" x14ac:dyDescent="0.25">
      <c r="D198" s="10"/>
      <c r="E198" s="10"/>
      <c r="F198" s="10"/>
    </row>
    <row r="199" spans="4:6" x14ac:dyDescent="0.25">
      <c r="D199" s="10"/>
      <c r="E199" s="10"/>
      <c r="F199" s="10"/>
    </row>
    <row r="200" spans="4:6" x14ac:dyDescent="0.25">
      <c r="D200" s="10"/>
      <c r="E200" s="10"/>
      <c r="F200" s="10"/>
    </row>
    <row r="201" spans="4:6" x14ac:dyDescent="0.25">
      <c r="D201" s="10"/>
      <c r="E201" s="10"/>
      <c r="F201" s="10"/>
    </row>
    <row r="202" spans="4:6" x14ac:dyDescent="0.25">
      <c r="D202" s="10"/>
      <c r="E202" s="10"/>
      <c r="F202" s="10"/>
    </row>
    <row r="203" spans="4:6" x14ac:dyDescent="0.25">
      <c r="D203" s="10"/>
      <c r="E203" s="10"/>
      <c r="F203" s="10"/>
    </row>
  </sheetData>
  <mergeCells count="61">
    <mergeCell ref="B158:F158"/>
    <mergeCell ref="K3:K4"/>
    <mergeCell ref="B2:K2"/>
    <mergeCell ref="B3:B4"/>
    <mergeCell ref="C3:C4"/>
    <mergeCell ref="D3:D4"/>
    <mergeCell ref="E3:E4"/>
    <mergeCell ref="F3:F4"/>
    <mergeCell ref="G3:G4"/>
    <mergeCell ref="H3:J3"/>
    <mergeCell ref="B124:B126"/>
    <mergeCell ref="B25:B29"/>
    <mergeCell ref="B130:B135"/>
    <mergeCell ref="B127:B128"/>
    <mergeCell ref="B142:B146"/>
    <mergeCell ref="B32:B41"/>
    <mergeCell ref="B97:B102"/>
    <mergeCell ref="B115:B121"/>
    <mergeCell ref="B56:B57"/>
    <mergeCell ref="B47:B48"/>
    <mergeCell ref="B109:B111"/>
    <mergeCell ref="B70:B71"/>
    <mergeCell ref="B67:B68"/>
    <mergeCell ref="B61:B62"/>
    <mergeCell ref="B53:B55"/>
    <mergeCell ref="B84:B88"/>
    <mergeCell ref="B78:B82"/>
    <mergeCell ref="B15:B19"/>
    <mergeCell ref="B42:B43"/>
    <mergeCell ref="B30:B31"/>
    <mergeCell ref="B51:B52"/>
    <mergeCell ref="C70:C71"/>
    <mergeCell ref="C25:C29"/>
    <mergeCell ref="B20:B21"/>
    <mergeCell ref="C20:C21"/>
    <mergeCell ref="C15:C19"/>
    <mergeCell ref="C30:C31"/>
    <mergeCell ref="C32:C41"/>
    <mergeCell ref="C42:C43"/>
    <mergeCell ref="C47:C48"/>
    <mergeCell ref="B64:B66"/>
    <mergeCell ref="B22:B23"/>
    <mergeCell ref="C22:C23"/>
    <mergeCell ref="C97:C102"/>
    <mergeCell ref="C115:C121"/>
    <mergeCell ref="C124:C126"/>
    <mergeCell ref="C51:C52"/>
    <mergeCell ref="C53:C55"/>
    <mergeCell ref="C56:C57"/>
    <mergeCell ref="C59:C60"/>
    <mergeCell ref="C61:C62"/>
    <mergeCell ref="C67:C68"/>
    <mergeCell ref="C64:C66"/>
    <mergeCell ref="B154:F154"/>
    <mergeCell ref="B155:F155"/>
    <mergeCell ref="B156:F156"/>
    <mergeCell ref="B157:F157"/>
    <mergeCell ref="C127:C128"/>
    <mergeCell ref="C137:C140"/>
    <mergeCell ref="B148:B149"/>
    <mergeCell ref="B137:B140"/>
  </mergeCells>
  <pageMargins left="0.39370078740157483" right="0.39370078740157483" top="0.59055118110236227" bottom="0.59055118110236227" header="0" footer="0"/>
  <pageSetup paperSize="9" scale="88" fitToHeight="0" orientation="landscape" r:id="rId1"/>
  <rowBreaks count="10" manualBreakCount="10">
    <brk id="17" max="10" man="1"/>
    <brk id="29" max="10" man="1"/>
    <brk id="39" max="10" man="1"/>
    <brk id="55" max="10" man="1"/>
    <brk id="69" max="10" man="1"/>
    <brk id="88" max="10" man="1"/>
    <brk id="97" max="10" man="1"/>
    <brk id="107" max="10" man="1"/>
    <brk id="122" max="10" man="1"/>
    <brk id="140"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006 programa 3 lentelė</vt:lpstr>
      <vt:lpstr>'006 programa 3 lentelė'!Print_Area</vt:lpstr>
      <vt:lpstr>'006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Inga Mikalauskienė</cp:lastModifiedBy>
  <cp:revision/>
  <cp:lastPrinted>2026-06-01T11:43:04Z</cp:lastPrinted>
  <dcterms:created xsi:type="dcterms:W3CDTF">2023-07-11T10:34:54Z</dcterms:created>
  <dcterms:modified xsi:type="dcterms:W3CDTF">2026-06-05T10:21:17Z</dcterms:modified>
  <cp:category/>
  <cp:contentStatus/>
</cp:coreProperties>
</file>