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luosnis\Kmsa\Savivaldybės administracija\BENDROSIOS VALDYMO FUNKCIJOS\Strateginio planavimo skyrius\SVP KEITIMAI\2026-2028 SVP keitimas\2026–2028 m. SVP keitimas (birželis)\Sprendimo projektas\"/>
    </mc:Choice>
  </mc:AlternateContent>
  <xr:revisionPtr revIDLastSave="0" documentId="13_ncr:1_{036533B0-9823-4BB3-86EE-D4FB0004749A}" xr6:coauthVersionLast="47" xr6:coauthVersionMax="47" xr10:uidLastSave="{00000000-0000-0000-0000-000000000000}"/>
  <bookViews>
    <workbookView xWindow="-108" yWindow="-108" windowWidth="23256" windowHeight="12456" xr2:uid="{FEA9E383-1DE5-4AFE-98A8-7A94D3659092}"/>
  </bookViews>
  <sheets>
    <sheet name="007 programa 3 lentelė" sheetId="1" r:id="rId1"/>
  </sheets>
  <definedNames>
    <definedName name="_xlnm.Print_Area" localSheetId="0">'007 programa 3 lentelė'!$A$1:$K$222</definedName>
    <definedName name="_xlnm.Print_Titles" localSheetId="0">'007 programa 3 lentelė'!$3:$5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43" i="1" l="1"/>
  <c r="E143" i="1"/>
  <c r="D143" i="1"/>
  <c r="D150" i="1"/>
  <c r="E150" i="1"/>
  <c r="F150" i="1"/>
  <c r="H101" i="1"/>
  <c r="H33" i="1"/>
  <c r="I137" i="1"/>
  <c r="H137" i="1"/>
  <c r="J101" i="1"/>
  <c r="I101" i="1"/>
  <c r="H30" i="1"/>
  <c r="I22" i="1"/>
  <c r="H22" i="1"/>
  <c r="D97" i="1" l="1"/>
  <c r="D74" i="1"/>
  <c r="E74" i="1"/>
  <c r="F74" i="1"/>
  <c r="D208" i="1"/>
  <c r="E208" i="1"/>
  <c r="F208" i="1"/>
  <c r="D204" i="1"/>
  <c r="E204" i="1"/>
  <c r="F204" i="1"/>
  <c r="D67" i="1" l="1"/>
  <c r="E67" i="1" l="1"/>
  <c r="F67" i="1"/>
  <c r="D155" i="1"/>
  <c r="F84" i="1" l="1"/>
  <c r="F199" i="1"/>
  <c r="D84" i="1"/>
  <c r="E97" i="1"/>
  <c r="E199" i="1"/>
  <c r="E84" i="1"/>
  <c r="D199" i="1"/>
  <c r="E178" i="1"/>
  <c r="F178" i="1"/>
  <c r="E155" i="1"/>
  <c r="F155" i="1"/>
  <c r="F97" i="1"/>
  <c r="D178" i="1" l="1"/>
  <c r="E172" i="1"/>
  <c r="E212" i="1" s="1"/>
  <c r="F172" i="1"/>
  <c r="F212" i="1" s="1"/>
  <c r="D172" i="1"/>
  <c r="D212" i="1" s="1"/>
  <c r="F214" i="1" l="1"/>
  <c r="E2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Vaiva Lukošienė</author>
    <author>Inga Mikalauskienė</author>
    <author>Saulina Paulauskienė</author>
    <author>Snieguolė Kačerauskaitė</author>
  </authors>
  <commentList>
    <comment ref="H7" authorId="0" shapeId="0" xr:uid="{1B72CEB8-878B-48D6-B851-8CABB7C6C431}">
      <text>
        <r>
          <rPr>
            <sz val="11"/>
            <color theme="1"/>
            <rFont val="Calibri"/>
            <family val="2"/>
            <charset val="186"/>
            <scheme val="minor"/>
          </rPr>
          <t>1. Draugystės parko laisv. erdvė
2. Pakrantės parkas
3. K. Donelaičio aikštė
4. Pirmosios Melnragės ir Antrosios Melnragės paplūdimių prieigų ir infrastuktūros sutvarkymas.</t>
        </r>
      </text>
    </comment>
    <comment ref="I7" authorId="0" shapeId="0" xr:uid="{845E9B0F-713B-4F65-A6F7-4C9EF7985CA9}">
      <text>
        <r>
          <rPr>
            <sz val="11"/>
            <color theme="1"/>
            <rFont val="Calibri"/>
            <family val="2"/>
            <charset val="186"/>
            <scheme val="minor"/>
          </rPr>
          <t>1. Pasirinkta Smiltynės paplūdimio prieiga ir infrastuktūros sutvarkymas.
2. Atgimimo aikštė.
3. Turgaus aikštė.
4. Danės teritorija Šiauriniame rage.</t>
        </r>
      </text>
    </comment>
    <comment ref="J7" authorId="0" shapeId="0" xr:uid="{001556C1-74D4-4C98-BBBB-16BF88226A21}">
      <text>
        <r>
          <rPr>
            <sz val="11"/>
            <color theme="1"/>
            <rFont val="Calibri"/>
            <family val="2"/>
            <charset val="186"/>
            <scheme val="minor"/>
          </rPr>
          <t>Kompleksinė laisvalaikio erdvė Tiesioji g. 33, Rimkuose</t>
        </r>
      </text>
    </comment>
    <comment ref="H20" authorId="1" shapeId="0" xr:uid="{E91CA05F-2CD0-4769-958D-22D9A3319EC3}">
      <text>
        <r>
          <rPr>
            <sz val="11"/>
            <color theme="1"/>
            <rFont val="Calibri"/>
            <family val="2"/>
            <charset val="186"/>
            <scheme val="minor"/>
          </rPr>
          <t>Teatro a. prie Taravos Anikės skulptūros (Teatro g. 5); „Laivelis“, esantis aikštėje prie burlaivio „Meridianas“ (Kurpių g. 8); Debreceno aikštėje (Taikos pr. 101); Pempininkų aikštėje (Taikos pr. 81); Vydūno paminklas (Puodžių g.); Vaidila (Paryžiaus Komunos g. 1); Danės skvere (Danės g.); Jono kalnelyje (Bangų g. 5A); ties PC „Maxima“ (Šilutės pl. 40A)</t>
        </r>
      </text>
    </comment>
    <comment ref="H22" authorId="1" shapeId="0" xr:uid="{91BEEA96-66B0-43E6-81D6-8322050EA33B}">
      <text>
        <r>
          <rPr>
            <sz val="11"/>
            <color theme="1"/>
            <rFont val="Calibri"/>
            <family val="2"/>
            <charset val="186"/>
            <scheme val="minor"/>
          </rPr>
          <t>Įsigyjamas inventorius – 192 vnt.
Įsigyjamos gėlinės – 120 vnt.</t>
        </r>
      </text>
    </comment>
    <comment ref="H23" authorId="0" shapeId="0" xr:uid="{6B930CE5-D8DA-4E11-BF72-2FDDD5F30EE2}">
      <text>
        <r>
          <rPr>
            <sz val="11"/>
            <color theme="1"/>
            <rFont val="Calibri"/>
            <family val="2"/>
            <charset val="186"/>
            <scheme val="minor"/>
          </rPr>
          <t>Jakai, Kalotė</t>
        </r>
      </text>
    </comment>
    <comment ref="I23" authorId="0" shapeId="0" xr:uid="{AD40441A-6D02-4E7A-B1D1-330BD9FDA9BB}">
      <text>
        <r>
          <rPr>
            <sz val="11"/>
            <color theme="1"/>
            <rFont val="Calibri"/>
            <family val="2"/>
            <charset val="186"/>
            <scheme val="minor"/>
          </rPr>
          <t>Rimkai</t>
        </r>
      </text>
    </comment>
    <comment ref="H33" authorId="1" shapeId="0" xr:uid="{1FA8D436-8AC5-4383-8FA4-D70D596FE0EA}">
      <text>
        <r>
          <rPr>
            <sz val="11"/>
            <color theme="1"/>
            <rFont val="Calibri"/>
            <family val="2"/>
            <charset val="186"/>
            <scheme val="minor"/>
          </rPr>
          <t xml:space="preserve">iš 2025 m. likutis:
1. Žardininkų parko vaikų žaidimo aikštelė 
2026 m. :
1. Kalnų dviračių parkas po Mokyklos g. viaduku
2. Tauralaukis juda: sportas visiems!
3. Klaipėdos–Girulių "Miško laiptų" atnaujinimas.
</t>
        </r>
      </text>
    </comment>
    <comment ref="H34" authorId="0" shapeId="0" xr:uid="{B9267994-F9B4-4691-9503-C3F88CAB659F}">
      <text>
        <r>
          <rPr>
            <sz val="11"/>
            <color theme="1"/>
            <rFont val="Calibri"/>
            <family val="2"/>
            <charset val="186"/>
            <scheme val="minor"/>
          </rPr>
          <t xml:space="preserve">Kompleksinė laisv. erdvės Tiesioji g. 33, Rimkuose projektas
</t>
        </r>
      </text>
    </comment>
    <comment ref="H35" authorId="0" shapeId="0" xr:uid="{831D5B00-63E0-465E-ABFF-A29F38F75A60}">
      <text>
        <r>
          <rPr>
            <sz val="11"/>
            <color theme="1"/>
            <rFont val="Calibri"/>
            <family val="2"/>
            <charset val="186"/>
            <scheme val="minor"/>
          </rPr>
          <t>1. Draugystės parko laisv. erdvė
2. Klaipėdos Pakrantės parkas</t>
        </r>
      </text>
    </comment>
    <comment ref="J35" authorId="0" shapeId="0" xr:uid="{415C4887-95EC-4C22-97CD-AF6477BD3F32}">
      <text>
        <r>
          <rPr>
            <sz val="11"/>
            <color theme="1"/>
            <rFont val="Calibri"/>
            <family val="2"/>
            <charset val="186"/>
            <scheme val="minor"/>
          </rPr>
          <t xml:space="preserve">Kompleksinė laisv. erdvė Tiesioji g. 33, Rimkuose
</t>
        </r>
      </text>
    </comment>
    <comment ref="H39" authorId="2" shapeId="0" xr:uid="{5D326DCD-97CB-4FEC-AFE4-783DD5D9F5F8}">
      <text>
        <r>
          <rPr>
            <sz val="11"/>
            <color theme="1"/>
            <rFont val="Calibri"/>
            <family val="2"/>
            <charset val="186"/>
            <scheme val="minor"/>
          </rPr>
          <t>4 persirengimo kabinos – 11499,84 Eur.
20 paplūdimio suolų už 20231,2 Eur.
8 suolai 3 m. ilgio už 22360,8 Eur.
20 rūšiavimo konteinerių už 22627 Eur.
Informacinis lauko ekranas už 8613 Eur.</t>
        </r>
      </text>
    </comment>
    <comment ref="H40" authorId="2" shapeId="0" xr:uid="{15FA3FEE-0C33-4B5B-8D13-1221FD2344A1}">
      <text>
        <r>
          <rPr>
            <sz val="11"/>
            <color theme="1"/>
            <rFont val="Calibri"/>
            <family val="2"/>
            <charset val="186"/>
            <scheme val="minor"/>
          </rPr>
          <t>Mažųjų laivų laikymo ir saugojimo aikštelės įrengimas už 60 450 Eur.</t>
        </r>
      </text>
    </comment>
    <comment ref="H41" authorId="2" shapeId="0" xr:uid="{5450092E-0B6D-4F7C-9136-313FF39E5826}">
      <text>
        <r>
          <rPr>
            <sz val="11"/>
            <color theme="1"/>
            <rFont val="Calibri"/>
            <family val="2"/>
            <charset val="186"/>
            <scheme val="minor"/>
          </rPr>
          <t>1. Paplūdimio smėlio valymo įrenginys – 120 096,13 Eur. 
2. Keturratis gelbėjimo darbams – 31 912,1 Eur. 
3. Jūrinė baidarė gelbėjimo darbams už 1 966,8 Eur.
4. Ūkinis visureigis paplūdimių priežiūrai už 42 592,0 Eur.
5-6. Nukentėjusiojo transportavimo priekabos 2 vnt. (2*7634 Eur) už 15 268,0 Eur.
7. Smėlio ir druskos barstytuvas – 4 565,0 Eur.</t>
        </r>
      </text>
    </comment>
    <comment ref="H42" authorId="2" shapeId="0" xr:uid="{D28C32DA-B79F-48D3-99FF-2AD9D9927BB0}">
      <text>
        <r>
          <rPr>
            <sz val="11"/>
            <color theme="1"/>
            <rFont val="Calibri"/>
            <family val="2"/>
            <charset val="186"/>
            <scheme val="minor"/>
          </rPr>
          <t>Informacinė laivų švartavimo sistema 6200 Eur</t>
        </r>
      </text>
    </comment>
    <comment ref="C43" authorId="3" shapeId="0" xr:uid="{0E75C0E3-75B0-445F-B068-F08207F5C858}">
      <text>
        <r>
          <rPr>
            <sz val="11"/>
            <color theme="1"/>
            <rFont val="Calibri"/>
            <family val="2"/>
            <charset val="186"/>
            <scheme val="minor"/>
          </rPr>
          <t xml:space="preserve">Vykdytojas BĮ "Klaipėdos paplūdimiai"
</t>
        </r>
      </text>
    </comment>
    <comment ref="I44" authorId="2" shapeId="0" xr:uid="{F61C7DBC-5A88-4A71-80E7-CBD979B63517}">
      <text>
        <r>
          <rPr>
            <sz val="11"/>
            <color theme="1"/>
            <rFont val="Calibri"/>
            <family val="2"/>
            <charset val="186"/>
            <scheme val="minor"/>
          </rPr>
          <t xml:space="preserve">1. Krantinių rekonstrukcijos projektas – 130500 Eur (krantinė tarp Artojo g. tęsinio ir Artojo g. 7H sklypo (4400-6435-8794; 156,90 m); krantinė, besiribojanti su Artojo g. 7H sklypu per visą jo ilgį (4400-6435-8807; 24,96 m); krantinė nuo sklypo Artojo g. 7H rytinės dalies iki krantinės 4400-6435-8829 vakarinės dalies (4400-6435-8818; 79,81 m).
2. Kapitalinio remonto darbų (150 m) projektas – 15200 eur (Smiltynės krantinė/kranto tvirtinimas nuo Senosios perkėlos iki Smiltynės Jachtklubo (807,00 m).
3. Krantinės / kranto tvirtinimo ir mažųjų laivų prieplaukos įrengimo techninis projektas (atkarpa dešiniajame upės krante už geležinkelio tilto į aukštupį palei upės krantą (263 m).
4. Krantinės rekonstrukcijos projektas (Pelenyno krantinė (4400-25608408; 425,10 m).
5. Krantinės kapitalinio remonto projektas (Malūnų krantinė (4400-5006-5386; 54,22 m).
6. Naujos krantinės statybos techninis darbo projektas (Dangės upės krantinė nuo Klaipėdos irklavimo bazės krantinės (Malūnų) rytinės dalies  iki Mokyklos g. tilto krantinės vakarinės dalies (210,00 m).
7. Krantinių remonto projektas (krantinė po Mokyklos g. viaduku (4400-5006-2350; 122,51 m.); krantinės, kurios ribojasi su AB „Klaipėdos baldai“ teritorijos  šiaurine dalimi: (4400-5006-5404; 82,15 m.), (4400-5006-5364; 203,9 m.),  (4400-5006-5375; 128,87 m). Iš viso – 537,43 m.
8. Krantinės remonto projektas (krantinė  šalia Joniškės gatvės po geležinkelio tiltu iš abiejų pusių (4400-5006-2338; 84,59 m).
</t>
        </r>
      </text>
    </comment>
    <comment ref="H45" authorId="2" shapeId="0" xr:uid="{2B8836A6-3647-48FD-9992-B3EF1A11532D}">
      <text>
        <r>
          <rPr>
            <sz val="11"/>
            <color theme="1"/>
            <rFont val="Calibri"/>
            <family val="2"/>
            <charset val="186"/>
            <scheme val="minor"/>
          </rPr>
          <t>1. Laivų švartavimo įrangos (plūduriuojančių pontonų) 100 m ruože įrengimas (Meridiano krantinė (4400-1977-6813; 325,80 m) – 141900 Eur.
2. Plūduriuojantys pontonai prie Jono kalnelio.</t>
        </r>
      </text>
    </comment>
    <comment ref="I46" authorId="2" shapeId="0" xr:uid="{8898F900-1998-4C48-8CB1-89532BDFB45C}">
      <text>
        <r>
          <rPr>
            <sz val="11"/>
            <color theme="1"/>
            <rFont val="Calibri"/>
            <family val="2"/>
            <charset val="186"/>
            <scheme val="minor"/>
          </rPr>
          <t>Atrankiniai kranto tvirtinimo ruožų remonto darbai (Smiltynės krantinė / kranto tvirtinimas nuo Senosios perkėlos iki Smiltynės Jachtklubo (807 m) – 375000 Eur.</t>
        </r>
      </text>
    </comment>
    <comment ref="H48" authorId="2" shapeId="0" xr:uid="{323A75A8-B8CC-4A09-8EF4-1E150B9DE51B}">
      <text>
        <r>
          <rPr>
            <sz val="11"/>
            <color theme="1"/>
            <rFont val="Calibri"/>
            <family val="2"/>
            <charset val="186"/>
            <scheme val="minor"/>
          </rPr>
          <t xml:space="preserve">1. Poilsio parkas
2. Treko parkas
3. Skulptūrų parkas
4. Malūno parkas
5. Ąžuolų giraitė
6. Sąjūdžio parkas
7. Parkas tarp Statybininkų pr. ir Smiltelės g.
8. Draugystės parkas
 </t>
        </r>
      </text>
    </comment>
    <comment ref="H49" authorId="0" shapeId="0" xr:uid="{AB29CD99-69E0-4C6C-B8E4-B38ABF4F5815}">
      <text>
        <r>
          <rPr>
            <sz val="11"/>
            <color theme="1"/>
            <rFont val="Calibri"/>
            <family val="2"/>
            <charset val="186"/>
            <scheme val="minor"/>
          </rPr>
          <t xml:space="preserve">1. Stacionarus viešasis tualetas Poilsio parke ( H. Manto g. 81)
2. Žvejų g. 2
3. K. Donelaičio g. 6A
4. Skulptūrų parkas
5. Sakurų parkas
6. Malūno parkas
7. Ąžuolyno giraitė
8. Mogiliovo g.
9. Vingio g. skvere
10. Liepų g. slipas
11. Danės krantinėje
Prisideda:
1. Smiltynės g. 14A ir 14B
2. Kruizinių laivų terminale (Priešpilio g.)
</t>
        </r>
      </text>
    </comment>
    <comment ref="I49" authorId="0" shapeId="0" xr:uid="{77035823-128F-4EEC-8D71-7CB5C0CCB4E1}">
      <text>
        <r>
          <rPr>
            <sz val="11"/>
            <color theme="1"/>
            <rFont val="Calibri"/>
            <family val="2"/>
            <charset val="186"/>
            <scheme val="minor"/>
          </rPr>
          <t>1. Stacionarus viešasis tualetas Poilsio parke ( H. Manto g. 81)
2. Žvejų g. 2
3. K. Donelaičio g. 6A
4. Skulptūrų parkas
5. Sakurų parkas
6. Malūno parkas
7. Ąžuolyno giraitė
8. Mogiliovo g.
9. Vingio g. skvere
10. Liepų g. slipas
11. Danės krantinėje
12. Smiltynės g. 14A ir 14B
13. Kruizinių laivų terminale (Priešpilio g.)</t>
        </r>
      </text>
    </comment>
    <comment ref="H51" authorId="0" shapeId="0" xr:uid="{A2A6FB11-8794-44FD-9234-E2C989291DA1}">
      <text>
        <r>
          <rPr>
            <sz val="11"/>
            <color theme="1"/>
            <rFont val="Calibri"/>
            <family val="2"/>
            <charset val="186"/>
            <scheme val="minor"/>
          </rPr>
          <t>1. Smiltynės g. 14A ir 14B
2. Kruizinių laivų terminale (Priešpilio g.)
3. Danės skvere</t>
        </r>
      </text>
    </comment>
    <comment ref="H56" authorId="0" shapeId="0" xr:uid="{D5986450-AAC7-4204-B909-4EB869AE025B}">
      <text>
        <r>
          <rPr>
            <sz val="11"/>
            <color theme="1"/>
            <rFont val="Calibri"/>
            <family val="2"/>
            <charset val="186"/>
            <scheme val="minor"/>
          </rPr>
          <t>1. Mokyklos ir katilinės pastatų, adresu Klaipėdos g. 33 griovimas
2. Paeiliui einančių garažų griovimas
3. Vingio g. požeminės perėjos griovimas</t>
        </r>
      </text>
    </comment>
    <comment ref="I56" authorId="0" shapeId="0" xr:uid="{5F8B43BF-9033-457F-956D-81026F3C2E00}">
      <text>
        <r>
          <rPr>
            <sz val="11"/>
            <color theme="1"/>
            <rFont val="Calibri"/>
            <family val="2"/>
            <charset val="186"/>
            <scheme val="minor"/>
          </rPr>
          <t>1. Dirbtuvių pastato ir tvoros K. Donelaičio a. 5A griovimo darbai
2. Kitų statinių griovimas</t>
        </r>
      </text>
    </comment>
    <comment ref="I66" authorId="1" shapeId="0" xr:uid="{6EE45080-A258-4C12-A0E0-D6AF02DFE4C7}">
      <text>
        <r>
          <rPr>
            <sz val="11"/>
            <color theme="1"/>
            <rFont val="Calibri"/>
            <family val="2"/>
            <charset val="186"/>
            <scheme val="minor"/>
          </rPr>
          <t xml:space="preserve">Naujai pasirinktai paplūdimio prieigai
</t>
        </r>
      </text>
    </comment>
    <comment ref="H82" authorId="0" shapeId="0" xr:uid="{9AC692E7-029C-46B8-848F-C20382314793}">
      <text>
        <r>
          <rPr>
            <sz val="11"/>
            <color theme="1"/>
            <rFont val="Calibri"/>
            <family val="2"/>
            <charset val="186"/>
            <scheme val="minor"/>
          </rPr>
          <t>1. Šimkaus g. 12 Manto g. 9A (250 m)
2. Šiaulių g. 13-19 (550 m)
3. J. Zauerveino g. 19–25, N. Uosto g. 20 (400 m.)
4. I. Simonaitytės g. 6, 10, 12, 14, 16 (540 m)
5. Kretingos g. 1-5, V. Berbomo g. 1-3 (800 m)
6. Poilsio g. 14, 16, 20 Rambyno g. 5, 7 (580 m)
7. Takai tarp Taikos pr. 105 ir Naujakiemio 25,27 (500 m)
8. Paryžiaus Komunos g. 24, Šilutės pl. 6, 8,10, 12 ir priėjimo takai (1050 m)
9. Puodžių g. 22-26, S. Daukanto g. 2 (200 m)
10. Reikjaviko g. 1-3, Žardininkų g. 27 (300 m)
11. Brako mokykla
12. Įsrutės g. ir žiemos žaidimų  aikštelė (500 m)
13. Užlaukio ir Dienovidžio g.(su projektu)
14. Žemynos gimnazijos stadionas (700 m)
15. Apšvietimas naujai įrengiamose ECO aikštelėse</t>
        </r>
      </text>
    </comment>
    <comment ref="H83" authorId="0" shapeId="0" xr:uid="{D85034DE-77FC-4CA1-AF39-CA9E7F3D75F3}">
      <text>
        <r>
          <rPr>
            <sz val="11"/>
            <color theme="1"/>
            <rFont val="Calibri"/>
            <family val="2"/>
            <charset val="186"/>
            <scheme val="minor"/>
          </rPr>
          <t>1. Šaulių ir Vilties g. sankryžoje
2. Agluonos g. ties Mechanizacijos g.
3. Kuosų g. ties Agluonos g.
4. Ties Baltijos pr. 53B 
5. Ties Žardininkų g. 27A
6. Mogiliovo–Markučių g. sankryžoje</t>
        </r>
      </text>
    </comment>
    <comment ref="H101" authorId="0" shapeId="0" xr:uid="{23244AD2-5EB5-464E-B75E-97A710FD26D7}">
      <text>
        <r>
          <rPr>
            <sz val="11"/>
            <color theme="1"/>
            <rFont val="Calibri"/>
            <family val="2"/>
            <charset val="186"/>
            <scheme val="minor"/>
          </rPr>
          <t>Infrastruktūriniai – 900 vnt.
EKO – 400+124 vnt.</t>
        </r>
      </text>
    </comment>
    <comment ref="I101" authorId="0" shapeId="0" xr:uid="{A349559D-DCA8-489F-A184-AF6C699FD174}">
      <text>
        <r>
          <rPr>
            <sz val="11"/>
            <color theme="1"/>
            <rFont val="Calibri"/>
            <family val="2"/>
            <charset val="186"/>
            <scheme val="minor"/>
          </rPr>
          <t>Infrastruktūriniai – 902 vnt.
EKO – 400 vnt.</t>
        </r>
      </text>
    </comment>
    <comment ref="J101" authorId="0" shapeId="0" xr:uid="{CB4C9C73-D045-4668-BDAE-B224027D46F2}">
      <text>
        <r>
          <rPr>
            <sz val="11"/>
            <color theme="1"/>
            <rFont val="Calibri"/>
            <family val="2"/>
            <charset val="186"/>
            <scheme val="minor"/>
          </rPr>
          <t>Infrastruktūriniai – 649 vnt.
EKO – 400 vnt.</t>
        </r>
      </text>
    </comment>
    <comment ref="G109" authorId="0" shapeId="0" xr:uid="{3326AED4-7077-4D04-A801-244665CB1DBB}">
      <text>
        <r>
          <rPr>
            <sz val="11"/>
            <color theme="1"/>
            <rFont val="Calibri"/>
            <family val="2"/>
            <charset val="186"/>
            <scheme val="minor"/>
          </rPr>
          <t>98 stovėjimo vietų</t>
        </r>
      </text>
    </comment>
    <comment ref="G110" authorId="0" shapeId="0" xr:uid="{226BF823-347D-43FF-97F0-1DCF210FD15B}">
      <text>
        <r>
          <rPr>
            <sz val="11"/>
            <color theme="1"/>
            <rFont val="Calibri"/>
            <family val="2"/>
            <charset val="186"/>
            <scheme val="minor"/>
          </rPr>
          <t>82 stovėjimo vietų</t>
        </r>
      </text>
    </comment>
    <comment ref="G111" authorId="0" shapeId="0" xr:uid="{AB57E0B9-43EC-4CF2-A8A2-6AD408C57161}">
      <text>
        <r>
          <rPr>
            <sz val="11"/>
            <color theme="1"/>
            <rFont val="Calibri"/>
            <family val="2"/>
            <charset val="186"/>
            <scheme val="minor"/>
          </rPr>
          <t>65 stovėjimo vietų</t>
        </r>
      </text>
    </comment>
    <comment ref="G112" authorId="0" shapeId="0" xr:uid="{AB825FD3-DAFE-43F3-B242-62A32A991C4B}">
      <text>
        <r>
          <rPr>
            <sz val="11"/>
            <color theme="1"/>
            <rFont val="Calibri"/>
            <family val="2"/>
            <charset val="186"/>
            <scheme val="minor"/>
          </rPr>
          <t>500 stovėjimo vietų</t>
        </r>
      </text>
    </comment>
    <comment ref="G113" authorId="0" shapeId="0" xr:uid="{AB7528DD-3882-4053-9B17-EDA761604DF4}">
      <text>
        <r>
          <rPr>
            <sz val="11"/>
            <color theme="1"/>
            <rFont val="Calibri"/>
            <family val="2"/>
            <charset val="186"/>
            <scheme val="minor"/>
          </rPr>
          <t>103 stovėjimo vietų</t>
        </r>
      </text>
    </comment>
    <comment ref="G114" authorId="0" shapeId="0" xr:uid="{AB3DFD8C-36EC-4B03-A0F9-FD38D7C3C1FD}">
      <text>
        <r>
          <rPr>
            <sz val="11"/>
            <color theme="1"/>
            <rFont val="Calibri"/>
            <family val="2"/>
            <charset val="186"/>
            <scheme val="minor"/>
          </rPr>
          <t>40 stovėjimo vietų</t>
        </r>
      </text>
    </comment>
    <comment ref="G115" authorId="0" shapeId="0" xr:uid="{96D9F80A-EAE2-4C55-AC2A-B8A73ED628D3}">
      <text>
        <r>
          <rPr>
            <sz val="11"/>
            <color theme="1"/>
            <rFont val="Calibri"/>
            <family val="2"/>
            <charset val="186"/>
            <scheme val="minor"/>
          </rPr>
          <t>41 stovėjimo vietų</t>
        </r>
      </text>
    </comment>
    <comment ref="G116" authorId="0" shapeId="0" xr:uid="{A10E85F4-9135-4155-83BE-FBB7B378472E}">
      <text>
        <r>
          <rPr>
            <sz val="11"/>
            <color theme="1"/>
            <rFont val="Calibri"/>
            <family val="2"/>
            <charset val="186"/>
            <scheme val="minor"/>
          </rPr>
          <t>98 stovėjimo vietų</t>
        </r>
      </text>
    </comment>
    <comment ref="G117" authorId="0" shapeId="0" xr:uid="{FE9834C9-4D94-4357-A440-C09F27ED1200}">
      <text>
        <r>
          <rPr>
            <sz val="11"/>
            <color theme="1"/>
            <rFont val="Calibri"/>
            <family val="2"/>
            <charset val="186"/>
            <scheme val="minor"/>
          </rPr>
          <t>9 stovėjimo vietos</t>
        </r>
      </text>
    </comment>
    <comment ref="G118" authorId="0" shapeId="0" xr:uid="{7B6FFE56-66F4-4E5C-B90A-0F4B6BF263D4}">
      <text>
        <r>
          <rPr>
            <sz val="11"/>
            <color theme="1"/>
            <rFont val="Calibri"/>
            <family val="2"/>
            <charset val="186"/>
            <scheme val="minor"/>
          </rPr>
          <t>43 stovėjimo vietos</t>
        </r>
      </text>
    </comment>
    <comment ref="G119" authorId="0" shapeId="0" xr:uid="{23ED32E8-9169-46E4-A6D8-E2B9076EDF4B}">
      <text>
        <r>
          <rPr>
            <sz val="11"/>
            <color theme="1"/>
            <rFont val="Calibri"/>
            <family val="2"/>
            <charset val="186"/>
            <scheme val="minor"/>
          </rPr>
          <t>10 stovėjimo vietų</t>
        </r>
      </text>
    </comment>
    <comment ref="G120" authorId="0" shapeId="0" xr:uid="{593F37B0-BBE5-43E6-BD19-CFBD2C9242C6}">
      <text>
        <r>
          <rPr>
            <sz val="11"/>
            <color theme="1"/>
            <rFont val="Calibri"/>
            <family val="2"/>
            <charset val="186"/>
            <scheme val="minor"/>
          </rPr>
          <t>500 stovėjimo vietų</t>
        </r>
      </text>
    </comment>
    <comment ref="G121" authorId="0" shapeId="0" xr:uid="{020B1115-75A6-4B12-BC2F-A94F51273DA4}">
      <text>
        <r>
          <rPr>
            <sz val="11"/>
            <color theme="1"/>
            <rFont val="Calibri"/>
            <family val="2"/>
            <charset val="186"/>
            <scheme val="minor"/>
          </rPr>
          <t>255 stovėjimo vietos</t>
        </r>
      </text>
    </comment>
    <comment ref="G122" authorId="0" shapeId="0" xr:uid="{33156DF4-7AC2-424F-9E4A-C20E5846618D}">
      <text>
        <r>
          <rPr>
            <sz val="11"/>
            <color theme="1"/>
            <rFont val="Calibri"/>
            <family val="2"/>
            <charset val="186"/>
            <scheme val="minor"/>
          </rPr>
          <t>170 stovėjimo vietų</t>
        </r>
      </text>
    </comment>
    <comment ref="G123" authorId="0" shapeId="0" xr:uid="{0C121BBB-201C-476D-B129-CF860A12E251}">
      <text>
        <r>
          <rPr>
            <sz val="11"/>
            <color theme="1"/>
            <rFont val="Calibri"/>
            <family val="2"/>
            <charset val="186"/>
            <scheme val="minor"/>
          </rPr>
          <t>170 stovėjimo vietos</t>
        </r>
      </text>
    </comment>
    <comment ref="G124" authorId="0" shapeId="0" xr:uid="{ACC65719-BE7F-4661-9AD5-7D8EE695AD48}">
      <text>
        <r>
          <rPr>
            <sz val="11"/>
            <color theme="1"/>
            <rFont val="Calibri"/>
            <family val="2"/>
            <charset val="186"/>
            <scheme val="minor"/>
          </rPr>
          <t>66 stovėjimo vietos</t>
        </r>
      </text>
    </comment>
    <comment ref="G125" authorId="0" shapeId="0" xr:uid="{3864D0CD-24A4-4D8C-8765-6DAB7C162CD4}">
      <text>
        <r>
          <rPr>
            <sz val="11"/>
            <color theme="1"/>
            <rFont val="Calibri"/>
            <family val="2"/>
            <charset val="186"/>
            <scheme val="minor"/>
          </rPr>
          <t>52 stovėjimo vietos</t>
        </r>
      </text>
    </comment>
    <comment ref="G126" authorId="0" shapeId="0" xr:uid="{A93E1A0B-F13E-4341-8B44-CD04C22E9451}">
      <text>
        <r>
          <rPr>
            <sz val="11"/>
            <color theme="1"/>
            <rFont val="Calibri"/>
            <family val="2"/>
            <charset val="186"/>
            <scheme val="minor"/>
          </rPr>
          <t>54 stovėjimo vietos</t>
        </r>
      </text>
    </comment>
    <comment ref="G127" authorId="0" shapeId="0" xr:uid="{DFCEEA19-C921-40C5-A20E-B525AE4045A4}">
      <text>
        <r>
          <rPr>
            <sz val="11"/>
            <color theme="1"/>
            <rFont val="Calibri"/>
            <family val="2"/>
            <charset val="186"/>
            <scheme val="minor"/>
          </rPr>
          <t>23 stovėjimo vietos</t>
        </r>
      </text>
    </comment>
    <comment ref="G128" authorId="0" shapeId="0" xr:uid="{E2C125D8-8622-45F8-BEFD-AEA58E7CCB6A}">
      <text>
        <r>
          <rPr>
            <sz val="11"/>
            <color theme="1"/>
            <rFont val="Calibri"/>
            <family val="2"/>
            <charset val="186"/>
            <scheme val="minor"/>
          </rPr>
          <t>22 stovėjimo vietos</t>
        </r>
      </text>
    </comment>
    <comment ref="G129" authorId="1" shapeId="0" xr:uid="{5EF4EC90-9441-43D5-B2A4-13955735353A}">
      <text>
        <r>
          <rPr>
            <sz val="11"/>
            <color theme="1"/>
            <rFont val="Calibri"/>
            <family val="2"/>
            <charset val="186"/>
            <scheme val="minor"/>
          </rPr>
          <t xml:space="preserve">50 stovėjimo vietų
</t>
        </r>
      </text>
    </comment>
    <comment ref="G130" authorId="1" shapeId="0" xr:uid="{744FB8F6-BB1B-43FC-BB14-FDB7CFDD058B}">
      <text>
        <r>
          <rPr>
            <sz val="11"/>
            <color theme="1"/>
            <rFont val="Calibri"/>
            <family val="2"/>
            <charset val="186"/>
            <scheme val="minor"/>
          </rPr>
          <t xml:space="preserve">500 stovėjimo vietų
</t>
        </r>
      </text>
    </comment>
    <comment ref="G132" authorId="1" shapeId="0" xr:uid="{EF3C9681-3219-4CE1-BF3B-9791A12D2873}">
      <text>
        <r>
          <rPr>
            <sz val="11"/>
            <color theme="1"/>
            <rFont val="Calibri"/>
            <family val="2"/>
            <charset val="186"/>
            <scheme val="minor"/>
          </rPr>
          <t xml:space="preserve">Projektavimo skyrius
</t>
        </r>
      </text>
    </comment>
    <comment ref="G133" authorId="1" shapeId="0" xr:uid="{EE8D7407-62DD-47C6-8DEA-333C0AC1BDF5}">
      <text>
        <r>
          <rPr>
            <sz val="11"/>
            <color theme="1"/>
            <rFont val="Calibri"/>
            <family val="2"/>
            <charset val="186"/>
            <scheme val="minor"/>
          </rPr>
          <t xml:space="preserve">Projektavimo skyrius
</t>
        </r>
      </text>
    </comment>
    <comment ref="H137" authorId="2" shapeId="0" xr:uid="{A0BF4DA4-AA7F-4312-95C3-1B2B22312C3F}">
      <text>
        <r>
          <rPr>
            <sz val="11"/>
            <color theme="1"/>
            <rFont val="Calibri"/>
            <family val="2"/>
            <charset val="186"/>
            <scheme val="minor"/>
          </rPr>
          <t>2 aikštelės iš 2025 m. (Mogiliovo g. 13  ir Minijos 129)
1 aikštelė nauja</t>
        </r>
      </text>
    </comment>
    <comment ref="I159" authorId="1" shapeId="0" xr:uid="{939B06D6-D4F0-4B5B-AB0C-CE23EED200BF}">
      <text>
        <r>
          <rPr>
            <sz val="11"/>
            <color theme="1"/>
            <rFont val="Calibri"/>
            <family val="2"/>
            <charset val="186"/>
            <scheme val="minor"/>
          </rPr>
          <t>Teritorija tarp Tilžės g. ir Vilniaus pl. (A1 magistralinio kelio</t>
        </r>
      </text>
    </comment>
    <comment ref="H163" authorId="0" shapeId="0" xr:uid="{0BA0F324-76CE-4C6B-A6FC-3A2527AF6EDE}">
      <text>
        <r>
          <rPr>
            <sz val="11"/>
            <color theme="1"/>
            <rFont val="Calibri"/>
            <family val="2"/>
            <charset val="186"/>
            <scheme val="minor"/>
          </rPr>
          <t>1. Laukininkų g. 24-26 drenažas
2. Drenažas šalia Baltijos pr. 53
3. Drenažas Draugystės parke ties Gedminų g. 5
4. Drenažas šalia Debreceno g. 70</t>
        </r>
      </text>
    </comment>
    <comment ref="I163" authorId="0" shapeId="0" xr:uid="{EAFE12D6-2DFC-48D8-A438-636133036013}">
      <text>
        <r>
          <rPr>
            <sz val="11"/>
            <color theme="1"/>
            <rFont val="Calibri"/>
            <family val="2"/>
            <charset val="186"/>
            <scheme val="minor"/>
          </rPr>
          <t>3 vnt. kietųjų dangų drenažai,
1 vnt. parko drenažas</t>
        </r>
      </text>
    </comment>
    <comment ref="J163" authorId="0" shapeId="0" xr:uid="{11921E10-14F0-4B2F-B83B-2FBC19FD7B55}">
      <text>
        <r>
          <rPr>
            <sz val="11"/>
            <color theme="1"/>
            <rFont val="Calibri"/>
            <family val="2"/>
            <charset val="186"/>
            <scheme val="minor"/>
          </rPr>
          <t>3 vnt. kietųjų dangų drenažai
1 vnt. parko drenažas</t>
        </r>
      </text>
    </comment>
  </commentList>
</comments>
</file>

<file path=xl/sharedStrings.xml><?xml version="1.0" encoding="utf-8"?>
<sst xmlns="http://schemas.openxmlformats.org/spreadsheetml/2006/main" count="424" uniqueCount="324">
  <si>
    <t>Programos uždavinio, priemonės kodas ir požymis</t>
  </si>
  <si>
    <t>Uždavinio, priemonės pavadinimas, finansavimo šaltiniai</t>
  </si>
  <si>
    <t>2026 metų asignavimai ir kitos lėšos</t>
  </si>
  <si>
    <t>2027 metų asignavimai ir kitos lėšos</t>
  </si>
  <si>
    <t>2028 metų asignavimai ir kitos lėšos</t>
  </si>
  <si>
    <t>Stebėsenos rodiklio pavadinimas (matavimo vnt.)</t>
  </si>
  <si>
    <t>Savivaldybės strateginio plėtros plano rodiklis</t>
  </si>
  <si>
    <t>2026 m.</t>
  </si>
  <si>
    <t>2027 m.</t>
  </si>
  <si>
    <t>2028 m.</t>
  </si>
  <si>
    <t>007-01 (T)</t>
  </si>
  <si>
    <t>Uždavinys: Siekti, kad miesto viešosios erdvės būtų tvarkingos, jaukios ir saugios</t>
  </si>
  <si>
    <t>Viešųjų erdvių, kurių būklė iš esmės pagerinta, skaičius</t>
  </si>
  <si>
    <t>Suvartota elektros energijos miesto gatvių apšvietimui vidutiniškai per metus, KWh vienam šviestuvui</t>
  </si>
  <si>
    <t>Apleistų ir nenaudojamų pastatų skaičius mieste, vnt.</t>
  </si>
  <si>
    <t>Vidutinis švaros mieste vertinimas balais (iš 10 galimų)</t>
  </si>
  <si>
    <t>&gt;7,38</t>
  </si>
  <si>
    <t>007-01-01 (TP)</t>
  </si>
  <si>
    <t>Priemonė: Miesto aikščių, skverų ir kitų bendro naudojimo teritorijų atnaujinimas ir priežiūra</t>
  </si>
  <si>
    <t>007-01-01-01</t>
  </si>
  <si>
    <t xml:space="preserve">Atgimimo aikštės sutvarkymas, didinant patrauklumą investicijoms, skatinant lankytojų srautus </t>
  </si>
  <si>
    <t>P-3.1.1.4-3</t>
  </si>
  <si>
    <t xml:space="preserve">Savivaldybės biudžeto lėšos (nuosavos, be ankstesnių metų likučio) </t>
  </si>
  <si>
    <t>Ankstesnių metų likučiai</t>
  </si>
  <si>
    <t>007-01-01-02 (RP)</t>
  </si>
  <si>
    <t>Turgaus aikštės su prieigomis atgaivinimas</t>
  </si>
  <si>
    <t>Atlikta rangos darbų. Užbaigtumas, proc.</t>
  </si>
  <si>
    <t> </t>
  </si>
  <si>
    <t>007-01-01-03</t>
  </si>
  <si>
    <t xml:space="preserve">AB „Klaipėdos energija“ teritorijos Danės g. 8, Klaipėdoje, konversija   </t>
  </si>
  <si>
    <t>Įsigytos teritorijos konversijos įgyvendinimo modeliui teisinės ir ekonominės konsultavimo paslaugos, vnt.</t>
  </si>
  <si>
    <t>Parengta galimybių studija, vnt.</t>
  </si>
  <si>
    <t>P-3.2.1.2-1</t>
  </si>
  <si>
    <t>007-01-01-04 (RP)</t>
  </si>
  <si>
    <t xml:space="preserve">Danės teritorijos prieigų atgaivinimas Šiauriniame rage </t>
  </si>
  <si>
    <t>007-01-01-05</t>
  </si>
  <si>
    <r>
      <t>Neringos skvero atnaujinimas</t>
    </r>
    <r>
      <rPr>
        <sz val="10"/>
        <rFont val="Times New Roman"/>
        <family val="1"/>
      </rPr>
      <t> </t>
    </r>
  </si>
  <si>
    <t>Parengtas techninis projektas, vnt.</t>
  </si>
  <si>
    <t>007-01-01-06</t>
  </si>
  <si>
    <t xml:space="preserve">Gėlynų atnaujinimas ir įrengimas </t>
  </si>
  <si>
    <t>Tvarkoma gėlynų ploto, tūkst. m²</t>
  </si>
  <si>
    <t xml:space="preserve">Prižiūrima tūrinių ir kitų gėlinių, vnt. </t>
  </si>
  <si>
    <t>007-01-01-07</t>
  </si>
  <si>
    <t>Fontanų priežiūra, remontas ir atnaujinimas</t>
  </si>
  <si>
    <t>Prižiūrima fontanų, vnt.</t>
  </si>
  <si>
    <t>Prižiūrima gertuvių, vnt.</t>
  </si>
  <si>
    <t>007-01-01-08</t>
  </si>
  <si>
    <t>Miesto viešųjų teritorijų inventoriaus priežiūra, įrengimas ir įsigijimas</t>
  </si>
  <si>
    <t>Įsigyta inventoriaus, vnt.</t>
  </si>
  <si>
    <t>Įrengta miesto riboženklių, vnt.</t>
  </si>
  <si>
    <t>007-01-01-09</t>
  </si>
  <si>
    <t>Šventinis miesto papuošimas (kalėdinio laikotarpio)</t>
  </si>
  <si>
    <t>Įsigyta šviečiančių kalėdinių elementų apšvietimo atramoms, vnt.</t>
  </si>
  <si>
    <t xml:space="preserve">Įsigyta šviečiančių tūrinių kalėdinių papuošimų apšvietimo atramoms, vnt. </t>
  </si>
  <si>
    <t>Įsigyta šviesos elementų (LED girliandų) fasadams ir medžiams puošti, tūkst. m</t>
  </si>
  <si>
    <t>Pakabinta ir eksploatuojama papuošimo elementų, vnt.</t>
  </si>
  <si>
    <t>Pakabinta ir eksploatuojama šviesos elementų (LED girliandų) fasadams ir medžiams puošti, tūkst. m</t>
  </si>
  <si>
    <t>007-01-01-10</t>
  </si>
  <si>
    <t>Retransliuojamo vaizdo stebėjimo kamerų viešosiose vietose įsigijimas ir eksploatacija</t>
  </si>
  <si>
    <t>Eksploatuojama kamerų, vnt.</t>
  </si>
  <si>
    <t>Eksploatuojama belaidžio (Wi-Fi) ryšio stotelių, įrengtų šalia kamerų ir daugiafunkcių paslaugų stotelių, vnt.</t>
  </si>
  <si>
    <t>Duomenų saugyklos įsigijimas, vnt.</t>
  </si>
  <si>
    <t>Įsigyta kamerų, vnt.</t>
  </si>
  <si>
    <t>P-2.4.3.5-2</t>
  </si>
  <si>
    <t>007-01-01-11</t>
  </si>
  <si>
    <t xml:space="preserve">Dalyvaujamojo biudžeto iniciatyvų įgyvendinimas </t>
  </si>
  <si>
    <t>Įgyvendinta iniciatyvų, vnt.</t>
  </si>
  <si>
    <t>P-2.6.4.3-1</t>
  </si>
  <si>
    <t>007-01-01-12</t>
  </si>
  <si>
    <t>P-3.2.2.5-2</t>
  </si>
  <si>
    <t>007-01-01-13</t>
  </si>
  <si>
    <t>BĮ „Klaipėdos paplūdimiai“ veiklos organizavimas</t>
  </si>
  <si>
    <t>Nuolatinių darbuotojų etatų, skaičius</t>
  </si>
  <si>
    <t>Sezoninių darbuotojų etatų, skaičius</t>
  </si>
  <si>
    <t>Prižiūrima tualetų, vnt.</t>
  </si>
  <si>
    <t>Įsigyta ir įrengta inventoriaus, vnt.</t>
  </si>
  <si>
    <t>Pastatų ir infrastruktūros statinių, kuriuose atliktas remontas, skaičius, vnt.</t>
  </si>
  <si>
    <t xml:space="preserve">Įsigyta transporto priemonių ir technikos, vnt. </t>
  </si>
  <si>
    <t>Įsigyta programinės įrangos (sistemų), vnt.</t>
  </si>
  <si>
    <t>Parengta projektų, dokumentų, vnt.</t>
  </si>
  <si>
    <t>007-01-01-14</t>
  </si>
  <si>
    <t>Danės upės ir Smiltynės krantinių remontas</t>
  </si>
  <si>
    <t>Techninės dokumentacijos atkūrimas, parengimas. Užbaigtumas, proc.</t>
  </si>
  <si>
    <t>Įrengta laivų švartavimo prieplaukų, vnt.</t>
  </si>
  <si>
    <t>Sutvarkyta krantinių, vnt.</t>
  </si>
  <si>
    <t>007-01-01-15</t>
  </si>
  <si>
    <t>Savivaldybei priskirtų teritorijų sanitarinis valymas, parkų, skverų, žaliųjų plotų želdinimas ir aplinkotvarka</t>
  </si>
  <si>
    <t>Savivaldybei priskirtų valyti ir prižiūrėti teritorijų plotas, kv. km</t>
  </si>
  <si>
    <t>Prižiūrėta parkų, skverų, vnt.</t>
  </si>
  <si>
    <t>007-01-01-16</t>
  </si>
  <si>
    <t>Miesto viešųjų tualetų įrengimas, remontas, priežiūra ir nuoma</t>
  </si>
  <si>
    <t>Prižiūrima automatinių, konteinerinių viešųjų tualetų, vnt.</t>
  </si>
  <si>
    <t>Nuomojama kilnojamųjų tualetų švenčių metu, vnt.</t>
  </si>
  <si>
    <t>Įrengta konteinerinių tualetų, vnt.</t>
  </si>
  <si>
    <t>P-1.2.1.5-3</t>
  </si>
  <si>
    <t>007-01-01-17</t>
  </si>
  <si>
    <t>Gyvūnų gerovės ir apsaugos priemonių įgyvendinimas (beglobių gyvūnų gaudymas, sterilizacija ir kt.)</t>
  </si>
  <si>
    <t xml:space="preserve">Paimta, sugauta gyvūnų, vnt. </t>
  </si>
  <si>
    <t>Atlikta beglobių kačių sterilizacijų, vnt.</t>
  </si>
  <si>
    <t>Atnaujinta šunų vedžiojimo aikštelių, vnt.</t>
  </si>
  <si>
    <t>Pastatyta kačių namelių, vnt.</t>
  </si>
  <si>
    <t>007-01-01-18</t>
  </si>
  <si>
    <t xml:space="preserve">Statinių, keliančių pavojų gyvybei ir sveikatai, griovimas </t>
  </si>
  <si>
    <t>Nugriauta statinių, vnt.</t>
  </si>
  <si>
    <t>007-01-01-19</t>
  </si>
  <si>
    <t>Automobilių nuvežimas ir saugojimas</t>
  </si>
  <si>
    <t>Nuvežta nenaudojamų automobilių, skaičius</t>
  </si>
  <si>
    <t>Saugoma nenaudojamų automobilių, skaičius</t>
  </si>
  <si>
    <t>Nuvežta už KET pažeidimus ir saugoma automobilių, skaičius</t>
  </si>
  <si>
    <t>007-01-01-20</t>
  </si>
  <si>
    <t>K. Donelaičio aikštės sutvarkymas</t>
  </si>
  <si>
    <t>007-01-01-21</t>
  </si>
  <si>
    <t>Parengtas techninis darbo projektas, vnt.</t>
  </si>
  <si>
    <t>007-01-01-22</t>
  </si>
  <si>
    <t>Girulių–Melnragės ir Smiltynės paplūdimių prieigų ir infrastruktūros sutvarkymas</t>
  </si>
  <si>
    <t xml:space="preserve">Atlikta rangos darbų. Užbaigtumas, proc. </t>
  </si>
  <si>
    <t>Savivaldybės biudžetas (įskaitant skolintas lėšas)</t>
  </si>
  <si>
    <t>Iš jo:</t>
  </si>
  <si>
    <t xml:space="preserve">Savivaldybės biudžeto lėšos (nuosavos, be ankstesnių metų likučio)' </t>
  </si>
  <si>
    <t>Europos Sąjungos ir kitos tarptautinės finansinės paramos lėšos'</t>
  </si>
  <si>
    <t>Pajamų įmokos ir kitos pajamos'</t>
  </si>
  <si>
    <t>Ankstesnių metų likučiai'</t>
  </si>
  <si>
    <t>Skolintos lėšos'</t>
  </si>
  <si>
    <t>Kiti šaltiniai</t>
  </si>
  <si>
    <t>Iš jų:</t>
  </si>
  <si>
    <t>Europos Sąjungos paramos lėšos'</t>
  </si>
  <si>
    <t>Kiti finansavimo šaltiniai'</t>
  </si>
  <si>
    <t>007-01-02 (TP)</t>
  </si>
  <si>
    <t>Priemonė: Miesto viešųjų erdvių ir gatvių apšvietimo užtikrinimas</t>
  </si>
  <si>
    <t>007-01-02-01</t>
  </si>
  <si>
    <t>Gatvių ir viešųjų erdvių apšvietimo organizavimo funkcijos įgyvendinimas</t>
  </si>
  <si>
    <t>Eksploatuojama šviestuvų, tūkst. vnt.</t>
  </si>
  <si>
    <t>P-3.3.2.4-3</t>
  </si>
  <si>
    <t>Suvartota elektros energijos, tūkst. MWh</t>
  </si>
  <si>
    <t>P-3.3.2.4-2</t>
  </si>
  <si>
    <t>007-01-02-02</t>
  </si>
  <si>
    <t>Viešųjų erdvių (šviesoforų, fontanų, tualetų ir kt.) apšvietimo tinklų ir įrangos eksploatacija</t>
  </si>
  <si>
    <t>007-01-02-03</t>
  </si>
  <si>
    <t>Viešųjų erdvių, daugiabučių namų kiemų ir gatvių apšvietimo įrengimas</t>
  </si>
  <si>
    <t>Viešųjų erdvių, daugiabučių namų kiemų ir gatvių, kuriose įrengiamas apšvietimas, skaičius</t>
  </si>
  <si>
    <t>Pėsčiųjų perėjų, kuriose įrengtas kryptinis apšvietimas, skaičius</t>
  </si>
  <si>
    <t>6</t>
  </si>
  <si>
    <t>P-3.1.3.7-1</t>
  </si>
  <si>
    <t>007-02 (T)</t>
  </si>
  <si>
    <t>Uždavinys: Užtikrinti laidojimo paslaugų teikimą, miesto kapinių priežiūrą ir poreikius atitinkantį laidojimo vietų skaičių</t>
  </si>
  <si>
    <t>Kremuotų palaikų, laidojamų urnose, santykis su bendru laidojamų palaikų skaičiumi, proc.</t>
  </si>
  <si>
    <t>007-02-01 (TP)</t>
  </si>
  <si>
    <t>Priemonė: Laidojimo paslaugų teikimas ir kapinių priežiūros organizavimas</t>
  </si>
  <si>
    <t>007-02-01-01</t>
  </si>
  <si>
    <t xml:space="preserve">Mirusių (žuvusių) žmonių palaikų pervežimas iš įvykio vietos, laikymas (saugojimas) bei nenustatytos asmenybės palaikų laidojimas </t>
  </si>
  <si>
    <t xml:space="preserve">Išvežta mirusiųjų iš įvykio vietos,  skaičius </t>
  </si>
  <si>
    <t>Mirusiųjų palaikų laikinas laikymas (saugojimas), tūkst. val.</t>
  </si>
  <si>
    <t xml:space="preserve">Palaidota mirusiųjų, skaičius </t>
  </si>
  <si>
    <t>007-02-01-02</t>
  </si>
  <si>
    <t>Miesto kapinių priežiūra ir  infrastruktūros atnaujinimas</t>
  </si>
  <si>
    <t xml:space="preserve">Prižiūrima kapinių  (įskaitant senąsias kapinaites), vnt. </t>
  </si>
  <si>
    <t>P-3.2.2.6-3</t>
  </si>
  <si>
    <r>
      <rPr>
        <sz val="10"/>
        <color rgb="FF000000"/>
        <rFont val="Times New Roman"/>
        <family val="1"/>
        <charset val="186"/>
      </rPr>
      <t>Suremontuota takų Joniškės ir Lėbartų kapinėse, tūkst. m</t>
    </r>
    <r>
      <rPr>
        <vertAlign val="superscript"/>
        <sz val="10"/>
        <color rgb="FF000000"/>
        <rFont val="Times New Roman"/>
        <family val="1"/>
        <charset val="186"/>
      </rPr>
      <t>2</t>
    </r>
  </si>
  <si>
    <t>007-02-01-03</t>
  </si>
  <si>
    <t>Tvoros atnaujinimas ir kolumbariumo įrengimas Joniškės kapinėse</t>
  </si>
  <si>
    <t>007-03 (T)</t>
  </si>
  <si>
    <t>Uždavinys: Užtikrinti švarą ir tvarką daugiabučių gyvenamųjų namų kvartaluose, skatinti gyventojus renovuoti, prižiūrėti ir saugoti savo turtą</t>
  </si>
  <si>
    <t>Įrengta automobilių stovėjimo vietų daugiabučių kiemuose, vnt.</t>
  </si>
  <si>
    <t>Modernizuotų, renovuotų daugiabučių namų dalis nuo visų daugiabučių namų, proc.</t>
  </si>
  <si>
    <t>R-3.3.2-3</t>
  </si>
  <si>
    <t>Kompleksiškai renovuotų daugiabučių namų grupių skaičius</t>
  </si>
  <si>
    <t>R-3.3.2-4</t>
  </si>
  <si>
    <t>Vidutinis apšvietimo gyvenamuosiuose kvartaluose vertinimas balais (iš 10 galimų)</t>
  </si>
  <si>
    <t>&gt;7,64</t>
  </si>
  <si>
    <t xml:space="preserve">Vidutinis vaikų žaidimų aikštelių vertinimas balais (iš 10 galimų) </t>
  </si>
  <si>
    <t>&gt;6,41</t>
  </si>
  <si>
    <t>Vidutinis būsto ir pastatų ūkio administravimo vertinimas balais (iš 10 galimų)</t>
  </si>
  <si>
    <t>&gt;6,54</t>
  </si>
  <si>
    <t>Vidutinis gyvūnų vedžiojimo aikštelių vertinimas balais (iš 10 galimų)</t>
  </si>
  <si>
    <t>&gt;5,52</t>
  </si>
  <si>
    <t>007-03-01 (TP)</t>
  </si>
  <si>
    <t>Priemonė: Daugiabučių gyvenamųjų namų kvartalų atnaujinimo ir priežiūros vykdymas</t>
  </si>
  <si>
    <t>007-03-01-01</t>
  </si>
  <si>
    <t>Daugiabučių namų kiemų automobilių stovėjimo aikštelių ir kitų kietųjų dangų projektavimas, įrengimas ir atnaujinimas</t>
  </si>
  <si>
    <t>Atlikta rangos darbų (Minijos g. 126, 128, 130C ir II Minijos g. 130, 130A, 130B). Užbaigtumas, proc.</t>
  </si>
  <si>
    <t>P-3.2.2.1-3</t>
  </si>
  <si>
    <t>Atlikta rangos darbų (Laukininkų g. 33–37, 32–40). Užbaigtumas, proc.</t>
  </si>
  <si>
    <t>Atlikta rangos darbų (Baltijos pr. 59, 61, 65, 67, 69). Užbaigtumas, proc.</t>
  </si>
  <si>
    <t xml:space="preserve">Atlikta rangos darbų (Taikos pr. 41, 43, 45, 49, 51, Paryžiaus Komunos g. 6, 10). Užbaigtumas, proc. </t>
  </si>
  <si>
    <t>Atlikta rangos darbų (Debreceno g. 35–39). Užbaigtumas, proc.</t>
  </si>
  <si>
    <t>Atlikta rangos darbų (Debreceno g. 26, 34, 36). Užbaigtumas, proc.</t>
  </si>
  <si>
    <t>Atlikta rangos darbų (Tilžės g. 21–37). Užbaigtumas, proc.</t>
  </si>
  <si>
    <t>Atlikta rangos darbų (I. Simonaitytės g. 5–9). Užbaigtumas, proc.</t>
  </si>
  <si>
    <t>Atlikta rangos darbų (Kooperacijos g. 7, 7A). Užbaigtumas, proc.</t>
  </si>
  <si>
    <t>Atlikta rangos darbų (Kuncų g. 14, 16). Užbaigtumas, proc.</t>
  </si>
  <si>
    <t>Atlikta rangos darbų (Pilies g. 5). Užbaigtumas, proc.</t>
  </si>
  <si>
    <t>Atlikta rangos darbų (Smiltelės g. 5, 7, 9, 13). Užbaigtumas, proc.</t>
  </si>
  <si>
    <t>Atlikta rangos darbų (Naujakiemio g. 10, 12, 14, 16, 18, 20, 22, 24). Užbaigtumas, proc.</t>
  </si>
  <si>
    <t>Atlikta rangos darbų (Statybininkų pr. 26–32, Taikos pr. 111, 113). Užbaigtumas, proc.</t>
  </si>
  <si>
    <t>Atlikta rangos darbų (Reikjaviko g. 10–14, Taikos pr. 127–137). Užbaigtumas, proc.</t>
  </si>
  <si>
    <t>Atlikta rangos darbų (Debreceno g. 70, 72, 74, 76, 78 4). Užbaigtumas, proc.</t>
  </si>
  <si>
    <t>Atlikta rangos darbų (Mogiliovo g. 3, Markučių g. 3, Budelkiemio g. 2–6). Užbaigtumas, proc.</t>
  </si>
  <si>
    <t>Atlikta rangos darbų (Vyturio g. 19–25). Užbaigtumas, proc.</t>
  </si>
  <si>
    <t>Atlikta rangos darbų (Vyturio g. 11–15). Užbaigtumas, proc.</t>
  </si>
  <si>
    <t>Atlikta rangos darbų (Varpų g. 17–27). Užbaigtumas, proc.</t>
  </si>
  <si>
    <t>Atlikta rangos darbų (Debreceno g. 41, BĮ Klaipėdos pedagoginės psichologinės tarnybos teritorija). Užbaigtumas, proc.</t>
  </si>
  <si>
    <t>Įrengta automobilių stovėjimo vietų daugiabučių kiemuose iš ekogaminių (ažūrinių trinkelių), vnt.</t>
  </si>
  <si>
    <t>Parengtas projektas (Debreceno g. 41, BĮ Klaipėdos pedagoginės psichologinės tarnybos teritorija), vnt.</t>
  </si>
  <si>
    <t>Parengtas projektas (Smiltelės g. 5, 7, 9, 13), vnt.</t>
  </si>
  <si>
    <t>007-03-01-02</t>
  </si>
  <si>
    <t xml:space="preserve">Daugiabučių namų savininkų bendrijų (DNSB) pirmininkų mokymų organizavimas </t>
  </si>
  <si>
    <t>Organizuota mokymų, vnt.</t>
  </si>
  <si>
    <t>007-03-01-03</t>
  </si>
  <si>
    <t xml:space="preserve">Vaikų žaidimo aikštelių įrengimas, atnaujinimas ir priežiūra </t>
  </si>
  <si>
    <t>Prižiūrimos vaikų žaidimų aikštelės viešosiose erdvėse, vnt.</t>
  </si>
  <si>
    <t>Pašalinta netinkamų naudoti įrenginių, vnt.</t>
  </si>
  <si>
    <t>Įrengta vaikų žaidimų aikštelių viešosiose erdvėse, vnt.</t>
  </si>
  <si>
    <t>Atnaujinta (pagerinta), įrengta sporto aikštelių daugiabučių namų kiemuose ar viešosiose miesto erdvėse, vnt.</t>
  </si>
  <si>
    <t>Suremontuota batutų, vnt.</t>
  </si>
  <si>
    <t>007-03-01-04</t>
  </si>
  <si>
    <t>Klaipėdos miesto kvartalų energinio efektyvumo didinimo galimybių studija</t>
  </si>
  <si>
    <t>Lietuvos Respublikos valstybės biudžeto dotacijos'</t>
  </si>
  <si>
    <t>Kiti šaltiniai (KPP)'</t>
  </si>
  <si>
    <t>Kiti šaltiniai (kiti finansavimo šaltiniai)'</t>
  </si>
  <si>
    <t>007-03-02 (TP)</t>
  </si>
  <si>
    <t>Priemonė: Saugios kaimynystės bendruomenėje projektų įgyvendinimas</t>
  </si>
  <si>
    <t>Vykdoma projektų, vnt.</t>
  </si>
  <si>
    <t>P-2.4.3.5-3</t>
  </si>
  <si>
    <t>007-04 (T)</t>
  </si>
  <si>
    <t>Uždavinys: Eksploatuoti, remontuoti ir plėtoti inžinerinio aprūpinimo sistemas</t>
  </si>
  <si>
    <t>Teritorijų, kuriose naujai išvystyta inžinerinė infrastruktūra, skaičius</t>
  </si>
  <si>
    <t>Vidutinis vandens tiekimo paslaugų vertinimas balais (iš 10 galimų)</t>
  </si>
  <si>
    <t>&gt;8,25</t>
  </si>
  <si>
    <t>R-3.3.3-1</t>
  </si>
  <si>
    <t>Vidutinis nuotekų valymo paslaugų vertinimas balais (iš 10 galimų)</t>
  </si>
  <si>
    <t>&gt;7,41</t>
  </si>
  <si>
    <t>R-3.3.3-2</t>
  </si>
  <si>
    <t>007-04-01 (TP)</t>
  </si>
  <si>
    <t>Priemonė: Inžinerinio aprūpinimo sistemų tobulinimas</t>
  </si>
  <si>
    <t>007-04-01-01</t>
  </si>
  <si>
    <t>Parengta projektų, vnt.</t>
  </si>
  <si>
    <t>007-04-01-02</t>
  </si>
  <si>
    <t>Dalinio finansavimo skyrimas namų ūkiams prisijungti prie centralizuotų geriamojo vandens tiekimo ir nuotekų tvarkymo infrastruktūros</t>
  </si>
  <si>
    <t xml:space="preserve">Namų ūkių, kuriems skirtas dalinis finansavimas, skaičius </t>
  </si>
  <si>
    <t>P-3.2.2.7-2</t>
  </si>
  <si>
    <t>007-04-01-03</t>
  </si>
  <si>
    <t>47,4 ha Medelyno gyvenamojo rajono infrastruktūros išvystymas. I etapas</t>
  </si>
  <si>
    <t>P-3.2.1.4-5</t>
  </si>
  <si>
    <t>007-04-01-04</t>
  </si>
  <si>
    <t>Kompensacijų mokėjimas infrastruktūros plėtros iniciatoriams už patirtas infrastruktūros plėtros sutartyje nustatytas savivaldybės infrastruktūros plėtros išlaidas</t>
  </si>
  <si>
    <t>Išmokėta kompensacijų pagal sudarytas infrastruktūros plėtros sutartis, proc.</t>
  </si>
  <si>
    <t>007-04-01-05</t>
  </si>
  <si>
    <t>Klaipėdos miesto gatvių kietųjų dangų paviršinių nuotekų priežiūra</t>
  </si>
  <si>
    <t>Tvarkoma miesto gatvių kietųjų dangų paviršinių nuotekų, ha</t>
  </si>
  <si>
    <t>007-04-01-06</t>
  </si>
  <si>
    <t xml:space="preserve">AB „Klaipėdos vanduo“ įstatinio kapitalo didinimas lietaus nuotekų tinklams įrengti teritorijoje tarp Tilžės g. ir Vilniaus pl. (A1 magistralinio kelio) 
</t>
  </si>
  <si>
    <t xml:space="preserve">Padidintas įstatinis kapitalas, proc.
</t>
  </si>
  <si>
    <t>P-3.3.3.4-6</t>
  </si>
  <si>
    <t>007-04-01-07</t>
  </si>
  <si>
    <t>AB „Klaipėdos vanduo“ įstatinio kapitalo didinimas slėginei buitinių nuotekų linijai nuo NS6 iki nuotekų valyklos Dumpiuose rekonstruoti</t>
  </si>
  <si>
    <t>007-04-01-08</t>
  </si>
  <si>
    <r>
      <t xml:space="preserve">AB „Klaipėdos vanduo“ įstatinio kapitalo didinimas </t>
    </r>
    <r>
      <rPr>
        <b/>
        <sz val="10"/>
        <color theme="1"/>
        <rFont val="Times New Roman"/>
        <family val="1"/>
        <charset val="186"/>
      </rPr>
      <t xml:space="preserve">pirminiams radialiniams sėsdintuvams atnaujinti bei uždengti </t>
    </r>
    <r>
      <rPr>
        <b/>
        <sz val="10"/>
        <color theme="1"/>
        <rFont val="Times New Roman"/>
        <family val="1"/>
      </rPr>
      <t>su kvapų surinkimo sistemos įrengimu Dumpių nuotekų valykloje</t>
    </r>
  </si>
  <si>
    <t>Kiti šaltiniai (valstybės biudžeto lėšos)'</t>
  </si>
  <si>
    <t>007-05 (T)</t>
  </si>
  <si>
    <t>Uždavinys: Efektyviai valdyti savivaldybei priklausantį turtą</t>
  </si>
  <si>
    <t>Teisiškai neįregistruoto turto skaičius nuo viso turto skaičiaus, proc.</t>
  </si>
  <si>
    <t>Nenaudojamo veikloje nekilnojamojo turto dalis, palyginti su visu savivaldybės nekilnojamuoju turtu, proc. (skaičiuojama pagal nekilnojamojo turto objektus)</t>
  </si>
  <si>
    <t>Savivaldybės valdomų įmonių ir įstaigų, kurios pasiekė visus akcininko ar dalininko suformuotus veiklos, gerosios valdysenos, finansų valdymo ir kt. tikslus dalis, proc.</t>
  </si>
  <si>
    <t>R-2.6.2-3</t>
  </si>
  <si>
    <t>007-05-01 (TP)</t>
  </si>
  <si>
    <t>Priemonė: Savivaldybei nuosavybės teise priklausančio ir patikėjimo teise valdomo turto valdymas, naudojimas ir disponavimas</t>
  </si>
  <si>
    <t>007-05-01-01</t>
  </si>
  <si>
    <t>Nekilnojamojo turto matavimai ir teisinė registracija</t>
  </si>
  <si>
    <t>Inžinerinių tinklų, kurių atlikti matavimai, ilgis, km</t>
  </si>
  <si>
    <t>007-05-01-02</t>
  </si>
  <si>
    <t>Savivaldybei priklausančių patalpų eksploatacinių ir kitų išlaidų padengimas</t>
  </si>
  <si>
    <t xml:space="preserve">Prižiūrėta objektų, vnt. </t>
  </si>
  <si>
    <t>007-05-01-03</t>
  </si>
  <si>
    <t>Pastatų, kuriuose yra savivaldybei priklausančios negyvenamosios patalpos, bendro naudojimo objektų remonto išlaidų padengimas</t>
  </si>
  <si>
    <t xml:space="preserve">Remontuota objektų, vnt. </t>
  </si>
  <si>
    <t>007-05-01-04</t>
  </si>
  <si>
    <t>Savivaldybės kontroliuojamų įmonių įstatinio kapitalo didinimas, perduodant inžinerinius tinklus funkcijoms vykdyti, neveikiančių įmonių likvidavimas</t>
  </si>
  <si>
    <t>Perduota inžinerinių tinklų, km</t>
  </si>
  <si>
    <t>007-05-01-05</t>
  </si>
  <si>
    <t>Automobilių statymo aikštelės prie „Švyturio“ arenos apšvietimo išlaidų dengimas ir energinių išteklių išlaidų kompensavimas UAB „Klaipėdos arena“</t>
  </si>
  <si>
    <t>Eksploatuojama šviestuvų, vnt.</t>
  </si>
  <si>
    <t>007-05-01-06</t>
  </si>
  <si>
    <t>Objektų rengimas privatizavimui, privatizavimo programų rengimas, objektų privatizavimo organizavimas</t>
  </si>
  <si>
    <t>Privatizuota objektų, vnt.</t>
  </si>
  <si>
    <t>007-05-01-07</t>
  </si>
  <si>
    <t>Gyvenamųjų patalpų ir jų priklausinių, taip pat pagalbinės paskirties pastatų, jų dalių privatizavimo dokumentų rengimas</t>
  </si>
  <si>
    <t>Privatizuota gyvenamųjų patalpų ir jų priklausinių, vnt.</t>
  </si>
  <si>
    <t>007-05-01-08</t>
  </si>
  <si>
    <t>Turto valdymo dokumentų rengimas (galimybių studijos, ekspertizės ir kt.)</t>
  </si>
  <si>
    <t>Pastatų pripažinimo tinkamais naudoti dokumentų rengimas, vnt.</t>
  </si>
  <si>
    <t>007-05-01-09</t>
  </si>
  <si>
    <t>Priedangų infrastruktūros plėtra</t>
  </si>
  <si>
    <t>Pritaikyta patalpų 3 lygio priedangoms įrengti, vnt.</t>
  </si>
  <si>
    <t>007-05-01-10</t>
  </si>
  <si>
    <t>Priedangų infrastruktūros plėtra (pagal antrą kvietimą)</t>
  </si>
  <si>
    <t>Įrengta priedangų, vnt.</t>
  </si>
  <si>
    <t>Gyventojų, kuriems užtikrinta vieta priedangose, skaičius</t>
  </si>
  <si>
    <t>007-05-02 (TP)</t>
  </si>
  <si>
    <t xml:space="preserve">Priemonė: Savivaldybei priklausančių statinių esamos techninės būklės įvertinimo paslaugų įsigijimas </t>
  </si>
  <si>
    <t>Įvertinta statinių, skaičius</t>
  </si>
  <si>
    <t xml:space="preserve">IŠ VISO programai finansuoti pagal finansavimo šaltinius </t>
  </si>
  <si>
    <t>Iš jų: regioninių pažangos priemonių lėšos</t>
  </si>
  <si>
    <t>Asignavimų ir kitų lėšų pokytis, palyginti su ankstesnių metų patvirtintų asignavimų ir kitų lėšų planu</t>
  </si>
  <si>
    <t xml:space="preserve">Kompleksinis sporto ir laisvalaikio zonų sutvarkymas </t>
  </si>
  <si>
    <t xml:space="preserve">3 lentelė. Klaipėdos miesto savivaldybės 2026–2028 metų 007 Miesto infrastruktūros objektų priežiūros ir modernizavimo programos uždaviniai, priemonės, asignavimai ir kitos lėšos (tūkst. eurų) bei priemonių stebėsenos rodikliai </t>
  </si>
  <si>
    <t>Klaipėdos miesto paviršinių nuotekų ir drenažo tinklų įrengimas, remontas ir rekonstrukcija</t>
  </si>
  <si>
    <t>Siektinos stebėsenos rodiklių reikšmės</t>
  </si>
  <si>
    <t xml:space="preserve">T – tęstinės veiklos uždavinys. </t>
  </si>
  <si>
    <t>P – pažangos uždavinys.</t>
  </si>
  <si>
    <t>TP – tęstinės veiklos priemonė.</t>
  </si>
  <si>
    <t>PP – pažangos priemonė.</t>
  </si>
  <si>
    <t>RP – regioninė pažangos priemonė.</t>
  </si>
  <si>
    <t>Parengta techninė dokumentacija, vnt.</t>
  </si>
  <si>
    <t>Kompleksiškai sutvarkyta sporto ir laisvalaikio zonų, vnt.</t>
  </si>
  <si>
    <t xml:space="preserve">Atlikta rangos darbų. Užbaigtumas, proc.  </t>
  </si>
  <si>
    <t>Vidaus vandenų krantinių sutvarkymas</t>
  </si>
  <si>
    <t>Daugiabučių namų kvartalo tarp Strėvos, Nemuno, Sulupės ir Minijos gatvių  sutvarkymas</t>
  </si>
  <si>
    <t>007-03-01-05</t>
  </si>
  <si>
    <t>Parengta studija, vnt.</t>
  </si>
  <si>
    <t>007-05-01-11</t>
  </si>
  <si>
    <t>Išpirktas objektas, vnt.</t>
  </si>
  <si>
    <t xml:space="preserve">Atlikta rangos darbų (Melnragėje). Užbaigtumas, proc. </t>
  </si>
  <si>
    <t xml:space="preserve">Atlikta rangos darbų (Centriniame paplūdimyje, Antrojoje Melnragėje). Užbaigtumas, proc. </t>
  </si>
  <si>
    <t>Kiemo aikštelės prie Klaipėdos centrinio stadiono Sportininkų g. 46 išpirkimas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</si>
</sst>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7" x14ac:knownFonts="1">
    <font>
      <sz val="11"/>
      <color theme="1"/>
      <name val="Calibri"/>
      <family val="2"/>
      <charset val="186"/>
      <scheme val="minor"/>
    </font>
    <font>
      <b/>
      <sz val="10"/>
      <color theme="1"/>
      <name val="Times New Roman"/>
      <family val="1"/>
      <charset val="186"/>
    </font>
    <font>
      <b/>
      <sz val="10"/>
      <color rgb="FF000000"/>
      <name val="Times New Roman"/>
      <family val="1"/>
      <charset val="186"/>
    </font>
    <font>
      <sz val="10"/>
      <color theme="1"/>
      <name val="Times New Roman"/>
      <family val="1"/>
      <charset val="186"/>
    </font>
    <font>
      <sz val="10"/>
      <name val="Times New Roman"/>
      <family val="1"/>
      <charset val="186"/>
    </font>
    <font>
      <sz val="10"/>
      <color rgb="FF000000"/>
      <name val="Times New Roman"/>
      <family val="1"/>
      <charset val="186"/>
    </font>
    <font>
      <sz val="8"/>
      <name val="Calibri"/>
      <family val="2"/>
      <charset val="186"/>
      <scheme val="minor"/>
    </font>
    <font>
      <sz val="10"/>
      <name val="Times New Roman"/>
      <family val="1"/>
    </font>
    <font>
      <b/>
      <sz val="10"/>
      <name val="Times New Roman"/>
      <family val="1"/>
    </font>
    <font>
      <b/>
      <sz val="12"/>
      <name val="Times New Roman"/>
      <family val="1"/>
    </font>
    <font>
      <sz val="8"/>
      <name val="Times New Roman"/>
      <family val="1"/>
    </font>
    <font>
      <sz val="12"/>
      <name val="Times New Roman"/>
      <family val="1"/>
      <charset val="186"/>
    </font>
    <font>
      <b/>
      <sz val="10"/>
      <name val="Times New Roman"/>
      <family val="1"/>
      <charset val="186"/>
    </font>
    <font>
      <sz val="10"/>
      <color rgb="FFFF0000"/>
      <name val="Times New Roman"/>
      <family val="1"/>
    </font>
    <font>
      <b/>
      <sz val="10"/>
      <color rgb="FF000000"/>
      <name val="Times New Roman"/>
      <family val="1"/>
      <charset val="186"/>
    </font>
    <font>
      <sz val="10"/>
      <color rgb="FF000000"/>
      <name val="Times New Roman"/>
      <family val="1"/>
    </font>
    <font>
      <b/>
      <sz val="10"/>
      <color rgb="FF000000"/>
      <name val="Times New Roman"/>
      <family val="1"/>
    </font>
    <font>
      <sz val="10"/>
      <color theme="0" tint="-0.14999847407452621"/>
      <name val="Times New Roman"/>
      <family val="1"/>
    </font>
    <font>
      <sz val="10"/>
      <color theme="0" tint="-0.34998626667073579"/>
      <name val="Times New Roman"/>
      <family val="1"/>
    </font>
    <font>
      <sz val="8"/>
      <color rgb="FF000000"/>
      <name val="Times New Roman"/>
      <family val="1"/>
    </font>
    <font>
      <sz val="10"/>
      <name val="Arial"/>
      <family val="2"/>
      <charset val="186"/>
    </font>
    <font>
      <strike/>
      <sz val="10"/>
      <color rgb="FFFF0000"/>
      <name val="Times New Roman"/>
      <family val="1"/>
    </font>
    <font>
      <b/>
      <sz val="10"/>
      <color theme="1"/>
      <name val="Times New Roman"/>
      <family val="1"/>
      <charset val="1"/>
    </font>
    <font>
      <b/>
      <sz val="10"/>
      <color rgb="FF000000"/>
      <name val="Times New Roman"/>
      <family val="1"/>
      <charset val="1"/>
    </font>
    <font>
      <vertAlign val="superscript"/>
      <sz val="10"/>
      <color rgb="FF000000"/>
      <name val="Times New Roman"/>
      <family val="1"/>
      <charset val="186"/>
    </font>
    <font>
      <b/>
      <sz val="10"/>
      <color theme="1"/>
      <name val="Times New Roman"/>
      <family val="1"/>
    </font>
    <font>
      <sz val="10"/>
      <color theme="0"/>
      <name val="Times New Roman"/>
      <family val="1"/>
    </font>
  </fonts>
  <fills count="12">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theme="8" tint="0.79998168889431442"/>
        <bgColor indexed="64"/>
      </patternFill>
    </fill>
    <fill>
      <patternFill patternType="solid">
        <fgColor rgb="FFFFFFFF"/>
        <bgColor rgb="FF000000"/>
      </patternFill>
    </fill>
    <fill>
      <patternFill patternType="solid">
        <fgColor rgb="FFDDEBF7"/>
        <bgColor rgb="FF000000"/>
      </patternFill>
    </fill>
    <fill>
      <patternFill patternType="solid">
        <fgColor rgb="FFFFCCFF"/>
        <bgColor indexed="64"/>
      </patternFill>
    </fill>
    <fill>
      <patternFill patternType="solid">
        <fgColor rgb="FFFFCCFF"/>
        <bgColor rgb="FF000000"/>
      </patternFill>
    </fill>
    <fill>
      <patternFill patternType="solid">
        <fgColor rgb="FFFFFFCC"/>
        <bgColor rgb="FF000000"/>
      </patternFill>
    </fill>
  </fills>
  <borders count="1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rgb="FF000000"/>
      </bottom>
      <diagonal/>
    </border>
    <border>
      <left/>
      <right style="thin">
        <color rgb="FF000000"/>
      </right>
      <top style="thin">
        <color indexed="64"/>
      </top>
      <bottom style="thin">
        <color indexed="64"/>
      </bottom>
      <diagonal/>
    </border>
    <border>
      <left style="thin">
        <color rgb="FF000000"/>
      </left>
      <right style="thin">
        <color rgb="FF000000"/>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rgb="FF000000"/>
      </right>
      <top style="thin">
        <color rgb="FF000000"/>
      </top>
      <bottom/>
      <diagonal/>
    </border>
    <border>
      <left style="medium">
        <color indexed="64"/>
      </left>
      <right style="thin">
        <color rgb="FF000000"/>
      </right>
      <top/>
      <bottom style="thin">
        <color rgb="FF000000"/>
      </bottom>
      <diagonal/>
    </border>
    <border>
      <left style="thin">
        <color indexed="64"/>
      </left>
      <right style="medium">
        <color indexed="64"/>
      </right>
      <top style="thin">
        <color indexed="64"/>
      </top>
      <bottom/>
      <diagonal/>
    </border>
    <border>
      <left style="medium">
        <color indexed="64"/>
      </left>
      <right style="thin">
        <color rgb="FF000000"/>
      </right>
      <top/>
      <bottom/>
      <diagonal/>
    </border>
    <border>
      <left style="thin">
        <color rgb="FF000000"/>
      </left>
      <right style="medium">
        <color indexed="64"/>
      </right>
      <top/>
      <bottom style="thin">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indexed="64"/>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medium">
        <color indexed="64"/>
      </left>
      <right/>
      <top style="medium">
        <color indexed="64"/>
      </top>
      <bottom/>
      <diagonal/>
    </border>
    <border>
      <left style="thin">
        <color rgb="FF000000"/>
      </left>
      <right style="thin">
        <color rgb="FF000000"/>
      </right>
      <top style="medium">
        <color indexed="64"/>
      </top>
      <bottom style="thin">
        <color rgb="FF000000"/>
      </bottom>
      <diagonal/>
    </border>
    <border>
      <left/>
      <right style="thin">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rgb="FF000000"/>
      </right>
      <top style="medium">
        <color indexed="64"/>
      </top>
      <bottom/>
      <diagonal/>
    </border>
    <border>
      <left style="medium">
        <color indexed="64"/>
      </left>
      <right style="thin">
        <color rgb="FF000000"/>
      </right>
      <top/>
      <bottom style="medium">
        <color indexed="64"/>
      </bottom>
      <diagonal/>
    </border>
    <border>
      <left/>
      <right style="thin">
        <color rgb="FF000000"/>
      </right>
      <top style="medium">
        <color indexed="64"/>
      </top>
      <bottom/>
      <diagonal/>
    </border>
    <border>
      <left/>
      <right style="thin">
        <color rgb="FF000000"/>
      </right>
      <top style="medium">
        <color indexed="64"/>
      </top>
      <bottom style="thin">
        <color rgb="FF000000"/>
      </bottom>
      <diagonal/>
    </border>
    <border>
      <left/>
      <right/>
      <top/>
      <bottom style="medium">
        <color indexed="64"/>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rgb="FF000000"/>
      </right>
      <top style="medium">
        <color indexed="64"/>
      </top>
      <bottom style="thin">
        <color indexed="64"/>
      </bottom>
      <diagonal/>
    </border>
    <border>
      <left style="thin">
        <color rgb="FF000000"/>
      </left>
      <right style="thin">
        <color rgb="FF000000"/>
      </right>
      <top style="medium">
        <color indexed="64"/>
      </top>
      <bottom style="thin">
        <color indexed="64"/>
      </bottom>
      <diagonal/>
    </border>
    <border>
      <left style="thin">
        <color rgb="FF000000"/>
      </left>
      <right style="medium">
        <color indexed="64"/>
      </right>
      <top style="medium">
        <color indexed="64"/>
      </top>
      <bottom style="thin">
        <color indexed="64"/>
      </bottom>
      <diagonal/>
    </border>
    <border>
      <left style="thin">
        <color rgb="FF000000"/>
      </left>
      <right style="thin">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indexed="64"/>
      </right>
      <top style="medium">
        <color indexed="64"/>
      </top>
      <bottom/>
      <diagonal/>
    </border>
    <border>
      <left style="thin">
        <color rgb="FF000000"/>
      </left>
      <right style="thin">
        <color indexed="64"/>
      </right>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rgb="FF000000"/>
      </right>
      <top style="medium">
        <color indexed="64"/>
      </top>
      <bottom/>
      <diagonal/>
    </border>
    <border>
      <left style="thin">
        <color rgb="FF000000"/>
      </left>
      <right style="thin">
        <color rgb="FF000000"/>
      </right>
      <top style="thin">
        <color indexed="64"/>
      </top>
      <bottom style="thin">
        <color rgb="FF000000"/>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rgb="FF000000"/>
      </bottom>
      <diagonal/>
    </border>
    <border>
      <left style="thin">
        <color indexed="64"/>
      </left>
      <right/>
      <top style="medium">
        <color indexed="64"/>
      </top>
      <bottom/>
      <diagonal/>
    </border>
    <border>
      <left style="medium">
        <color indexed="64"/>
      </left>
      <right style="thin">
        <color indexed="64"/>
      </right>
      <top style="medium">
        <color indexed="64"/>
      </top>
      <bottom style="thin">
        <color rgb="FF000000"/>
      </bottom>
      <diagonal/>
    </border>
    <border>
      <left style="thin">
        <color indexed="64"/>
      </left>
      <right style="thin">
        <color rgb="FF000000"/>
      </right>
      <top/>
      <bottom/>
      <diagonal/>
    </border>
    <border>
      <left style="medium">
        <color rgb="FF000000"/>
      </left>
      <right style="thin">
        <color indexed="64"/>
      </right>
      <top style="medium">
        <color indexed="64"/>
      </top>
      <bottom style="medium">
        <color indexed="64"/>
      </bottom>
      <diagonal/>
    </border>
    <border>
      <left/>
      <right style="thin">
        <color rgb="FF000000"/>
      </right>
      <top style="thin">
        <color rgb="FF000000"/>
      </top>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style="thin">
        <color indexed="64"/>
      </bottom>
      <diagonal/>
    </border>
    <border>
      <left/>
      <right style="thin">
        <color indexed="64"/>
      </right>
      <top style="thin">
        <color rgb="FF000000"/>
      </top>
      <bottom style="medium">
        <color indexed="64"/>
      </bottom>
      <diagonal/>
    </border>
    <border>
      <left style="thin">
        <color indexed="64"/>
      </left>
      <right style="medium">
        <color indexed="64"/>
      </right>
      <top/>
      <bottom style="thin">
        <color rgb="FF000000"/>
      </bottom>
      <diagonal/>
    </border>
    <border>
      <left/>
      <right style="thin">
        <color rgb="FF000000"/>
      </right>
      <top/>
      <bottom style="thin">
        <color indexed="64"/>
      </bottom>
      <diagonal/>
    </border>
    <border>
      <left/>
      <right style="thin">
        <color rgb="FF000000"/>
      </right>
      <top style="medium">
        <color indexed="64"/>
      </top>
      <bottom style="thin">
        <color indexed="64"/>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indexed="64"/>
      </right>
      <top/>
      <bottom style="thin">
        <color rgb="FF000000"/>
      </bottom>
      <diagonal/>
    </border>
    <border>
      <left/>
      <right/>
      <top style="thin">
        <color indexed="64"/>
      </top>
      <bottom style="medium">
        <color indexed="64"/>
      </bottom>
      <diagonal/>
    </border>
    <border>
      <left style="thin">
        <color indexed="64"/>
      </left>
      <right style="medium">
        <color indexed="64"/>
      </right>
      <top style="thin">
        <color rgb="FF000000"/>
      </top>
      <bottom style="thin">
        <color rgb="FF000000"/>
      </bottom>
      <diagonal/>
    </border>
    <border>
      <left style="thin">
        <color rgb="FF000000"/>
      </left>
      <right style="medium">
        <color indexed="64"/>
      </right>
      <top style="thin">
        <color indexed="64"/>
      </top>
      <bottom style="thin">
        <color rgb="FF000000"/>
      </bottom>
      <diagonal/>
    </border>
    <border>
      <left style="thin">
        <color rgb="FF000000"/>
      </left>
      <right style="medium">
        <color indexed="64"/>
      </right>
      <top style="thin">
        <color rgb="FF000000"/>
      </top>
      <bottom style="medium">
        <color indexed="64"/>
      </bottom>
      <diagonal/>
    </border>
    <border>
      <left/>
      <right style="thin">
        <color indexed="64"/>
      </right>
      <top style="medium">
        <color indexed="64"/>
      </top>
      <bottom style="thin">
        <color rgb="FF000000"/>
      </bottom>
      <diagonal/>
    </border>
    <border>
      <left style="medium">
        <color indexed="64"/>
      </left>
      <right/>
      <top style="thin">
        <color indexed="64"/>
      </top>
      <bottom/>
      <diagonal/>
    </border>
  </borders>
  <cellStyleXfs count="2">
    <xf numFmtId="0" fontId="0" fillId="0" borderId="0"/>
    <xf numFmtId="0" fontId="20" fillId="0" borderId="0"/>
  </cellStyleXfs>
  <cellXfs count="619">
    <xf numFmtId="0" fontId="0" fillId="0" borderId="0" xfId="0"/>
    <xf numFmtId="0" fontId="7" fillId="0" borderId="0" xfId="0" applyFont="1"/>
    <xf numFmtId="165" fontId="7" fillId="0" borderId="0" xfId="0" applyNumberFormat="1" applyFont="1"/>
    <xf numFmtId="0" fontId="7" fillId="3" borderId="0" xfId="0" applyFont="1" applyFill="1"/>
    <xf numFmtId="165" fontId="7" fillId="3" borderId="3" xfId="0" applyNumberFormat="1" applyFont="1" applyFill="1" applyBorder="1" applyAlignment="1">
      <alignment horizontal="center" vertical="top" wrapText="1"/>
    </xf>
    <xf numFmtId="0" fontId="8" fillId="7" borderId="5" xfId="0" applyFont="1" applyFill="1" applyBorder="1" applyAlignment="1">
      <alignment vertical="top" wrapText="1"/>
    </xf>
    <xf numFmtId="0" fontId="8" fillId="0" borderId="1" xfId="0" applyFont="1" applyBorder="1" applyAlignment="1">
      <alignment vertical="top" wrapText="1"/>
    </xf>
    <xf numFmtId="0" fontId="8" fillId="0" borderId="8" xfId="0" applyFont="1" applyBorder="1" applyAlignment="1">
      <alignment vertical="top"/>
    </xf>
    <xf numFmtId="0" fontId="7" fillId="0" borderId="0" xfId="0" applyFont="1" applyAlignment="1">
      <alignment vertical="top"/>
    </xf>
    <xf numFmtId="0" fontId="8" fillId="3" borderId="1" xfId="0" applyFont="1" applyFill="1" applyBorder="1" applyAlignment="1">
      <alignment vertical="top" wrapText="1"/>
    </xf>
    <xf numFmtId="164" fontId="8" fillId="3" borderId="1" xfId="0" applyNumberFormat="1" applyFont="1" applyFill="1" applyBorder="1" applyAlignment="1">
      <alignment horizontal="center" vertical="top" wrapText="1"/>
    </xf>
    <xf numFmtId="165" fontId="8" fillId="3" borderId="1" xfId="0" applyNumberFormat="1" applyFont="1" applyFill="1" applyBorder="1" applyAlignment="1">
      <alignment horizontal="center" vertical="top" wrapText="1"/>
    </xf>
    <xf numFmtId="164" fontId="7" fillId="3" borderId="1" xfId="0" applyNumberFormat="1" applyFont="1" applyFill="1" applyBorder="1" applyAlignment="1">
      <alignment horizontal="center" vertical="top" wrapText="1"/>
    </xf>
    <xf numFmtId="165" fontId="7" fillId="3" borderId="1" xfId="0" applyNumberFormat="1" applyFont="1" applyFill="1" applyBorder="1" applyAlignment="1">
      <alignment horizontal="center" vertical="top" wrapText="1"/>
    </xf>
    <xf numFmtId="0" fontId="8" fillId="3" borderId="12" xfId="0" applyFont="1" applyFill="1" applyBorder="1" applyAlignment="1">
      <alignment vertical="top" wrapText="1"/>
    </xf>
    <xf numFmtId="0" fontId="8" fillId="3" borderId="5" xfId="0" applyFont="1" applyFill="1" applyBorder="1" applyAlignment="1">
      <alignment vertical="top" wrapText="1"/>
    </xf>
    <xf numFmtId="0" fontId="8" fillId="3" borderId="6" xfId="0" applyFont="1" applyFill="1" applyBorder="1" applyAlignment="1">
      <alignment vertical="top" wrapText="1"/>
    </xf>
    <xf numFmtId="165" fontId="7" fillId="0" borderId="3" xfId="0" applyNumberFormat="1" applyFont="1" applyBorder="1" applyAlignment="1">
      <alignment horizontal="center" vertical="top" wrapText="1"/>
    </xf>
    <xf numFmtId="164" fontId="7" fillId="3" borderId="3" xfId="0" applyNumberFormat="1" applyFont="1" applyFill="1" applyBorder="1" applyAlignment="1">
      <alignment horizontal="center" vertical="top" wrapText="1"/>
    </xf>
    <xf numFmtId="0" fontId="8" fillId="3" borderId="3" xfId="0" applyFont="1" applyFill="1" applyBorder="1" applyAlignment="1">
      <alignment vertical="top" wrapText="1"/>
    </xf>
    <xf numFmtId="0" fontId="8" fillId="3" borderId="7" xfId="0" applyFont="1" applyFill="1" applyBorder="1" applyAlignment="1">
      <alignment vertical="top" wrapText="1"/>
    </xf>
    <xf numFmtId="164" fontId="8" fillId="3" borderId="3" xfId="0" applyNumberFormat="1" applyFont="1" applyFill="1" applyBorder="1" applyAlignment="1">
      <alignment horizontal="center" vertical="top" wrapText="1"/>
    </xf>
    <xf numFmtId="165" fontId="8" fillId="3" borderId="3" xfId="0" applyNumberFormat="1" applyFont="1" applyFill="1" applyBorder="1" applyAlignment="1">
      <alignment horizontal="center" vertical="top" wrapText="1"/>
    </xf>
    <xf numFmtId="0" fontId="8" fillId="0" borderId="6" xfId="0" applyFont="1" applyBorder="1" applyAlignment="1">
      <alignment vertical="top" wrapText="1"/>
    </xf>
    <xf numFmtId="164" fontId="8" fillId="0" borderId="1" xfId="0" applyNumberFormat="1" applyFont="1" applyBorder="1" applyAlignment="1">
      <alignment horizontal="center" vertical="top" wrapText="1"/>
    </xf>
    <xf numFmtId="164" fontId="8" fillId="6" borderId="6" xfId="0" applyNumberFormat="1" applyFont="1" applyFill="1" applyBorder="1" applyAlignment="1">
      <alignment horizontal="center" vertical="top" wrapText="1"/>
    </xf>
    <xf numFmtId="164" fontId="8" fillId="0" borderId="6" xfId="0" applyNumberFormat="1" applyFont="1" applyBorder="1" applyAlignment="1">
      <alignment horizontal="center" vertical="top" wrapText="1"/>
    </xf>
    <xf numFmtId="0" fontId="7" fillId="6" borderId="1" xfId="0" applyFont="1" applyFill="1" applyBorder="1" applyAlignment="1">
      <alignment vertical="center" wrapText="1"/>
    </xf>
    <xf numFmtId="164" fontId="8" fillId="6" borderId="1" xfId="0" applyNumberFormat="1" applyFont="1" applyFill="1" applyBorder="1" applyAlignment="1">
      <alignment horizontal="center" vertical="top" wrapText="1"/>
    </xf>
    <xf numFmtId="165" fontId="8" fillId="0" borderId="1" xfId="0" applyNumberFormat="1" applyFont="1" applyBorder="1" applyAlignment="1">
      <alignment horizontal="center" vertical="top" wrapText="1"/>
    </xf>
    <xf numFmtId="0" fontId="7" fillId="3" borderId="6" xfId="0" applyFont="1" applyFill="1" applyBorder="1" applyAlignment="1">
      <alignment horizontal="center" vertical="top" wrapText="1"/>
    </xf>
    <xf numFmtId="0" fontId="8" fillId="3" borderId="16" xfId="0" applyFont="1" applyFill="1" applyBorder="1" applyAlignment="1">
      <alignment vertical="top" wrapText="1"/>
    </xf>
    <xf numFmtId="165" fontId="8" fillId="0" borderId="6" xfId="0" applyNumberFormat="1" applyFont="1" applyBorder="1" applyAlignment="1">
      <alignment horizontal="center" vertical="top" wrapText="1"/>
    </xf>
    <xf numFmtId="0" fontId="8" fillId="6" borderId="1" xfId="0" applyFont="1" applyFill="1" applyBorder="1" applyAlignment="1">
      <alignment vertical="top" wrapText="1"/>
    </xf>
    <xf numFmtId="165" fontId="7" fillId="3" borderId="2" xfId="0" applyNumberFormat="1" applyFont="1" applyFill="1" applyBorder="1" applyAlignment="1">
      <alignment horizontal="center" vertical="top" wrapText="1"/>
    </xf>
    <xf numFmtId="165" fontId="8" fillId="6" borderId="1" xfId="0" applyNumberFormat="1" applyFont="1" applyFill="1" applyBorder="1" applyAlignment="1">
      <alignment horizontal="center" vertical="top" wrapText="1"/>
    </xf>
    <xf numFmtId="0" fontId="8" fillId="3" borderId="6" xfId="0" applyFont="1" applyFill="1" applyBorder="1" applyAlignment="1">
      <alignment horizontal="left" vertical="top" wrapText="1"/>
    </xf>
    <xf numFmtId="0" fontId="8" fillId="6" borderId="1" xfId="0" applyFont="1" applyFill="1" applyBorder="1" applyAlignment="1">
      <alignment vertical="top"/>
    </xf>
    <xf numFmtId="164" fontId="8" fillId="0" borderId="2" xfId="0" applyNumberFormat="1" applyFont="1" applyBorder="1" applyAlignment="1">
      <alignment horizontal="center" vertical="top" wrapText="1"/>
    </xf>
    <xf numFmtId="164" fontId="8" fillId="0" borderId="18" xfId="0" applyNumberFormat="1" applyFont="1" applyBorder="1" applyAlignment="1">
      <alignment horizontal="center" vertical="top" wrapText="1"/>
    </xf>
    <xf numFmtId="164" fontId="8" fillId="0" borderId="3" xfId="0" applyNumberFormat="1" applyFont="1" applyBorder="1" applyAlignment="1">
      <alignment horizontal="center" vertical="top" wrapText="1"/>
    </xf>
    <xf numFmtId="0" fontId="8" fillId="6" borderId="14" xfId="0" applyFont="1" applyFill="1" applyBorder="1" applyAlignment="1">
      <alignment vertical="top"/>
    </xf>
    <xf numFmtId="0" fontId="8" fillId="6" borderId="19" xfId="0" applyFont="1" applyFill="1" applyBorder="1" applyAlignment="1">
      <alignment vertical="top"/>
    </xf>
    <xf numFmtId="0" fontId="7" fillId="0" borderId="16" xfId="0" applyFont="1" applyBorder="1"/>
    <xf numFmtId="165" fontId="15" fillId="3" borderId="3" xfId="0" applyNumberFormat="1" applyFont="1" applyFill="1" applyBorder="1" applyAlignment="1">
      <alignment horizontal="center" vertical="top" wrapText="1"/>
    </xf>
    <xf numFmtId="165" fontId="15" fillId="3" borderId="1" xfId="0" applyNumberFormat="1" applyFont="1" applyFill="1" applyBorder="1" applyAlignment="1">
      <alignment horizontal="center" vertical="top" wrapText="1"/>
    </xf>
    <xf numFmtId="164" fontId="16" fillId="3" borderId="1" xfId="0" applyNumberFormat="1" applyFont="1" applyFill="1" applyBorder="1" applyAlignment="1">
      <alignment horizontal="center" vertical="center" wrapText="1"/>
    </xf>
    <xf numFmtId="165" fontId="16" fillId="3" borderId="1" xfId="0" applyNumberFormat="1" applyFont="1" applyFill="1" applyBorder="1" applyAlignment="1">
      <alignment horizontal="center" vertical="center" wrapText="1"/>
    </xf>
    <xf numFmtId="164" fontId="15" fillId="3" borderId="2" xfId="0" applyNumberFormat="1" applyFont="1" applyFill="1" applyBorder="1" applyAlignment="1">
      <alignment horizontal="center" vertical="top" wrapText="1"/>
    </xf>
    <xf numFmtId="165" fontId="15" fillId="3" borderId="2" xfId="0" applyNumberFormat="1" applyFont="1" applyFill="1" applyBorder="1" applyAlignment="1">
      <alignment horizontal="center" vertical="top" wrapText="1"/>
    </xf>
    <xf numFmtId="165" fontId="15" fillId="3" borderId="8" xfId="0" applyNumberFormat="1" applyFont="1" applyFill="1" applyBorder="1" applyAlignment="1">
      <alignment horizontal="center" vertical="top" wrapText="1"/>
    </xf>
    <xf numFmtId="164" fontId="15" fillId="3" borderId="3" xfId="0" applyNumberFormat="1" applyFont="1" applyFill="1" applyBorder="1" applyAlignment="1">
      <alignment horizontal="center" vertical="top" wrapText="1"/>
    </xf>
    <xf numFmtId="0" fontId="17" fillId="0" borderId="0" xfId="0" applyFont="1"/>
    <xf numFmtId="0" fontId="18" fillId="0" borderId="0" xfId="0" applyFont="1"/>
    <xf numFmtId="164" fontId="15" fillId="3" borderId="8" xfId="0" applyNumberFormat="1" applyFont="1" applyFill="1" applyBorder="1" applyAlignment="1">
      <alignment horizontal="center"/>
    </xf>
    <xf numFmtId="164" fontId="15" fillId="3" borderId="8" xfId="0" applyNumberFormat="1" applyFont="1" applyFill="1" applyBorder="1" applyAlignment="1">
      <alignment horizontal="center" vertical="top"/>
    </xf>
    <xf numFmtId="0" fontId="15" fillId="3" borderId="3" xfId="0" applyFont="1" applyFill="1" applyBorder="1" applyAlignment="1">
      <alignment horizontal="center" vertical="top" wrapText="1"/>
    </xf>
    <xf numFmtId="0" fontId="11" fillId="0" borderId="0" xfId="0" applyFont="1" applyAlignment="1">
      <alignment horizontal="left"/>
    </xf>
    <xf numFmtId="0" fontId="7" fillId="3" borderId="7" xfId="0" applyFont="1" applyFill="1" applyBorder="1" applyAlignment="1">
      <alignment horizontal="center" vertical="top" wrapText="1"/>
    </xf>
    <xf numFmtId="0" fontId="7" fillId="3" borderId="3" xfId="0" applyFont="1" applyFill="1" applyBorder="1" applyAlignment="1">
      <alignment horizontal="center" vertical="top" wrapText="1"/>
    </xf>
    <xf numFmtId="0" fontId="11" fillId="0" borderId="0" xfId="0" applyFont="1"/>
    <xf numFmtId="1" fontId="8" fillId="9" borderId="1" xfId="0" applyNumberFormat="1" applyFont="1" applyFill="1" applyBorder="1" applyAlignment="1">
      <alignment horizontal="center" vertical="top" wrapText="1"/>
    </xf>
    <xf numFmtId="1" fontId="16" fillId="9" borderId="3" xfId="0" applyNumberFormat="1" applyFont="1" applyFill="1" applyBorder="1" applyAlignment="1">
      <alignment horizontal="center" vertical="top" wrapText="1"/>
    </xf>
    <xf numFmtId="1" fontId="16" fillId="9" borderId="1" xfId="0" applyNumberFormat="1" applyFont="1" applyFill="1" applyBorder="1" applyAlignment="1">
      <alignment horizontal="center" vertical="top" wrapText="1"/>
    </xf>
    <xf numFmtId="0" fontId="8" fillId="9" borderId="1" xfId="0" applyFont="1" applyFill="1" applyBorder="1" applyAlignment="1">
      <alignment vertical="top" wrapText="1"/>
    </xf>
    <xf numFmtId="0" fontId="8" fillId="9" borderId="1" xfId="0" applyFont="1" applyFill="1" applyBorder="1" applyAlignment="1">
      <alignment horizontal="center" vertical="top" wrapText="1"/>
    </xf>
    <xf numFmtId="165" fontId="8" fillId="9" borderId="1" xfId="0" applyNumberFormat="1" applyFont="1" applyFill="1" applyBorder="1" applyAlignment="1">
      <alignment horizontal="center" vertical="top" wrapText="1"/>
    </xf>
    <xf numFmtId="1" fontId="15" fillId="3" borderId="1" xfId="0" applyNumberFormat="1" applyFont="1" applyFill="1" applyBorder="1" applyAlignment="1">
      <alignment horizontal="center" vertical="top" wrapText="1"/>
    </xf>
    <xf numFmtId="0" fontId="7" fillId="0" borderId="1" xfId="0" applyFont="1" applyBorder="1"/>
    <xf numFmtId="1" fontId="15" fillId="3" borderId="7" xfId="0" applyNumberFormat="1" applyFont="1" applyFill="1" applyBorder="1" applyAlignment="1">
      <alignment horizontal="center" vertical="top" wrapText="1"/>
    </xf>
    <xf numFmtId="1" fontId="15" fillId="3" borderId="3" xfId="0" applyNumberFormat="1" applyFont="1" applyFill="1" applyBorder="1" applyAlignment="1">
      <alignment horizontal="center" vertical="top" wrapText="1"/>
    </xf>
    <xf numFmtId="0" fontId="15" fillId="3" borderId="7" xfId="0" applyFont="1" applyFill="1" applyBorder="1" applyAlignment="1">
      <alignment horizontal="center" vertical="top" wrapText="1"/>
    </xf>
    <xf numFmtId="1" fontId="7" fillId="3" borderId="1" xfId="0" applyNumberFormat="1" applyFont="1" applyFill="1" applyBorder="1" applyAlignment="1">
      <alignment horizontal="center" vertical="top" wrapText="1"/>
    </xf>
    <xf numFmtId="0" fontId="7" fillId="7" borderId="3" xfId="0" applyFont="1" applyFill="1" applyBorder="1" applyAlignment="1">
      <alignment horizontal="center" vertical="top" wrapText="1"/>
    </xf>
    <xf numFmtId="0" fontId="7" fillId="7" borderId="7" xfId="0" applyFont="1" applyFill="1" applyBorder="1" applyAlignment="1">
      <alignment horizontal="center" vertical="top" wrapText="1"/>
    </xf>
    <xf numFmtId="1" fontId="15" fillId="3" borderId="6" xfId="0" applyNumberFormat="1" applyFont="1" applyFill="1" applyBorder="1" applyAlignment="1">
      <alignment vertical="top" wrapText="1"/>
    </xf>
    <xf numFmtId="1" fontId="7" fillId="3" borderId="6" xfId="0" applyNumberFormat="1" applyFont="1" applyFill="1" applyBorder="1" applyAlignment="1">
      <alignment horizontal="center" vertical="top" wrapText="1"/>
    </xf>
    <xf numFmtId="165" fontId="7" fillId="0" borderId="16" xfId="0" applyNumberFormat="1" applyFont="1" applyBorder="1"/>
    <xf numFmtId="1" fontId="21" fillId="3" borderId="1" xfId="0" applyNumberFormat="1" applyFont="1" applyFill="1" applyBorder="1" applyAlignment="1">
      <alignment horizontal="center" vertical="top" wrapText="1"/>
    </xf>
    <xf numFmtId="0" fontId="8" fillId="6" borderId="20" xfId="0" applyFont="1" applyFill="1" applyBorder="1" applyAlignment="1">
      <alignment horizontal="center" vertical="top" wrapText="1"/>
    </xf>
    <xf numFmtId="165" fontId="7" fillId="3" borderId="13" xfId="0" applyNumberFormat="1" applyFont="1" applyFill="1" applyBorder="1" applyAlignment="1">
      <alignment horizontal="center" vertical="top" wrapText="1"/>
    </xf>
    <xf numFmtId="165" fontId="15" fillId="3" borderId="13" xfId="0" applyNumberFormat="1" applyFont="1" applyFill="1" applyBorder="1" applyAlignment="1">
      <alignment horizontal="center" vertical="top" wrapText="1"/>
    </xf>
    <xf numFmtId="0" fontId="7" fillId="6" borderId="3" xfId="0" applyFont="1" applyFill="1" applyBorder="1" applyAlignment="1">
      <alignment vertical="center" wrapText="1"/>
    </xf>
    <xf numFmtId="1" fontId="7" fillId="3" borderId="2" xfId="0" applyNumberFormat="1" applyFont="1" applyFill="1" applyBorder="1" applyAlignment="1">
      <alignment horizontal="center" vertical="top" wrapText="1"/>
    </xf>
    <xf numFmtId="1" fontId="15" fillId="3" borderId="2" xfId="0" applyNumberFormat="1" applyFont="1" applyFill="1" applyBorder="1" applyAlignment="1">
      <alignment horizontal="center" vertical="top" wrapText="1"/>
    </xf>
    <xf numFmtId="1" fontId="7" fillId="0" borderId="2" xfId="0" applyNumberFormat="1" applyFont="1" applyBorder="1" applyAlignment="1">
      <alignment horizontal="center" vertical="top" wrapText="1"/>
    </xf>
    <xf numFmtId="0" fontId="7" fillId="3" borderId="1" xfId="0" applyFont="1" applyFill="1" applyBorder="1"/>
    <xf numFmtId="1" fontId="7" fillId="0" borderId="3" xfId="0" applyNumberFormat="1" applyFont="1" applyBorder="1" applyAlignment="1">
      <alignment horizontal="center" vertical="top" wrapText="1"/>
    </xf>
    <xf numFmtId="1" fontId="7" fillId="3" borderId="3" xfId="0" applyNumberFormat="1" applyFont="1" applyFill="1" applyBorder="1" applyAlignment="1">
      <alignment horizontal="center" vertical="top" wrapText="1"/>
    </xf>
    <xf numFmtId="0" fontId="23" fillId="9" borderId="8" xfId="0" applyFont="1" applyFill="1" applyBorder="1" applyAlignment="1">
      <alignment horizontal="center" vertical="top"/>
    </xf>
    <xf numFmtId="1" fontId="15" fillId="0" borderId="3" xfId="0" applyNumberFormat="1" applyFont="1" applyBorder="1" applyAlignment="1">
      <alignment horizontal="center" vertical="top" wrapText="1"/>
    </xf>
    <xf numFmtId="1" fontId="16" fillId="9" borderId="4" xfId="0" applyNumberFormat="1" applyFont="1" applyFill="1" applyBorder="1" applyAlignment="1">
      <alignment horizontal="center" vertical="top" wrapText="1"/>
    </xf>
    <xf numFmtId="2" fontId="8" fillId="10" borderId="3" xfId="0" applyNumberFormat="1" applyFont="1" applyFill="1" applyBorder="1" applyAlignment="1">
      <alignment horizontal="center" vertical="top" wrapText="1"/>
    </xf>
    <xf numFmtId="164" fontId="7" fillId="9" borderId="1" xfId="0" applyNumberFormat="1" applyFont="1" applyFill="1" applyBorder="1" applyAlignment="1">
      <alignment horizontal="center" vertical="top" wrapText="1"/>
    </xf>
    <xf numFmtId="165" fontId="7" fillId="9" borderId="1" xfId="0" applyNumberFormat="1" applyFont="1" applyFill="1" applyBorder="1" applyAlignment="1">
      <alignment horizontal="center" vertical="top" wrapText="1"/>
    </xf>
    <xf numFmtId="1" fontId="7" fillId="3" borderId="1" xfId="0" applyNumberFormat="1" applyFont="1" applyFill="1" applyBorder="1" applyAlignment="1">
      <alignment horizontal="center" vertical="top"/>
    </xf>
    <xf numFmtId="1" fontId="8" fillId="9" borderId="3" xfId="0" applyNumberFormat="1" applyFont="1" applyFill="1" applyBorder="1" applyAlignment="1">
      <alignment horizontal="center" vertical="top" wrapText="1"/>
    </xf>
    <xf numFmtId="2" fontId="8" fillId="9" borderId="3" xfId="0" applyNumberFormat="1" applyFont="1" applyFill="1" applyBorder="1" applyAlignment="1">
      <alignment horizontal="center" vertical="top"/>
    </xf>
    <xf numFmtId="0" fontId="8" fillId="9" borderId="5" xfId="0" applyFont="1" applyFill="1" applyBorder="1" applyAlignment="1">
      <alignment vertical="top" wrapText="1"/>
    </xf>
    <xf numFmtId="0" fontId="8" fillId="9" borderId="29" xfId="0" applyFont="1" applyFill="1" applyBorder="1" applyAlignment="1">
      <alignment vertical="top" wrapText="1"/>
    </xf>
    <xf numFmtId="1" fontId="8" fillId="9" borderId="28" xfId="0" applyNumberFormat="1" applyFont="1" applyFill="1" applyBorder="1" applyAlignment="1">
      <alignment vertical="top" wrapText="1"/>
    </xf>
    <xf numFmtId="1" fontId="15" fillId="3" borderId="28" xfId="0" applyNumberFormat="1" applyFont="1" applyFill="1" applyBorder="1" applyAlignment="1">
      <alignment horizontal="center" vertical="top" wrapText="1"/>
    </xf>
    <xf numFmtId="0" fontId="7" fillId="0" borderId="28" xfId="0" applyFont="1" applyBorder="1"/>
    <xf numFmtId="0" fontId="7" fillId="3" borderId="31" xfId="0" applyFont="1" applyFill="1" applyBorder="1" applyAlignment="1">
      <alignment horizontal="left" vertical="top" wrapText="1"/>
    </xf>
    <xf numFmtId="1" fontId="7" fillId="0" borderId="28" xfId="0" applyNumberFormat="1" applyFont="1" applyBorder="1" applyAlignment="1">
      <alignment horizontal="center" vertical="top" wrapText="1"/>
    </xf>
    <xf numFmtId="1" fontId="15" fillId="3" borderId="35" xfId="0" applyNumberFormat="1" applyFont="1" applyFill="1" applyBorder="1" applyAlignment="1">
      <alignment horizontal="center" vertical="top" wrapText="1"/>
    </xf>
    <xf numFmtId="1" fontId="7" fillId="3" borderId="28" xfId="0" applyNumberFormat="1" applyFont="1" applyFill="1" applyBorder="1" applyAlignment="1">
      <alignment horizontal="center" vertical="top" wrapText="1"/>
    </xf>
    <xf numFmtId="1" fontId="7" fillId="3" borderId="38" xfId="0" applyNumberFormat="1" applyFont="1" applyFill="1" applyBorder="1" applyAlignment="1">
      <alignment horizontal="center" vertical="top" wrapText="1"/>
    </xf>
    <xf numFmtId="0" fontId="7" fillId="6" borderId="35" xfId="0" applyFont="1" applyFill="1" applyBorder="1" applyAlignment="1">
      <alignment vertical="center" wrapText="1"/>
    </xf>
    <xf numFmtId="0" fontId="7" fillId="3" borderId="39" xfId="0" applyFont="1" applyFill="1" applyBorder="1" applyAlignment="1">
      <alignment horizontal="center" vertical="center" wrapText="1"/>
    </xf>
    <xf numFmtId="0" fontId="13" fillId="0" borderId="28" xfId="0" applyFont="1" applyBorder="1"/>
    <xf numFmtId="0" fontId="7" fillId="6" borderId="27" xfId="0" applyFont="1" applyFill="1" applyBorder="1" applyAlignment="1">
      <alignment horizontal="center" vertical="center" wrapText="1"/>
    </xf>
    <xf numFmtId="0" fontId="8" fillId="8" borderId="0" xfId="0" applyFont="1" applyFill="1" applyAlignment="1">
      <alignment vertical="top"/>
    </xf>
    <xf numFmtId="0" fontId="8" fillId="6" borderId="40" xfId="0" applyFont="1" applyFill="1" applyBorder="1" applyAlignment="1">
      <alignment horizontal="center" vertical="top" wrapText="1"/>
    </xf>
    <xf numFmtId="0" fontId="7" fillId="3" borderId="28" xfId="0" applyFont="1" applyFill="1" applyBorder="1"/>
    <xf numFmtId="0" fontId="7" fillId="3" borderId="31" xfId="0" applyFont="1" applyFill="1" applyBorder="1" applyAlignment="1">
      <alignment horizontal="center" vertical="center" wrapText="1"/>
    </xf>
    <xf numFmtId="1" fontId="7" fillId="0" borderId="35" xfId="0" applyNumberFormat="1" applyFont="1" applyBorder="1" applyAlignment="1">
      <alignment horizontal="center" vertical="top" wrapText="1"/>
    </xf>
    <xf numFmtId="1" fontId="7" fillId="3" borderId="35" xfId="0" applyNumberFormat="1" applyFont="1" applyFill="1" applyBorder="1" applyAlignment="1">
      <alignment horizontal="center" vertical="top" wrapText="1"/>
    </xf>
    <xf numFmtId="0" fontId="7" fillId="3" borderId="39" xfId="0" applyFont="1" applyFill="1" applyBorder="1" applyAlignment="1">
      <alignment horizontal="justify" vertical="center" wrapText="1"/>
    </xf>
    <xf numFmtId="0" fontId="7" fillId="6" borderId="28" xfId="0" applyFont="1" applyFill="1" applyBorder="1" applyAlignment="1">
      <alignment vertical="center" wrapText="1"/>
    </xf>
    <xf numFmtId="1" fontId="7" fillId="9" borderId="35" xfId="0" applyNumberFormat="1" applyFont="1" applyFill="1" applyBorder="1" applyAlignment="1">
      <alignment horizontal="center" vertical="top" wrapText="1"/>
    </xf>
    <xf numFmtId="1" fontId="12" fillId="9" borderId="34" xfId="0" applyNumberFormat="1" applyFont="1" applyFill="1" applyBorder="1" applyAlignment="1">
      <alignment horizontal="center" vertical="top" wrapText="1"/>
    </xf>
    <xf numFmtId="1" fontId="8" fillId="9" borderId="34" xfId="0" applyNumberFormat="1" applyFont="1" applyFill="1" applyBorder="1" applyAlignment="1">
      <alignment horizontal="center" vertical="top" wrapText="1"/>
    </xf>
    <xf numFmtId="0" fontId="7" fillId="6" borderId="29" xfId="0" applyFont="1" applyFill="1" applyBorder="1" applyAlignment="1">
      <alignment horizontal="justify" vertical="center" wrapText="1"/>
    </xf>
    <xf numFmtId="1" fontId="8" fillId="9" borderId="35" xfId="0" applyNumberFormat="1" applyFont="1" applyFill="1" applyBorder="1" applyAlignment="1">
      <alignment horizontal="center" vertical="top" wrapText="1"/>
    </xf>
    <xf numFmtId="0" fontId="7" fillId="6" borderId="29" xfId="0" applyFont="1" applyFill="1" applyBorder="1" applyAlignment="1">
      <alignment horizontal="center" vertical="center" wrapText="1"/>
    </xf>
    <xf numFmtId="1" fontId="7" fillId="10" borderId="32" xfId="0" applyNumberFormat="1" applyFont="1" applyFill="1" applyBorder="1" applyAlignment="1">
      <alignment horizontal="center" vertical="top" wrapText="1"/>
    </xf>
    <xf numFmtId="0" fontId="7" fillId="6" borderId="41" xfId="0" applyFont="1" applyFill="1" applyBorder="1" applyAlignment="1">
      <alignment horizontal="center" vertical="center" wrapText="1"/>
    </xf>
    <xf numFmtId="0" fontId="7" fillId="0" borderId="43" xfId="0" applyFont="1" applyBorder="1" applyAlignment="1">
      <alignment horizontal="justify" vertical="center" wrapText="1"/>
    </xf>
    <xf numFmtId="0" fontId="7" fillId="0" borderId="44" xfId="0" applyFont="1" applyBorder="1" applyAlignment="1">
      <alignment vertical="top" wrapText="1"/>
    </xf>
    <xf numFmtId="164" fontId="7" fillId="3" borderId="44" xfId="0" applyNumberFormat="1" applyFont="1" applyFill="1" applyBorder="1" applyAlignment="1">
      <alignment horizontal="center" vertical="top" wrapText="1"/>
    </xf>
    <xf numFmtId="0" fontId="7" fillId="0" borderId="46" xfId="0" applyFont="1" applyBorder="1"/>
    <xf numFmtId="0" fontId="7" fillId="0" borderId="47" xfId="0" applyFont="1" applyBorder="1"/>
    <xf numFmtId="1" fontId="8" fillId="2" borderId="46" xfId="0" applyNumberFormat="1" applyFont="1" applyFill="1" applyBorder="1" applyAlignment="1">
      <alignment horizontal="center" vertical="center" wrapText="1"/>
    </xf>
    <xf numFmtId="0" fontId="10" fillId="2" borderId="50" xfId="0" applyFont="1" applyFill="1" applyBorder="1" applyAlignment="1">
      <alignment horizontal="center" vertical="center" wrapText="1"/>
    </xf>
    <xf numFmtId="0" fontId="10" fillId="2" borderId="51" xfId="0" applyFont="1" applyFill="1" applyBorder="1" applyAlignment="1">
      <alignment horizontal="center" vertical="center" wrapText="1"/>
    </xf>
    <xf numFmtId="1" fontId="19" fillId="2" borderId="51" xfId="0" applyNumberFormat="1" applyFont="1" applyFill="1" applyBorder="1" applyAlignment="1">
      <alignment horizontal="center" vertical="center" wrapText="1"/>
    </xf>
    <xf numFmtId="1" fontId="10" fillId="2" borderId="52" xfId="0" applyNumberFormat="1" applyFont="1" applyFill="1" applyBorder="1" applyAlignment="1">
      <alignment horizontal="center" vertical="center" wrapText="1"/>
    </xf>
    <xf numFmtId="0" fontId="8" fillId="9" borderId="27" xfId="0" applyFont="1" applyFill="1" applyBorder="1" applyAlignment="1">
      <alignment vertical="top" wrapText="1"/>
    </xf>
    <xf numFmtId="0" fontId="8" fillId="9" borderId="3" xfId="0" applyFont="1" applyFill="1" applyBorder="1" applyAlignment="1">
      <alignment vertical="top" wrapText="1"/>
    </xf>
    <xf numFmtId="0" fontId="8" fillId="9" borderId="3" xfId="0" applyFont="1" applyFill="1" applyBorder="1" applyAlignment="1">
      <alignment horizontal="center" vertical="top" wrapText="1"/>
    </xf>
    <xf numFmtId="165" fontId="8" fillId="9" borderId="3" xfId="0" applyNumberFormat="1" applyFont="1" applyFill="1" applyBorder="1" applyAlignment="1">
      <alignment horizontal="center" vertical="top" wrapText="1"/>
    </xf>
    <xf numFmtId="0" fontId="8" fillId="4" borderId="50" xfId="0" applyFont="1" applyFill="1" applyBorder="1" applyAlignment="1">
      <alignment vertical="top" wrapText="1"/>
    </xf>
    <xf numFmtId="0" fontId="8" fillId="4" borderId="51" xfId="0" applyFont="1" applyFill="1" applyBorder="1" applyAlignment="1">
      <alignment vertical="top" wrapText="1"/>
    </xf>
    <xf numFmtId="0" fontId="8" fillId="4" borderId="51" xfId="0" applyFont="1" applyFill="1" applyBorder="1" applyAlignment="1">
      <alignment horizontal="center" vertical="top" wrapText="1"/>
    </xf>
    <xf numFmtId="165" fontId="8" fillId="4" borderId="51" xfId="0" applyNumberFormat="1" applyFont="1" applyFill="1" applyBorder="1" applyAlignment="1">
      <alignment horizontal="center" vertical="top" wrapText="1"/>
    </xf>
    <xf numFmtId="165" fontId="8" fillId="4" borderId="52" xfId="0" applyNumberFormat="1" applyFont="1" applyFill="1" applyBorder="1" applyAlignment="1">
      <alignment horizontal="center" vertical="top" wrapText="1"/>
    </xf>
    <xf numFmtId="0" fontId="8" fillId="9" borderId="30" xfId="0" applyFont="1" applyFill="1" applyBorder="1" applyAlignment="1">
      <alignment vertical="top" wrapText="1"/>
    </xf>
    <xf numFmtId="0" fontId="8" fillId="9" borderId="2" xfId="0" applyFont="1" applyFill="1" applyBorder="1" applyAlignment="1">
      <alignment horizontal="center" vertical="top" wrapText="1"/>
    </xf>
    <xf numFmtId="165" fontId="8" fillId="9" borderId="2" xfId="0" applyNumberFormat="1" applyFont="1" applyFill="1" applyBorder="1" applyAlignment="1">
      <alignment horizontal="center" vertical="top" wrapText="1"/>
    </xf>
    <xf numFmtId="1" fontId="8" fillId="9" borderId="2" xfId="0" applyNumberFormat="1" applyFont="1" applyFill="1" applyBorder="1" applyAlignment="1">
      <alignment horizontal="center" vertical="top" wrapText="1"/>
    </xf>
    <xf numFmtId="165" fontId="8" fillId="9" borderId="51" xfId="0" applyNumberFormat="1" applyFont="1" applyFill="1" applyBorder="1" applyAlignment="1">
      <alignment horizontal="center" vertical="top" wrapText="1"/>
    </xf>
    <xf numFmtId="0" fontId="8" fillId="5" borderId="50" xfId="0" applyFont="1" applyFill="1" applyBorder="1" applyAlignment="1">
      <alignment horizontal="justify" vertical="top" wrapText="1"/>
    </xf>
    <xf numFmtId="0" fontId="8" fillId="5" borderId="51" xfId="0" applyFont="1" applyFill="1" applyBorder="1" applyAlignment="1">
      <alignment vertical="top" wrapText="1"/>
    </xf>
    <xf numFmtId="0" fontId="8" fillId="5" borderId="51" xfId="0" applyFont="1" applyFill="1" applyBorder="1" applyAlignment="1">
      <alignment horizontal="center" vertical="top" wrapText="1"/>
    </xf>
    <xf numFmtId="165" fontId="8" fillId="5" borderId="51" xfId="0" applyNumberFormat="1" applyFont="1" applyFill="1" applyBorder="1" applyAlignment="1">
      <alignment horizontal="center" vertical="top" wrapText="1"/>
    </xf>
    <xf numFmtId="165" fontId="8" fillId="5" borderId="52" xfId="0" applyNumberFormat="1" applyFont="1" applyFill="1" applyBorder="1" applyAlignment="1">
      <alignment horizontal="center" vertical="top" wrapText="1"/>
    </xf>
    <xf numFmtId="0" fontId="8" fillId="3" borderId="22" xfId="0" applyFont="1" applyFill="1" applyBorder="1" applyAlignment="1">
      <alignment vertical="top" wrapText="1"/>
    </xf>
    <xf numFmtId="0" fontId="7" fillId="3" borderId="49" xfId="0" applyFont="1" applyFill="1" applyBorder="1" applyAlignment="1">
      <alignment horizontal="center" vertical="top" wrapText="1"/>
    </xf>
    <xf numFmtId="164" fontId="7" fillId="3" borderId="49" xfId="0" applyNumberFormat="1" applyFont="1" applyFill="1" applyBorder="1" applyAlignment="1">
      <alignment horizontal="center" vertical="top" wrapText="1"/>
    </xf>
    <xf numFmtId="164" fontId="15" fillId="3" borderId="49" xfId="0" applyNumberFormat="1" applyFont="1" applyFill="1" applyBorder="1" applyAlignment="1">
      <alignment horizontal="center" vertical="top" wrapText="1"/>
    </xf>
    <xf numFmtId="165" fontId="7" fillId="3" borderId="49" xfId="0" applyNumberFormat="1" applyFont="1" applyFill="1" applyBorder="1" applyAlignment="1">
      <alignment horizontal="center" vertical="top" wrapText="1"/>
    </xf>
    <xf numFmtId="0" fontId="8" fillId="3" borderId="56" xfId="0" applyFont="1" applyFill="1" applyBorder="1" applyAlignment="1">
      <alignment vertical="top" wrapText="1"/>
    </xf>
    <xf numFmtId="164" fontId="8" fillId="3" borderId="56" xfId="0" applyNumberFormat="1" applyFont="1" applyFill="1" applyBorder="1" applyAlignment="1">
      <alignment horizontal="center" vertical="top" wrapText="1"/>
    </xf>
    <xf numFmtId="165" fontId="8" fillId="3" borderId="56" xfId="0" applyNumberFormat="1" applyFont="1" applyFill="1" applyBorder="1" applyAlignment="1">
      <alignment horizontal="center" vertical="top" wrapText="1"/>
    </xf>
    <xf numFmtId="1" fontId="15" fillId="3" borderId="56" xfId="0" applyNumberFormat="1" applyFont="1" applyFill="1" applyBorder="1" applyAlignment="1">
      <alignment horizontal="center" vertical="top" wrapText="1"/>
    </xf>
    <xf numFmtId="1" fontId="15" fillId="3" borderId="26" xfId="0" applyNumberFormat="1" applyFont="1" applyFill="1" applyBorder="1" applyAlignment="1">
      <alignment horizontal="center" vertical="top" wrapText="1"/>
    </xf>
    <xf numFmtId="164" fontId="7" fillId="3" borderId="46" xfId="0" applyNumberFormat="1" applyFont="1" applyFill="1" applyBorder="1" applyAlignment="1">
      <alignment horizontal="center" vertical="top" wrapText="1"/>
    </xf>
    <xf numFmtId="164" fontId="15" fillId="3" borderId="46" xfId="0" applyNumberFormat="1" applyFont="1" applyFill="1" applyBorder="1" applyAlignment="1">
      <alignment horizontal="center" vertical="top" wrapText="1"/>
    </xf>
    <xf numFmtId="165" fontId="7" fillId="3" borderId="46" xfId="0" applyNumberFormat="1" applyFont="1" applyFill="1" applyBorder="1" applyAlignment="1">
      <alignment horizontal="center" vertical="top" wrapText="1"/>
    </xf>
    <xf numFmtId="3" fontId="8" fillId="3" borderId="56" xfId="0" applyNumberFormat="1" applyFont="1" applyFill="1" applyBorder="1" applyAlignment="1">
      <alignment vertical="top" wrapText="1"/>
    </xf>
    <xf numFmtId="164" fontId="7" fillId="3" borderId="56" xfId="0" applyNumberFormat="1" applyFont="1" applyFill="1" applyBorder="1" applyAlignment="1">
      <alignment horizontal="center" vertical="top" wrapText="1"/>
    </xf>
    <xf numFmtId="165" fontId="7" fillId="3" borderId="56" xfId="0" applyNumberFormat="1" applyFont="1" applyFill="1" applyBorder="1" applyAlignment="1">
      <alignment horizontal="center" vertical="top" wrapText="1"/>
    </xf>
    <xf numFmtId="0" fontId="15" fillId="3" borderId="25" xfId="0" applyFont="1" applyFill="1" applyBorder="1" applyAlignment="1">
      <alignment vertical="top" wrapText="1"/>
    </xf>
    <xf numFmtId="0" fontId="15" fillId="3" borderId="25" xfId="0" applyFont="1" applyFill="1" applyBorder="1" applyAlignment="1">
      <alignment horizontal="center" vertical="top" wrapText="1"/>
    </xf>
    <xf numFmtId="0" fontId="15" fillId="3" borderId="57" xfId="0" applyFont="1" applyFill="1" applyBorder="1" applyAlignment="1">
      <alignment wrapText="1"/>
    </xf>
    <xf numFmtId="0" fontId="8" fillId="3" borderId="60" xfId="0" applyFont="1" applyFill="1" applyBorder="1" applyAlignment="1">
      <alignment vertical="top" wrapText="1"/>
    </xf>
    <xf numFmtId="165" fontId="15" fillId="3" borderId="56" xfId="0" applyNumberFormat="1" applyFont="1" applyFill="1" applyBorder="1" applyAlignment="1">
      <alignment horizontal="center" vertical="top" wrapText="1"/>
    </xf>
    <xf numFmtId="165" fontId="15" fillId="3" borderId="49" xfId="0" applyNumberFormat="1" applyFont="1" applyFill="1" applyBorder="1" applyAlignment="1">
      <alignment horizontal="center" vertical="top" wrapText="1"/>
    </xf>
    <xf numFmtId="1" fontId="15" fillId="3" borderId="46" xfId="0" applyNumberFormat="1" applyFont="1" applyFill="1" applyBorder="1" applyAlignment="1">
      <alignment horizontal="center" vertical="top" wrapText="1"/>
    </xf>
    <xf numFmtId="1" fontId="15" fillId="3" borderId="47" xfId="0" applyNumberFormat="1" applyFont="1" applyFill="1" applyBorder="1" applyAlignment="1">
      <alignment horizontal="center" vertical="top" wrapText="1"/>
    </xf>
    <xf numFmtId="0" fontId="8" fillId="3" borderId="23" xfId="0" applyFont="1" applyFill="1" applyBorder="1" applyAlignment="1">
      <alignment vertical="top" wrapText="1"/>
    </xf>
    <xf numFmtId="0" fontId="8" fillId="9" borderId="63" xfId="0" applyFont="1" applyFill="1" applyBorder="1" applyAlignment="1">
      <alignment vertical="top" wrapText="1"/>
    </xf>
    <xf numFmtId="0" fontId="8" fillId="9" borderId="49" xfId="0" applyFont="1" applyFill="1" applyBorder="1" applyAlignment="1">
      <alignment vertical="top" wrapText="1"/>
    </xf>
    <xf numFmtId="0" fontId="8" fillId="9" borderId="46" xfId="0" applyFont="1" applyFill="1" applyBorder="1" applyAlignment="1">
      <alignment horizontal="center" vertical="top" wrapText="1"/>
    </xf>
    <xf numFmtId="165" fontId="8" fillId="9" borderId="46" xfId="0" applyNumberFormat="1" applyFont="1" applyFill="1" applyBorder="1" applyAlignment="1">
      <alignment horizontal="center" vertical="top" wrapText="1"/>
    </xf>
    <xf numFmtId="2" fontId="8" fillId="9" borderId="49" xfId="0" applyNumberFormat="1" applyFont="1" applyFill="1" applyBorder="1" applyAlignment="1">
      <alignment horizontal="center" vertical="top" wrapText="1"/>
    </xf>
    <xf numFmtId="2" fontId="8" fillId="9" borderId="46" xfId="0" applyNumberFormat="1" applyFont="1" applyFill="1" applyBorder="1" applyAlignment="1">
      <alignment horizontal="center" vertical="top" wrapText="1"/>
    </xf>
    <xf numFmtId="1" fontId="8" fillId="9" borderId="55" xfId="0" applyNumberFormat="1" applyFont="1" applyFill="1" applyBorder="1" applyAlignment="1">
      <alignment vertical="top" wrapText="1"/>
    </xf>
    <xf numFmtId="0" fontId="7" fillId="3" borderId="21" xfId="0" applyFont="1" applyFill="1" applyBorder="1" applyAlignment="1">
      <alignment vertical="top" wrapText="1"/>
    </xf>
    <xf numFmtId="1" fontId="15" fillId="3" borderId="25" xfId="0" applyNumberFormat="1" applyFont="1" applyFill="1" applyBorder="1" applyAlignment="1">
      <alignment horizontal="center" vertical="top" wrapText="1"/>
    </xf>
    <xf numFmtId="1" fontId="7" fillId="3" borderId="57" xfId="0" applyNumberFormat="1" applyFont="1" applyFill="1" applyBorder="1" applyAlignment="1">
      <alignment horizontal="center" vertical="top" wrapText="1"/>
    </xf>
    <xf numFmtId="165" fontId="7" fillId="3" borderId="22" xfId="0" applyNumberFormat="1" applyFont="1" applyFill="1" applyBorder="1" applyAlignment="1">
      <alignment horizontal="center" vertical="top" wrapText="1"/>
    </xf>
    <xf numFmtId="0" fontId="7" fillId="3" borderId="44" xfId="0" applyFont="1" applyFill="1" applyBorder="1" applyAlignment="1">
      <alignment horizontal="center" vertical="top" indent="1"/>
    </xf>
    <xf numFmtId="165" fontId="7" fillId="0" borderId="58" xfId="0" applyNumberFormat="1" applyFont="1" applyBorder="1" applyAlignment="1">
      <alignment horizontal="center" vertical="top" wrapText="1"/>
    </xf>
    <xf numFmtId="165" fontId="7" fillId="0" borderId="49" xfId="0" applyNumberFormat="1" applyFont="1" applyBorder="1" applyAlignment="1">
      <alignment horizontal="center" vertical="top" wrapText="1"/>
    </xf>
    <xf numFmtId="0" fontId="15" fillId="3" borderId="65" xfId="0" applyFont="1" applyFill="1" applyBorder="1" applyAlignment="1">
      <alignment vertical="top" wrapText="1"/>
    </xf>
    <xf numFmtId="1" fontId="15" fillId="3" borderId="58" xfId="0" applyNumberFormat="1" applyFont="1" applyFill="1" applyBorder="1" applyAlignment="1">
      <alignment horizontal="center" vertical="top" wrapText="1"/>
    </xf>
    <xf numFmtId="1" fontId="7" fillId="3" borderId="66" xfId="0" applyNumberFormat="1" applyFont="1" applyFill="1" applyBorder="1" applyAlignment="1">
      <alignment horizontal="center" vertical="top" wrapText="1"/>
    </xf>
    <xf numFmtId="0" fontId="8" fillId="0" borderId="56" xfId="0" applyFont="1" applyBorder="1" applyAlignment="1">
      <alignment vertical="top" wrapText="1"/>
    </xf>
    <xf numFmtId="1" fontId="7" fillId="0" borderId="56" xfId="0" applyNumberFormat="1" applyFont="1" applyBorder="1" applyAlignment="1">
      <alignment horizontal="center" vertical="top" wrapText="1"/>
    </xf>
    <xf numFmtId="165" fontId="15" fillId="3" borderId="46" xfId="0" applyNumberFormat="1" applyFont="1" applyFill="1" applyBorder="1" applyAlignment="1">
      <alignment horizontal="center" vertical="top" wrapText="1"/>
    </xf>
    <xf numFmtId="1" fontId="15" fillId="3" borderId="49" xfId="0" applyNumberFormat="1" applyFont="1" applyFill="1" applyBorder="1" applyAlignment="1">
      <alignment horizontal="center" vertical="top" wrapText="1"/>
    </xf>
    <xf numFmtId="1" fontId="7" fillId="0" borderId="46" xfId="0" applyNumberFormat="1" applyFont="1" applyBorder="1" applyAlignment="1">
      <alignment horizontal="center" vertical="top" wrapText="1"/>
    </xf>
    <xf numFmtId="1" fontId="7" fillId="0" borderId="47" xfId="0" applyNumberFormat="1" applyFont="1" applyBorder="1" applyAlignment="1">
      <alignment horizontal="center" vertical="top" wrapText="1"/>
    </xf>
    <xf numFmtId="0" fontId="15" fillId="7" borderId="3" xfId="0" applyFont="1" applyFill="1" applyBorder="1" applyAlignment="1">
      <alignment horizontal="center" vertical="top" wrapText="1"/>
    </xf>
    <xf numFmtId="0" fontId="15" fillId="7" borderId="7" xfId="0" applyFont="1" applyFill="1" applyBorder="1" applyAlignment="1">
      <alignment horizontal="center" vertical="top" wrapText="1"/>
    </xf>
    <xf numFmtId="1" fontId="15" fillId="3" borderId="35" xfId="0" applyNumberFormat="1" applyFont="1" applyFill="1" applyBorder="1" applyAlignment="1">
      <alignment vertical="top" wrapText="1"/>
    </xf>
    <xf numFmtId="1" fontId="15" fillId="3" borderId="26" xfId="0" applyNumberFormat="1" applyFont="1" applyFill="1" applyBorder="1" applyAlignment="1">
      <alignment horizontal="center" vertical="top"/>
    </xf>
    <xf numFmtId="0" fontId="7" fillId="7" borderId="46" xfId="0" applyFont="1" applyFill="1" applyBorder="1" applyAlignment="1">
      <alignment horizontal="center" vertical="top" wrapText="1"/>
    </xf>
    <xf numFmtId="1" fontId="15" fillId="3" borderId="7" xfId="0" applyNumberFormat="1" applyFont="1" applyFill="1" applyBorder="1" applyAlignment="1">
      <alignment vertical="top" wrapText="1"/>
    </xf>
    <xf numFmtId="0" fontId="15" fillId="3" borderId="46" xfId="0" applyFont="1" applyFill="1" applyBorder="1" applyAlignment="1">
      <alignment horizontal="center" vertical="top" wrapText="1"/>
    </xf>
    <xf numFmtId="0" fontId="7" fillId="3" borderId="65" xfId="0" applyFont="1" applyFill="1" applyBorder="1" applyAlignment="1">
      <alignment horizontal="center" vertical="top" wrapText="1"/>
    </xf>
    <xf numFmtId="1" fontId="7" fillId="3" borderId="47" xfId="0" applyNumberFormat="1" applyFont="1" applyFill="1" applyBorder="1" applyAlignment="1">
      <alignment horizontal="center" vertical="top" wrapText="1"/>
    </xf>
    <xf numFmtId="1" fontId="7" fillId="0" borderId="26" xfId="0" applyNumberFormat="1" applyFont="1" applyBorder="1" applyAlignment="1">
      <alignment horizontal="center" vertical="top" wrapText="1"/>
    </xf>
    <xf numFmtId="1" fontId="13" fillId="3" borderId="46" xfId="0" applyNumberFormat="1" applyFont="1" applyFill="1" applyBorder="1" applyAlignment="1">
      <alignment horizontal="center" vertical="top" wrapText="1"/>
    </xf>
    <xf numFmtId="0" fontId="7" fillId="0" borderId="35" xfId="0" applyFont="1" applyBorder="1"/>
    <xf numFmtId="165" fontId="7" fillId="3" borderId="60" xfId="0" applyNumberFormat="1" applyFont="1" applyFill="1" applyBorder="1" applyAlignment="1">
      <alignment horizontal="center" vertical="top" wrapText="1"/>
    </xf>
    <xf numFmtId="1" fontId="7" fillId="3" borderId="56" xfId="0" applyNumberFormat="1" applyFont="1" applyFill="1" applyBorder="1" applyAlignment="1">
      <alignment horizontal="center" vertical="top" wrapText="1"/>
    </xf>
    <xf numFmtId="0" fontId="7" fillId="0" borderId="26" xfId="0" applyFont="1" applyBorder="1"/>
    <xf numFmtId="1" fontId="7" fillId="3" borderId="26" xfId="0" applyNumberFormat="1" applyFont="1" applyFill="1" applyBorder="1" applyAlignment="1">
      <alignment horizontal="center" vertical="top" wrapText="1"/>
    </xf>
    <xf numFmtId="0" fontId="7" fillId="3" borderId="48" xfId="0" applyFont="1" applyFill="1" applyBorder="1" applyAlignment="1">
      <alignment horizontal="center" vertical="center" wrapText="1"/>
    </xf>
    <xf numFmtId="0" fontId="8" fillId="3" borderId="46" xfId="0" applyFont="1" applyFill="1" applyBorder="1" applyAlignment="1">
      <alignment vertical="top" wrapText="1"/>
    </xf>
    <xf numFmtId="164" fontId="8" fillId="0" borderId="46" xfId="0" applyNumberFormat="1" applyFont="1" applyBorder="1" applyAlignment="1">
      <alignment horizontal="center" vertical="top" wrapText="1"/>
    </xf>
    <xf numFmtId="164" fontId="8" fillId="5" borderId="51" xfId="0" applyNumberFormat="1" applyFont="1" applyFill="1" applyBorder="1" applyAlignment="1">
      <alignment horizontal="center" vertical="top" wrapText="1"/>
    </xf>
    <xf numFmtId="0" fontId="8" fillId="3" borderId="71" xfId="0" applyFont="1" applyFill="1" applyBorder="1" applyAlignment="1">
      <alignment horizontal="left" vertical="top" wrapText="1"/>
    </xf>
    <xf numFmtId="0" fontId="7" fillId="3" borderId="56" xfId="0" applyFont="1" applyFill="1" applyBorder="1" applyAlignment="1">
      <alignment horizontal="center" vertical="top" wrapText="1"/>
    </xf>
    <xf numFmtId="2" fontId="15" fillId="3" borderId="56" xfId="0" applyNumberFormat="1" applyFont="1" applyFill="1" applyBorder="1" applyAlignment="1">
      <alignment horizontal="center" vertical="top" wrapText="1"/>
    </xf>
    <xf numFmtId="164" fontId="8" fillId="6" borderId="3" xfId="0" applyNumberFormat="1" applyFont="1" applyFill="1" applyBorder="1" applyAlignment="1">
      <alignment horizontal="center" vertical="top" wrapText="1"/>
    </xf>
    <xf numFmtId="49" fontId="5" fillId="3" borderId="46" xfId="0" applyNumberFormat="1" applyFont="1" applyFill="1" applyBorder="1" applyAlignment="1">
      <alignment horizontal="center" vertical="top" wrapText="1"/>
    </xf>
    <xf numFmtId="0" fontId="4" fillId="0" borderId="47" xfId="0" applyFont="1" applyBorder="1" applyAlignment="1">
      <alignment horizontal="center" vertical="top" wrapText="1"/>
    </xf>
    <xf numFmtId="0" fontId="7" fillId="6" borderId="76" xfId="0" applyFont="1" applyFill="1" applyBorder="1" applyAlignment="1">
      <alignment horizontal="justify" vertical="center" wrapText="1"/>
    </xf>
    <xf numFmtId="0" fontId="8" fillId="6" borderId="25" xfId="0" applyFont="1" applyFill="1" applyBorder="1" applyAlignment="1">
      <alignment vertical="top" wrapText="1"/>
    </xf>
    <xf numFmtId="0" fontId="7" fillId="6" borderId="56" xfId="0" applyFont="1" applyFill="1" applyBorder="1" applyAlignment="1">
      <alignment vertical="center" wrapText="1"/>
    </xf>
    <xf numFmtId="164" fontId="8" fillId="6" borderId="56" xfId="0" applyNumberFormat="1" applyFont="1" applyFill="1" applyBorder="1" applyAlignment="1">
      <alignment horizontal="center" vertical="top" wrapText="1"/>
    </xf>
    <xf numFmtId="0" fontId="8" fillId="6" borderId="77" xfId="0" applyFont="1" applyFill="1" applyBorder="1" applyAlignment="1">
      <alignment horizontal="center" vertical="top" wrapText="1"/>
    </xf>
    <xf numFmtId="0" fontId="8" fillId="6" borderId="78" xfId="0" applyFont="1" applyFill="1" applyBorder="1" applyAlignment="1">
      <alignment horizontal="center" vertical="top" wrapText="1"/>
    </xf>
    <xf numFmtId="0" fontId="7" fillId="3" borderId="69" xfId="0" applyFont="1" applyFill="1" applyBorder="1" applyAlignment="1">
      <alignment horizontal="center" vertical="center" wrapText="1"/>
    </xf>
    <xf numFmtId="0" fontId="8" fillId="0" borderId="46" xfId="0" applyFont="1" applyBorder="1" applyAlignment="1">
      <alignment vertical="top" wrapText="1"/>
    </xf>
    <xf numFmtId="0" fontId="8" fillId="4" borderId="74" xfId="0" applyFont="1" applyFill="1" applyBorder="1" applyAlignment="1">
      <alignment vertical="top" wrapText="1"/>
    </xf>
    <xf numFmtId="0" fontId="8" fillId="4" borderId="75" xfId="0" applyFont="1" applyFill="1" applyBorder="1" applyAlignment="1">
      <alignment vertical="top" wrapText="1"/>
    </xf>
    <xf numFmtId="164" fontId="8" fillId="4" borderId="51" xfId="0" applyNumberFormat="1" applyFont="1" applyFill="1" applyBorder="1" applyAlignment="1">
      <alignment horizontal="center" vertical="top" wrapText="1"/>
    </xf>
    <xf numFmtId="0" fontId="8" fillId="9" borderId="74" xfId="0" applyFont="1" applyFill="1" applyBorder="1" applyAlignment="1">
      <alignment vertical="top" wrapText="1"/>
    </xf>
    <xf numFmtId="0" fontId="8" fillId="9" borderId="75" xfId="0" applyFont="1" applyFill="1" applyBorder="1" applyAlignment="1">
      <alignment vertical="top" wrapText="1"/>
    </xf>
    <xf numFmtId="164" fontId="8" fillId="9" borderId="51" xfId="0" applyNumberFormat="1" applyFont="1" applyFill="1" applyBorder="1" applyAlignment="1">
      <alignment horizontal="center" vertical="top" wrapText="1"/>
    </xf>
    <xf numFmtId="0" fontId="22" fillId="9" borderId="79" xfId="0" applyFont="1" applyFill="1" applyBorder="1" applyAlignment="1">
      <alignment horizontal="center" vertical="top"/>
    </xf>
    <xf numFmtId="0" fontId="23" fillId="9" borderId="79" xfId="0" applyFont="1" applyFill="1" applyBorder="1" applyAlignment="1">
      <alignment horizontal="center" vertical="top"/>
    </xf>
    <xf numFmtId="1" fontId="7" fillId="9" borderId="80" xfId="0" applyNumberFormat="1" applyFont="1" applyFill="1" applyBorder="1" applyAlignment="1">
      <alignment horizontal="center" vertical="top" wrapText="1"/>
    </xf>
    <xf numFmtId="0" fontId="8" fillId="5" borderId="74" xfId="0" applyFont="1" applyFill="1" applyBorder="1" applyAlignment="1">
      <alignment horizontal="justify" vertical="top" wrapText="1"/>
    </xf>
    <xf numFmtId="0" fontId="8" fillId="5" borderId="75" xfId="0" applyFont="1" applyFill="1" applyBorder="1" applyAlignment="1">
      <alignment vertical="top" wrapText="1"/>
    </xf>
    <xf numFmtId="0" fontId="7" fillId="3" borderId="68" xfId="0" applyFont="1" applyFill="1" applyBorder="1" applyAlignment="1">
      <alignment vertical="top" wrapText="1"/>
    </xf>
    <xf numFmtId="0" fontId="8" fillId="3" borderId="70" xfId="0" applyFont="1" applyFill="1" applyBorder="1" applyAlignment="1">
      <alignment horizontal="left" vertical="top" wrapText="1"/>
    </xf>
    <xf numFmtId="1" fontId="7" fillId="3" borderId="55" xfId="0" applyNumberFormat="1" applyFont="1" applyFill="1" applyBorder="1" applyAlignment="1">
      <alignment horizontal="center" vertical="top" wrapText="1"/>
    </xf>
    <xf numFmtId="0" fontId="7" fillId="0" borderId="3" xfId="0" applyFont="1" applyBorder="1"/>
    <xf numFmtId="0" fontId="7" fillId="6" borderId="74" xfId="0" applyFont="1" applyFill="1" applyBorder="1" applyAlignment="1">
      <alignment horizontal="justify" vertical="center" wrapText="1"/>
    </xf>
    <xf numFmtId="0" fontId="8" fillId="6" borderId="83" xfId="0" applyFont="1" applyFill="1" applyBorder="1" applyAlignment="1">
      <alignment vertical="top" wrapText="1"/>
    </xf>
    <xf numFmtId="165" fontId="8" fillId="6" borderId="75" xfId="0" applyNumberFormat="1" applyFont="1" applyFill="1" applyBorder="1" applyAlignment="1">
      <alignment horizontal="center" vertical="top" wrapText="1"/>
    </xf>
    <xf numFmtId="0" fontId="7" fillId="6" borderId="51" xfId="0" applyFont="1" applyFill="1" applyBorder="1" applyAlignment="1">
      <alignment vertical="center" wrapText="1"/>
    </xf>
    <xf numFmtId="0" fontId="7" fillId="6" borderId="52" xfId="0" applyFont="1" applyFill="1" applyBorder="1" applyAlignment="1">
      <alignment vertical="center" wrapText="1"/>
    </xf>
    <xf numFmtId="164" fontId="8" fillId="0" borderId="65" xfId="0" applyNumberFormat="1" applyFont="1" applyBorder="1" applyAlignment="1">
      <alignment horizontal="center" vertical="top" wrapText="1"/>
    </xf>
    <xf numFmtId="164" fontId="7" fillId="9" borderId="3" xfId="0" applyNumberFormat="1" applyFont="1" applyFill="1" applyBorder="1" applyAlignment="1">
      <alignment horizontal="center" vertical="top" wrapText="1"/>
    </xf>
    <xf numFmtId="165" fontId="7" fillId="9" borderId="3" xfId="0" applyNumberFormat="1" applyFont="1" applyFill="1" applyBorder="1" applyAlignment="1">
      <alignment horizontal="center" vertical="top" wrapText="1"/>
    </xf>
    <xf numFmtId="0" fontId="8" fillId="4" borderId="83" xfId="0" applyFont="1" applyFill="1" applyBorder="1" applyAlignment="1">
      <alignment vertical="top" wrapText="1"/>
    </xf>
    <xf numFmtId="164" fontId="7" fillId="4" borderId="51" xfId="0" applyNumberFormat="1" applyFont="1" applyFill="1" applyBorder="1" applyAlignment="1">
      <alignment horizontal="center" vertical="top" wrapText="1"/>
    </xf>
    <xf numFmtId="165" fontId="7" fillId="4" borderId="51" xfId="0" applyNumberFormat="1" applyFont="1" applyFill="1" applyBorder="1" applyAlignment="1">
      <alignment horizontal="center" vertical="top" wrapText="1"/>
    </xf>
    <xf numFmtId="165" fontId="7" fillId="4" borderId="52" xfId="0" applyNumberFormat="1" applyFont="1" applyFill="1" applyBorder="1" applyAlignment="1">
      <alignment horizontal="center" vertical="top" wrapText="1"/>
    </xf>
    <xf numFmtId="0" fontId="8" fillId="9" borderId="46" xfId="0" applyFont="1" applyFill="1" applyBorder="1" applyAlignment="1">
      <alignment vertical="top" wrapText="1"/>
    </xf>
    <xf numFmtId="164" fontId="7" fillId="9" borderId="46" xfId="0" applyNumberFormat="1" applyFont="1" applyFill="1" applyBorder="1" applyAlignment="1">
      <alignment horizontal="center" vertical="top" wrapText="1"/>
    </xf>
    <xf numFmtId="165" fontId="7" fillId="9" borderId="46" xfId="0" applyNumberFormat="1" applyFont="1" applyFill="1" applyBorder="1" applyAlignment="1">
      <alignment horizontal="center" vertical="top" wrapText="1"/>
    </xf>
    <xf numFmtId="2" fontId="8" fillId="10" borderId="46" xfId="0" applyNumberFormat="1" applyFont="1" applyFill="1" applyBorder="1" applyAlignment="1">
      <alignment horizontal="center" vertical="top" wrapText="1"/>
    </xf>
    <xf numFmtId="1" fontId="7" fillId="9" borderId="47" xfId="0" applyNumberFormat="1" applyFont="1" applyFill="1" applyBorder="1" applyAlignment="1">
      <alignment horizontal="center" vertical="top" wrapText="1"/>
    </xf>
    <xf numFmtId="164" fontId="7" fillId="0" borderId="3" xfId="0" applyNumberFormat="1" applyFont="1" applyBorder="1" applyAlignment="1">
      <alignment horizontal="center" vertical="top" wrapText="1"/>
    </xf>
    <xf numFmtId="0" fontId="8" fillId="0" borderId="56" xfId="0" applyFont="1" applyBorder="1" applyAlignment="1">
      <alignment horizontal="left" vertical="top" wrapText="1"/>
    </xf>
    <xf numFmtId="0" fontId="7" fillId="6" borderId="27" xfId="0" applyFont="1" applyFill="1" applyBorder="1" applyAlignment="1">
      <alignment horizontal="justify" vertical="center" wrapText="1"/>
    </xf>
    <xf numFmtId="0" fontId="8" fillId="6" borderId="3" xfId="0" applyFont="1" applyFill="1" applyBorder="1" applyAlignment="1">
      <alignment vertical="top" wrapText="1"/>
    </xf>
    <xf numFmtId="1" fontId="7" fillId="3" borderId="56" xfId="0" applyNumberFormat="1" applyFont="1" applyFill="1" applyBorder="1" applyAlignment="1">
      <alignment horizontal="center" vertical="top"/>
    </xf>
    <xf numFmtId="1" fontId="7" fillId="3" borderId="46" xfId="0" applyNumberFormat="1" applyFont="1" applyFill="1" applyBorder="1" applyAlignment="1">
      <alignment horizontal="center" vertical="top"/>
    </xf>
    <xf numFmtId="0" fontId="8" fillId="3" borderId="46" xfId="0" applyFont="1" applyFill="1" applyBorder="1" applyAlignment="1">
      <alignment vertical="top"/>
    </xf>
    <xf numFmtId="0" fontId="8" fillId="5" borderId="67" xfId="0" applyFont="1" applyFill="1" applyBorder="1" applyAlignment="1">
      <alignment horizontal="justify" vertical="top" wrapText="1"/>
    </xf>
    <xf numFmtId="0" fontId="8" fillId="5" borderId="56" xfId="0" applyFont="1" applyFill="1" applyBorder="1" applyAlignment="1">
      <alignment vertical="top" wrapText="1"/>
    </xf>
    <xf numFmtId="164" fontId="8" fillId="5" borderId="56" xfId="0" applyNumberFormat="1" applyFont="1" applyFill="1" applyBorder="1" applyAlignment="1">
      <alignment horizontal="center" vertical="top" wrapText="1"/>
    </xf>
    <xf numFmtId="165" fontId="8" fillId="5" borderId="56" xfId="0" applyNumberFormat="1" applyFont="1" applyFill="1" applyBorder="1" applyAlignment="1">
      <alignment horizontal="center" vertical="top" wrapText="1"/>
    </xf>
    <xf numFmtId="1" fontId="7" fillId="5" borderId="56" xfId="0" applyNumberFormat="1" applyFont="1" applyFill="1" applyBorder="1" applyAlignment="1">
      <alignment horizontal="center" vertical="top"/>
    </xf>
    <xf numFmtId="1" fontId="7" fillId="5" borderId="26" xfId="0" applyNumberFormat="1" applyFont="1" applyFill="1" applyBorder="1" applyAlignment="1">
      <alignment horizontal="center" vertical="top" wrapText="1"/>
    </xf>
    <xf numFmtId="164" fontId="8" fillId="3" borderId="46" xfId="0" applyNumberFormat="1" applyFont="1" applyFill="1" applyBorder="1" applyAlignment="1">
      <alignment horizontal="center" vertical="top" wrapText="1"/>
    </xf>
    <xf numFmtId="165" fontId="8" fillId="3" borderId="46" xfId="0" applyNumberFormat="1" applyFont="1" applyFill="1" applyBorder="1" applyAlignment="1">
      <alignment horizontal="center" vertical="top" wrapText="1"/>
    </xf>
    <xf numFmtId="0" fontId="8" fillId="9" borderId="11" xfId="0" applyFont="1" applyFill="1" applyBorder="1" applyAlignment="1">
      <alignment vertical="top" wrapText="1"/>
    </xf>
    <xf numFmtId="0" fontId="8" fillId="4" borderId="85" xfId="0" applyFont="1" applyFill="1" applyBorder="1" applyAlignment="1">
      <alignment vertical="top" wrapText="1"/>
    </xf>
    <xf numFmtId="0" fontId="8" fillId="9" borderId="84" xfId="0" applyFont="1" applyFill="1" applyBorder="1" applyAlignment="1">
      <alignment vertical="top" wrapText="1"/>
    </xf>
    <xf numFmtId="1" fontId="8" fillId="9" borderId="47" xfId="0" applyNumberFormat="1" applyFont="1" applyFill="1" applyBorder="1" applyAlignment="1">
      <alignment horizontal="center" vertical="top" wrapText="1"/>
    </xf>
    <xf numFmtId="164" fontId="7" fillId="0" borderId="56" xfId="0" applyNumberFormat="1" applyFont="1" applyBorder="1" applyAlignment="1">
      <alignment horizontal="center" vertical="top" wrapText="1"/>
    </xf>
    <xf numFmtId="165" fontId="7" fillId="0" borderId="56" xfId="0" applyNumberFormat="1" applyFont="1" applyBorder="1" applyAlignment="1">
      <alignment horizontal="center" vertical="top" wrapText="1"/>
    </xf>
    <xf numFmtId="1" fontId="15" fillId="3" borderId="56" xfId="0" applyNumberFormat="1" applyFont="1" applyFill="1" applyBorder="1" applyAlignment="1">
      <alignment horizontal="center" vertical="top"/>
    </xf>
    <xf numFmtId="0" fontId="8" fillId="3" borderId="23" xfId="0" applyFont="1" applyFill="1" applyBorder="1" applyAlignment="1">
      <alignment horizontal="left" vertical="top" wrapText="1"/>
    </xf>
    <xf numFmtId="1" fontId="7" fillId="0" borderId="56" xfId="0" applyNumberFormat="1" applyFont="1" applyBorder="1" applyAlignment="1">
      <alignment horizontal="center" vertical="top"/>
    </xf>
    <xf numFmtId="0" fontId="7" fillId="3" borderId="46" xfId="0" applyFont="1" applyFill="1" applyBorder="1" applyAlignment="1">
      <alignment horizontal="center" vertical="top"/>
    </xf>
    <xf numFmtId="3" fontId="8" fillId="3" borderId="22" xfId="0" applyNumberFormat="1" applyFont="1" applyFill="1" applyBorder="1" applyAlignment="1">
      <alignment vertical="top" wrapText="1"/>
    </xf>
    <xf numFmtId="164" fontId="7" fillId="3" borderId="23" xfId="0" applyNumberFormat="1" applyFont="1" applyFill="1" applyBorder="1" applyAlignment="1">
      <alignment horizontal="center" vertical="top" wrapText="1"/>
    </xf>
    <xf numFmtId="164" fontId="7" fillId="3" borderId="60" xfId="0" applyNumberFormat="1" applyFont="1" applyFill="1" applyBorder="1" applyAlignment="1">
      <alignment horizontal="center" vertical="top" wrapText="1"/>
    </xf>
    <xf numFmtId="0" fontId="8" fillId="3" borderId="86" xfId="0" applyFont="1" applyFill="1" applyBorder="1" applyAlignment="1">
      <alignment vertical="top" wrapText="1"/>
    </xf>
    <xf numFmtId="164" fontId="15" fillId="3" borderId="22" xfId="0" applyNumberFormat="1" applyFont="1" applyFill="1" applyBorder="1" applyAlignment="1">
      <alignment horizontal="center" vertical="top" wrapText="1"/>
    </xf>
    <xf numFmtId="165" fontId="15" fillId="3" borderId="22" xfId="0" applyNumberFormat="1" applyFont="1" applyFill="1" applyBorder="1" applyAlignment="1">
      <alignment horizontal="center" vertical="top" wrapText="1"/>
    </xf>
    <xf numFmtId="1" fontId="15" fillId="3" borderId="22" xfId="0" applyNumberFormat="1" applyFont="1" applyFill="1" applyBorder="1" applyAlignment="1">
      <alignment horizontal="center" vertical="top"/>
    </xf>
    <xf numFmtId="1" fontId="7" fillId="3" borderId="53" xfId="0" applyNumberFormat="1" applyFont="1" applyFill="1" applyBorder="1" applyAlignment="1">
      <alignment horizontal="center" vertical="top" wrapText="1"/>
    </xf>
    <xf numFmtId="164" fontId="15" fillId="3" borderId="56" xfId="0" applyNumberFormat="1" applyFont="1" applyFill="1" applyBorder="1" applyAlignment="1">
      <alignment horizontal="center" vertical="top" wrapText="1"/>
    </xf>
    <xf numFmtId="165" fontId="8" fillId="6" borderId="3" xfId="0" applyNumberFormat="1" applyFont="1" applyFill="1" applyBorder="1" applyAlignment="1">
      <alignment horizontal="center" vertical="top" wrapText="1"/>
    </xf>
    <xf numFmtId="164" fontId="8" fillId="6" borderId="87" xfId="0" applyNumberFormat="1" applyFont="1" applyFill="1" applyBorder="1" applyAlignment="1">
      <alignment horizontal="center" vertical="top" wrapText="1"/>
    </xf>
    <xf numFmtId="165" fontId="8" fillId="6" borderId="87" xfId="0" applyNumberFormat="1" applyFont="1" applyFill="1" applyBorder="1" applyAlignment="1">
      <alignment horizontal="center" vertical="top" wrapText="1"/>
    </xf>
    <xf numFmtId="0" fontId="8" fillId="0" borderId="45" xfId="0" applyFont="1" applyBorder="1" applyAlignment="1">
      <alignment vertical="top"/>
    </xf>
    <xf numFmtId="164" fontId="8" fillId="0" borderId="45" xfId="0" applyNumberFormat="1" applyFont="1" applyBorder="1" applyAlignment="1">
      <alignment horizontal="center" vertical="top" wrapText="1"/>
    </xf>
    <xf numFmtId="0" fontId="8" fillId="9" borderId="67" xfId="0" applyFont="1" applyFill="1" applyBorder="1" applyAlignment="1">
      <alignment vertical="top" wrapText="1"/>
    </xf>
    <xf numFmtId="0" fontId="8" fillId="9" borderId="23" xfId="0" applyFont="1" applyFill="1" applyBorder="1" applyAlignment="1">
      <alignment vertical="top" wrapText="1"/>
    </xf>
    <xf numFmtId="164" fontId="7" fillId="9" borderId="56" xfId="0" applyNumberFormat="1" applyFont="1" applyFill="1" applyBorder="1" applyAlignment="1">
      <alignment horizontal="center" vertical="top" wrapText="1"/>
    </xf>
    <xf numFmtId="165" fontId="7" fillId="9" borderId="56" xfId="0" applyNumberFormat="1" applyFont="1" applyFill="1" applyBorder="1" applyAlignment="1">
      <alignment horizontal="center" vertical="top" wrapText="1"/>
    </xf>
    <xf numFmtId="0" fontId="23" fillId="9" borderId="60" xfId="0" applyFont="1" applyFill="1" applyBorder="1" applyAlignment="1">
      <alignment horizontal="center" vertical="top"/>
    </xf>
    <xf numFmtId="1" fontId="7" fillId="10" borderId="57" xfId="0" applyNumberFormat="1" applyFont="1" applyFill="1" applyBorder="1" applyAlignment="1">
      <alignment horizontal="center" vertical="top" wrapText="1"/>
    </xf>
    <xf numFmtId="0" fontId="23" fillId="9" borderId="44" xfId="0" applyFont="1" applyFill="1" applyBorder="1" applyAlignment="1">
      <alignment horizontal="center" vertical="top"/>
    </xf>
    <xf numFmtId="1" fontId="8" fillId="9" borderId="88" xfId="0" applyNumberFormat="1" applyFont="1" applyFill="1" applyBorder="1" applyAlignment="1">
      <alignment horizontal="center" vertical="top" wrapText="1"/>
    </xf>
    <xf numFmtId="1" fontId="7" fillId="7" borderId="56" xfId="0" applyNumberFormat="1" applyFont="1" applyFill="1" applyBorder="1" applyAlignment="1">
      <alignment horizontal="center" vertical="top" wrapText="1"/>
    </xf>
    <xf numFmtId="1" fontId="7" fillId="7" borderId="4" xfId="0" applyNumberFormat="1" applyFont="1" applyFill="1" applyBorder="1" applyAlignment="1">
      <alignment horizontal="center" vertical="top" wrapText="1"/>
    </xf>
    <xf numFmtId="1" fontId="7" fillId="0" borderId="54" xfId="0" applyNumberFormat="1" applyFont="1" applyBorder="1" applyAlignment="1">
      <alignment horizontal="center" vertical="top" wrapText="1"/>
    </xf>
    <xf numFmtId="1" fontId="7" fillId="7" borderId="22" xfId="0" applyNumberFormat="1" applyFont="1" applyFill="1" applyBorder="1" applyAlignment="1">
      <alignment horizontal="center" vertical="top" wrapText="1"/>
    </xf>
    <xf numFmtId="1" fontId="7" fillId="0" borderId="53" xfId="0" applyNumberFormat="1" applyFont="1" applyBorder="1" applyAlignment="1">
      <alignment horizontal="center" vertical="top" wrapText="1"/>
    </xf>
    <xf numFmtId="164" fontId="7" fillId="3" borderId="7" xfId="0" applyNumberFormat="1" applyFont="1" applyFill="1" applyBorder="1" applyAlignment="1">
      <alignment vertical="top" wrapText="1"/>
    </xf>
    <xf numFmtId="165" fontId="7" fillId="0" borderId="7" xfId="0" applyNumberFormat="1" applyFont="1" applyBorder="1" applyAlignment="1">
      <alignment vertical="top" wrapText="1"/>
    </xf>
    <xf numFmtId="0" fontId="12" fillId="3" borderId="72" xfId="0" applyFont="1" applyFill="1" applyBorder="1" applyAlignment="1">
      <alignment vertical="top"/>
    </xf>
    <xf numFmtId="1" fontId="7" fillId="5" borderId="51" xfId="0" applyNumberFormat="1" applyFont="1" applyFill="1" applyBorder="1" applyAlignment="1">
      <alignment horizontal="center" vertical="top" wrapText="1"/>
    </xf>
    <xf numFmtId="1" fontId="15" fillId="5" borderId="51" xfId="0" applyNumberFormat="1" applyFont="1" applyFill="1" applyBorder="1" applyAlignment="1">
      <alignment horizontal="center" vertical="top" wrapText="1"/>
    </xf>
    <xf numFmtId="1" fontId="7" fillId="5" borderId="52" xfId="0" applyNumberFormat="1" applyFont="1" applyFill="1" applyBorder="1" applyAlignment="1">
      <alignment horizontal="center" vertical="top" wrapText="1"/>
    </xf>
    <xf numFmtId="0" fontId="7" fillId="0" borderId="31" xfId="0" applyFont="1" applyBorder="1" applyAlignment="1">
      <alignment horizontal="justify" vertical="center" wrapText="1"/>
    </xf>
    <xf numFmtId="0" fontId="8" fillId="3" borderId="4" xfId="0" applyFont="1" applyFill="1" applyBorder="1" applyAlignment="1">
      <alignment vertical="top" wrapText="1"/>
    </xf>
    <xf numFmtId="164" fontId="8" fillId="3" borderId="4" xfId="0" applyNumberFormat="1" applyFont="1" applyFill="1" applyBorder="1" applyAlignment="1">
      <alignment horizontal="center" vertical="top" wrapText="1"/>
    </xf>
    <xf numFmtId="0" fontId="7" fillId="6" borderId="63" xfId="0" applyFont="1" applyFill="1" applyBorder="1" applyAlignment="1">
      <alignment horizontal="center" vertical="center" wrapText="1"/>
    </xf>
    <xf numFmtId="0" fontId="8" fillId="6" borderId="46" xfId="0" applyFont="1" applyFill="1" applyBorder="1" applyAlignment="1">
      <alignment vertical="top" wrapText="1"/>
    </xf>
    <xf numFmtId="0" fontId="7" fillId="6" borderId="46" xfId="0" applyFont="1" applyFill="1" applyBorder="1" applyAlignment="1">
      <alignment vertical="center" wrapText="1"/>
    </xf>
    <xf numFmtId="164" fontId="8" fillId="6" borderId="46" xfId="0" applyNumberFormat="1" applyFont="1" applyFill="1" applyBorder="1" applyAlignment="1">
      <alignment horizontal="center" vertical="top" wrapText="1"/>
    </xf>
    <xf numFmtId="0" fontId="7" fillId="6" borderId="47" xfId="0" applyFont="1" applyFill="1" applyBorder="1" applyAlignment="1">
      <alignment vertical="center" wrapText="1"/>
    </xf>
    <xf numFmtId="0" fontId="2" fillId="3" borderId="6" xfId="0" applyFont="1" applyFill="1" applyBorder="1" applyAlignment="1">
      <alignment horizontal="left" vertical="top" wrapText="1"/>
    </xf>
    <xf numFmtId="164" fontId="7" fillId="0" borderId="0" xfId="0" applyNumberFormat="1" applyFont="1"/>
    <xf numFmtId="0" fontId="13" fillId="0" borderId="0" xfId="0" applyFont="1"/>
    <xf numFmtId="0" fontId="25" fillId="3" borderId="60" xfId="0" applyFont="1" applyFill="1" applyBorder="1" applyAlignment="1">
      <alignment vertical="top" wrapText="1"/>
    </xf>
    <xf numFmtId="0" fontId="7" fillId="3" borderId="21" xfId="0" applyFont="1" applyFill="1" applyBorder="1" applyAlignment="1">
      <alignment horizontal="left" vertical="top" wrapText="1"/>
    </xf>
    <xf numFmtId="0" fontId="7" fillId="0" borderId="21" xfId="0" applyFont="1" applyBorder="1" applyAlignment="1">
      <alignment horizontal="left" vertical="top" wrapText="1"/>
    </xf>
    <xf numFmtId="0" fontId="7" fillId="0" borderId="31" xfId="0" applyFont="1" applyBorder="1" applyAlignment="1">
      <alignment horizontal="left" vertical="top" wrapText="1"/>
    </xf>
    <xf numFmtId="0" fontId="7" fillId="0" borderId="59" xfId="0" applyFont="1" applyBorder="1" applyAlignment="1">
      <alignment horizontal="left" vertical="top" wrapText="1"/>
    </xf>
    <xf numFmtId="0" fontId="7" fillId="3" borderId="56" xfId="0" applyFont="1" applyFill="1" applyBorder="1" applyAlignment="1">
      <alignment horizontal="center" vertical="top" wrapText="1"/>
    </xf>
    <xf numFmtId="0" fontId="7" fillId="3" borderId="59" xfId="0" applyFont="1" applyFill="1" applyBorder="1" applyAlignment="1">
      <alignment horizontal="left" vertical="top" wrapText="1"/>
    </xf>
    <xf numFmtId="0" fontId="7" fillId="3" borderId="73" xfId="0" applyFont="1" applyFill="1" applyBorder="1" applyAlignment="1">
      <alignment horizontal="left" vertical="top" wrapText="1"/>
    </xf>
    <xf numFmtId="0" fontId="7" fillId="7" borderId="15" xfId="0" applyFont="1" applyFill="1" applyBorder="1" applyAlignment="1">
      <alignment horizontal="center" vertical="top" wrapText="1"/>
    </xf>
    <xf numFmtId="0" fontId="7" fillId="6" borderId="91" xfId="0" applyFont="1" applyFill="1" applyBorder="1" applyAlignment="1">
      <alignment horizontal="justify" vertical="center" wrapText="1"/>
    </xf>
    <xf numFmtId="0" fontId="8" fillId="6" borderId="89" xfId="0" applyFont="1" applyFill="1" applyBorder="1" applyAlignment="1">
      <alignment vertical="top" wrapText="1"/>
    </xf>
    <xf numFmtId="164" fontId="8" fillId="6" borderId="89" xfId="0" applyNumberFormat="1" applyFont="1" applyFill="1" applyBorder="1" applyAlignment="1">
      <alignment horizontal="center" vertical="top" wrapText="1"/>
    </xf>
    <xf numFmtId="0" fontId="7" fillId="6" borderId="26" xfId="0" applyFont="1" applyFill="1" applyBorder="1" applyAlignment="1">
      <alignment vertical="center" wrapText="1"/>
    </xf>
    <xf numFmtId="0" fontId="12" fillId="3" borderId="56" xfId="0" applyFont="1" applyFill="1" applyBorder="1" applyAlignment="1">
      <alignment horizontal="left" vertical="top" wrapText="1"/>
    </xf>
    <xf numFmtId="0" fontId="11" fillId="0" borderId="0" xfId="0" applyFont="1" applyAlignment="1"/>
    <xf numFmtId="1" fontId="15" fillId="3" borderId="55" xfId="0" applyNumberFormat="1" applyFont="1" applyFill="1" applyBorder="1" applyAlignment="1">
      <alignment horizontal="center" vertical="top" wrapText="1"/>
    </xf>
    <xf numFmtId="0" fontId="15" fillId="3" borderId="52" xfId="0" applyFont="1" applyFill="1" applyBorder="1" applyAlignment="1">
      <alignment wrapText="1"/>
    </xf>
    <xf numFmtId="165" fontId="15" fillId="3" borderId="4" xfId="0" applyNumberFormat="1" applyFont="1" applyFill="1" applyBorder="1" applyAlignment="1">
      <alignment horizontal="center" vertical="top" wrapText="1"/>
    </xf>
    <xf numFmtId="1" fontId="15" fillId="3" borderId="51" xfId="0" applyNumberFormat="1" applyFont="1" applyFill="1" applyBorder="1" applyAlignment="1">
      <alignment horizontal="center" vertical="top" wrapText="1"/>
    </xf>
    <xf numFmtId="1" fontId="15" fillId="3" borderId="22" xfId="0" applyNumberFormat="1" applyFont="1" applyFill="1" applyBorder="1" applyAlignment="1">
      <alignment horizontal="center" vertical="top" wrapText="1"/>
    </xf>
    <xf numFmtId="1" fontId="7" fillId="0" borderId="52" xfId="0" applyNumberFormat="1" applyFont="1" applyBorder="1" applyAlignment="1">
      <alignment horizontal="center" vertical="top" wrapText="1"/>
    </xf>
    <xf numFmtId="164" fontId="8" fillId="6" borderId="51" xfId="0" applyNumberFormat="1" applyFont="1" applyFill="1" applyBorder="1" applyAlignment="1">
      <alignment horizontal="center" vertical="top" wrapText="1"/>
    </xf>
    <xf numFmtId="164" fontId="7" fillId="3" borderId="17" xfId="0" applyNumberFormat="1" applyFont="1" applyFill="1" applyBorder="1" applyAlignment="1">
      <alignment horizontal="center" vertical="top" wrapText="1"/>
    </xf>
    <xf numFmtId="0" fontId="7" fillId="6" borderId="67" xfId="0" applyFont="1" applyFill="1" applyBorder="1" applyAlignment="1">
      <alignment horizontal="justify" vertical="center" wrapText="1"/>
    </xf>
    <xf numFmtId="0" fontId="8" fillId="3" borderId="10" xfId="0" applyFont="1" applyFill="1" applyBorder="1" applyAlignment="1">
      <alignment horizontal="left" vertical="top" wrapText="1"/>
    </xf>
    <xf numFmtId="0" fontId="8" fillId="6" borderId="56" xfId="0" applyFont="1" applyFill="1" applyBorder="1" applyAlignment="1">
      <alignment vertical="top" wrapText="1"/>
    </xf>
    <xf numFmtId="164" fontId="7" fillId="3" borderId="51" xfId="0" applyNumberFormat="1" applyFont="1" applyFill="1" applyBorder="1" applyAlignment="1">
      <alignment horizontal="center" vertical="top" wrapText="1"/>
    </xf>
    <xf numFmtId="1" fontId="7" fillId="3" borderId="4" xfId="0" applyNumberFormat="1" applyFont="1" applyFill="1" applyBorder="1" applyAlignment="1">
      <alignment horizontal="center" vertical="top"/>
    </xf>
    <xf numFmtId="1" fontId="7" fillId="3" borderId="51" xfId="0" applyNumberFormat="1" applyFont="1" applyFill="1" applyBorder="1" applyAlignment="1">
      <alignment horizontal="center" vertical="top"/>
    </xf>
    <xf numFmtId="1" fontId="7" fillId="7" borderId="51" xfId="0" applyNumberFormat="1" applyFont="1" applyFill="1" applyBorder="1" applyAlignment="1">
      <alignment horizontal="center" vertical="top" wrapText="1"/>
    </xf>
    <xf numFmtId="0" fontId="7" fillId="3" borderId="93" xfId="0" applyFont="1" applyFill="1" applyBorder="1" applyAlignment="1">
      <alignment horizontal="left" vertical="top" wrapText="1"/>
    </xf>
    <xf numFmtId="164" fontId="7" fillId="3" borderId="51" xfId="0" applyNumberFormat="1" applyFont="1" applyFill="1" applyBorder="1" applyAlignment="1">
      <alignment vertical="top" wrapText="1"/>
    </xf>
    <xf numFmtId="165" fontId="7" fillId="0" borderId="51" xfId="0" applyNumberFormat="1" applyFont="1" applyBorder="1" applyAlignment="1">
      <alignment vertical="top" wrapText="1"/>
    </xf>
    <xf numFmtId="1" fontId="15" fillId="3" borderId="4" xfId="0" applyNumberFormat="1" applyFont="1" applyFill="1" applyBorder="1" applyAlignment="1">
      <alignment horizontal="center" vertical="top"/>
    </xf>
    <xf numFmtId="0" fontId="8" fillId="6" borderId="23" xfId="0" applyFont="1" applyFill="1" applyBorder="1" applyAlignment="1">
      <alignment vertical="top" wrapText="1"/>
    </xf>
    <xf numFmtId="0" fontId="4" fillId="0" borderId="0" xfId="0" applyFont="1"/>
    <xf numFmtId="0" fontId="4" fillId="0" borderId="0" xfId="0" applyFont="1" applyAlignment="1">
      <alignment vertical="top" wrapText="1"/>
    </xf>
    <xf numFmtId="0" fontId="4" fillId="0" borderId="0" xfId="0" applyFont="1" applyAlignment="1">
      <alignment vertical="top" wrapText="1"/>
    </xf>
    <xf numFmtId="0" fontId="3" fillId="0" borderId="0" xfId="0" applyFont="1"/>
    <xf numFmtId="0" fontId="26" fillId="0" borderId="0" xfId="0" applyFont="1"/>
    <xf numFmtId="1" fontId="10" fillId="2" borderId="75" xfId="0" applyNumberFormat="1" applyFont="1" applyFill="1" applyBorder="1" applyAlignment="1">
      <alignment horizontal="center" vertical="center" wrapText="1"/>
    </xf>
    <xf numFmtId="0" fontId="8" fillId="4" borderId="75" xfId="0" applyFont="1" applyFill="1" applyBorder="1" applyAlignment="1">
      <alignment horizontal="center" vertical="top" wrapText="1"/>
    </xf>
    <xf numFmtId="1" fontId="8" fillId="9" borderId="7" xfId="0" applyNumberFormat="1" applyFont="1" applyFill="1" applyBorder="1" applyAlignment="1">
      <alignment vertical="top" wrapText="1"/>
    </xf>
    <xf numFmtId="1" fontId="8" fillId="9" borderId="6" xfId="0" applyNumberFormat="1" applyFont="1" applyFill="1" applyBorder="1" applyAlignment="1">
      <alignment vertical="top" wrapText="1"/>
    </xf>
    <xf numFmtId="1" fontId="8" fillId="9" borderId="9" xfId="0" applyNumberFormat="1" applyFont="1" applyFill="1" applyBorder="1" applyAlignment="1">
      <alignment vertical="top" wrapText="1"/>
    </xf>
    <xf numFmtId="1" fontId="8" fillId="9" borderId="65" xfId="0" applyNumberFormat="1" applyFont="1" applyFill="1" applyBorder="1" applyAlignment="1">
      <alignment vertical="top" wrapText="1"/>
    </xf>
    <xf numFmtId="0" fontId="8" fillId="5" borderId="75" xfId="0" applyFont="1" applyFill="1" applyBorder="1" applyAlignment="1">
      <alignment horizontal="center" vertical="top" wrapText="1"/>
    </xf>
    <xf numFmtId="1" fontId="15" fillId="3" borderId="25" xfId="0" applyNumberFormat="1" applyFont="1" applyFill="1" applyBorder="1" applyAlignment="1">
      <alignment vertical="top" wrapText="1"/>
    </xf>
    <xf numFmtId="0" fontId="10" fillId="2" borderId="52" xfId="0" applyFont="1" applyFill="1" applyBorder="1" applyAlignment="1">
      <alignment horizontal="center" vertical="center" wrapText="1"/>
    </xf>
    <xf numFmtId="165" fontId="8" fillId="9" borderId="35" xfId="0" applyNumberFormat="1" applyFont="1" applyFill="1" applyBorder="1" applyAlignment="1">
      <alignment horizontal="center" vertical="top" wrapText="1"/>
    </xf>
    <xf numFmtId="165" fontId="8" fillId="9" borderId="28" xfId="0" applyNumberFormat="1" applyFont="1" applyFill="1" applyBorder="1" applyAlignment="1">
      <alignment horizontal="center" vertical="top" wrapText="1"/>
    </xf>
    <xf numFmtId="165" fontId="8" fillId="9" borderId="38" xfId="0" applyNumberFormat="1" applyFont="1" applyFill="1" applyBorder="1" applyAlignment="1">
      <alignment horizontal="center" vertical="top" wrapText="1"/>
    </xf>
    <xf numFmtId="165" fontId="8" fillId="9" borderId="47" xfId="0" applyNumberFormat="1" applyFont="1" applyFill="1" applyBorder="1" applyAlignment="1">
      <alignment horizontal="center" vertical="top" wrapText="1"/>
    </xf>
    <xf numFmtId="165" fontId="8" fillId="3" borderId="52" xfId="0" applyNumberFormat="1" applyFont="1" applyFill="1" applyBorder="1" applyAlignment="1">
      <alignment horizontal="center" vertical="top" wrapText="1"/>
    </xf>
    <xf numFmtId="1" fontId="7" fillId="3" borderId="7" xfId="0" applyNumberFormat="1" applyFont="1" applyFill="1" applyBorder="1" applyAlignment="1">
      <alignment horizontal="left" vertical="top" wrapText="1"/>
    </xf>
    <xf numFmtId="1" fontId="7" fillId="3" borderId="65" xfId="0" applyNumberFormat="1" applyFont="1" applyFill="1" applyBorder="1" applyAlignment="1">
      <alignment horizontal="left" vertical="top" wrapText="1"/>
    </xf>
    <xf numFmtId="165" fontId="7" fillId="3" borderId="26" xfId="0" applyNumberFormat="1" applyFont="1" applyFill="1" applyBorder="1" applyAlignment="1">
      <alignment horizontal="center" vertical="top" wrapText="1"/>
    </xf>
    <xf numFmtId="165" fontId="7" fillId="0" borderId="55" xfId="0" applyNumberFormat="1" applyFont="1" applyBorder="1" applyAlignment="1">
      <alignment horizontal="center" vertical="top" wrapText="1"/>
    </xf>
    <xf numFmtId="165" fontId="7" fillId="3" borderId="35" xfId="0" applyNumberFormat="1" applyFont="1" applyFill="1" applyBorder="1" applyAlignment="1">
      <alignment horizontal="center" vertical="top" wrapText="1"/>
    </xf>
    <xf numFmtId="165" fontId="15" fillId="3" borderId="47" xfId="0" applyNumberFormat="1" applyFont="1" applyFill="1" applyBorder="1" applyAlignment="1">
      <alignment horizontal="center" vertical="top" wrapText="1"/>
    </xf>
    <xf numFmtId="1" fontId="7" fillId="3" borderId="7" xfId="0" applyNumberFormat="1" applyFont="1" applyFill="1" applyBorder="1" applyAlignment="1">
      <alignment vertical="top" wrapText="1"/>
    </xf>
    <xf numFmtId="1" fontId="7" fillId="3" borderId="65" xfId="0" applyNumberFormat="1" applyFont="1" applyFill="1" applyBorder="1" applyAlignment="1">
      <alignment vertical="top" wrapText="1"/>
    </xf>
    <xf numFmtId="1" fontId="7" fillId="0" borderId="7" xfId="0" applyNumberFormat="1" applyFont="1" applyBorder="1" applyAlignment="1">
      <alignment vertical="top" wrapText="1"/>
    </xf>
    <xf numFmtId="1" fontId="7" fillId="7" borderId="7" xfId="0" applyNumberFormat="1" applyFont="1" applyFill="1" applyBorder="1" applyAlignment="1">
      <alignment vertical="top" wrapText="1"/>
    </xf>
    <xf numFmtId="1" fontId="7" fillId="7" borderId="65" xfId="0" applyNumberFormat="1" applyFont="1" applyFill="1" applyBorder="1" applyAlignment="1">
      <alignment vertical="top" wrapText="1"/>
    </xf>
    <xf numFmtId="165" fontId="7" fillId="3" borderId="47" xfId="0" applyNumberFormat="1" applyFont="1" applyFill="1" applyBorder="1" applyAlignment="1">
      <alignment horizontal="center" vertical="top" wrapText="1"/>
    </xf>
    <xf numFmtId="1" fontId="5" fillId="3" borderId="6" xfId="0" applyNumberFormat="1" applyFont="1" applyFill="1" applyBorder="1" applyAlignment="1">
      <alignment horizontal="left" vertical="top" wrapText="1"/>
    </xf>
    <xf numFmtId="1" fontId="7" fillId="3" borderId="6" xfId="0" applyNumberFormat="1" applyFont="1" applyFill="1" applyBorder="1" applyAlignment="1">
      <alignment horizontal="left" vertical="top" wrapText="1"/>
    </xf>
    <xf numFmtId="1" fontId="7" fillId="3" borderId="6" xfId="0" applyNumberFormat="1" applyFont="1" applyFill="1" applyBorder="1" applyAlignment="1">
      <alignment vertical="top" wrapText="1"/>
    </xf>
    <xf numFmtId="1" fontId="7" fillId="3" borderId="25" xfId="0" applyNumberFormat="1" applyFont="1" applyFill="1" applyBorder="1" applyAlignment="1">
      <alignment vertical="top" wrapText="1"/>
    </xf>
    <xf numFmtId="165" fontId="7" fillId="0" borderId="26" xfId="0" applyNumberFormat="1" applyFont="1" applyBorder="1" applyAlignment="1">
      <alignment horizontal="center" vertical="top" wrapText="1"/>
    </xf>
    <xf numFmtId="165" fontId="15" fillId="3" borderId="55" xfId="0" applyNumberFormat="1" applyFont="1" applyFill="1" applyBorder="1" applyAlignment="1">
      <alignment horizontal="center" vertical="top" wrapText="1"/>
    </xf>
    <xf numFmtId="1" fontId="7" fillId="3" borderId="7" xfId="1" applyNumberFormat="1" applyFont="1" applyFill="1" applyBorder="1" applyAlignment="1">
      <alignment horizontal="left" vertical="top" wrapText="1"/>
    </xf>
    <xf numFmtId="1" fontId="7" fillId="3" borderId="6" xfId="1" applyNumberFormat="1" applyFont="1" applyFill="1" applyBorder="1" applyAlignment="1">
      <alignment horizontal="left" vertical="top" wrapText="1"/>
    </xf>
    <xf numFmtId="1" fontId="7" fillId="3" borderId="6" xfId="1" applyNumberFormat="1" applyFont="1" applyFill="1" applyBorder="1" applyAlignment="1">
      <alignment vertical="top" wrapText="1"/>
    </xf>
    <xf numFmtId="0" fontId="15" fillId="3" borderId="6" xfId="0" applyFont="1" applyFill="1" applyBorder="1" applyAlignment="1">
      <alignment vertical="top" wrapText="1"/>
    </xf>
    <xf numFmtId="0" fontId="15" fillId="0" borderId="6" xfId="0" applyFont="1" applyBorder="1" applyAlignment="1">
      <alignment vertical="top"/>
    </xf>
    <xf numFmtId="164" fontId="7" fillId="3" borderId="35" xfId="0" applyNumberFormat="1" applyFont="1" applyFill="1" applyBorder="1" applyAlignment="1">
      <alignment horizontal="center" vertical="top" wrapText="1"/>
    </xf>
    <xf numFmtId="0" fontId="7" fillId="3" borderId="35" xfId="0" applyFont="1" applyFill="1" applyBorder="1" applyAlignment="1">
      <alignment horizontal="center" vertical="top" wrapText="1"/>
    </xf>
    <xf numFmtId="164" fontId="7" fillId="3" borderId="55" xfId="0" applyNumberFormat="1" applyFont="1" applyFill="1" applyBorder="1" applyAlignment="1">
      <alignment horizontal="center" vertical="top" wrapText="1"/>
    </xf>
    <xf numFmtId="1" fontId="7" fillId="3" borderId="25" xfId="0" applyNumberFormat="1" applyFont="1" applyFill="1" applyBorder="1" applyAlignment="1">
      <alignment horizontal="left" vertical="top" wrapText="1"/>
    </xf>
    <xf numFmtId="1" fontId="7" fillId="3" borderId="75" xfId="0" applyNumberFormat="1" applyFont="1" applyFill="1" applyBorder="1" applyAlignment="1">
      <alignment vertical="top" wrapText="1"/>
    </xf>
    <xf numFmtId="165" fontId="15" fillId="3" borderId="35" xfId="0" applyNumberFormat="1" applyFont="1" applyFill="1" applyBorder="1" applyAlignment="1">
      <alignment horizontal="center" vertical="top" wrapText="1"/>
    </xf>
    <xf numFmtId="165" fontId="15" fillId="3" borderId="54" xfId="0" applyNumberFormat="1" applyFont="1" applyFill="1" applyBorder="1" applyAlignment="1">
      <alignment horizontal="center" vertical="top" wrapText="1"/>
    </xf>
    <xf numFmtId="165" fontId="7" fillId="3" borderId="52" xfId="0" applyNumberFormat="1" applyFont="1" applyFill="1" applyBorder="1" applyAlignment="1">
      <alignment horizontal="center" vertical="top" wrapText="1"/>
    </xf>
    <xf numFmtId="1" fontId="15" fillId="3" borderId="65" xfId="0" applyNumberFormat="1" applyFont="1" applyFill="1" applyBorder="1" applyAlignment="1">
      <alignment vertical="top" wrapText="1"/>
    </xf>
    <xf numFmtId="1" fontId="15" fillId="3" borderId="7" xfId="0" applyNumberFormat="1" applyFont="1" applyFill="1" applyBorder="1" applyAlignment="1">
      <alignment horizontal="left" vertical="top" wrapText="1"/>
    </xf>
    <xf numFmtId="1" fontId="15" fillId="3" borderId="65" xfId="0" applyNumberFormat="1" applyFont="1" applyFill="1" applyBorder="1" applyAlignment="1">
      <alignment horizontal="left" vertical="top" wrapText="1"/>
    </xf>
    <xf numFmtId="1" fontId="15" fillId="3" borderId="6" xfId="0" applyNumberFormat="1" applyFont="1" applyFill="1" applyBorder="1" applyAlignment="1">
      <alignment horizontal="left" vertical="top" wrapText="1"/>
    </xf>
    <xf numFmtId="0" fontId="3" fillId="3" borderId="70" xfId="0" applyFont="1" applyFill="1" applyBorder="1" applyAlignment="1">
      <alignment vertical="top" wrapText="1"/>
    </xf>
    <xf numFmtId="0" fontId="5" fillId="3" borderId="94" xfId="0" applyFont="1" applyFill="1" applyBorder="1" applyAlignment="1">
      <alignment vertical="top" wrapText="1"/>
    </xf>
    <xf numFmtId="165" fontId="7" fillId="3" borderId="28" xfId="0" applyNumberFormat="1" applyFont="1" applyFill="1" applyBorder="1" applyAlignment="1">
      <alignment horizontal="center" vertical="top" wrapText="1"/>
    </xf>
    <xf numFmtId="165" fontId="7" fillId="3" borderId="95" xfId="0" applyNumberFormat="1" applyFont="1" applyFill="1" applyBorder="1" applyAlignment="1">
      <alignment horizontal="center" vertical="top" wrapText="1"/>
    </xf>
    <xf numFmtId="165" fontId="15" fillId="3" borderId="96" xfId="0" applyNumberFormat="1" applyFont="1" applyFill="1" applyBorder="1" applyAlignment="1">
      <alignment horizontal="center" vertical="top" wrapText="1"/>
    </xf>
    <xf numFmtId="165" fontId="7" fillId="0" borderId="95" xfId="0" applyNumberFormat="1" applyFont="1" applyBorder="1" applyAlignment="1">
      <alignment horizontal="center" vertical="top" wrapText="1"/>
    </xf>
    <xf numFmtId="165" fontId="7" fillId="3" borderId="97" xfId="0" applyNumberFormat="1" applyFont="1" applyFill="1" applyBorder="1" applyAlignment="1">
      <alignment horizontal="center" vertical="top" wrapText="1"/>
    </xf>
    <xf numFmtId="0" fontId="5" fillId="3" borderId="98" xfId="0" applyFont="1" applyFill="1" applyBorder="1" applyAlignment="1">
      <alignment vertical="top" wrapText="1"/>
    </xf>
    <xf numFmtId="0" fontId="7" fillId="6" borderId="7" xfId="0" applyFont="1" applyFill="1" applyBorder="1" applyAlignment="1">
      <alignment vertical="center" wrapText="1"/>
    </xf>
    <xf numFmtId="0" fontId="7" fillId="0" borderId="6" xfId="0" applyFont="1" applyBorder="1"/>
    <xf numFmtId="164" fontId="8" fillId="6" borderId="99" xfId="0" applyNumberFormat="1" applyFont="1" applyFill="1" applyBorder="1" applyAlignment="1">
      <alignment horizontal="center" vertical="top" wrapText="1"/>
    </xf>
    <xf numFmtId="165" fontId="8" fillId="3" borderId="35" xfId="0" applyNumberFormat="1" applyFont="1" applyFill="1" applyBorder="1" applyAlignment="1">
      <alignment horizontal="center" vertical="top" wrapText="1"/>
    </xf>
    <xf numFmtId="164" fontId="8" fillId="0" borderId="28" xfId="0" applyNumberFormat="1" applyFont="1" applyBorder="1" applyAlignment="1">
      <alignment horizontal="center" vertical="top" wrapText="1"/>
    </xf>
    <xf numFmtId="0" fontId="8" fillId="6" borderId="100" xfId="0" applyFont="1" applyFill="1" applyBorder="1" applyAlignment="1">
      <alignment horizontal="center" vertical="top" wrapText="1"/>
    </xf>
    <xf numFmtId="0" fontId="7" fillId="3" borderId="6" xfId="0" applyFont="1" applyFill="1" applyBorder="1"/>
    <xf numFmtId="0" fontId="7" fillId="0" borderId="65" xfId="0" applyFont="1" applyBorder="1"/>
    <xf numFmtId="164" fontId="8" fillId="5" borderId="75" xfId="0" applyNumberFormat="1" applyFont="1" applyFill="1" applyBorder="1" applyAlignment="1">
      <alignment horizontal="center" vertical="top" wrapText="1"/>
    </xf>
    <xf numFmtId="164" fontId="8" fillId="6" borderId="28" xfId="0" applyNumberFormat="1" applyFont="1" applyFill="1" applyBorder="1" applyAlignment="1">
      <alignment horizontal="center" vertical="top" wrapText="1"/>
    </xf>
    <xf numFmtId="165" fontId="8" fillId="3" borderId="28" xfId="0" applyNumberFormat="1" applyFont="1" applyFill="1" applyBorder="1" applyAlignment="1">
      <alignment horizontal="center" vertical="top" wrapText="1"/>
    </xf>
    <xf numFmtId="164" fontId="8" fillId="0" borderId="47" xfId="0" applyNumberFormat="1" applyFont="1" applyBorder="1" applyAlignment="1">
      <alignment horizontal="center" vertical="top" wrapText="1"/>
    </xf>
    <xf numFmtId="165" fontId="8" fillId="3" borderId="26" xfId="0" applyNumberFormat="1" applyFont="1" applyFill="1" applyBorder="1" applyAlignment="1">
      <alignment horizontal="center" vertical="top" wrapText="1"/>
    </xf>
    <xf numFmtId="1" fontId="15" fillId="3" borderId="25" xfId="0" applyNumberFormat="1" applyFont="1" applyFill="1" applyBorder="1" applyAlignment="1">
      <alignment horizontal="left" vertical="top" wrapText="1"/>
    </xf>
    <xf numFmtId="1" fontId="5" fillId="3" borderId="25" xfId="0" applyNumberFormat="1" applyFont="1" applyFill="1" applyBorder="1" applyAlignment="1">
      <alignment vertical="top" wrapText="1"/>
    </xf>
    <xf numFmtId="164" fontId="5" fillId="3" borderId="65" xfId="0" applyNumberFormat="1" applyFont="1" applyFill="1" applyBorder="1" applyAlignment="1">
      <alignment vertical="top" wrapText="1"/>
    </xf>
    <xf numFmtId="0" fontId="8" fillId="6" borderId="101" xfId="0" applyFont="1" applyFill="1" applyBorder="1" applyAlignment="1">
      <alignment horizontal="center" vertical="top" wrapText="1"/>
    </xf>
    <xf numFmtId="164" fontId="7" fillId="3" borderId="28" xfId="0" applyNumberFormat="1" applyFont="1" applyFill="1" applyBorder="1" applyAlignment="1">
      <alignment horizontal="center" vertical="top" wrapText="1"/>
    </xf>
    <xf numFmtId="165" fontId="7" fillId="3" borderId="55" xfId="0" applyNumberFormat="1" applyFont="1" applyFill="1" applyBorder="1" applyAlignment="1">
      <alignment horizontal="center" vertical="top" wrapText="1"/>
    </xf>
    <xf numFmtId="164" fontId="8" fillId="6" borderId="26" xfId="0" applyNumberFormat="1" applyFont="1" applyFill="1" applyBorder="1" applyAlignment="1">
      <alignment horizontal="center" vertical="top" wrapText="1"/>
    </xf>
    <xf numFmtId="164" fontId="8" fillId="3" borderId="28" xfId="0" applyNumberFormat="1" applyFont="1" applyFill="1" applyBorder="1" applyAlignment="1">
      <alignment horizontal="center" vertical="top" wrapText="1"/>
    </xf>
    <xf numFmtId="165" fontId="8" fillId="0" borderId="28" xfId="0" applyNumberFormat="1" applyFont="1" applyBorder="1" applyAlignment="1">
      <alignment horizontal="center" vertical="top" wrapText="1"/>
    </xf>
    <xf numFmtId="164" fontId="8" fillId="4" borderId="75" xfId="0" applyNumberFormat="1" applyFont="1" applyFill="1" applyBorder="1" applyAlignment="1">
      <alignment horizontal="center" vertical="top" wrapText="1"/>
    </xf>
    <xf numFmtId="1" fontId="8" fillId="9" borderId="75" xfId="0" applyNumberFormat="1" applyFont="1" applyFill="1" applyBorder="1" applyAlignment="1">
      <alignment vertical="top" wrapText="1"/>
    </xf>
    <xf numFmtId="1" fontId="5" fillId="3" borderId="7" xfId="0" applyNumberFormat="1" applyFont="1" applyFill="1" applyBorder="1" applyAlignment="1">
      <alignment vertical="top" wrapText="1"/>
    </xf>
    <xf numFmtId="165" fontId="8" fillId="9" borderId="52" xfId="0" applyNumberFormat="1" applyFont="1" applyFill="1" applyBorder="1" applyAlignment="1">
      <alignment horizontal="center" vertical="top" wrapText="1"/>
    </xf>
    <xf numFmtId="165" fontId="8" fillId="0" borderId="26" xfId="0" applyNumberFormat="1" applyFont="1" applyBorder="1" applyAlignment="1">
      <alignment horizontal="center" vertical="top" wrapText="1"/>
    </xf>
    <xf numFmtId="165" fontId="15" fillId="3" borderId="28" xfId="0" applyNumberFormat="1" applyFont="1" applyFill="1" applyBorder="1" applyAlignment="1">
      <alignment horizontal="center" vertical="top" wrapText="1"/>
    </xf>
    <xf numFmtId="0" fontId="7" fillId="6" borderId="75" xfId="0" applyFont="1" applyFill="1" applyBorder="1" applyAlignment="1">
      <alignment vertical="center" wrapText="1"/>
    </xf>
    <xf numFmtId="0" fontId="7" fillId="0" borderId="7" xfId="0" applyFont="1" applyBorder="1"/>
    <xf numFmtId="164" fontId="7" fillId="4" borderId="75" xfId="0" applyNumberFormat="1" applyFont="1" applyFill="1" applyBorder="1" applyAlignment="1">
      <alignment horizontal="center" vertical="top" wrapText="1"/>
    </xf>
    <xf numFmtId="1" fontId="16" fillId="9" borderId="6" xfId="0" applyNumberFormat="1" applyFont="1" applyFill="1" applyBorder="1" applyAlignment="1">
      <alignment vertical="top" wrapText="1"/>
    </xf>
    <xf numFmtId="165" fontId="8" fillId="6" borderId="52" xfId="0" applyNumberFormat="1" applyFont="1" applyFill="1" applyBorder="1" applyAlignment="1">
      <alignment horizontal="center" vertical="top" wrapText="1"/>
    </xf>
    <xf numFmtId="165" fontId="7" fillId="9" borderId="35" xfId="0" applyNumberFormat="1" applyFont="1" applyFill="1" applyBorder="1" applyAlignment="1">
      <alignment horizontal="center" vertical="top" wrapText="1"/>
    </xf>
    <xf numFmtId="165" fontId="7" fillId="9" borderId="28" xfId="0" applyNumberFormat="1" applyFont="1" applyFill="1" applyBorder="1" applyAlignment="1">
      <alignment horizontal="center" vertical="top" wrapText="1"/>
    </xf>
    <xf numFmtId="0" fontId="4" fillId="3" borderId="102" xfId="0" applyFont="1" applyFill="1" applyBorder="1" applyAlignment="1">
      <alignment vertical="top" wrapText="1"/>
    </xf>
    <xf numFmtId="0" fontId="4" fillId="3" borderId="103" xfId="0" applyFont="1" applyFill="1" applyBorder="1" applyAlignment="1">
      <alignment vertical="top" wrapText="1"/>
    </xf>
    <xf numFmtId="165" fontId="7" fillId="9" borderId="47" xfId="0" applyNumberFormat="1" applyFont="1" applyFill="1" applyBorder="1" applyAlignment="1">
      <alignment horizontal="center" vertical="top" wrapText="1"/>
    </xf>
    <xf numFmtId="165" fontId="7" fillId="0" borderId="35" xfId="0" applyNumberFormat="1" applyFont="1" applyBorder="1" applyAlignment="1">
      <alignment horizontal="center" vertical="top" wrapText="1"/>
    </xf>
    <xf numFmtId="164" fontId="15" fillId="3" borderId="38" xfId="0" applyNumberFormat="1" applyFont="1" applyFill="1" applyBorder="1" applyAlignment="1">
      <alignment horizontal="center" vertical="top" wrapText="1"/>
    </xf>
    <xf numFmtId="164" fontId="15" fillId="3" borderId="96" xfId="0" applyNumberFormat="1" applyFont="1" applyFill="1" applyBorder="1" applyAlignment="1">
      <alignment horizontal="center"/>
    </xf>
    <xf numFmtId="0" fontId="5" fillId="3" borderId="103" xfId="0" applyFont="1" applyFill="1" applyBorder="1" applyAlignment="1">
      <alignment vertical="top" wrapText="1"/>
    </xf>
    <xf numFmtId="0" fontId="4" fillId="3" borderId="94" xfId="0" applyFont="1" applyFill="1" applyBorder="1" applyAlignment="1">
      <alignment vertical="top" wrapText="1"/>
    </xf>
    <xf numFmtId="164" fontId="15" fillId="3" borderId="96" xfId="0" applyNumberFormat="1" applyFont="1" applyFill="1" applyBorder="1" applyAlignment="1">
      <alignment horizontal="center" vertical="top"/>
    </xf>
    <xf numFmtId="0" fontId="15" fillId="3" borderId="94" xfId="0" applyFont="1" applyFill="1" applyBorder="1" applyAlignment="1">
      <alignment vertical="top" wrapText="1"/>
    </xf>
    <xf numFmtId="0" fontId="15" fillId="3" borderId="103" xfId="0" applyFont="1" applyFill="1" applyBorder="1" applyAlignment="1">
      <alignment vertical="top" wrapText="1"/>
    </xf>
    <xf numFmtId="1" fontId="15" fillId="3" borderId="104" xfId="0" applyNumberFormat="1" applyFont="1" applyFill="1" applyBorder="1" applyAlignment="1">
      <alignment vertical="top" wrapText="1"/>
    </xf>
    <xf numFmtId="1" fontId="7" fillId="0" borderId="25" xfId="0" applyNumberFormat="1" applyFont="1" applyBorder="1" applyAlignment="1">
      <alignment vertical="top" wrapText="1"/>
    </xf>
    <xf numFmtId="164" fontId="7" fillId="3" borderId="26" xfId="0" applyNumberFormat="1" applyFont="1" applyFill="1" applyBorder="1" applyAlignment="1">
      <alignment horizontal="center" vertical="top" wrapText="1"/>
    </xf>
    <xf numFmtId="1" fontId="15" fillId="3" borderId="105" xfId="0" applyNumberFormat="1" applyFont="1" applyFill="1" applyBorder="1" applyAlignment="1">
      <alignment vertical="top" wrapText="1"/>
    </xf>
    <xf numFmtId="0" fontId="7" fillId="6" borderId="25" xfId="0" applyFont="1" applyFill="1" applyBorder="1" applyAlignment="1">
      <alignment vertical="center" wrapText="1"/>
    </xf>
    <xf numFmtId="0" fontId="7" fillId="6" borderId="6" xfId="0" applyFont="1" applyFill="1" applyBorder="1" applyAlignment="1">
      <alignment vertical="center" wrapText="1"/>
    </xf>
    <xf numFmtId="164" fontId="7" fillId="3" borderId="47" xfId="0" applyNumberFormat="1" applyFont="1" applyFill="1" applyBorder="1" applyAlignment="1">
      <alignment horizontal="center" vertical="top" wrapText="1"/>
    </xf>
    <xf numFmtId="164" fontId="7" fillId="3" borderId="52" xfId="0" applyNumberFormat="1" applyFont="1" applyFill="1" applyBorder="1" applyAlignment="1">
      <alignment horizontal="center" vertical="top" wrapText="1"/>
    </xf>
    <xf numFmtId="164" fontId="8" fillId="6" borderId="35" xfId="0" applyNumberFormat="1" applyFont="1" applyFill="1" applyBorder="1" applyAlignment="1">
      <alignment horizontal="center" vertical="top" wrapText="1"/>
    </xf>
    <xf numFmtId="1" fontId="7" fillId="5" borderId="25" xfId="0" applyNumberFormat="1" applyFont="1" applyFill="1" applyBorder="1" applyAlignment="1">
      <alignment horizontal="left" vertical="top" wrapText="1"/>
    </xf>
    <xf numFmtId="165" fontId="8" fillId="5" borderId="26" xfId="0" applyNumberFormat="1" applyFont="1" applyFill="1" applyBorder="1" applyAlignment="1">
      <alignment horizontal="center" vertical="top" wrapText="1"/>
    </xf>
    <xf numFmtId="165" fontId="8" fillId="6" borderId="28" xfId="0" applyNumberFormat="1" applyFont="1" applyFill="1" applyBorder="1" applyAlignment="1">
      <alignment horizontal="center" vertical="top" wrapText="1"/>
    </xf>
    <xf numFmtId="165" fontId="8" fillId="3" borderId="47" xfId="0" applyNumberFormat="1" applyFont="1" applyFill="1" applyBorder="1" applyAlignment="1">
      <alignment horizontal="center" vertical="top" wrapText="1"/>
    </xf>
    <xf numFmtId="1" fontId="7" fillId="3" borderId="24" xfId="0" applyNumberFormat="1" applyFont="1" applyFill="1" applyBorder="1" applyAlignment="1">
      <alignment vertical="top" wrapText="1"/>
    </xf>
    <xf numFmtId="165" fontId="7" fillId="0" borderId="52" xfId="0" applyNumberFormat="1" applyFont="1" applyBorder="1" applyAlignment="1">
      <alignment horizontal="center" vertical="top" wrapText="1"/>
    </xf>
    <xf numFmtId="0" fontId="15" fillId="7" borderId="65" xfId="0" applyFont="1" applyFill="1" applyBorder="1" applyAlignment="1">
      <alignment vertical="top" wrapText="1"/>
    </xf>
    <xf numFmtId="1" fontId="7" fillId="3" borderId="61" xfId="0" applyNumberFormat="1" applyFont="1" applyFill="1" applyBorder="1" applyAlignment="1">
      <alignment vertical="top" wrapText="1"/>
    </xf>
    <xf numFmtId="164" fontId="7" fillId="3" borderId="95" xfId="0" applyNumberFormat="1" applyFont="1" applyFill="1" applyBorder="1" applyAlignment="1">
      <alignment horizontal="center" vertical="top" wrapText="1"/>
    </xf>
    <xf numFmtId="165" fontId="15" fillId="3" borderId="52" xfId="0" applyNumberFormat="1" applyFont="1" applyFill="1" applyBorder="1" applyAlignment="1">
      <alignment horizontal="center" vertical="top" wrapText="1"/>
    </xf>
    <xf numFmtId="165" fontId="15" fillId="3" borderId="26" xfId="0" applyNumberFormat="1" applyFont="1" applyFill="1" applyBorder="1" applyAlignment="1">
      <alignment horizontal="center" vertical="top" wrapText="1"/>
    </xf>
    <xf numFmtId="165" fontId="8" fillId="6" borderId="35" xfId="0" applyNumberFormat="1" applyFont="1" applyFill="1" applyBorder="1" applyAlignment="1">
      <alignment horizontal="center" vertical="top" wrapText="1"/>
    </xf>
    <xf numFmtId="164" fontId="8" fillId="0" borderId="38" xfId="0" applyNumberFormat="1" applyFont="1" applyBorder="1" applyAlignment="1">
      <alignment horizontal="center" vertical="top" wrapText="1"/>
    </xf>
    <xf numFmtId="164" fontId="8" fillId="0" borderId="106" xfId="0" applyNumberFormat="1" applyFont="1" applyBorder="1" applyAlignment="1">
      <alignment horizontal="center" vertical="top" wrapText="1"/>
    </xf>
    <xf numFmtId="164" fontId="8" fillId="0" borderId="35" xfId="0" applyNumberFormat="1" applyFont="1" applyBorder="1" applyAlignment="1">
      <alignment horizontal="center" vertical="top" wrapText="1"/>
    </xf>
    <xf numFmtId="165" fontId="8" fillId="6" borderId="107" xfId="0" applyNumberFormat="1" applyFont="1" applyFill="1" applyBorder="1" applyAlignment="1">
      <alignment horizontal="center" vertical="top" wrapText="1"/>
    </xf>
    <xf numFmtId="164" fontId="8" fillId="0" borderId="108" xfId="0" applyNumberFormat="1" applyFont="1" applyBorder="1" applyAlignment="1">
      <alignment horizontal="center" vertical="top" wrapText="1"/>
    </xf>
    <xf numFmtId="1" fontId="8" fillId="9" borderId="25" xfId="0" applyNumberFormat="1" applyFont="1" applyFill="1" applyBorder="1" applyAlignment="1">
      <alignment vertical="top" wrapText="1"/>
    </xf>
    <xf numFmtId="1" fontId="7" fillId="7" borderId="25" xfId="0" applyNumberFormat="1" applyFont="1" applyFill="1" applyBorder="1" applyAlignment="1">
      <alignment vertical="top" wrapText="1"/>
    </xf>
    <xf numFmtId="165" fontId="7" fillId="9" borderId="26" xfId="0" applyNumberFormat="1" applyFont="1" applyFill="1" applyBorder="1" applyAlignment="1">
      <alignment horizontal="center" vertical="top" wrapText="1"/>
    </xf>
    <xf numFmtId="1" fontId="7" fillId="7" borderId="61" xfId="0" applyNumberFormat="1" applyFont="1" applyFill="1" applyBorder="1" applyAlignment="1">
      <alignment vertical="top" wrapText="1"/>
    </xf>
    <xf numFmtId="1" fontId="7" fillId="3" borderId="15" xfId="0" applyNumberFormat="1" applyFont="1" applyFill="1" applyBorder="1" applyAlignment="1">
      <alignment horizontal="left" vertical="top" wrapText="1"/>
    </xf>
    <xf numFmtId="165" fontId="7" fillId="0" borderId="52" xfId="0" applyNumberFormat="1" applyFont="1" applyBorder="1" applyAlignment="1">
      <alignment vertical="top" wrapText="1"/>
    </xf>
    <xf numFmtId="1" fontId="15" fillId="3" borderId="109" xfId="0" applyNumberFormat="1" applyFont="1" applyFill="1" applyBorder="1" applyAlignment="1">
      <alignment horizontal="left" vertical="top" wrapText="1"/>
    </xf>
    <xf numFmtId="1" fontId="15" fillId="3" borderId="98" xfId="0" applyNumberFormat="1" applyFont="1" applyFill="1" applyBorder="1" applyAlignment="1">
      <alignment horizontal="left" vertical="top" wrapText="1"/>
    </xf>
    <xf numFmtId="1" fontId="7" fillId="11" borderId="75" xfId="0" applyNumberFormat="1" applyFont="1" applyFill="1" applyBorder="1" applyAlignment="1">
      <alignment vertical="top" wrapText="1"/>
    </xf>
    <xf numFmtId="165" fontId="7" fillId="0" borderId="26" xfId="0" applyNumberFormat="1" applyFont="1" applyBorder="1" applyAlignment="1">
      <alignment vertical="top" wrapText="1"/>
    </xf>
    <xf numFmtId="0" fontId="7" fillId="6" borderId="65" xfId="0" applyFont="1" applyFill="1" applyBorder="1" applyAlignment="1">
      <alignment vertical="center" wrapText="1"/>
    </xf>
    <xf numFmtId="165" fontId="16" fillId="3" borderId="28" xfId="0" applyNumberFormat="1" applyFont="1" applyFill="1" applyBorder="1" applyAlignment="1">
      <alignment horizontal="center" vertical="center" wrapText="1"/>
    </xf>
    <xf numFmtId="164" fontId="8" fillId="6" borderId="47" xfId="0" applyNumberFormat="1" applyFont="1" applyFill="1" applyBorder="1" applyAlignment="1">
      <alignment horizontal="center" vertical="top" wrapText="1"/>
    </xf>
    <xf numFmtId="164" fontId="8" fillId="3" borderId="54" xfId="0" applyNumberFormat="1" applyFont="1" applyFill="1" applyBorder="1" applyAlignment="1">
      <alignment horizontal="center" vertical="top" wrapText="1"/>
    </xf>
    <xf numFmtId="164" fontId="7" fillId="3" borderId="108" xfId="0" applyNumberFormat="1" applyFont="1" applyFill="1" applyBorder="1" applyAlignment="1">
      <alignment horizontal="center" vertical="top" wrapText="1"/>
    </xf>
    <xf numFmtId="0" fontId="7" fillId="3" borderId="31" xfId="0" applyFont="1" applyFill="1" applyBorder="1" applyAlignment="1">
      <alignment horizontal="left" vertical="top" wrapText="1"/>
    </xf>
    <xf numFmtId="1" fontId="7" fillId="3" borderId="46" xfId="0" applyNumberFormat="1" applyFont="1" applyFill="1" applyBorder="1" applyAlignment="1">
      <alignment horizontal="center" vertical="top" wrapText="1"/>
    </xf>
    <xf numFmtId="0" fontId="7" fillId="3" borderId="1" xfId="0" applyFont="1" applyFill="1" applyBorder="1" applyAlignment="1">
      <alignment horizontal="center" vertical="top" wrapText="1"/>
    </xf>
    <xf numFmtId="1" fontId="8" fillId="9" borderId="4" xfId="0" applyNumberFormat="1" applyFont="1" applyFill="1" applyBorder="1" applyAlignment="1">
      <alignment horizontal="center" vertical="top" wrapText="1"/>
    </xf>
    <xf numFmtId="164" fontId="7" fillId="3" borderId="4" xfId="0" applyNumberFormat="1" applyFont="1" applyFill="1" applyBorder="1" applyAlignment="1">
      <alignment horizontal="center" vertical="top" wrapText="1"/>
    </xf>
    <xf numFmtId="164" fontId="7" fillId="3" borderId="54" xfId="0" applyNumberFormat="1" applyFont="1" applyFill="1" applyBorder="1" applyAlignment="1">
      <alignment horizontal="center" vertical="top" wrapText="1"/>
    </xf>
    <xf numFmtId="1" fontId="7" fillId="7" borderId="50" xfId="0" applyNumberFormat="1" applyFont="1" applyFill="1" applyBorder="1" applyAlignment="1">
      <alignment vertical="top" wrapText="1"/>
    </xf>
    <xf numFmtId="1" fontId="7" fillId="0" borderId="55" xfId="0" applyNumberFormat="1" applyFont="1" applyBorder="1" applyAlignment="1">
      <alignment horizontal="center" vertical="top" wrapText="1"/>
    </xf>
    <xf numFmtId="0" fontId="7" fillId="3" borderId="6" xfId="0" applyFont="1" applyFill="1" applyBorder="1" applyAlignment="1">
      <alignment vertical="top"/>
    </xf>
    <xf numFmtId="0" fontId="7" fillId="3" borderId="104" xfId="0" applyFont="1" applyFill="1" applyBorder="1" applyAlignment="1">
      <alignment vertical="top" wrapText="1"/>
    </xf>
    <xf numFmtId="165" fontId="7" fillId="3" borderId="4" xfId="0" applyNumberFormat="1" applyFont="1" applyFill="1" applyBorder="1" applyAlignment="1">
      <alignment horizontal="center" vertical="top" wrapText="1"/>
    </xf>
    <xf numFmtId="165" fontId="7" fillId="3" borderId="54" xfId="0" applyNumberFormat="1" applyFont="1" applyFill="1" applyBorder="1" applyAlignment="1">
      <alignment horizontal="center" vertical="top" wrapText="1"/>
    </xf>
    <xf numFmtId="1" fontId="7" fillId="7" borderId="63" xfId="0" applyNumberFormat="1" applyFont="1" applyFill="1" applyBorder="1" applyAlignment="1">
      <alignment vertical="top" wrapText="1"/>
    </xf>
    <xf numFmtId="1" fontId="7" fillId="7" borderId="46" xfId="0" applyNumberFormat="1" applyFont="1" applyFill="1" applyBorder="1" applyAlignment="1">
      <alignment horizontal="center" vertical="top" wrapText="1"/>
    </xf>
    <xf numFmtId="164" fontId="7" fillId="3" borderId="15" xfId="0" applyNumberFormat="1" applyFont="1" applyFill="1" applyBorder="1" applyAlignment="1">
      <alignment vertical="top" wrapText="1"/>
    </xf>
    <xf numFmtId="165" fontId="7" fillId="3" borderId="15" xfId="0" applyNumberFormat="1" applyFont="1" applyFill="1" applyBorder="1" applyAlignment="1">
      <alignment vertical="top" wrapText="1"/>
    </xf>
    <xf numFmtId="165" fontId="7" fillId="3" borderId="54" xfId="0" applyNumberFormat="1" applyFont="1" applyFill="1" applyBorder="1" applyAlignment="1">
      <alignment vertical="top" wrapText="1"/>
    </xf>
    <xf numFmtId="164" fontId="7" fillId="3" borderId="46" xfId="0" applyNumberFormat="1" applyFont="1" applyFill="1" applyBorder="1" applyAlignment="1">
      <alignment vertical="top" wrapText="1"/>
    </xf>
    <xf numFmtId="165" fontId="7" fillId="3" borderId="65" xfId="0" applyNumberFormat="1" applyFont="1" applyFill="1" applyBorder="1" applyAlignment="1">
      <alignment vertical="top" wrapText="1"/>
    </xf>
    <xf numFmtId="165" fontId="7" fillId="3" borderId="47" xfId="0" applyNumberFormat="1" applyFont="1" applyFill="1" applyBorder="1" applyAlignment="1">
      <alignment vertical="top" wrapText="1"/>
    </xf>
    <xf numFmtId="1" fontId="15" fillId="3" borderId="50" xfId="0" applyNumberFormat="1" applyFont="1" applyFill="1" applyBorder="1" applyAlignment="1">
      <alignment horizontal="left" vertical="top" wrapText="1"/>
    </xf>
    <xf numFmtId="1" fontId="15" fillId="3" borderId="46" xfId="0" applyNumberFormat="1" applyFont="1" applyFill="1" applyBorder="1" applyAlignment="1">
      <alignment horizontal="center" vertical="top"/>
    </xf>
    <xf numFmtId="0" fontId="16" fillId="3" borderId="51" xfId="0" applyFont="1" applyFill="1" applyBorder="1" applyAlignment="1">
      <alignment horizontal="left" vertical="top" wrapText="1"/>
    </xf>
    <xf numFmtId="0" fontId="7" fillId="3" borderId="33" xfId="0" applyFont="1" applyFill="1" applyBorder="1" applyAlignment="1">
      <alignment horizontal="left" vertical="top" wrapText="1"/>
    </xf>
    <xf numFmtId="0" fontId="7" fillId="3" borderId="62" xfId="0" applyFont="1" applyFill="1" applyBorder="1" applyAlignment="1">
      <alignment horizontal="left" vertical="top" wrapText="1"/>
    </xf>
    <xf numFmtId="0" fontId="7" fillId="3" borderId="21" xfId="0" applyFont="1" applyFill="1" applyBorder="1" applyAlignment="1">
      <alignment horizontal="left" vertical="top" wrapText="1"/>
    </xf>
    <xf numFmtId="0" fontId="7" fillId="3" borderId="31" xfId="0" applyFont="1" applyFill="1" applyBorder="1" applyAlignment="1">
      <alignment horizontal="left" vertical="top" wrapText="1"/>
    </xf>
    <xf numFmtId="0" fontId="7" fillId="0" borderId="67" xfId="0" applyFont="1" applyBorder="1" applyAlignment="1">
      <alignment horizontal="left" vertical="top" wrapText="1"/>
    </xf>
    <xf numFmtId="0" fontId="7" fillId="0" borderId="29" xfId="0" applyFont="1" applyBorder="1" applyAlignment="1">
      <alignment horizontal="left" vertical="top" wrapText="1"/>
    </xf>
    <xf numFmtId="0" fontId="7" fillId="0" borderId="63" xfId="0" applyFont="1" applyBorder="1" applyAlignment="1">
      <alignment horizontal="left" vertical="top" wrapText="1"/>
    </xf>
    <xf numFmtId="0" fontId="8" fillId="3" borderId="81" xfId="0" applyFont="1" applyFill="1" applyBorder="1" applyAlignment="1">
      <alignment horizontal="left" vertical="top" wrapText="1"/>
    </xf>
    <xf numFmtId="0" fontId="8" fillId="3" borderId="82" xfId="0" applyFont="1" applyFill="1" applyBorder="1" applyAlignment="1">
      <alignment horizontal="left" vertical="top"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8" fillId="3" borderId="22" xfId="0" applyFont="1" applyFill="1" applyBorder="1" applyAlignment="1">
      <alignment horizontal="left" vertical="top" wrapText="1"/>
    </xf>
    <xf numFmtId="0" fontId="8" fillId="3" borderId="4" xfId="0" applyFont="1" applyFill="1" applyBorder="1" applyAlignment="1">
      <alignment horizontal="left" vertical="top" wrapText="1"/>
    </xf>
    <xf numFmtId="0" fontId="8" fillId="3" borderId="49" xfId="0" applyFont="1" applyFill="1" applyBorder="1" applyAlignment="1">
      <alignment horizontal="left" vertical="top" wrapText="1"/>
    </xf>
    <xf numFmtId="0" fontId="8" fillId="3" borderId="86" xfId="0" applyFont="1" applyFill="1" applyBorder="1" applyAlignment="1">
      <alignment horizontal="left" vertical="top" wrapText="1"/>
    </xf>
    <xf numFmtId="0" fontId="8" fillId="3" borderId="92" xfId="0" applyFont="1" applyFill="1" applyBorder="1" applyAlignment="1">
      <alignment horizontal="left" vertical="top" wrapText="1"/>
    </xf>
    <xf numFmtId="0" fontId="8" fillId="3" borderId="90" xfId="0" applyFont="1" applyFill="1" applyBorder="1" applyAlignment="1">
      <alignment horizontal="left" vertical="top" wrapText="1"/>
    </xf>
    <xf numFmtId="0" fontId="8" fillId="3" borderId="10" xfId="0" applyFont="1" applyFill="1" applyBorder="1" applyAlignment="1">
      <alignment horizontal="left" vertical="top" wrapText="1"/>
    </xf>
    <xf numFmtId="0" fontId="8" fillId="3" borderId="64" xfId="0" applyFont="1" applyFill="1" applyBorder="1" applyAlignment="1">
      <alignment horizontal="left" vertical="top" wrapText="1"/>
    </xf>
    <xf numFmtId="1" fontId="8" fillId="2" borderId="24" xfId="0" applyNumberFormat="1" applyFont="1" applyFill="1" applyBorder="1" applyAlignment="1">
      <alignment horizontal="center" vertical="center" wrapText="1"/>
    </xf>
    <xf numFmtId="1" fontId="8" fillId="2" borderId="25" xfId="0" applyNumberFormat="1" applyFont="1" applyFill="1" applyBorder="1" applyAlignment="1">
      <alignment horizontal="center" vertical="center" wrapText="1"/>
    </xf>
    <xf numFmtId="0" fontId="7" fillId="3" borderId="48" xfId="0" applyFont="1" applyFill="1" applyBorder="1" applyAlignment="1">
      <alignment horizontal="left" vertical="top" wrapText="1"/>
    </xf>
    <xf numFmtId="0" fontId="4" fillId="0" borderId="0" xfId="0" applyFont="1" applyAlignment="1">
      <alignment horizontal="left" vertical="top" wrapText="1"/>
    </xf>
    <xf numFmtId="0" fontId="7" fillId="3" borderId="30"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16" fillId="3" borderId="22" xfId="0" applyFont="1" applyFill="1" applyBorder="1" applyAlignment="1">
      <alignment horizontal="left" vertical="top" wrapText="1"/>
    </xf>
    <xf numFmtId="0" fontId="16" fillId="3" borderId="49" xfId="0" applyFont="1" applyFill="1" applyBorder="1" applyAlignment="1">
      <alignment horizontal="left" vertical="top" wrapText="1"/>
    </xf>
    <xf numFmtId="0" fontId="7" fillId="3" borderId="48" xfId="0" applyFont="1" applyFill="1" applyBorder="1" applyAlignment="1">
      <alignment horizontal="center" vertical="center" wrapText="1"/>
    </xf>
    <xf numFmtId="0" fontId="7" fillId="3" borderId="36" xfId="0" applyFont="1" applyFill="1" applyBorder="1" applyAlignment="1">
      <alignment horizontal="center" vertical="center" wrapText="1"/>
    </xf>
    <xf numFmtId="0" fontId="7" fillId="3" borderId="39" xfId="0" applyFont="1" applyFill="1" applyBorder="1" applyAlignment="1">
      <alignment horizontal="center" vertical="center" wrapText="1"/>
    </xf>
    <xf numFmtId="0" fontId="7" fillId="3" borderId="37" xfId="0" applyFont="1" applyFill="1" applyBorder="1" applyAlignment="1">
      <alignment horizontal="center" vertical="center" wrapText="1"/>
    </xf>
    <xf numFmtId="0" fontId="7" fillId="3" borderId="68" xfId="0" applyFont="1" applyFill="1" applyBorder="1" applyAlignment="1">
      <alignment horizontal="left" vertical="top" wrapText="1"/>
    </xf>
    <xf numFmtId="0" fontId="7" fillId="3" borderId="69" xfId="0" applyFont="1" applyFill="1" applyBorder="1" applyAlignment="1">
      <alignment horizontal="left" vertical="top" wrapText="1"/>
    </xf>
    <xf numFmtId="0" fontId="7" fillId="0" borderId="21" xfId="0" applyFont="1" applyBorder="1" applyAlignment="1">
      <alignment horizontal="left" vertical="top" wrapText="1"/>
    </xf>
    <xf numFmtId="0" fontId="7" fillId="0" borderId="31" xfId="0" applyFont="1" applyBorder="1" applyAlignment="1">
      <alignment horizontal="left" vertical="top" wrapText="1"/>
    </xf>
    <xf numFmtId="0" fontId="7" fillId="0" borderId="48" xfId="0" applyFont="1" applyBorder="1" applyAlignment="1">
      <alignment horizontal="left" vertical="top" wrapText="1"/>
    </xf>
    <xf numFmtId="1" fontId="8" fillId="2" borderId="26" xfId="0" applyNumberFormat="1" applyFont="1" applyFill="1" applyBorder="1" applyAlignment="1">
      <alignment horizontal="center" vertical="center" wrapText="1"/>
    </xf>
    <xf numFmtId="1" fontId="8" fillId="2" borderId="47" xfId="0" applyNumberFormat="1" applyFont="1" applyFill="1" applyBorder="1" applyAlignment="1">
      <alignment horizontal="center" vertical="center" wrapText="1"/>
    </xf>
    <xf numFmtId="0" fontId="8" fillId="0" borderId="22" xfId="0" applyFont="1" applyBorder="1" applyAlignment="1">
      <alignment horizontal="left" vertical="top" wrapText="1"/>
    </xf>
    <xf numFmtId="0" fontId="8" fillId="0" borderId="49" xfId="0" applyFont="1" applyBorder="1" applyAlignment="1">
      <alignment horizontal="left" vertical="top" wrapText="1"/>
    </xf>
    <xf numFmtId="3" fontId="14" fillId="3" borderId="81" xfId="0" applyNumberFormat="1" applyFont="1" applyFill="1" applyBorder="1" applyAlignment="1">
      <alignment horizontal="left" vertical="top" wrapText="1"/>
    </xf>
    <xf numFmtId="3" fontId="14" fillId="3" borderId="82" xfId="0" applyNumberFormat="1" applyFont="1" applyFill="1" applyBorder="1" applyAlignment="1">
      <alignment horizontal="left" vertical="top" wrapText="1"/>
    </xf>
    <xf numFmtId="165" fontId="8" fillId="2" borderId="53" xfId="0" applyNumberFormat="1" applyFont="1" applyFill="1" applyBorder="1" applyAlignment="1">
      <alignment horizontal="center" vertical="center" wrapText="1"/>
    </xf>
    <xf numFmtId="165" fontId="8" fillId="2" borderId="55" xfId="0" applyNumberFormat="1" applyFont="1" applyFill="1" applyBorder="1" applyAlignment="1">
      <alignment horizontal="center" vertical="center" wrapText="1"/>
    </xf>
    <xf numFmtId="1" fontId="8" fillId="2" borderId="61" xfId="0" applyNumberFormat="1" applyFont="1" applyFill="1" applyBorder="1" applyAlignment="1">
      <alignment horizontal="center" vertical="center" wrapText="1"/>
    </xf>
    <xf numFmtId="1" fontId="8" fillId="2" borderId="58" xfId="0" applyNumberFormat="1"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49" xfId="0" applyFont="1" applyFill="1" applyBorder="1" applyAlignment="1">
      <alignment horizontal="center" vertical="center" wrapText="1"/>
    </xf>
    <xf numFmtId="164" fontId="8" fillId="2" borderId="22" xfId="0" applyNumberFormat="1" applyFont="1" applyFill="1" applyBorder="1" applyAlignment="1">
      <alignment horizontal="center" vertical="center" wrapText="1"/>
    </xf>
    <xf numFmtId="164" fontId="8" fillId="2" borderId="49" xfId="0" applyNumberFormat="1" applyFont="1" applyFill="1" applyBorder="1" applyAlignment="1">
      <alignment horizontal="center" vertical="center" wrapText="1"/>
    </xf>
    <xf numFmtId="0" fontId="9" fillId="0" borderId="72" xfId="0" applyFont="1" applyBorder="1" applyAlignment="1">
      <alignment horizontal="center" vertical="center" wrapText="1"/>
    </xf>
    <xf numFmtId="0" fontId="7" fillId="0" borderId="73" xfId="0" applyFont="1" applyBorder="1" applyAlignment="1">
      <alignment horizontal="left" vertical="top" wrapText="1"/>
    </xf>
    <xf numFmtId="0" fontId="7" fillId="0" borderId="41" xfId="0" applyFont="1" applyBorder="1" applyAlignment="1">
      <alignment horizontal="left" vertical="top" wrapText="1"/>
    </xf>
    <xf numFmtId="0" fontId="7" fillId="0" borderId="42" xfId="0" applyFont="1" applyBorder="1" applyAlignment="1">
      <alignment horizontal="center" vertical="center" wrapText="1"/>
    </xf>
    <xf numFmtId="0" fontId="7" fillId="0" borderId="69" xfId="0" applyFont="1" applyBorder="1" applyAlignment="1">
      <alignment horizontal="center" vertical="center" wrapText="1"/>
    </xf>
    <xf numFmtId="3" fontId="8" fillId="3" borderId="90" xfId="0" applyNumberFormat="1" applyFont="1" applyFill="1" applyBorder="1" applyAlignment="1">
      <alignment horizontal="left" vertical="top" wrapText="1"/>
    </xf>
    <xf numFmtId="3" fontId="8" fillId="3" borderId="10" xfId="0" applyNumberFormat="1" applyFont="1" applyFill="1" applyBorder="1" applyAlignment="1">
      <alignment horizontal="left" vertical="top" wrapText="1"/>
    </xf>
    <xf numFmtId="3" fontId="8" fillId="3" borderId="64" xfId="0" applyNumberFormat="1" applyFont="1" applyFill="1" applyBorder="1" applyAlignment="1">
      <alignment horizontal="left" vertical="top" wrapText="1"/>
    </xf>
    <xf numFmtId="0" fontId="7" fillId="3" borderId="67" xfId="0" applyFont="1" applyFill="1" applyBorder="1" applyAlignment="1">
      <alignment horizontal="left" vertical="top" wrapText="1"/>
    </xf>
    <xf numFmtId="0" fontId="7" fillId="3" borderId="29" xfId="0" applyFont="1" applyFill="1" applyBorder="1" applyAlignment="1">
      <alignment horizontal="left" vertical="top" wrapText="1"/>
    </xf>
    <xf numFmtId="0" fontId="7" fillId="3" borderId="110"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7" fillId="3" borderId="62" xfId="0" applyFont="1" applyFill="1" applyBorder="1" applyAlignment="1">
      <alignment horizontal="center" vertical="center" wrapText="1"/>
    </xf>
    <xf numFmtId="165" fontId="8" fillId="2" borderId="22" xfId="0" applyNumberFormat="1" applyFont="1" applyFill="1" applyBorder="1" applyAlignment="1">
      <alignment horizontal="center" vertical="center" wrapText="1"/>
    </xf>
    <xf numFmtId="165" fontId="8" fillId="2" borderId="49" xfId="0" applyNumberFormat="1"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48" xfId="0" applyFont="1" applyFill="1" applyBorder="1" applyAlignment="1">
      <alignment horizontal="center" vertical="center" wrapText="1"/>
    </xf>
    <xf numFmtId="0" fontId="5" fillId="0" borderId="0" xfId="0" applyFont="1" applyAlignment="1">
      <alignment horizontal="left" vertical="top" wrapText="1"/>
    </xf>
    <xf numFmtId="0" fontId="4" fillId="0" borderId="0" xfId="0" applyFont="1" applyAlignment="1">
      <alignment vertical="top" wrapText="1"/>
    </xf>
    <xf numFmtId="0" fontId="8" fillId="3" borderId="30" xfId="0" applyFont="1" applyFill="1" applyBorder="1" applyAlignment="1">
      <alignment horizontal="center" vertical="top" wrapText="1"/>
    </xf>
    <xf numFmtId="0" fontId="8" fillId="3" borderId="31" xfId="0" applyFont="1" applyFill="1" applyBorder="1" applyAlignment="1">
      <alignment horizontal="center" vertical="top" wrapText="1"/>
    </xf>
    <xf numFmtId="0" fontId="8" fillId="3" borderId="27" xfId="0" applyFont="1" applyFill="1" applyBorder="1" applyAlignment="1">
      <alignment horizontal="center" vertical="top" wrapText="1"/>
    </xf>
  </cellXfs>
  <cellStyles count="2">
    <cellStyle name="Įprastas" xfId="0" builtinId="0"/>
    <cellStyle name="Įprastas 2" xfId="1" xr:uid="{A262D888-C416-4565-A973-DC4E855E8DFD}"/>
  </cellStyles>
  <dxfs count="0"/>
  <tableStyles count="0" defaultTableStyle="TableStyleMedium2" defaultPivotStyle="PivotStyleLight16"/>
  <colors>
    <mruColors>
      <color rgb="FFFFCCFF"/>
      <color rgb="FFFFFFCC"/>
      <color rgb="FFCCFFCC"/>
      <color rgb="FF8E47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9125D-579F-4A47-AB90-A5D8AADB0019}">
  <sheetPr>
    <pageSetUpPr fitToPage="1"/>
  </sheetPr>
  <dimension ref="B1:X221"/>
  <sheetViews>
    <sheetView tabSelected="1" zoomScaleNormal="100" workbookViewId="0">
      <selection activeCell="C198" sqref="C198"/>
    </sheetView>
  </sheetViews>
  <sheetFormatPr defaultColWidth="9.33203125" defaultRowHeight="13.2" x14ac:dyDescent="0.25"/>
  <cols>
    <col min="1" max="1" width="2.5546875" style="1" customWidth="1"/>
    <col min="2" max="2" width="16.33203125" style="1" customWidth="1"/>
    <col min="3" max="3" width="39.33203125" style="8" customWidth="1"/>
    <col min="4" max="4" width="10.88671875" style="1" customWidth="1"/>
    <col min="5" max="6" width="10.6640625" style="2" customWidth="1"/>
    <col min="7" max="7" width="35.33203125" style="1" customWidth="1"/>
    <col min="8" max="10" width="9.33203125" style="1" customWidth="1"/>
    <col min="11" max="11" width="11.6640625" style="1" customWidth="1"/>
    <col min="12" max="15" width="9.33203125" style="1" customWidth="1"/>
    <col min="16" max="16" width="7.33203125" style="1" customWidth="1"/>
    <col min="17" max="17" width="6.6640625" style="1" customWidth="1"/>
    <col min="18" max="18" width="7.109375" style="1" customWidth="1"/>
    <col min="19" max="16384" width="9.33203125" style="1"/>
  </cols>
  <sheetData>
    <row r="1" spans="2:14" ht="15.45" customHeight="1" x14ac:dyDescent="0.3">
      <c r="F1" s="57"/>
      <c r="G1" s="60"/>
      <c r="I1" s="60"/>
      <c r="J1" s="354"/>
      <c r="K1" s="354"/>
    </row>
    <row r="2" spans="2:14" ht="39.6" customHeight="1" thickBot="1" x14ac:dyDescent="0.3">
      <c r="B2" s="597" t="s">
        <v>304</v>
      </c>
      <c r="C2" s="597"/>
      <c r="D2" s="597"/>
      <c r="E2" s="597"/>
      <c r="F2" s="597"/>
      <c r="G2" s="597"/>
      <c r="H2" s="597"/>
      <c r="I2" s="597"/>
      <c r="J2" s="597"/>
      <c r="K2" s="597"/>
    </row>
    <row r="3" spans="2:14" ht="39.6" customHeight="1" x14ac:dyDescent="0.25">
      <c r="B3" s="612" t="s">
        <v>0</v>
      </c>
      <c r="C3" s="593" t="s">
        <v>1</v>
      </c>
      <c r="D3" s="595" t="s">
        <v>2</v>
      </c>
      <c r="E3" s="610" t="s">
        <v>3</v>
      </c>
      <c r="F3" s="589" t="s">
        <v>4</v>
      </c>
      <c r="G3" s="591" t="s">
        <v>5</v>
      </c>
      <c r="H3" s="566" t="s">
        <v>306</v>
      </c>
      <c r="I3" s="566"/>
      <c r="J3" s="567"/>
      <c r="K3" s="583" t="s">
        <v>6</v>
      </c>
    </row>
    <row r="4" spans="2:14" ht="27.6" customHeight="1" thickBot="1" x14ac:dyDescent="0.3">
      <c r="B4" s="613"/>
      <c r="C4" s="594"/>
      <c r="D4" s="596"/>
      <c r="E4" s="611"/>
      <c r="F4" s="590"/>
      <c r="G4" s="592"/>
      <c r="H4" s="133" t="s">
        <v>7</v>
      </c>
      <c r="I4" s="133" t="s">
        <v>8</v>
      </c>
      <c r="J4" s="133" t="s">
        <v>9</v>
      </c>
      <c r="K4" s="584"/>
    </row>
    <row r="5" spans="2:14" ht="14.4" customHeight="1" thickBot="1" x14ac:dyDescent="0.3">
      <c r="B5" s="134">
        <v>1</v>
      </c>
      <c r="C5" s="135">
        <v>2</v>
      </c>
      <c r="D5" s="135">
        <v>3</v>
      </c>
      <c r="E5" s="135">
        <v>4</v>
      </c>
      <c r="F5" s="388">
        <v>5</v>
      </c>
      <c r="G5" s="380">
        <v>6</v>
      </c>
      <c r="H5" s="136">
        <v>7</v>
      </c>
      <c r="I5" s="136">
        <v>8</v>
      </c>
      <c r="J5" s="136">
        <v>9</v>
      </c>
      <c r="K5" s="137">
        <v>10</v>
      </c>
    </row>
    <row r="6" spans="2:14" ht="31.95" customHeight="1" thickBot="1" x14ac:dyDescent="0.3">
      <c r="B6" s="142" t="s">
        <v>10</v>
      </c>
      <c r="C6" s="143" t="s">
        <v>11</v>
      </c>
      <c r="D6" s="144"/>
      <c r="E6" s="145"/>
      <c r="F6" s="146"/>
      <c r="G6" s="381"/>
      <c r="H6" s="145"/>
      <c r="I6" s="144"/>
      <c r="J6" s="145"/>
      <c r="K6" s="146"/>
    </row>
    <row r="7" spans="2:14" ht="30" customHeight="1" x14ac:dyDescent="0.25">
      <c r="B7" s="138"/>
      <c r="C7" s="139"/>
      <c r="D7" s="140"/>
      <c r="E7" s="141"/>
      <c r="F7" s="389"/>
      <c r="G7" s="382" t="s">
        <v>12</v>
      </c>
      <c r="H7" s="62">
        <v>4</v>
      </c>
      <c r="I7" s="62">
        <v>4</v>
      </c>
      <c r="J7" s="62">
        <v>1</v>
      </c>
      <c r="K7" s="124"/>
    </row>
    <row r="8" spans="2:14" ht="40.799999999999997" customHeight="1" x14ac:dyDescent="0.25">
      <c r="B8" s="99"/>
      <c r="C8" s="64"/>
      <c r="D8" s="65"/>
      <c r="E8" s="66"/>
      <c r="F8" s="390"/>
      <c r="G8" s="383" t="s">
        <v>13</v>
      </c>
      <c r="H8" s="63">
        <v>370</v>
      </c>
      <c r="I8" s="63">
        <v>340</v>
      </c>
      <c r="J8" s="63">
        <v>300</v>
      </c>
      <c r="K8" s="100"/>
    </row>
    <row r="9" spans="2:14" ht="27.6" customHeight="1" x14ac:dyDescent="0.25">
      <c r="B9" s="147"/>
      <c r="C9" s="64"/>
      <c r="D9" s="148"/>
      <c r="E9" s="149"/>
      <c r="F9" s="391"/>
      <c r="G9" s="384" t="s">
        <v>14</v>
      </c>
      <c r="H9" s="61">
        <v>80</v>
      </c>
      <c r="I9" s="150">
        <v>75</v>
      </c>
      <c r="J9" s="150">
        <v>70</v>
      </c>
      <c r="K9" s="100"/>
    </row>
    <row r="10" spans="2:14" ht="28.2" customHeight="1" thickBot="1" x14ac:dyDescent="0.3">
      <c r="B10" s="182"/>
      <c r="C10" s="183"/>
      <c r="D10" s="184"/>
      <c r="E10" s="185"/>
      <c r="F10" s="392"/>
      <c r="G10" s="385" t="s">
        <v>15</v>
      </c>
      <c r="H10" s="186" t="s">
        <v>16</v>
      </c>
      <c r="I10" s="187" t="s">
        <v>16</v>
      </c>
      <c r="J10" s="187" t="s">
        <v>16</v>
      </c>
      <c r="K10" s="188"/>
    </row>
    <row r="11" spans="2:14" ht="45" customHeight="1" thickBot="1" x14ac:dyDescent="0.3">
      <c r="B11" s="152" t="s">
        <v>17</v>
      </c>
      <c r="C11" s="153" t="s">
        <v>18</v>
      </c>
      <c r="D11" s="154"/>
      <c r="E11" s="155"/>
      <c r="F11" s="156"/>
      <c r="G11" s="386"/>
      <c r="H11" s="155"/>
      <c r="I11" s="154"/>
      <c r="J11" s="155"/>
      <c r="K11" s="156"/>
    </row>
    <row r="12" spans="2:14" ht="42" customHeight="1" thickBot="1" x14ac:dyDescent="0.3">
      <c r="B12" s="342" t="s">
        <v>19</v>
      </c>
      <c r="C12" s="162" t="s">
        <v>20</v>
      </c>
      <c r="D12" s="163"/>
      <c r="E12" s="164"/>
      <c r="F12" s="393"/>
      <c r="G12" s="387" t="s">
        <v>314</v>
      </c>
      <c r="H12" s="165">
        <v>55</v>
      </c>
      <c r="I12" s="165">
        <v>100</v>
      </c>
      <c r="J12" s="165"/>
      <c r="K12" s="166" t="s">
        <v>21</v>
      </c>
      <c r="N12" s="339"/>
    </row>
    <row r="13" spans="2:14" ht="32.4" customHeight="1" thickBot="1" x14ac:dyDescent="0.3">
      <c r="B13" s="341" t="s">
        <v>24</v>
      </c>
      <c r="C13" s="170" t="s">
        <v>25</v>
      </c>
      <c r="D13" s="171"/>
      <c r="E13" s="172"/>
      <c r="F13" s="396"/>
      <c r="G13" s="173" t="s">
        <v>26</v>
      </c>
      <c r="H13" s="174">
        <v>35</v>
      </c>
      <c r="I13" s="174">
        <v>100</v>
      </c>
      <c r="J13" s="174"/>
      <c r="K13" s="356" t="s">
        <v>27</v>
      </c>
    </row>
    <row r="14" spans="2:14" ht="42" customHeight="1" thickBot="1" x14ac:dyDescent="0.3">
      <c r="B14" s="344" t="s">
        <v>28</v>
      </c>
      <c r="C14" s="176" t="s">
        <v>29</v>
      </c>
      <c r="D14" s="177"/>
      <c r="E14" s="172"/>
      <c r="F14" s="396"/>
      <c r="G14" s="387" t="s">
        <v>30</v>
      </c>
      <c r="H14" s="165">
        <v>1</v>
      </c>
      <c r="I14" s="165"/>
      <c r="J14" s="165"/>
      <c r="K14" s="355" t="s">
        <v>32</v>
      </c>
    </row>
    <row r="15" spans="2:14" ht="31.2" customHeight="1" thickBot="1" x14ac:dyDescent="0.3">
      <c r="B15" s="341" t="s">
        <v>33</v>
      </c>
      <c r="C15" s="181" t="s">
        <v>34</v>
      </c>
      <c r="D15" s="172"/>
      <c r="E15" s="172"/>
      <c r="F15" s="396"/>
      <c r="G15" s="173" t="s">
        <v>26</v>
      </c>
      <c r="H15" s="174">
        <v>65</v>
      </c>
      <c r="I15" s="174">
        <v>100</v>
      </c>
      <c r="J15" s="174"/>
      <c r="K15" s="175" t="s">
        <v>27</v>
      </c>
    </row>
    <row r="16" spans="2:14" ht="17.399999999999999" customHeight="1" x14ac:dyDescent="0.25">
      <c r="B16" s="549" t="s">
        <v>35</v>
      </c>
      <c r="C16" s="563" t="s">
        <v>36</v>
      </c>
      <c r="D16" s="192"/>
      <c r="E16" s="172"/>
      <c r="F16" s="396"/>
      <c r="G16" s="387" t="s">
        <v>312</v>
      </c>
      <c r="H16" s="190">
        <v>1</v>
      </c>
      <c r="I16" s="190"/>
      <c r="J16" s="190"/>
      <c r="K16" s="191"/>
    </row>
    <row r="17" spans="2:11" ht="32.25" customHeight="1" thickBot="1" x14ac:dyDescent="0.3">
      <c r="B17" s="568"/>
      <c r="C17" s="565"/>
      <c r="D17" s="193"/>
      <c r="E17" s="194"/>
      <c r="F17" s="397"/>
      <c r="G17" s="196" t="s">
        <v>26</v>
      </c>
      <c r="H17" s="197"/>
      <c r="I17" s="197"/>
      <c r="J17" s="197"/>
      <c r="K17" s="198"/>
    </row>
    <row r="18" spans="2:11" ht="18.75" customHeight="1" x14ac:dyDescent="0.25">
      <c r="B18" s="549" t="s">
        <v>38</v>
      </c>
      <c r="C18" s="558" t="s">
        <v>39</v>
      </c>
      <c r="D18" s="4"/>
      <c r="E18" s="4"/>
      <c r="F18" s="398"/>
      <c r="G18" s="394" t="s">
        <v>40</v>
      </c>
      <c r="H18" s="44">
        <v>15.273</v>
      </c>
      <c r="I18" s="44">
        <v>15.273</v>
      </c>
      <c r="J18" s="44">
        <v>15.273</v>
      </c>
      <c r="K18" s="116"/>
    </row>
    <row r="19" spans="2:11" ht="40.5" customHeight="1" thickBot="1" x14ac:dyDescent="0.3">
      <c r="B19" s="568"/>
      <c r="C19" s="560"/>
      <c r="D19" s="201"/>
      <c r="E19" s="201"/>
      <c r="F19" s="399"/>
      <c r="G19" s="395" t="s">
        <v>41</v>
      </c>
      <c r="H19" s="179">
        <v>408</v>
      </c>
      <c r="I19" s="179">
        <v>408</v>
      </c>
      <c r="J19" s="179">
        <v>408</v>
      </c>
      <c r="K19" s="204"/>
    </row>
    <row r="20" spans="2:11" ht="15.75" customHeight="1" x14ac:dyDescent="0.25">
      <c r="B20" s="549" t="s">
        <v>42</v>
      </c>
      <c r="C20" s="585" t="s">
        <v>43</v>
      </c>
      <c r="D20" s="4"/>
      <c r="E20" s="4"/>
      <c r="F20" s="396"/>
      <c r="G20" s="394" t="s">
        <v>44</v>
      </c>
      <c r="H20" s="70">
        <v>9</v>
      </c>
      <c r="I20" s="70">
        <v>9</v>
      </c>
      <c r="J20" s="70">
        <v>9</v>
      </c>
      <c r="K20" s="105"/>
    </row>
    <row r="21" spans="2:11" ht="28.5" customHeight="1" thickBot="1" x14ac:dyDescent="0.3">
      <c r="B21" s="568"/>
      <c r="C21" s="586"/>
      <c r="D21" s="169"/>
      <c r="E21" s="169"/>
      <c r="F21" s="405"/>
      <c r="G21" s="395" t="s">
        <v>45</v>
      </c>
      <c r="H21" s="179">
        <v>35</v>
      </c>
      <c r="I21" s="179">
        <v>38</v>
      </c>
      <c r="J21" s="179">
        <v>41</v>
      </c>
      <c r="K21" s="180"/>
    </row>
    <row r="22" spans="2:11" ht="30.75" customHeight="1" x14ac:dyDescent="0.25">
      <c r="B22" s="549" t="s">
        <v>46</v>
      </c>
      <c r="C22" s="558" t="s">
        <v>47</v>
      </c>
      <c r="D22" s="4"/>
      <c r="E22" s="4"/>
      <c r="F22" s="398"/>
      <c r="G22" s="400" t="s">
        <v>48</v>
      </c>
      <c r="H22" s="88">
        <f>192+120</f>
        <v>312</v>
      </c>
      <c r="I22" s="88">
        <f>90+60</f>
        <v>150</v>
      </c>
      <c r="J22" s="70">
        <v>150</v>
      </c>
      <c r="K22" s="105"/>
    </row>
    <row r="23" spans="2:11" ht="29.4" customHeight="1" thickBot="1" x14ac:dyDescent="0.3">
      <c r="B23" s="568"/>
      <c r="C23" s="560"/>
      <c r="D23" s="201"/>
      <c r="E23" s="201"/>
      <c r="F23" s="399"/>
      <c r="G23" s="401" t="s">
        <v>49</v>
      </c>
      <c r="H23" s="525">
        <v>2</v>
      </c>
      <c r="I23" s="525">
        <v>1</v>
      </c>
      <c r="J23" s="179"/>
      <c r="K23" s="180"/>
    </row>
    <row r="24" spans="2:11" ht="28.2" customHeight="1" x14ac:dyDescent="0.25">
      <c r="B24" s="549" t="s">
        <v>50</v>
      </c>
      <c r="C24" s="558" t="s">
        <v>51</v>
      </c>
      <c r="D24" s="4"/>
      <c r="E24" s="4"/>
      <c r="F24" s="398"/>
      <c r="G24" s="402" t="s">
        <v>52</v>
      </c>
      <c r="H24" s="69">
        <v>50</v>
      </c>
      <c r="I24" s="69">
        <v>70</v>
      </c>
      <c r="J24" s="69">
        <v>70</v>
      </c>
      <c r="K24" s="105"/>
    </row>
    <row r="25" spans="2:11" ht="30" customHeight="1" x14ac:dyDescent="0.25">
      <c r="B25" s="550"/>
      <c r="C25" s="559"/>
      <c r="D25" s="4"/>
      <c r="E25" s="4"/>
      <c r="F25" s="398"/>
      <c r="G25" s="402" t="s">
        <v>53</v>
      </c>
      <c r="H25" s="69">
        <v>50</v>
      </c>
      <c r="I25" s="69">
        <v>50</v>
      </c>
      <c r="J25" s="69">
        <v>50</v>
      </c>
      <c r="K25" s="101"/>
    </row>
    <row r="26" spans="2:11" ht="28.8" customHeight="1" x14ac:dyDescent="0.25">
      <c r="B26" s="550"/>
      <c r="C26" s="559"/>
      <c r="D26" s="4"/>
      <c r="E26" s="4"/>
      <c r="F26" s="398"/>
      <c r="G26" s="400" t="s">
        <v>54</v>
      </c>
      <c r="H26" s="69">
        <v>10</v>
      </c>
      <c r="I26" s="69">
        <v>5</v>
      </c>
      <c r="J26" s="69">
        <v>5</v>
      </c>
      <c r="K26" s="101"/>
    </row>
    <row r="27" spans="2:11" ht="29.25" customHeight="1" x14ac:dyDescent="0.25">
      <c r="B27" s="550"/>
      <c r="C27" s="559"/>
      <c r="D27" s="4"/>
      <c r="E27" s="4"/>
      <c r="F27" s="398"/>
      <c r="G27" s="403" t="s">
        <v>55</v>
      </c>
      <c r="H27" s="69">
        <v>1180</v>
      </c>
      <c r="I27" s="69">
        <v>1260</v>
      </c>
      <c r="J27" s="69">
        <v>1340</v>
      </c>
      <c r="K27" s="101"/>
    </row>
    <row r="28" spans="2:11" ht="43.95" customHeight="1" thickBot="1" x14ac:dyDescent="0.3">
      <c r="B28" s="568"/>
      <c r="C28" s="560"/>
      <c r="D28" s="169"/>
      <c r="E28" s="169"/>
      <c r="F28" s="405"/>
      <c r="G28" s="404" t="s">
        <v>56</v>
      </c>
      <c r="H28" s="201">
        <v>21.3</v>
      </c>
      <c r="I28" s="201">
        <v>21.4</v>
      </c>
      <c r="J28" s="201">
        <v>21.5</v>
      </c>
      <c r="K28" s="180"/>
    </row>
    <row r="29" spans="2:11" ht="19.8" customHeight="1" x14ac:dyDescent="0.25">
      <c r="B29" s="549" t="s">
        <v>57</v>
      </c>
      <c r="C29" s="558" t="s">
        <v>58</v>
      </c>
      <c r="D29" s="17"/>
      <c r="E29" s="17"/>
      <c r="F29" s="410"/>
      <c r="G29" s="394" t="s">
        <v>59</v>
      </c>
      <c r="H29" s="56">
        <v>346</v>
      </c>
      <c r="I29" s="56">
        <v>352</v>
      </c>
      <c r="J29" s="56">
        <v>352</v>
      </c>
      <c r="K29" s="105"/>
    </row>
    <row r="30" spans="2:11" ht="44.4" customHeight="1" x14ac:dyDescent="0.25">
      <c r="B30" s="550"/>
      <c r="C30" s="559"/>
      <c r="D30" s="4"/>
      <c r="E30" s="4"/>
      <c r="F30" s="398"/>
      <c r="G30" s="406" t="s">
        <v>60</v>
      </c>
      <c r="H30" s="56">
        <f>20+8</f>
        <v>28</v>
      </c>
      <c r="I30" s="71">
        <v>28</v>
      </c>
      <c r="J30" s="71">
        <v>28</v>
      </c>
      <c r="K30" s="101"/>
    </row>
    <row r="31" spans="2:11" ht="18.600000000000001" customHeight="1" x14ac:dyDescent="0.25">
      <c r="B31" s="550"/>
      <c r="C31" s="559"/>
      <c r="D31" s="4"/>
      <c r="E31" s="4"/>
      <c r="F31" s="398"/>
      <c r="G31" s="407" t="s">
        <v>61</v>
      </c>
      <c r="H31" s="56">
        <v>1</v>
      </c>
      <c r="I31" s="71">
        <v>1</v>
      </c>
      <c r="J31" s="71">
        <v>1</v>
      </c>
      <c r="K31" s="101"/>
    </row>
    <row r="32" spans="2:11" ht="17.399999999999999" customHeight="1" thickBot="1" x14ac:dyDescent="0.3">
      <c r="B32" s="550"/>
      <c r="C32" s="560"/>
      <c r="D32" s="4"/>
      <c r="E32" s="4"/>
      <c r="F32" s="398"/>
      <c r="G32" s="408" t="s">
        <v>62</v>
      </c>
      <c r="H32" s="56">
        <v>15</v>
      </c>
      <c r="I32" s="71">
        <v>20</v>
      </c>
      <c r="J32" s="71"/>
      <c r="K32" s="101" t="s">
        <v>63</v>
      </c>
    </row>
    <row r="33" spans="2:14" ht="29.25" customHeight="1" thickBot="1" x14ac:dyDescent="0.3">
      <c r="B33" s="341" t="s">
        <v>64</v>
      </c>
      <c r="C33" s="199" t="s">
        <v>65</v>
      </c>
      <c r="D33" s="172"/>
      <c r="E33" s="172"/>
      <c r="F33" s="396"/>
      <c r="G33" s="409" t="s">
        <v>66</v>
      </c>
      <c r="H33" s="165">
        <f>1+3</f>
        <v>4</v>
      </c>
      <c r="I33" s="165">
        <v>3</v>
      </c>
      <c r="J33" s="165">
        <v>3</v>
      </c>
      <c r="K33" s="166" t="s">
        <v>67</v>
      </c>
    </row>
    <row r="34" spans="2:14" ht="15.6" customHeight="1" x14ac:dyDescent="0.25">
      <c r="B34" s="578" t="s">
        <v>68</v>
      </c>
      <c r="C34" s="587" t="s">
        <v>303</v>
      </c>
      <c r="D34" s="171"/>
      <c r="E34" s="172"/>
      <c r="F34" s="396"/>
      <c r="G34" s="409" t="s">
        <v>37</v>
      </c>
      <c r="H34" s="165">
        <v>1</v>
      </c>
      <c r="I34" s="165"/>
      <c r="J34" s="165"/>
      <c r="K34" s="208"/>
    </row>
    <row r="35" spans="2:14" ht="30.6" customHeight="1" thickBot="1" x14ac:dyDescent="0.3">
      <c r="B35" s="579"/>
      <c r="C35" s="588"/>
      <c r="D35" s="160"/>
      <c r="E35" s="178"/>
      <c r="F35" s="411"/>
      <c r="G35" s="401" t="s">
        <v>313</v>
      </c>
      <c r="H35" s="202">
        <v>2</v>
      </c>
      <c r="I35" s="202"/>
      <c r="J35" s="202">
        <v>1</v>
      </c>
      <c r="K35" s="180" t="s">
        <v>69</v>
      </c>
    </row>
    <row r="36" spans="2:14" ht="18" customHeight="1" x14ac:dyDescent="0.25">
      <c r="B36" s="580" t="s">
        <v>70</v>
      </c>
      <c r="C36" s="558" t="s">
        <v>71</v>
      </c>
      <c r="D36" s="4"/>
      <c r="E36" s="4"/>
      <c r="F36" s="396"/>
      <c r="G36" s="412" t="s">
        <v>72</v>
      </c>
      <c r="H36" s="205">
        <v>25</v>
      </c>
      <c r="I36" s="206">
        <v>25</v>
      </c>
      <c r="J36" s="206">
        <v>25</v>
      </c>
      <c r="K36" s="207"/>
      <c r="L36" s="53"/>
      <c r="M36" s="53"/>
    </row>
    <row r="37" spans="2:14" ht="19.2" customHeight="1" x14ac:dyDescent="0.25">
      <c r="B37" s="581"/>
      <c r="C37" s="559"/>
      <c r="D37" s="18"/>
      <c r="E37" s="18"/>
      <c r="F37" s="417"/>
      <c r="G37" s="413" t="s">
        <v>73</v>
      </c>
      <c r="H37" s="73">
        <v>103</v>
      </c>
      <c r="I37" s="74">
        <v>103</v>
      </c>
      <c r="J37" s="74">
        <v>103</v>
      </c>
      <c r="K37" s="104"/>
      <c r="L37" s="53"/>
      <c r="M37" s="53"/>
    </row>
    <row r="38" spans="2:14" ht="16.2" customHeight="1" x14ac:dyDescent="0.25">
      <c r="B38" s="581"/>
      <c r="C38" s="559"/>
      <c r="D38" s="18"/>
      <c r="E38" s="18"/>
      <c r="F38" s="418"/>
      <c r="G38" s="414" t="s">
        <v>74</v>
      </c>
      <c r="H38" s="73">
        <v>11</v>
      </c>
      <c r="I38" s="74">
        <v>11</v>
      </c>
      <c r="J38" s="74">
        <v>11</v>
      </c>
      <c r="K38" s="104"/>
      <c r="L38" s="53"/>
      <c r="M38" s="53"/>
    </row>
    <row r="39" spans="2:14" ht="16.2" customHeight="1" x14ac:dyDescent="0.25">
      <c r="B39" s="581"/>
      <c r="C39" s="559"/>
      <c r="D39" s="4"/>
      <c r="E39" s="4"/>
      <c r="F39" s="398"/>
      <c r="G39" s="407" t="s">
        <v>75</v>
      </c>
      <c r="H39" s="73">
        <v>53</v>
      </c>
      <c r="I39" s="74">
        <v>53</v>
      </c>
      <c r="J39" s="74">
        <v>53</v>
      </c>
      <c r="K39" s="104"/>
      <c r="L39" s="53"/>
      <c r="M39" s="53"/>
    </row>
    <row r="40" spans="2:14" ht="29.4" customHeight="1" x14ac:dyDescent="0.25">
      <c r="B40" s="581"/>
      <c r="C40" s="559"/>
      <c r="D40" s="4"/>
      <c r="E40" s="4"/>
      <c r="F40" s="398"/>
      <c r="G40" s="407" t="s">
        <v>76</v>
      </c>
      <c r="H40" s="59">
        <v>1</v>
      </c>
      <c r="I40" s="74">
        <v>2</v>
      </c>
      <c r="J40" s="74">
        <v>2</v>
      </c>
      <c r="K40" s="104"/>
      <c r="L40" s="53"/>
      <c r="M40" s="53"/>
    </row>
    <row r="41" spans="2:14" ht="15.6" customHeight="1" x14ac:dyDescent="0.25">
      <c r="B41" s="581"/>
      <c r="C41" s="559"/>
      <c r="D41" s="4"/>
      <c r="E41" s="4"/>
      <c r="F41" s="398"/>
      <c r="G41" s="407" t="s">
        <v>77</v>
      </c>
      <c r="H41" s="73">
        <v>7</v>
      </c>
      <c r="I41" s="74">
        <v>2</v>
      </c>
      <c r="J41" s="74">
        <v>2</v>
      </c>
      <c r="K41" s="104"/>
      <c r="L41" s="53"/>
      <c r="M41" s="53"/>
    </row>
    <row r="42" spans="2:14" ht="15.6" customHeight="1" thickBot="1" x14ac:dyDescent="0.3">
      <c r="B42" s="582"/>
      <c r="C42" s="560"/>
      <c r="D42" s="169"/>
      <c r="E42" s="169"/>
      <c r="F42" s="405"/>
      <c r="G42" s="395" t="s">
        <v>78</v>
      </c>
      <c r="H42" s="209">
        <v>1</v>
      </c>
      <c r="I42" s="348" t="s">
        <v>27</v>
      </c>
      <c r="J42" s="209" t="s">
        <v>27</v>
      </c>
      <c r="K42" s="204"/>
      <c r="L42" s="53"/>
      <c r="M42" s="53"/>
    </row>
    <row r="43" spans="2:14" ht="28.8" customHeight="1" x14ac:dyDescent="0.25">
      <c r="B43" s="549" t="s">
        <v>80</v>
      </c>
      <c r="C43" s="558" t="s">
        <v>81</v>
      </c>
      <c r="D43" s="4"/>
      <c r="E43" s="4"/>
      <c r="F43" s="398"/>
      <c r="G43" s="210" t="s">
        <v>82</v>
      </c>
      <c r="H43" s="70">
        <v>100</v>
      </c>
      <c r="I43" s="218"/>
      <c r="J43" s="88"/>
      <c r="K43" s="117"/>
    </row>
    <row r="44" spans="2:14" ht="15.6" customHeight="1" x14ac:dyDescent="0.25">
      <c r="B44" s="550"/>
      <c r="C44" s="559"/>
      <c r="D44" s="18"/>
      <c r="E44" s="18"/>
      <c r="F44" s="417"/>
      <c r="G44" s="75" t="s">
        <v>79</v>
      </c>
      <c r="H44" s="76"/>
      <c r="I44" s="76">
        <v>8</v>
      </c>
      <c r="J44" s="76">
        <v>1</v>
      </c>
      <c r="K44" s="106"/>
    </row>
    <row r="45" spans="2:14" ht="16.8" customHeight="1" x14ac:dyDescent="0.25">
      <c r="B45" s="103"/>
      <c r="C45" s="559"/>
      <c r="D45" s="18"/>
      <c r="E45" s="18"/>
      <c r="F45" s="417"/>
      <c r="G45" s="415" t="s">
        <v>83</v>
      </c>
      <c r="H45" s="30">
        <v>2</v>
      </c>
      <c r="I45" s="30">
        <v>1</v>
      </c>
      <c r="J45" s="30">
        <v>1</v>
      </c>
      <c r="K45" s="106"/>
    </row>
    <row r="46" spans="2:14" ht="18" customHeight="1" thickBot="1" x14ac:dyDescent="0.3">
      <c r="B46" s="103"/>
      <c r="C46" s="560"/>
      <c r="D46" s="18"/>
      <c r="E46" s="18"/>
      <c r="F46" s="419"/>
      <c r="G46" s="416" t="s">
        <v>84</v>
      </c>
      <c r="H46" s="30"/>
      <c r="I46" s="526">
        <v>1</v>
      </c>
      <c r="J46" s="30">
        <v>5</v>
      </c>
      <c r="K46" s="106"/>
    </row>
    <row r="47" spans="2:14" ht="29.4" customHeight="1" x14ac:dyDescent="0.25">
      <c r="B47" s="549" t="s">
        <v>85</v>
      </c>
      <c r="C47" s="558" t="s">
        <v>86</v>
      </c>
      <c r="D47" s="172"/>
      <c r="E47" s="172"/>
      <c r="F47" s="396"/>
      <c r="G47" s="387" t="s">
        <v>87</v>
      </c>
      <c r="H47" s="177">
        <v>8.9</v>
      </c>
      <c r="I47" s="172">
        <v>8.9</v>
      </c>
      <c r="J47" s="172">
        <v>8.9</v>
      </c>
      <c r="K47" s="214"/>
    </row>
    <row r="48" spans="2:14" ht="18" customHeight="1" thickBot="1" x14ac:dyDescent="0.3">
      <c r="B48" s="550"/>
      <c r="C48" s="560"/>
      <c r="D48" s="18"/>
      <c r="E48" s="18"/>
      <c r="F48" s="417"/>
      <c r="G48" s="75" t="s">
        <v>88</v>
      </c>
      <c r="H48" s="67">
        <v>8</v>
      </c>
      <c r="I48" s="72">
        <v>8</v>
      </c>
      <c r="J48" s="72">
        <v>8</v>
      </c>
      <c r="K48" s="104"/>
      <c r="M48" s="338"/>
      <c r="N48" s="338"/>
    </row>
    <row r="49" spans="2:11" ht="28.5" customHeight="1" x14ac:dyDescent="0.25">
      <c r="B49" s="549" t="s">
        <v>89</v>
      </c>
      <c r="C49" s="558" t="s">
        <v>90</v>
      </c>
      <c r="D49" s="172"/>
      <c r="E49" s="172"/>
      <c r="F49" s="396"/>
      <c r="G49" s="420" t="s">
        <v>91</v>
      </c>
      <c r="H49" s="165">
        <v>13</v>
      </c>
      <c r="I49" s="165">
        <v>13</v>
      </c>
      <c r="J49" s="165">
        <v>13</v>
      </c>
      <c r="K49" s="220"/>
    </row>
    <row r="50" spans="2:11" ht="27.75" customHeight="1" x14ac:dyDescent="0.25">
      <c r="B50" s="550"/>
      <c r="C50" s="559"/>
      <c r="D50" s="44"/>
      <c r="E50" s="44"/>
      <c r="F50" s="422"/>
      <c r="G50" s="407" t="s">
        <v>92</v>
      </c>
      <c r="H50" s="70">
        <v>850</v>
      </c>
      <c r="I50" s="70">
        <v>850</v>
      </c>
      <c r="J50" s="70">
        <v>850</v>
      </c>
      <c r="K50" s="104"/>
    </row>
    <row r="51" spans="2:11" ht="16.5" customHeight="1" thickBot="1" x14ac:dyDescent="0.3">
      <c r="B51" s="550"/>
      <c r="C51" s="560"/>
      <c r="D51" s="357"/>
      <c r="E51" s="201"/>
      <c r="F51" s="423"/>
      <c r="G51" s="395" t="s">
        <v>93</v>
      </c>
      <c r="H51" s="525">
        <v>3</v>
      </c>
      <c r="I51" s="215"/>
      <c r="J51" s="179"/>
      <c r="K51" s="204" t="s">
        <v>94</v>
      </c>
    </row>
    <row r="52" spans="2:11" ht="20.399999999999999" customHeight="1" x14ac:dyDescent="0.25">
      <c r="B52" s="580" t="s">
        <v>95</v>
      </c>
      <c r="C52" s="558" t="s">
        <v>96</v>
      </c>
      <c r="D52" s="172"/>
      <c r="E52" s="4"/>
      <c r="F52" s="396"/>
      <c r="G52" s="400" t="s">
        <v>97</v>
      </c>
      <c r="H52" s="70">
        <v>970</v>
      </c>
      <c r="I52" s="70">
        <v>970</v>
      </c>
      <c r="J52" s="70">
        <v>970</v>
      </c>
      <c r="K52" s="116"/>
    </row>
    <row r="53" spans="2:11" ht="19.2" customHeight="1" x14ac:dyDescent="0.25">
      <c r="B53" s="581"/>
      <c r="C53" s="559"/>
      <c r="D53" s="44"/>
      <c r="E53" s="44"/>
      <c r="F53" s="422"/>
      <c r="G53" s="408" t="s">
        <v>98</v>
      </c>
      <c r="H53" s="70">
        <v>550</v>
      </c>
      <c r="I53" s="70">
        <v>550</v>
      </c>
      <c r="J53" s="70">
        <v>550</v>
      </c>
      <c r="K53" s="104"/>
    </row>
    <row r="54" spans="2:11" ht="18.600000000000001" customHeight="1" x14ac:dyDescent="0.25">
      <c r="B54" s="581"/>
      <c r="C54" s="559"/>
      <c r="D54" s="44"/>
      <c r="E54" s="44"/>
      <c r="F54" s="422"/>
      <c r="G54" s="408" t="s">
        <v>99</v>
      </c>
      <c r="H54" s="70">
        <v>2</v>
      </c>
      <c r="I54" s="70"/>
      <c r="J54" s="70"/>
      <c r="K54" s="104"/>
    </row>
    <row r="55" spans="2:11" ht="18.600000000000001" customHeight="1" thickBot="1" x14ac:dyDescent="0.3">
      <c r="B55" s="582"/>
      <c r="C55" s="560"/>
      <c r="D55" s="201"/>
      <c r="E55" s="201"/>
      <c r="F55" s="399"/>
      <c r="G55" s="401" t="s">
        <v>100</v>
      </c>
      <c r="H55" s="179">
        <v>16</v>
      </c>
      <c r="I55" s="179">
        <v>16</v>
      </c>
      <c r="J55" s="179"/>
      <c r="K55" s="204"/>
    </row>
    <row r="56" spans="2:11" ht="30" customHeight="1" thickBot="1" x14ac:dyDescent="0.3">
      <c r="B56" s="342" t="s">
        <v>101</v>
      </c>
      <c r="C56" s="162" t="s">
        <v>102</v>
      </c>
      <c r="D56" s="192"/>
      <c r="E56" s="192"/>
      <c r="F56" s="424"/>
      <c r="G56" s="421" t="s">
        <v>103</v>
      </c>
      <c r="H56" s="358">
        <v>3</v>
      </c>
      <c r="I56" s="359">
        <v>2</v>
      </c>
      <c r="J56" s="359">
        <v>2</v>
      </c>
      <c r="K56" s="360"/>
    </row>
    <row r="57" spans="2:11" ht="18.600000000000001" customHeight="1" x14ac:dyDescent="0.25">
      <c r="B57" s="551" t="s">
        <v>104</v>
      </c>
      <c r="C57" s="558" t="s">
        <v>105</v>
      </c>
      <c r="D57" s="172"/>
      <c r="E57" s="172"/>
      <c r="F57" s="396"/>
      <c r="G57" s="210" t="s">
        <v>106</v>
      </c>
      <c r="H57" s="56">
        <v>10</v>
      </c>
      <c r="I57" s="345">
        <v>10</v>
      </c>
      <c r="J57" s="345">
        <v>10</v>
      </c>
      <c r="K57" s="116"/>
    </row>
    <row r="58" spans="2:11" ht="15" customHeight="1" x14ac:dyDescent="0.25">
      <c r="B58" s="552"/>
      <c r="C58" s="559"/>
      <c r="D58" s="13"/>
      <c r="E58" s="13"/>
      <c r="F58" s="431"/>
      <c r="G58" s="75" t="s">
        <v>107</v>
      </c>
      <c r="H58" s="56">
        <v>50</v>
      </c>
      <c r="I58" s="58">
        <v>50</v>
      </c>
      <c r="J58" s="58">
        <v>50</v>
      </c>
      <c r="K58" s="104"/>
    </row>
    <row r="59" spans="2:11" ht="29.25" customHeight="1" thickBot="1" x14ac:dyDescent="0.3">
      <c r="B59" s="553"/>
      <c r="C59" s="560"/>
      <c r="D59" s="169"/>
      <c r="E59" s="169"/>
      <c r="F59" s="405"/>
      <c r="G59" s="425" t="s">
        <v>108</v>
      </c>
      <c r="H59" s="211">
        <v>10</v>
      </c>
      <c r="I59" s="212">
        <v>10</v>
      </c>
      <c r="J59" s="212">
        <v>10</v>
      </c>
      <c r="K59" s="204"/>
    </row>
    <row r="60" spans="2:11" ht="18" customHeight="1" x14ac:dyDescent="0.25">
      <c r="B60" s="547" t="s">
        <v>109</v>
      </c>
      <c r="C60" s="554" t="s">
        <v>110</v>
      </c>
      <c r="D60" s="4"/>
      <c r="E60" s="4"/>
      <c r="F60" s="398"/>
      <c r="G60" s="426" t="s">
        <v>37</v>
      </c>
      <c r="H60" s="70">
        <v>1</v>
      </c>
      <c r="I60" s="87"/>
      <c r="J60" s="87"/>
      <c r="K60" s="117"/>
    </row>
    <row r="61" spans="2:11" ht="20.399999999999999" customHeight="1" thickBot="1" x14ac:dyDescent="0.3">
      <c r="B61" s="548"/>
      <c r="C61" s="555"/>
      <c r="D61" s="161"/>
      <c r="E61" s="195"/>
      <c r="F61" s="397"/>
      <c r="G61" s="427" t="s">
        <v>26</v>
      </c>
      <c r="H61" s="179">
        <v>100</v>
      </c>
      <c r="I61" s="203"/>
      <c r="J61" s="203"/>
      <c r="K61" s="213"/>
    </row>
    <row r="62" spans="2:11" ht="18" customHeight="1" x14ac:dyDescent="0.25">
      <c r="B62" s="549" t="s">
        <v>111</v>
      </c>
      <c r="C62" s="561" t="s">
        <v>315</v>
      </c>
      <c r="D62" s="217"/>
      <c r="E62" s="217"/>
      <c r="F62" s="432"/>
      <c r="G62" s="428" t="s">
        <v>112</v>
      </c>
      <c r="H62" s="78"/>
      <c r="I62" s="67">
        <v>1</v>
      </c>
      <c r="J62" s="72"/>
      <c r="K62" s="219"/>
    </row>
    <row r="63" spans="2:11" ht="18.600000000000001" customHeight="1" thickBot="1" x14ac:dyDescent="0.3">
      <c r="B63" s="550"/>
      <c r="C63" s="562"/>
      <c r="D63" s="50"/>
      <c r="E63" s="50"/>
      <c r="F63" s="433"/>
      <c r="G63" s="428" t="s">
        <v>26</v>
      </c>
      <c r="H63" s="78"/>
      <c r="I63" s="67"/>
      <c r="J63" s="72">
        <v>100</v>
      </c>
      <c r="K63" s="102"/>
    </row>
    <row r="64" spans="2:11" ht="30" customHeight="1" x14ac:dyDescent="0.25">
      <c r="B64" s="549" t="s">
        <v>113</v>
      </c>
      <c r="C64" s="563" t="s">
        <v>114</v>
      </c>
      <c r="D64" s="217"/>
      <c r="E64" s="217"/>
      <c r="F64" s="434"/>
      <c r="G64" s="429" t="s">
        <v>321</v>
      </c>
      <c r="H64" s="218">
        <v>100</v>
      </c>
      <c r="I64" s="165"/>
      <c r="J64" s="200"/>
      <c r="K64" s="220"/>
    </row>
    <row r="65" spans="2:24" ht="46.2" customHeight="1" x14ac:dyDescent="0.25">
      <c r="B65" s="550"/>
      <c r="C65" s="564"/>
      <c r="D65" s="80"/>
      <c r="E65" s="81"/>
      <c r="F65" s="435"/>
      <c r="G65" s="430" t="s">
        <v>322</v>
      </c>
      <c r="H65" s="83">
        <v>100</v>
      </c>
      <c r="I65" s="84"/>
      <c r="J65" s="85"/>
      <c r="K65" s="107"/>
    </row>
    <row r="66" spans="2:24" ht="18.600000000000001" customHeight="1" thickBot="1" x14ac:dyDescent="0.3">
      <c r="B66" s="550"/>
      <c r="C66" s="565"/>
      <c r="D66" s="34"/>
      <c r="E66" s="49"/>
      <c r="F66" s="405"/>
      <c r="G66" s="436" t="s">
        <v>115</v>
      </c>
      <c r="H66" s="83"/>
      <c r="I66" s="84">
        <v>100</v>
      </c>
      <c r="J66" s="83"/>
      <c r="K66" s="107"/>
    </row>
    <row r="67" spans="2:24" ht="28.2" customHeight="1" x14ac:dyDescent="0.25">
      <c r="B67" s="349"/>
      <c r="C67" s="350" t="s">
        <v>116</v>
      </c>
      <c r="D67" s="351">
        <f t="shared" ref="D67:F67" si="0">+D69+D71+D72+D73+D70</f>
        <v>24369.399999999998</v>
      </c>
      <c r="E67" s="351">
        <f t="shared" si="0"/>
        <v>22313.649999999998</v>
      </c>
      <c r="F67" s="439">
        <f t="shared" si="0"/>
        <v>16383.05</v>
      </c>
      <c r="G67" s="437"/>
      <c r="H67" s="233"/>
      <c r="I67" s="233"/>
      <c r="J67" s="233"/>
      <c r="K67" s="352"/>
    </row>
    <row r="68" spans="2:24" ht="17.25" customHeight="1" x14ac:dyDescent="0.25">
      <c r="B68" s="575"/>
      <c r="C68" s="20" t="s">
        <v>117</v>
      </c>
      <c r="D68" s="21"/>
      <c r="E68" s="22"/>
      <c r="F68" s="440"/>
      <c r="G68" s="438"/>
      <c r="H68" s="68"/>
      <c r="I68" s="68"/>
      <c r="J68" s="68"/>
      <c r="K68" s="102"/>
    </row>
    <row r="69" spans="2:24" ht="27.75" customHeight="1" x14ac:dyDescent="0.25">
      <c r="B69" s="576"/>
      <c r="C69" s="23" t="s">
        <v>118</v>
      </c>
      <c r="D69" s="24">
        <v>15552.099999999999</v>
      </c>
      <c r="E69" s="24">
        <v>14761.149999999998</v>
      </c>
      <c r="F69" s="441">
        <v>16359.15</v>
      </c>
      <c r="G69" s="438"/>
      <c r="H69" s="68"/>
      <c r="I69" s="68"/>
      <c r="J69" s="68"/>
      <c r="K69" s="102"/>
    </row>
    <row r="70" spans="2:24" ht="27.75" customHeight="1" x14ac:dyDescent="0.25">
      <c r="B70" s="576"/>
      <c r="C70" s="23" t="s">
        <v>119</v>
      </c>
      <c r="D70" s="24">
        <v>4710.2</v>
      </c>
      <c r="E70" s="24">
        <v>2565.5</v>
      </c>
      <c r="F70" s="441">
        <v>0</v>
      </c>
      <c r="G70" s="438"/>
      <c r="H70" s="68"/>
      <c r="I70" s="68"/>
      <c r="J70" s="68"/>
      <c r="K70" s="102"/>
    </row>
    <row r="71" spans="2:24" ht="15" customHeight="1" x14ac:dyDescent="0.25">
      <c r="B71" s="576"/>
      <c r="C71" s="16" t="s">
        <v>120</v>
      </c>
      <c r="D71" s="24">
        <v>23.7</v>
      </c>
      <c r="E71" s="24">
        <v>23.8</v>
      </c>
      <c r="F71" s="441">
        <v>23.9</v>
      </c>
      <c r="G71" s="438"/>
      <c r="H71" s="68"/>
      <c r="I71" s="68"/>
      <c r="J71" s="68"/>
      <c r="K71" s="102"/>
    </row>
    <row r="72" spans="2:24" ht="16.5" customHeight="1" x14ac:dyDescent="0.25">
      <c r="B72" s="576"/>
      <c r="C72" s="23" t="s">
        <v>121</v>
      </c>
      <c r="D72" s="24">
        <v>583.40000000000009</v>
      </c>
      <c r="E72" s="24">
        <v>4963.2</v>
      </c>
      <c r="F72" s="441">
        <v>0</v>
      </c>
      <c r="G72" s="438"/>
      <c r="H72" s="68"/>
      <c r="I72" s="68"/>
      <c r="J72" s="68"/>
      <c r="K72" s="110"/>
    </row>
    <row r="73" spans="2:24" ht="15.75" customHeight="1" x14ac:dyDescent="0.25">
      <c r="B73" s="577"/>
      <c r="C73" s="23" t="s">
        <v>122</v>
      </c>
      <c r="D73" s="24">
        <v>3500</v>
      </c>
      <c r="E73" s="24">
        <v>0</v>
      </c>
      <c r="F73" s="441">
        <v>0</v>
      </c>
      <c r="G73" s="438"/>
      <c r="H73" s="68"/>
      <c r="I73" s="68"/>
      <c r="J73" s="68"/>
      <c r="K73" s="110"/>
    </row>
    <row r="74" spans="2:24" ht="17.25" customHeight="1" x14ac:dyDescent="0.25">
      <c r="B74" s="111"/>
      <c r="C74" s="112" t="s">
        <v>123</v>
      </c>
      <c r="D74" s="28">
        <f t="shared" ref="D74:F74" si="1">+D77+D76</f>
        <v>18.399999999999999</v>
      </c>
      <c r="E74" s="25">
        <f t="shared" si="1"/>
        <v>135</v>
      </c>
      <c r="F74" s="446">
        <f t="shared" si="1"/>
        <v>0</v>
      </c>
      <c r="G74" s="442"/>
      <c r="H74" s="79"/>
      <c r="I74" s="79"/>
      <c r="J74" s="79"/>
      <c r="K74" s="113"/>
    </row>
    <row r="75" spans="2:24" s="3" customFormat="1" ht="17.25" customHeight="1" x14ac:dyDescent="0.25">
      <c r="B75" s="570"/>
      <c r="C75" s="5" t="s">
        <v>124</v>
      </c>
      <c r="D75" s="10"/>
      <c r="E75" s="11"/>
      <c r="F75" s="447"/>
      <c r="G75" s="443"/>
      <c r="H75" s="86"/>
      <c r="I75" s="86"/>
      <c r="J75" s="86"/>
      <c r="K75" s="114"/>
      <c r="L75" s="1"/>
      <c r="M75" s="1"/>
      <c r="N75" s="1"/>
      <c r="O75" s="1"/>
      <c r="P75" s="1"/>
      <c r="Q75" s="1"/>
      <c r="R75" s="1"/>
      <c r="S75" s="1"/>
      <c r="T75" s="1"/>
      <c r="U75" s="1"/>
      <c r="V75" s="1"/>
      <c r="W75" s="1"/>
      <c r="X75" s="1"/>
    </row>
    <row r="76" spans="2:24" s="3" customFormat="1" ht="17.25" customHeight="1" x14ac:dyDescent="0.25">
      <c r="B76" s="571"/>
      <c r="C76" s="337" t="s">
        <v>125</v>
      </c>
      <c r="D76" s="24">
        <v>0</v>
      </c>
      <c r="E76" s="24">
        <v>135</v>
      </c>
      <c r="F76" s="441">
        <v>0</v>
      </c>
      <c r="G76" s="443"/>
      <c r="H76" s="86"/>
      <c r="I76" s="86"/>
      <c r="J76" s="86"/>
      <c r="K76" s="114"/>
      <c r="L76" s="1"/>
      <c r="M76" s="1"/>
      <c r="N76" s="1"/>
      <c r="O76" s="1"/>
      <c r="P76" s="1"/>
      <c r="Q76" s="1"/>
      <c r="R76" s="1"/>
      <c r="S76" s="1"/>
      <c r="T76" s="1"/>
      <c r="U76" s="1"/>
      <c r="V76" s="1"/>
      <c r="W76" s="1"/>
      <c r="X76" s="1"/>
    </row>
    <row r="77" spans="2:24" ht="15.75" customHeight="1" thickBot="1" x14ac:dyDescent="0.3">
      <c r="B77" s="574"/>
      <c r="C77" s="222" t="s">
        <v>126</v>
      </c>
      <c r="D77" s="223">
        <v>18.399999999999999</v>
      </c>
      <c r="E77" s="223">
        <v>0</v>
      </c>
      <c r="F77" s="448">
        <v>0</v>
      </c>
      <c r="G77" s="444"/>
      <c r="H77" s="131"/>
      <c r="I77" s="131"/>
      <c r="J77" s="131"/>
      <c r="K77" s="132"/>
    </row>
    <row r="78" spans="2:24" ht="30.6" customHeight="1" thickBot="1" x14ac:dyDescent="0.3">
      <c r="B78" s="152" t="s">
        <v>127</v>
      </c>
      <c r="C78" s="153" t="s">
        <v>128</v>
      </c>
      <c r="D78" s="224"/>
      <c r="E78" s="155"/>
      <c r="F78" s="156"/>
      <c r="G78" s="445"/>
      <c r="H78" s="155"/>
      <c r="I78" s="224"/>
      <c r="J78" s="155"/>
      <c r="K78" s="156"/>
    </row>
    <row r="79" spans="2:24" ht="18" customHeight="1" x14ac:dyDescent="0.25">
      <c r="B79" s="598" t="s">
        <v>129</v>
      </c>
      <c r="C79" s="554" t="s">
        <v>130</v>
      </c>
      <c r="D79" s="163"/>
      <c r="E79" s="164"/>
      <c r="F79" s="449"/>
      <c r="G79" s="420" t="s">
        <v>131</v>
      </c>
      <c r="H79" s="177">
        <v>23.1</v>
      </c>
      <c r="I79" s="177">
        <v>23.5</v>
      </c>
      <c r="J79" s="177">
        <v>24</v>
      </c>
      <c r="K79" s="214" t="s">
        <v>132</v>
      </c>
    </row>
    <row r="80" spans="2:24" ht="16.8" customHeight="1" thickBot="1" x14ac:dyDescent="0.3">
      <c r="B80" s="599"/>
      <c r="C80" s="555"/>
      <c r="D80" s="12"/>
      <c r="E80" s="12"/>
      <c r="F80" s="454"/>
      <c r="G80" s="408" t="s">
        <v>133</v>
      </c>
      <c r="H80" s="44">
        <v>7.2</v>
      </c>
      <c r="I80" s="44">
        <v>7</v>
      </c>
      <c r="J80" s="44">
        <v>6.8</v>
      </c>
      <c r="K80" s="116" t="s">
        <v>134</v>
      </c>
    </row>
    <row r="81" spans="2:11" ht="30.6" customHeight="1" thickBot="1" x14ac:dyDescent="0.3">
      <c r="B81" s="347" t="s">
        <v>135</v>
      </c>
      <c r="C81" s="225" t="s">
        <v>136</v>
      </c>
      <c r="D81" s="226"/>
      <c r="E81" s="172"/>
      <c r="F81" s="396"/>
      <c r="G81" s="450" t="s">
        <v>133</v>
      </c>
      <c r="H81" s="227">
        <v>0.52</v>
      </c>
      <c r="I81" s="227">
        <v>0.54</v>
      </c>
      <c r="J81" s="227">
        <v>0.55000000000000004</v>
      </c>
      <c r="K81" s="214" t="s">
        <v>134</v>
      </c>
    </row>
    <row r="82" spans="2:11" ht="40.200000000000003" customHeight="1" x14ac:dyDescent="0.25">
      <c r="B82" s="578" t="s">
        <v>137</v>
      </c>
      <c r="C82" s="554" t="s">
        <v>138</v>
      </c>
      <c r="D82" s="226"/>
      <c r="E82" s="172"/>
      <c r="F82" s="396"/>
      <c r="G82" s="451" t="s">
        <v>139</v>
      </c>
      <c r="H82" s="165">
        <v>15</v>
      </c>
      <c r="I82" s="165">
        <v>20</v>
      </c>
      <c r="J82" s="165">
        <v>25</v>
      </c>
      <c r="K82" s="220" t="s">
        <v>132</v>
      </c>
    </row>
    <row r="83" spans="2:11" ht="29.25" customHeight="1" thickBot="1" x14ac:dyDescent="0.3">
      <c r="B83" s="579"/>
      <c r="C83" s="555"/>
      <c r="D83" s="158"/>
      <c r="E83" s="161"/>
      <c r="F83" s="455"/>
      <c r="G83" s="452" t="s">
        <v>140</v>
      </c>
      <c r="H83" s="229" t="s">
        <v>141</v>
      </c>
      <c r="I83" s="229" t="s">
        <v>141</v>
      </c>
      <c r="J83" s="229" t="s">
        <v>141</v>
      </c>
      <c r="K83" s="230" t="s">
        <v>142</v>
      </c>
    </row>
    <row r="84" spans="2:11" ht="28.2" customHeight="1" x14ac:dyDescent="0.25">
      <c r="B84" s="231"/>
      <c r="C84" s="232" t="s">
        <v>116</v>
      </c>
      <c r="D84" s="234">
        <f>+D86+D87</f>
        <v>4708.2</v>
      </c>
      <c r="E84" s="234">
        <f t="shared" ref="E84:F84" si="2">+E86+E87</f>
        <v>4516.0999999999995</v>
      </c>
      <c r="F84" s="456">
        <f t="shared" si="2"/>
        <v>4680.8999999999996</v>
      </c>
      <c r="G84" s="453"/>
      <c r="H84" s="235"/>
      <c r="I84" s="235"/>
      <c r="J84" s="235"/>
      <c r="K84" s="236"/>
    </row>
    <row r="85" spans="2:11" ht="19.5" customHeight="1" x14ac:dyDescent="0.25">
      <c r="B85" s="118"/>
      <c r="C85" s="19" t="s">
        <v>117</v>
      </c>
      <c r="D85" s="10"/>
      <c r="E85" s="10"/>
      <c r="F85" s="457"/>
      <c r="G85" s="438"/>
      <c r="H85" s="68"/>
      <c r="I85" s="68"/>
      <c r="J85" s="68"/>
      <c r="K85" s="102"/>
    </row>
    <row r="86" spans="2:11" ht="27.75" customHeight="1" x14ac:dyDescent="0.25">
      <c r="B86" s="109"/>
      <c r="C86" s="23" t="s">
        <v>118</v>
      </c>
      <c r="D86" s="24">
        <v>4708.2</v>
      </c>
      <c r="E86" s="29">
        <v>1532.4999999999998</v>
      </c>
      <c r="F86" s="458">
        <v>4680.8999999999996</v>
      </c>
      <c r="G86" s="438"/>
      <c r="H86" s="68"/>
      <c r="I86" s="68"/>
      <c r="J86" s="68"/>
      <c r="K86" s="102"/>
    </row>
    <row r="87" spans="2:11" ht="20.25" customHeight="1" thickBot="1" x14ac:dyDescent="0.3">
      <c r="B87" s="237"/>
      <c r="C87" s="238" t="s">
        <v>121</v>
      </c>
      <c r="D87" s="223">
        <v>0</v>
      </c>
      <c r="E87" s="223">
        <v>2983.6</v>
      </c>
      <c r="F87" s="448">
        <v>0</v>
      </c>
      <c r="G87" s="444"/>
      <c r="H87" s="131"/>
      <c r="I87" s="131"/>
      <c r="J87" s="131"/>
      <c r="K87" s="132"/>
    </row>
    <row r="88" spans="2:11" ht="40.5" customHeight="1" thickBot="1" x14ac:dyDescent="0.3">
      <c r="B88" s="239" t="s">
        <v>143</v>
      </c>
      <c r="C88" s="240" t="s">
        <v>144</v>
      </c>
      <c r="D88" s="241"/>
      <c r="E88" s="145"/>
      <c r="F88" s="146"/>
      <c r="G88" s="459"/>
      <c r="H88" s="145"/>
      <c r="I88" s="241"/>
      <c r="J88" s="145"/>
      <c r="K88" s="146"/>
    </row>
    <row r="89" spans="2:11" ht="45" customHeight="1" thickBot="1" x14ac:dyDescent="0.3">
      <c r="B89" s="242"/>
      <c r="C89" s="243"/>
      <c r="D89" s="244"/>
      <c r="E89" s="151"/>
      <c r="F89" s="462"/>
      <c r="G89" s="460" t="s">
        <v>145</v>
      </c>
      <c r="H89" s="245">
        <v>55</v>
      </c>
      <c r="I89" s="246">
        <v>56</v>
      </c>
      <c r="J89" s="246">
        <v>57</v>
      </c>
      <c r="K89" s="247"/>
    </row>
    <row r="90" spans="2:11" ht="30.75" customHeight="1" thickBot="1" x14ac:dyDescent="0.3">
      <c r="B90" s="248" t="s">
        <v>146</v>
      </c>
      <c r="C90" s="249" t="s">
        <v>147</v>
      </c>
      <c r="D90" s="224"/>
      <c r="E90" s="155"/>
      <c r="F90" s="156"/>
      <c r="G90" s="445"/>
      <c r="H90" s="155"/>
      <c r="I90" s="224"/>
      <c r="J90" s="155"/>
      <c r="K90" s="156"/>
    </row>
    <row r="91" spans="2:11" ht="20.399999999999999" customHeight="1" x14ac:dyDescent="0.25">
      <c r="B91" s="551" t="s">
        <v>148</v>
      </c>
      <c r="C91" s="558" t="s">
        <v>149</v>
      </c>
      <c r="D91" s="163"/>
      <c r="E91" s="164"/>
      <c r="F91" s="463"/>
      <c r="G91" s="409" t="s">
        <v>150</v>
      </c>
      <c r="H91" s="165">
        <v>368</v>
      </c>
      <c r="I91" s="165">
        <v>368</v>
      </c>
      <c r="J91" s="165">
        <v>368</v>
      </c>
      <c r="K91" s="220"/>
    </row>
    <row r="92" spans="2:11" ht="28.5" customHeight="1" x14ac:dyDescent="0.25">
      <c r="B92" s="552"/>
      <c r="C92" s="559"/>
      <c r="D92" s="45"/>
      <c r="E92" s="45"/>
      <c r="F92" s="464"/>
      <c r="G92" s="408" t="s">
        <v>151</v>
      </c>
      <c r="H92" s="70">
        <v>24</v>
      </c>
      <c r="I92" s="70">
        <v>24</v>
      </c>
      <c r="J92" s="70">
        <v>24</v>
      </c>
      <c r="K92" s="117"/>
    </row>
    <row r="93" spans="2:11" ht="18" customHeight="1" thickBot="1" x14ac:dyDescent="0.3">
      <c r="B93" s="553"/>
      <c r="C93" s="560"/>
      <c r="D93" s="178"/>
      <c r="E93" s="178"/>
      <c r="F93" s="411"/>
      <c r="G93" s="401" t="s">
        <v>152</v>
      </c>
      <c r="H93" s="202">
        <v>2</v>
      </c>
      <c r="I93" s="202">
        <v>2</v>
      </c>
      <c r="J93" s="202">
        <v>2</v>
      </c>
      <c r="K93" s="252"/>
    </row>
    <row r="94" spans="2:11" ht="32.4" customHeight="1" x14ac:dyDescent="0.25">
      <c r="B94" s="605" t="s">
        <v>153</v>
      </c>
      <c r="C94" s="558" t="s">
        <v>154</v>
      </c>
      <c r="D94" s="226"/>
      <c r="E94" s="172"/>
      <c r="F94" s="396"/>
      <c r="G94" s="420" t="s">
        <v>155</v>
      </c>
      <c r="H94" s="165">
        <v>18</v>
      </c>
      <c r="I94" s="165">
        <v>18</v>
      </c>
      <c r="J94" s="165">
        <v>18</v>
      </c>
      <c r="K94" s="220" t="s">
        <v>156</v>
      </c>
    </row>
    <row r="95" spans="2:11" ht="30.75" customHeight="1" thickBot="1" x14ac:dyDescent="0.3">
      <c r="B95" s="606"/>
      <c r="C95" s="560"/>
      <c r="D95" s="56"/>
      <c r="E95" s="44"/>
      <c r="F95" s="422"/>
      <c r="G95" s="461" t="s">
        <v>157</v>
      </c>
      <c r="H95" s="44">
        <v>3.3</v>
      </c>
      <c r="I95" s="44">
        <v>3.3</v>
      </c>
      <c r="J95" s="90"/>
      <c r="K95" s="117" t="s">
        <v>156</v>
      </c>
    </row>
    <row r="96" spans="2:11" ht="30" customHeight="1" thickBot="1" x14ac:dyDescent="0.3">
      <c r="B96" s="250" t="s">
        <v>158</v>
      </c>
      <c r="C96" s="251" t="s">
        <v>159</v>
      </c>
      <c r="D96" s="226"/>
      <c r="E96" s="172"/>
      <c r="F96" s="424"/>
      <c r="G96" s="387" t="s">
        <v>26</v>
      </c>
      <c r="H96" s="165"/>
      <c r="I96" s="165">
        <v>75</v>
      </c>
      <c r="J96" s="165">
        <v>100</v>
      </c>
      <c r="K96" s="166" t="s">
        <v>156</v>
      </c>
    </row>
    <row r="97" spans="2:12" ht="30" customHeight="1" thickBot="1" x14ac:dyDescent="0.3">
      <c r="B97" s="254"/>
      <c r="C97" s="255" t="s">
        <v>116</v>
      </c>
      <c r="D97" s="361">
        <f>+D99</f>
        <v>552.80000000000007</v>
      </c>
      <c r="E97" s="256">
        <f t="shared" ref="E97:F97" si="3">+E99</f>
        <v>987</v>
      </c>
      <c r="F97" s="469">
        <f t="shared" si="3"/>
        <v>526.1</v>
      </c>
      <c r="G97" s="465"/>
      <c r="H97" s="257"/>
      <c r="I97" s="257"/>
      <c r="J97" s="257"/>
      <c r="K97" s="258"/>
    </row>
    <row r="98" spans="2:12" ht="17.25" customHeight="1" x14ac:dyDescent="0.25">
      <c r="B98" s="576"/>
      <c r="C98" s="31" t="s">
        <v>117</v>
      </c>
      <c r="D98" s="21"/>
      <c r="E98" s="22"/>
      <c r="F98" s="440"/>
      <c r="G98" s="466"/>
      <c r="H98" s="253"/>
      <c r="I98" s="253"/>
      <c r="J98" s="253"/>
      <c r="K98" s="216"/>
    </row>
    <row r="99" spans="2:12" ht="27.75" customHeight="1" thickBot="1" x14ac:dyDescent="0.3">
      <c r="B99" s="577"/>
      <c r="C99" s="23" t="s">
        <v>118</v>
      </c>
      <c r="D99" s="26">
        <v>552.80000000000007</v>
      </c>
      <c r="E99" s="26">
        <v>987</v>
      </c>
      <c r="F99" s="441">
        <v>526.1</v>
      </c>
      <c r="G99" s="438"/>
      <c r="H99" s="68"/>
      <c r="I99" s="68"/>
      <c r="J99" s="68"/>
      <c r="K99" s="102"/>
    </row>
    <row r="100" spans="2:12" ht="54" customHeight="1" thickBot="1" x14ac:dyDescent="0.3">
      <c r="B100" s="239" t="s">
        <v>160</v>
      </c>
      <c r="C100" s="262" t="s">
        <v>161</v>
      </c>
      <c r="D100" s="263"/>
      <c r="E100" s="264"/>
      <c r="F100" s="265"/>
      <c r="G100" s="467"/>
      <c r="H100" s="264"/>
      <c r="I100" s="263"/>
      <c r="J100" s="264"/>
      <c r="K100" s="265"/>
    </row>
    <row r="101" spans="2:12" ht="33" customHeight="1" x14ac:dyDescent="0.25">
      <c r="B101" s="138"/>
      <c r="C101" s="139"/>
      <c r="D101" s="260"/>
      <c r="E101" s="261"/>
      <c r="F101" s="470"/>
      <c r="G101" s="382" t="s">
        <v>162</v>
      </c>
      <c r="H101" s="527">
        <f>900+400+124</f>
        <v>1424</v>
      </c>
      <c r="I101" s="91">
        <f>902+400</f>
        <v>1302</v>
      </c>
      <c r="J101" s="91">
        <f>649+400</f>
        <v>1049</v>
      </c>
      <c r="K101" s="120"/>
    </row>
    <row r="102" spans="2:12" ht="30.6" customHeight="1" x14ac:dyDescent="0.25">
      <c r="B102" s="99"/>
      <c r="C102" s="64"/>
      <c r="D102" s="93"/>
      <c r="E102" s="94"/>
      <c r="F102" s="471"/>
      <c r="G102" s="468" t="s">
        <v>163</v>
      </c>
      <c r="H102" s="89">
        <v>15.5</v>
      </c>
      <c r="I102" s="89">
        <v>16</v>
      </c>
      <c r="J102" s="89">
        <v>16.5</v>
      </c>
      <c r="K102" s="121" t="s">
        <v>164</v>
      </c>
    </row>
    <row r="103" spans="2:12" ht="35.4" customHeight="1" x14ac:dyDescent="0.25">
      <c r="B103" s="99"/>
      <c r="C103" s="64"/>
      <c r="D103" s="93"/>
      <c r="E103" s="94"/>
      <c r="F103" s="471"/>
      <c r="G103" s="468" t="s">
        <v>165</v>
      </c>
      <c r="H103" s="89">
        <v>10</v>
      </c>
      <c r="I103" s="89">
        <v>11</v>
      </c>
      <c r="J103" s="89">
        <v>12</v>
      </c>
      <c r="K103" s="122" t="s">
        <v>166</v>
      </c>
    </row>
    <row r="104" spans="2:12" ht="44.4" customHeight="1" x14ac:dyDescent="0.25">
      <c r="B104" s="99"/>
      <c r="C104" s="64"/>
      <c r="D104" s="93"/>
      <c r="E104" s="94"/>
      <c r="F104" s="471"/>
      <c r="G104" s="383" t="s">
        <v>167</v>
      </c>
      <c r="H104" s="92" t="s">
        <v>168</v>
      </c>
      <c r="I104" s="92" t="s">
        <v>168</v>
      </c>
      <c r="J104" s="92" t="s">
        <v>168</v>
      </c>
      <c r="K104" s="120"/>
    </row>
    <row r="105" spans="2:12" ht="35.4" customHeight="1" x14ac:dyDescent="0.25">
      <c r="B105" s="99"/>
      <c r="C105" s="64"/>
      <c r="D105" s="93"/>
      <c r="E105" s="94"/>
      <c r="F105" s="471"/>
      <c r="G105" s="383" t="s">
        <v>169</v>
      </c>
      <c r="H105" s="92" t="s">
        <v>170</v>
      </c>
      <c r="I105" s="92" t="s">
        <v>170</v>
      </c>
      <c r="J105" s="92" t="s">
        <v>170</v>
      </c>
      <c r="K105" s="120"/>
    </row>
    <row r="106" spans="2:12" ht="41.7" customHeight="1" x14ac:dyDescent="0.25">
      <c r="B106" s="99"/>
      <c r="C106" s="64"/>
      <c r="D106" s="93"/>
      <c r="E106" s="94"/>
      <c r="F106" s="471"/>
      <c r="G106" s="383" t="s">
        <v>171</v>
      </c>
      <c r="H106" s="92" t="s">
        <v>172</v>
      </c>
      <c r="I106" s="92" t="s">
        <v>172</v>
      </c>
      <c r="J106" s="92" t="s">
        <v>172</v>
      </c>
      <c r="K106" s="120"/>
    </row>
    <row r="107" spans="2:12" ht="35.4" customHeight="1" thickBot="1" x14ac:dyDescent="0.3">
      <c r="B107" s="182"/>
      <c r="C107" s="266"/>
      <c r="D107" s="267"/>
      <c r="E107" s="268"/>
      <c r="F107" s="474"/>
      <c r="G107" s="385" t="s">
        <v>173</v>
      </c>
      <c r="H107" s="269" t="s">
        <v>174</v>
      </c>
      <c r="I107" s="269" t="s">
        <v>174</v>
      </c>
      <c r="J107" s="269" t="s">
        <v>174</v>
      </c>
      <c r="K107" s="270"/>
    </row>
    <row r="108" spans="2:12" ht="30" customHeight="1" thickBot="1" x14ac:dyDescent="0.3">
      <c r="B108" s="152" t="s">
        <v>175</v>
      </c>
      <c r="C108" s="153" t="s">
        <v>176</v>
      </c>
      <c r="D108" s="224"/>
      <c r="E108" s="155"/>
      <c r="F108" s="156"/>
      <c r="G108" s="445"/>
      <c r="H108" s="155"/>
      <c r="I108" s="224"/>
      <c r="J108" s="155"/>
      <c r="K108" s="156"/>
    </row>
    <row r="109" spans="2:12" ht="42" customHeight="1" x14ac:dyDescent="0.25">
      <c r="B109" s="580" t="s">
        <v>177</v>
      </c>
      <c r="C109" s="602" t="s">
        <v>178</v>
      </c>
      <c r="D109" s="271"/>
      <c r="E109" s="17"/>
      <c r="F109" s="475"/>
      <c r="G109" s="472" t="s">
        <v>179</v>
      </c>
      <c r="H109" s="70">
        <v>100</v>
      </c>
      <c r="I109" s="70"/>
      <c r="J109" s="70"/>
      <c r="K109" s="116" t="s">
        <v>180</v>
      </c>
    </row>
    <row r="110" spans="2:12" ht="29.4" customHeight="1" x14ac:dyDescent="0.25">
      <c r="B110" s="581"/>
      <c r="C110" s="603"/>
      <c r="D110" s="55"/>
      <c r="E110" s="48"/>
      <c r="F110" s="476"/>
      <c r="G110" s="473" t="s">
        <v>181</v>
      </c>
      <c r="H110" s="70">
        <v>100</v>
      </c>
      <c r="I110" s="70"/>
      <c r="J110" s="70"/>
      <c r="K110" s="104" t="s">
        <v>180</v>
      </c>
      <c r="L110" s="52"/>
    </row>
    <row r="111" spans="2:12" ht="28.95" customHeight="1" x14ac:dyDescent="0.25">
      <c r="B111" s="581"/>
      <c r="C111" s="603"/>
      <c r="D111" s="54"/>
      <c r="E111" s="54"/>
      <c r="F111" s="477"/>
      <c r="G111" s="473" t="s">
        <v>182</v>
      </c>
      <c r="H111" s="70">
        <v>100</v>
      </c>
      <c r="I111" s="70"/>
      <c r="J111" s="70"/>
      <c r="K111" s="104" t="s">
        <v>180</v>
      </c>
      <c r="L111" s="52"/>
    </row>
    <row r="112" spans="2:12" ht="43.2" customHeight="1" x14ac:dyDescent="0.25">
      <c r="B112" s="581"/>
      <c r="C112" s="603"/>
      <c r="D112" s="55"/>
      <c r="E112" s="55"/>
      <c r="F112" s="480"/>
      <c r="G112" s="478" t="s">
        <v>183</v>
      </c>
      <c r="H112" s="70"/>
      <c r="I112" s="70">
        <v>100</v>
      </c>
      <c r="J112" s="70"/>
      <c r="K112" s="104" t="s">
        <v>180</v>
      </c>
    </row>
    <row r="113" spans="2:11" ht="30.6" customHeight="1" x14ac:dyDescent="0.25">
      <c r="B113" s="581"/>
      <c r="C113" s="603"/>
      <c r="D113" s="362"/>
      <c r="E113" s="51"/>
      <c r="F113" s="417"/>
      <c r="G113" s="473" t="s">
        <v>184</v>
      </c>
      <c r="H113" s="70">
        <v>100</v>
      </c>
      <c r="I113" s="70"/>
      <c r="J113" s="70"/>
      <c r="K113" s="104" t="s">
        <v>180</v>
      </c>
    </row>
    <row r="114" spans="2:11" ht="28.2" customHeight="1" x14ac:dyDescent="0.25">
      <c r="B114" s="581"/>
      <c r="C114" s="603"/>
      <c r="D114" s="18"/>
      <c r="E114" s="51"/>
      <c r="F114" s="417"/>
      <c r="G114" s="473" t="s">
        <v>185</v>
      </c>
      <c r="H114" s="70">
        <v>100</v>
      </c>
      <c r="I114" s="70"/>
      <c r="J114" s="70"/>
      <c r="K114" s="104" t="s">
        <v>180</v>
      </c>
    </row>
    <row r="115" spans="2:11" ht="29.4" customHeight="1" x14ac:dyDescent="0.25">
      <c r="B115" s="581"/>
      <c r="C115" s="603"/>
      <c r="D115" s="18"/>
      <c r="E115" s="51"/>
      <c r="F115" s="417"/>
      <c r="G115" s="473" t="s">
        <v>186</v>
      </c>
      <c r="H115" s="70">
        <v>100</v>
      </c>
      <c r="I115" s="70"/>
      <c r="J115" s="70"/>
      <c r="K115" s="104" t="s">
        <v>180</v>
      </c>
    </row>
    <row r="116" spans="2:11" ht="31.2" customHeight="1" x14ac:dyDescent="0.25">
      <c r="B116" s="581"/>
      <c r="C116" s="603"/>
      <c r="D116" s="18"/>
      <c r="E116" s="51"/>
      <c r="F116" s="417"/>
      <c r="G116" s="479" t="s">
        <v>187</v>
      </c>
      <c r="H116" s="70">
        <v>100</v>
      </c>
      <c r="I116" s="70"/>
      <c r="J116" s="70"/>
      <c r="K116" s="104" t="s">
        <v>180</v>
      </c>
    </row>
    <row r="117" spans="2:11" ht="29.4" customHeight="1" x14ac:dyDescent="0.25">
      <c r="B117" s="581"/>
      <c r="C117" s="603"/>
      <c r="D117" s="18"/>
      <c r="E117" s="51"/>
      <c r="F117" s="417"/>
      <c r="G117" s="479" t="s">
        <v>188</v>
      </c>
      <c r="H117" s="70">
        <v>100</v>
      </c>
      <c r="I117" s="70"/>
      <c r="J117" s="70"/>
      <c r="K117" s="104" t="s">
        <v>180</v>
      </c>
    </row>
    <row r="118" spans="2:11" ht="29.4" customHeight="1" x14ac:dyDescent="0.25">
      <c r="B118" s="581"/>
      <c r="C118" s="603"/>
      <c r="D118" s="12"/>
      <c r="E118" s="51"/>
      <c r="F118" s="417"/>
      <c r="G118" s="479" t="s">
        <v>189</v>
      </c>
      <c r="H118" s="70">
        <v>100</v>
      </c>
      <c r="I118" s="70"/>
      <c r="J118" s="70"/>
      <c r="K118" s="104" t="s">
        <v>180</v>
      </c>
    </row>
    <row r="119" spans="2:11" ht="30.6" customHeight="1" x14ac:dyDescent="0.25">
      <c r="B119" s="581"/>
      <c r="C119" s="603"/>
      <c r="D119" s="18"/>
      <c r="E119" s="51"/>
      <c r="F119" s="417"/>
      <c r="G119" s="479" t="s">
        <v>190</v>
      </c>
      <c r="H119" s="70">
        <v>100</v>
      </c>
      <c r="I119" s="70"/>
      <c r="J119" s="70"/>
      <c r="K119" s="104" t="s">
        <v>180</v>
      </c>
    </row>
    <row r="120" spans="2:11" ht="30" customHeight="1" x14ac:dyDescent="0.25">
      <c r="B120" s="581"/>
      <c r="C120" s="603"/>
      <c r="D120" s="18"/>
      <c r="E120" s="51"/>
      <c r="F120" s="454"/>
      <c r="G120" s="478" t="s">
        <v>191</v>
      </c>
      <c r="H120" s="70"/>
      <c r="I120" s="70">
        <v>50</v>
      </c>
      <c r="J120" s="70">
        <v>100</v>
      </c>
      <c r="K120" s="104" t="s">
        <v>180</v>
      </c>
    </row>
    <row r="121" spans="2:11" ht="35.4" customHeight="1" x14ac:dyDescent="0.25">
      <c r="B121" s="581"/>
      <c r="C121" s="603"/>
      <c r="D121" s="18"/>
      <c r="E121" s="51"/>
      <c r="F121" s="417"/>
      <c r="G121" s="479" t="s">
        <v>192</v>
      </c>
      <c r="H121" s="70">
        <v>100</v>
      </c>
      <c r="I121" s="70"/>
      <c r="J121" s="70"/>
      <c r="K121" s="104" t="s">
        <v>180</v>
      </c>
    </row>
    <row r="122" spans="2:11" ht="32.4" customHeight="1" x14ac:dyDescent="0.25">
      <c r="B122" s="581"/>
      <c r="C122" s="603"/>
      <c r="D122" s="18"/>
      <c r="E122" s="51"/>
      <c r="F122" s="417"/>
      <c r="G122" s="479" t="s">
        <v>193</v>
      </c>
      <c r="H122" s="70"/>
      <c r="I122" s="70">
        <v>100</v>
      </c>
      <c r="J122" s="70"/>
      <c r="K122" s="104" t="s">
        <v>180</v>
      </c>
    </row>
    <row r="123" spans="2:11" ht="29.4" customHeight="1" x14ac:dyDescent="0.25">
      <c r="B123" s="581"/>
      <c r="C123" s="603"/>
      <c r="D123" s="18"/>
      <c r="E123" s="51"/>
      <c r="F123" s="417"/>
      <c r="G123" s="479" t="s">
        <v>194</v>
      </c>
      <c r="H123" s="70"/>
      <c r="I123" s="70">
        <v>100</v>
      </c>
      <c r="J123" s="70"/>
      <c r="K123" s="104" t="s">
        <v>180</v>
      </c>
    </row>
    <row r="124" spans="2:11" ht="31.2" customHeight="1" x14ac:dyDescent="0.25">
      <c r="B124" s="581"/>
      <c r="C124" s="603"/>
      <c r="D124" s="18"/>
      <c r="E124" s="51"/>
      <c r="F124" s="417"/>
      <c r="G124" s="430" t="s">
        <v>195</v>
      </c>
      <c r="H124" s="70"/>
      <c r="I124" s="70">
        <v>100</v>
      </c>
      <c r="J124" s="70"/>
      <c r="K124" s="104" t="s">
        <v>180</v>
      </c>
    </row>
    <row r="125" spans="2:11" ht="45" customHeight="1" x14ac:dyDescent="0.25">
      <c r="B125" s="581"/>
      <c r="C125" s="603"/>
      <c r="D125" s="18"/>
      <c r="E125" s="51"/>
      <c r="F125" s="417"/>
      <c r="G125" s="430" t="s">
        <v>196</v>
      </c>
      <c r="H125" s="70"/>
      <c r="I125" s="70">
        <v>100</v>
      </c>
      <c r="J125" s="70"/>
      <c r="K125" s="104" t="s">
        <v>180</v>
      </c>
    </row>
    <row r="126" spans="2:11" ht="30" customHeight="1" x14ac:dyDescent="0.25">
      <c r="B126" s="581"/>
      <c r="C126" s="603"/>
      <c r="D126" s="12"/>
      <c r="E126" s="51"/>
      <c r="F126" s="417"/>
      <c r="G126" s="481" t="s">
        <v>197</v>
      </c>
      <c r="H126" s="70"/>
      <c r="I126" s="70"/>
      <c r="J126" s="70">
        <v>100</v>
      </c>
      <c r="K126" s="104" t="s">
        <v>180</v>
      </c>
    </row>
    <row r="127" spans="2:11" ht="30" customHeight="1" x14ac:dyDescent="0.25">
      <c r="B127" s="581"/>
      <c r="C127" s="603"/>
      <c r="D127" s="18"/>
      <c r="E127" s="51"/>
      <c r="F127" s="417"/>
      <c r="G127" s="481" t="s">
        <v>198</v>
      </c>
      <c r="H127" s="70"/>
      <c r="I127" s="70"/>
      <c r="J127" s="70">
        <v>100</v>
      </c>
      <c r="K127" s="104" t="s">
        <v>180</v>
      </c>
    </row>
    <row r="128" spans="2:11" ht="29.4" customHeight="1" x14ac:dyDescent="0.25">
      <c r="B128" s="581"/>
      <c r="C128" s="603"/>
      <c r="D128" s="18"/>
      <c r="E128" s="51"/>
      <c r="F128" s="417"/>
      <c r="G128" s="481" t="s">
        <v>199</v>
      </c>
      <c r="H128" s="70"/>
      <c r="I128" s="70"/>
      <c r="J128" s="70">
        <v>100</v>
      </c>
      <c r="K128" s="104" t="s">
        <v>180</v>
      </c>
    </row>
    <row r="129" spans="2:14" ht="43.2" customHeight="1" x14ac:dyDescent="0.25">
      <c r="B129" s="581"/>
      <c r="C129" s="603"/>
      <c r="D129" s="18"/>
      <c r="E129" s="51"/>
      <c r="F129" s="417"/>
      <c r="G129" s="478" t="s">
        <v>200</v>
      </c>
      <c r="H129" s="70"/>
      <c r="I129" s="70">
        <v>50</v>
      </c>
      <c r="J129" s="70">
        <v>100</v>
      </c>
      <c r="K129" s="104" t="s">
        <v>180</v>
      </c>
    </row>
    <row r="130" spans="2:14" ht="30" customHeight="1" x14ac:dyDescent="0.25">
      <c r="B130" s="581"/>
      <c r="C130" s="603"/>
      <c r="D130" s="18"/>
      <c r="E130" s="51"/>
      <c r="F130" s="454"/>
      <c r="G130" s="482" t="s">
        <v>191</v>
      </c>
      <c r="H130" s="70"/>
      <c r="I130" s="70">
        <v>50</v>
      </c>
      <c r="J130" s="70">
        <v>100</v>
      </c>
      <c r="K130" s="104" t="s">
        <v>180</v>
      </c>
    </row>
    <row r="131" spans="2:14" ht="42.6" customHeight="1" x14ac:dyDescent="0.25">
      <c r="B131" s="581"/>
      <c r="C131" s="603"/>
      <c r="D131" s="18"/>
      <c r="E131" s="51"/>
      <c r="F131" s="417"/>
      <c r="G131" s="483" t="s">
        <v>201</v>
      </c>
      <c r="H131" s="70">
        <v>524</v>
      </c>
      <c r="I131" s="70">
        <v>400</v>
      </c>
      <c r="J131" s="70">
        <v>400</v>
      </c>
      <c r="K131" s="104" t="s">
        <v>180</v>
      </c>
    </row>
    <row r="132" spans="2:14" ht="42.6" customHeight="1" x14ac:dyDescent="0.25">
      <c r="B132" s="581"/>
      <c r="C132" s="603"/>
      <c r="D132" s="18"/>
      <c r="E132" s="51"/>
      <c r="F132" s="417"/>
      <c r="G132" s="482" t="s">
        <v>202</v>
      </c>
      <c r="H132" s="70"/>
      <c r="I132" s="70">
        <v>1</v>
      </c>
      <c r="J132" s="70"/>
      <c r="K132" s="104" t="s">
        <v>180</v>
      </c>
    </row>
    <row r="133" spans="2:14" ht="30.6" customHeight="1" thickBot="1" x14ac:dyDescent="0.3">
      <c r="B133" s="581"/>
      <c r="C133" s="604"/>
      <c r="D133" s="159"/>
      <c r="E133" s="51"/>
      <c r="F133" s="417"/>
      <c r="G133" s="482" t="s">
        <v>203</v>
      </c>
      <c r="H133" s="70"/>
      <c r="I133" s="70">
        <v>1</v>
      </c>
      <c r="J133" s="70"/>
      <c r="K133" s="104" t="s">
        <v>180</v>
      </c>
    </row>
    <row r="134" spans="2:14" ht="29.25" customHeight="1" thickBot="1" x14ac:dyDescent="0.3">
      <c r="B134" s="342" t="s">
        <v>204</v>
      </c>
      <c r="C134" s="272" t="s">
        <v>205</v>
      </c>
      <c r="D134" s="171"/>
      <c r="E134" s="171"/>
      <c r="F134" s="485"/>
      <c r="G134" s="420" t="s">
        <v>206</v>
      </c>
      <c r="H134" s="218">
        <v>1</v>
      </c>
      <c r="I134" s="218">
        <v>1</v>
      </c>
      <c r="J134" s="218">
        <v>1</v>
      </c>
      <c r="K134" s="214"/>
    </row>
    <row r="135" spans="2:14" ht="28.5" customHeight="1" x14ac:dyDescent="0.25">
      <c r="B135" s="580" t="s">
        <v>207</v>
      </c>
      <c r="C135" s="558" t="s">
        <v>208</v>
      </c>
      <c r="D135" s="171"/>
      <c r="E135" s="171"/>
      <c r="F135" s="485"/>
      <c r="G135" s="484" t="s">
        <v>209</v>
      </c>
      <c r="H135" s="275">
        <v>68</v>
      </c>
      <c r="I135" s="275">
        <v>71</v>
      </c>
      <c r="J135" s="275">
        <v>74</v>
      </c>
      <c r="K135" s="214"/>
    </row>
    <row r="136" spans="2:14" ht="28.5" customHeight="1" x14ac:dyDescent="0.25">
      <c r="B136" s="581"/>
      <c r="C136" s="559"/>
      <c r="D136" s="12"/>
      <c r="E136" s="12"/>
      <c r="F136" s="454"/>
      <c r="G136" s="407" t="s">
        <v>210</v>
      </c>
      <c r="H136" s="95">
        <v>100</v>
      </c>
      <c r="I136" s="95">
        <v>100</v>
      </c>
      <c r="J136" s="95">
        <v>100</v>
      </c>
      <c r="K136" s="104"/>
      <c r="M136" s="338"/>
      <c r="N136" s="338"/>
    </row>
    <row r="137" spans="2:14" ht="29.25" customHeight="1" x14ac:dyDescent="0.25">
      <c r="B137" s="581"/>
      <c r="C137" s="559"/>
      <c r="D137" s="12"/>
      <c r="E137" s="12"/>
      <c r="F137" s="454"/>
      <c r="G137" s="408" t="s">
        <v>211</v>
      </c>
      <c r="H137" s="95">
        <f>2-1+2</f>
        <v>3</v>
      </c>
      <c r="I137" s="95">
        <f>2+1</f>
        <v>3</v>
      </c>
      <c r="J137" s="95">
        <v>2</v>
      </c>
      <c r="K137" s="104" t="s">
        <v>69</v>
      </c>
    </row>
    <row r="138" spans="2:14" ht="41.4" customHeight="1" x14ac:dyDescent="0.25">
      <c r="B138" s="581"/>
      <c r="C138" s="559"/>
      <c r="D138" s="12"/>
      <c r="E138" s="12"/>
      <c r="F138" s="454"/>
      <c r="G138" s="408" t="s">
        <v>212</v>
      </c>
      <c r="H138" s="95">
        <v>2</v>
      </c>
      <c r="I138" s="95">
        <v>2</v>
      </c>
      <c r="J138" s="95">
        <v>2</v>
      </c>
      <c r="K138" s="104"/>
    </row>
    <row r="139" spans="2:14" ht="18.75" customHeight="1" thickBot="1" x14ac:dyDescent="0.3">
      <c r="B139" s="582"/>
      <c r="C139" s="560"/>
      <c r="D139" s="167"/>
      <c r="E139" s="167"/>
      <c r="F139" s="489"/>
      <c r="G139" s="486" t="s">
        <v>213</v>
      </c>
      <c r="H139" s="276">
        <v>4</v>
      </c>
      <c r="I139" s="276"/>
      <c r="J139" s="276"/>
      <c r="K139" s="204"/>
    </row>
    <row r="140" spans="2:14" ht="29.25" customHeight="1" thickBot="1" x14ac:dyDescent="0.3">
      <c r="B140" s="343" t="s">
        <v>214</v>
      </c>
      <c r="C140" s="364" t="s">
        <v>215</v>
      </c>
      <c r="D140" s="366"/>
      <c r="E140" s="366"/>
      <c r="F140" s="490"/>
      <c r="G140" s="530" t="s">
        <v>31</v>
      </c>
      <c r="H140" s="367">
        <v>1</v>
      </c>
      <c r="I140" s="368"/>
      <c r="J140" s="368"/>
      <c r="K140" s="360"/>
    </row>
    <row r="141" spans="2:14" ht="22.2" customHeight="1" x14ac:dyDescent="0.25">
      <c r="B141" s="580" t="s">
        <v>317</v>
      </c>
      <c r="C141" s="558" t="s">
        <v>316</v>
      </c>
      <c r="D141" s="171"/>
      <c r="E141" s="171"/>
      <c r="F141" s="485"/>
      <c r="G141" s="532" t="s">
        <v>112</v>
      </c>
      <c r="H141" s="275"/>
      <c r="I141" s="275">
        <v>1</v>
      </c>
      <c r="J141" s="275"/>
      <c r="K141" s="214"/>
    </row>
    <row r="142" spans="2:14" ht="22.8" customHeight="1" thickBot="1" x14ac:dyDescent="0.3">
      <c r="B142" s="582"/>
      <c r="C142" s="560"/>
      <c r="D142" s="159"/>
      <c r="E142" s="159"/>
      <c r="F142" s="529"/>
      <c r="G142" s="533" t="s">
        <v>115</v>
      </c>
      <c r="H142" s="367"/>
      <c r="I142" s="367">
        <v>80</v>
      </c>
      <c r="J142" s="367">
        <v>100</v>
      </c>
      <c r="K142" s="531"/>
    </row>
    <row r="143" spans="2:14" ht="30" customHeight="1" x14ac:dyDescent="0.25">
      <c r="B143" s="363"/>
      <c r="C143" s="365" t="s">
        <v>116</v>
      </c>
      <c r="D143" s="228">
        <f>+D145+D146+D147+D148+D149</f>
        <v>7926.1</v>
      </c>
      <c r="E143" s="228">
        <f>+E145+E146+E147+E148+E149</f>
        <v>4596.2</v>
      </c>
      <c r="F143" s="456">
        <f>+F145+F146+F147+F148+F149</f>
        <v>2959.1</v>
      </c>
      <c r="G143" s="487"/>
      <c r="H143" s="233"/>
      <c r="I143" s="233"/>
      <c r="J143" s="233"/>
      <c r="K143" s="108"/>
    </row>
    <row r="144" spans="2:14" ht="17.25" customHeight="1" x14ac:dyDescent="0.25">
      <c r="B144" s="570"/>
      <c r="C144" s="9" t="s">
        <v>117</v>
      </c>
      <c r="D144" s="10"/>
      <c r="E144" s="11"/>
      <c r="F144" s="447"/>
      <c r="G144" s="438"/>
      <c r="H144" s="68"/>
      <c r="I144" s="68"/>
      <c r="J144" s="68"/>
      <c r="K144" s="102"/>
    </row>
    <row r="145" spans="2:11" ht="27" customHeight="1" x14ac:dyDescent="0.25">
      <c r="B145" s="571"/>
      <c r="C145" s="6" t="s">
        <v>118</v>
      </c>
      <c r="D145" s="24">
        <v>3927.1000000000004</v>
      </c>
      <c r="E145" s="24">
        <v>4596.2</v>
      </c>
      <c r="F145" s="441">
        <v>2959.1</v>
      </c>
      <c r="G145" s="438"/>
      <c r="H145" s="68"/>
      <c r="I145" s="68"/>
      <c r="J145" s="68"/>
      <c r="K145" s="102"/>
    </row>
    <row r="146" spans="2:11" ht="27.75" customHeight="1" x14ac:dyDescent="0.25">
      <c r="B146" s="571"/>
      <c r="C146" s="9" t="s">
        <v>216</v>
      </c>
      <c r="D146" s="24">
        <v>3250</v>
      </c>
      <c r="E146" s="29">
        <v>0</v>
      </c>
      <c r="F146" s="458">
        <v>0</v>
      </c>
      <c r="G146" s="438"/>
      <c r="H146" s="68"/>
      <c r="I146" s="68"/>
      <c r="J146" s="68"/>
      <c r="K146" s="102"/>
    </row>
    <row r="147" spans="2:11" ht="28.95" customHeight="1" x14ac:dyDescent="0.25">
      <c r="B147" s="571"/>
      <c r="C147" s="36" t="s">
        <v>119</v>
      </c>
      <c r="D147" s="24">
        <v>0</v>
      </c>
      <c r="E147" s="29">
        <v>0</v>
      </c>
      <c r="F147" s="458">
        <v>0</v>
      </c>
      <c r="G147" s="438"/>
      <c r="H147" s="68"/>
      <c r="I147" s="68"/>
      <c r="J147" s="68"/>
      <c r="K147" s="102"/>
    </row>
    <row r="148" spans="2:11" ht="17.399999999999999" customHeight="1" x14ac:dyDescent="0.25">
      <c r="B148" s="571"/>
      <c r="C148" s="23" t="s">
        <v>122</v>
      </c>
      <c r="D148" s="24">
        <v>551.4</v>
      </c>
      <c r="E148" s="29">
        <v>0</v>
      </c>
      <c r="F148" s="458">
        <v>0</v>
      </c>
      <c r="G148" s="438"/>
      <c r="H148" s="68"/>
      <c r="I148" s="68"/>
      <c r="J148" s="68"/>
      <c r="K148" s="102"/>
    </row>
    <row r="149" spans="2:11" ht="16.5" customHeight="1" x14ac:dyDescent="0.25">
      <c r="B149" s="571"/>
      <c r="C149" s="6" t="s">
        <v>121</v>
      </c>
      <c r="D149" s="24">
        <v>197.6</v>
      </c>
      <c r="E149" s="24">
        <v>0</v>
      </c>
      <c r="F149" s="441">
        <v>0</v>
      </c>
      <c r="G149" s="438"/>
      <c r="H149" s="68"/>
      <c r="I149" s="68"/>
      <c r="J149" s="68"/>
      <c r="K149" s="102"/>
    </row>
    <row r="150" spans="2:11" ht="17.25" customHeight="1" x14ac:dyDescent="0.25">
      <c r="B150" s="123"/>
      <c r="C150" s="37" t="s">
        <v>123</v>
      </c>
      <c r="D150" s="28">
        <f>+D153+D152</f>
        <v>253.1</v>
      </c>
      <c r="E150" s="28">
        <f>+E153+E152</f>
        <v>3000</v>
      </c>
      <c r="F150" s="446">
        <f>+F153+F152</f>
        <v>2300</v>
      </c>
      <c r="G150" s="488"/>
      <c r="H150" s="27"/>
      <c r="I150" s="27"/>
      <c r="J150" s="27"/>
      <c r="K150" s="119"/>
    </row>
    <row r="151" spans="2:11" ht="15" customHeight="1" x14ac:dyDescent="0.25">
      <c r="B151" s="607"/>
      <c r="C151" s="9" t="s">
        <v>124</v>
      </c>
      <c r="D151" s="10"/>
      <c r="E151" s="11"/>
      <c r="F151" s="447"/>
      <c r="G151" s="438"/>
      <c r="H151" s="68"/>
      <c r="I151" s="68"/>
      <c r="J151" s="68"/>
      <c r="K151" s="102"/>
    </row>
    <row r="152" spans="2:11" ht="15" customHeight="1" x14ac:dyDescent="0.25">
      <c r="B152" s="608"/>
      <c r="C152" s="7" t="s">
        <v>217</v>
      </c>
      <c r="D152" s="24">
        <v>0</v>
      </c>
      <c r="E152" s="24">
        <v>3000</v>
      </c>
      <c r="F152" s="441">
        <v>2300</v>
      </c>
      <c r="G152" s="438"/>
      <c r="H152" s="68"/>
      <c r="I152" s="68"/>
      <c r="J152" s="68"/>
      <c r="K152" s="102"/>
    </row>
    <row r="153" spans="2:11" ht="15" customHeight="1" thickBot="1" x14ac:dyDescent="0.3">
      <c r="B153" s="609"/>
      <c r="C153" s="277" t="s">
        <v>218</v>
      </c>
      <c r="D153" s="223">
        <v>253.1</v>
      </c>
      <c r="E153" s="223">
        <v>0</v>
      </c>
      <c r="F153" s="448">
        <v>0</v>
      </c>
      <c r="G153" s="444"/>
      <c r="H153" s="131"/>
      <c r="I153" s="131"/>
      <c r="J153" s="131"/>
      <c r="K153" s="132"/>
    </row>
    <row r="154" spans="2:11" ht="32.4" customHeight="1" x14ac:dyDescent="0.25">
      <c r="B154" s="278" t="s">
        <v>219</v>
      </c>
      <c r="C154" s="279" t="s">
        <v>220</v>
      </c>
      <c r="D154" s="280"/>
      <c r="E154" s="281"/>
      <c r="F154" s="493"/>
      <c r="G154" s="492" t="s">
        <v>221</v>
      </c>
      <c r="H154" s="282">
        <v>9</v>
      </c>
      <c r="I154" s="282">
        <v>8</v>
      </c>
      <c r="J154" s="282">
        <v>8</v>
      </c>
      <c r="K154" s="283" t="s">
        <v>222</v>
      </c>
    </row>
    <row r="155" spans="2:11" ht="28.8" customHeight="1" x14ac:dyDescent="0.25">
      <c r="B155" s="123"/>
      <c r="C155" s="33" t="s">
        <v>116</v>
      </c>
      <c r="D155" s="28">
        <f>+D157</f>
        <v>101.8</v>
      </c>
      <c r="E155" s="35">
        <f t="shared" ref="E155:F155" si="4">+E157</f>
        <v>80.8</v>
      </c>
      <c r="F155" s="494">
        <f t="shared" si="4"/>
        <v>80.8</v>
      </c>
      <c r="G155" s="488"/>
      <c r="H155" s="27"/>
      <c r="I155" s="27"/>
      <c r="J155" s="27"/>
      <c r="K155" s="119"/>
    </row>
    <row r="156" spans="2:11" ht="17.25" customHeight="1" x14ac:dyDescent="0.25">
      <c r="B156" s="570"/>
      <c r="C156" s="9" t="s">
        <v>117</v>
      </c>
      <c r="D156" s="10"/>
      <c r="E156" s="11"/>
      <c r="F156" s="447"/>
      <c r="G156" s="438"/>
      <c r="H156" s="68"/>
      <c r="I156" s="68"/>
      <c r="J156" s="68"/>
      <c r="K156" s="102"/>
    </row>
    <row r="157" spans="2:11" ht="29.4" customHeight="1" thickBot="1" x14ac:dyDescent="0.3">
      <c r="B157" s="574"/>
      <c r="C157" s="238" t="s">
        <v>22</v>
      </c>
      <c r="D157" s="284">
        <v>101.8</v>
      </c>
      <c r="E157" s="285">
        <v>80.8</v>
      </c>
      <c r="F157" s="495">
        <v>80.8</v>
      </c>
      <c r="G157" s="444"/>
      <c r="H157" s="131"/>
      <c r="I157" s="131"/>
      <c r="J157" s="131"/>
      <c r="K157" s="132"/>
    </row>
    <row r="158" spans="2:11" ht="30" customHeight="1" thickBot="1" x14ac:dyDescent="0.3">
      <c r="B158" s="142" t="s">
        <v>223</v>
      </c>
      <c r="C158" s="287" t="s">
        <v>224</v>
      </c>
      <c r="D158" s="263"/>
      <c r="E158" s="264"/>
      <c r="F158" s="265"/>
      <c r="G158" s="467"/>
      <c r="H158" s="264"/>
      <c r="I158" s="263"/>
      <c r="J158" s="264"/>
      <c r="K158" s="265"/>
    </row>
    <row r="159" spans="2:11" ht="30" customHeight="1" x14ac:dyDescent="0.25">
      <c r="B159" s="138"/>
      <c r="C159" s="286"/>
      <c r="D159" s="260"/>
      <c r="E159" s="261"/>
      <c r="F159" s="470"/>
      <c r="G159" s="382" t="s">
        <v>225</v>
      </c>
      <c r="H159" s="96"/>
      <c r="I159" s="96">
        <v>1</v>
      </c>
      <c r="J159" s="96"/>
      <c r="K159" s="120"/>
    </row>
    <row r="160" spans="2:11" ht="30" customHeight="1" x14ac:dyDescent="0.25">
      <c r="B160" s="99"/>
      <c r="C160" s="98"/>
      <c r="D160" s="93"/>
      <c r="E160" s="94"/>
      <c r="F160" s="471"/>
      <c r="G160" s="383" t="s">
        <v>226</v>
      </c>
      <c r="H160" s="97" t="s">
        <v>227</v>
      </c>
      <c r="I160" s="97" t="s">
        <v>227</v>
      </c>
      <c r="J160" s="97" t="s">
        <v>227</v>
      </c>
      <c r="K160" s="124" t="s">
        <v>228</v>
      </c>
    </row>
    <row r="161" spans="2:11" ht="30" customHeight="1" thickBot="1" x14ac:dyDescent="0.3">
      <c r="B161" s="182"/>
      <c r="C161" s="288"/>
      <c r="D161" s="267"/>
      <c r="E161" s="268"/>
      <c r="F161" s="474"/>
      <c r="G161" s="385" t="s">
        <v>229</v>
      </c>
      <c r="H161" s="187" t="s">
        <v>230</v>
      </c>
      <c r="I161" s="187" t="s">
        <v>230</v>
      </c>
      <c r="J161" s="187" t="s">
        <v>230</v>
      </c>
      <c r="K161" s="289" t="s">
        <v>231</v>
      </c>
    </row>
    <row r="162" spans="2:11" ht="31.2" customHeight="1" thickBot="1" x14ac:dyDescent="0.3">
      <c r="B162" s="152" t="s">
        <v>232</v>
      </c>
      <c r="C162" s="153" t="s">
        <v>233</v>
      </c>
      <c r="D162" s="224"/>
      <c r="E162" s="155"/>
      <c r="F162" s="156"/>
      <c r="G162" s="445"/>
      <c r="H162" s="155"/>
      <c r="I162" s="224"/>
      <c r="J162" s="155"/>
      <c r="K162" s="156"/>
    </row>
    <row r="163" spans="2:11" ht="39.6" customHeight="1" thickBot="1" x14ac:dyDescent="0.3">
      <c r="B163" s="342" t="s">
        <v>234</v>
      </c>
      <c r="C163" s="353" t="s">
        <v>305</v>
      </c>
      <c r="D163" s="290"/>
      <c r="E163" s="291"/>
      <c r="F163" s="410"/>
      <c r="G163" s="496" t="s">
        <v>235</v>
      </c>
      <c r="H163" s="292">
        <v>4</v>
      </c>
      <c r="I163" s="275">
        <v>4</v>
      </c>
      <c r="J163" s="275">
        <v>4</v>
      </c>
      <c r="K163" s="214"/>
    </row>
    <row r="164" spans="2:11" ht="43.2" customHeight="1" thickBot="1" x14ac:dyDescent="0.3">
      <c r="B164" s="342" t="s">
        <v>236</v>
      </c>
      <c r="C164" s="293" t="s">
        <v>237</v>
      </c>
      <c r="D164" s="171"/>
      <c r="E164" s="172"/>
      <c r="F164" s="497"/>
      <c r="G164" s="420" t="s">
        <v>238</v>
      </c>
      <c r="H164" s="275">
        <v>2</v>
      </c>
      <c r="I164" s="275">
        <v>2</v>
      </c>
      <c r="J164" s="275">
        <v>2</v>
      </c>
      <c r="K164" s="214" t="s">
        <v>239</v>
      </c>
    </row>
    <row r="165" spans="2:11" ht="21" customHeight="1" x14ac:dyDescent="0.25">
      <c r="B165" s="580" t="s">
        <v>240</v>
      </c>
      <c r="C165" s="558" t="s">
        <v>241</v>
      </c>
      <c r="D165" s="171"/>
      <c r="E165" s="172"/>
      <c r="F165" s="396"/>
      <c r="G165" s="409" t="s">
        <v>37</v>
      </c>
      <c r="H165" s="275">
        <v>1</v>
      </c>
      <c r="I165" s="275"/>
      <c r="J165" s="275"/>
      <c r="K165" s="214" t="s">
        <v>242</v>
      </c>
    </row>
    <row r="166" spans="2:11" ht="21" customHeight="1" thickBot="1" x14ac:dyDescent="0.3">
      <c r="B166" s="582"/>
      <c r="C166" s="560"/>
      <c r="D166" s="168"/>
      <c r="E166" s="201"/>
      <c r="F166" s="405"/>
      <c r="G166" s="498" t="s">
        <v>26</v>
      </c>
      <c r="H166" s="295">
        <v>25</v>
      </c>
      <c r="I166" s="295">
        <v>100</v>
      </c>
      <c r="J166" s="295"/>
      <c r="K166" s="204"/>
    </row>
    <row r="167" spans="2:11" ht="56.4" customHeight="1" thickBot="1" x14ac:dyDescent="0.3">
      <c r="B167" s="342" t="s">
        <v>243</v>
      </c>
      <c r="C167" s="296" t="s">
        <v>244</v>
      </c>
      <c r="D167" s="290"/>
      <c r="E167" s="291"/>
      <c r="F167" s="410"/>
      <c r="G167" s="409" t="s">
        <v>245</v>
      </c>
      <c r="H167" s="294">
        <v>100</v>
      </c>
      <c r="I167" s="294">
        <v>100</v>
      </c>
      <c r="J167" s="294">
        <v>100</v>
      </c>
      <c r="K167" s="214"/>
    </row>
    <row r="168" spans="2:11" ht="30.6" customHeight="1" thickBot="1" x14ac:dyDescent="0.3">
      <c r="B168" s="341" t="s">
        <v>246</v>
      </c>
      <c r="C168" s="296" t="s">
        <v>247</v>
      </c>
      <c r="D168" s="297"/>
      <c r="E168" s="298"/>
      <c r="F168" s="500"/>
      <c r="G168" s="409" t="s">
        <v>248</v>
      </c>
      <c r="H168" s="292">
        <v>950</v>
      </c>
      <c r="I168" s="292">
        <v>950</v>
      </c>
      <c r="J168" s="292">
        <v>950</v>
      </c>
      <c r="K168" s="214"/>
    </row>
    <row r="169" spans="2:11" ht="59.4" customHeight="1" thickBot="1" x14ac:dyDescent="0.3">
      <c r="B169" s="341" t="s">
        <v>249</v>
      </c>
      <c r="C169" s="299" t="s">
        <v>250</v>
      </c>
      <c r="D169" s="300"/>
      <c r="E169" s="301"/>
      <c r="F169" s="501"/>
      <c r="G169" s="499" t="s">
        <v>251</v>
      </c>
      <c r="H169" s="302">
        <v>100</v>
      </c>
      <c r="I169" s="302">
        <v>100</v>
      </c>
      <c r="J169" s="302"/>
      <c r="K169" s="303" t="s">
        <v>252</v>
      </c>
    </row>
    <row r="170" spans="2:11" ht="58.2" customHeight="1" thickBot="1" x14ac:dyDescent="0.3">
      <c r="B170" s="341" t="s">
        <v>253</v>
      </c>
      <c r="C170" s="299" t="s">
        <v>254</v>
      </c>
      <c r="D170" s="304"/>
      <c r="E170" s="177"/>
      <c r="F170" s="502"/>
      <c r="G170" s="499" t="s">
        <v>251</v>
      </c>
      <c r="H170" s="302"/>
      <c r="I170" s="302">
        <v>100</v>
      </c>
      <c r="J170" s="302">
        <v>100</v>
      </c>
      <c r="K170" s="303" t="s">
        <v>252</v>
      </c>
    </row>
    <row r="171" spans="2:11" ht="69.599999999999994" customHeight="1" x14ac:dyDescent="0.25">
      <c r="B171" s="346" t="s">
        <v>255</v>
      </c>
      <c r="C171" s="340" t="s">
        <v>256</v>
      </c>
      <c r="D171" s="304"/>
      <c r="E171" s="177"/>
      <c r="F171" s="502"/>
      <c r="G171" s="409" t="s">
        <v>251</v>
      </c>
      <c r="H171" s="292"/>
      <c r="I171" s="292"/>
      <c r="J171" s="292">
        <v>100</v>
      </c>
      <c r="K171" s="220" t="s">
        <v>252</v>
      </c>
    </row>
    <row r="172" spans="2:11" ht="28.8" customHeight="1" x14ac:dyDescent="0.25">
      <c r="B172" s="273"/>
      <c r="C172" s="274" t="s">
        <v>116</v>
      </c>
      <c r="D172" s="228">
        <f t="shared" ref="D172:F172" si="5">+D174+D175+D176+D177</f>
        <v>5856.8</v>
      </c>
      <c r="E172" s="305">
        <f t="shared" si="5"/>
        <v>7388.99</v>
      </c>
      <c r="F172" s="503">
        <f t="shared" si="5"/>
        <v>10316.98</v>
      </c>
      <c r="G172" s="437"/>
      <c r="H172" s="82"/>
      <c r="I172" s="82"/>
      <c r="J172" s="82"/>
      <c r="K172" s="108"/>
    </row>
    <row r="173" spans="2:11" ht="15" customHeight="1" x14ac:dyDescent="0.25">
      <c r="B173" s="556"/>
      <c r="C173" s="9" t="s">
        <v>117</v>
      </c>
      <c r="D173" s="10"/>
      <c r="E173" s="11"/>
      <c r="F173" s="447"/>
      <c r="G173" s="438"/>
      <c r="H173" s="68"/>
      <c r="I173" s="68"/>
      <c r="J173" s="68"/>
      <c r="K173" s="102"/>
    </row>
    <row r="174" spans="2:11" ht="28.2" customHeight="1" x14ac:dyDescent="0.25">
      <c r="B174" s="557"/>
      <c r="C174" s="6" t="s">
        <v>118</v>
      </c>
      <c r="D174" s="24">
        <v>4434.8</v>
      </c>
      <c r="E174" s="29">
        <v>6318.99</v>
      </c>
      <c r="F174" s="458">
        <v>9246.98</v>
      </c>
      <c r="G174" s="438"/>
      <c r="H174" s="68"/>
      <c r="I174" s="68"/>
      <c r="J174" s="68"/>
      <c r="K174" s="102"/>
    </row>
    <row r="175" spans="2:11" ht="28.2" customHeight="1" x14ac:dyDescent="0.25">
      <c r="B175" s="557"/>
      <c r="C175" s="6" t="s">
        <v>216</v>
      </c>
      <c r="D175" s="38">
        <v>0</v>
      </c>
      <c r="E175" s="38">
        <v>0</v>
      </c>
      <c r="F175" s="504">
        <v>0</v>
      </c>
      <c r="G175" s="438"/>
      <c r="H175" s="68"/>
      <c r="I175" s="68"/>
      <c r="J175" s="68"/>
      <c r="K175" s="102"/>
    </row>
    <row r="176" spans="2:11" ht="15" customHeight="1" x14ac:dyDescent="0.25">
      <c r="B176" s="557"/>
      <c r="C176" s="6" t="s">
        <v>120</v>
      </c>
      <c r="D176" s="39">
        <v>910</v>
      </c>
      <c r="E176" s="39">
        <v>950</v>
      </c>
      <c r="F176" s="505">
        <v>950</v>
      </c>
      <c r="G176" s="438"/>
      <c r="H176" s="68"/>
      <c r="I176" s="68"/>
      <c r="J176" s="68"/>
      <c r="K176" s="102"/>
    </row>
    <row r="177" spans="2:11" ht="15" customHeight="1" x14ac:dyDescent="0.25">
      <c r="B177" s="557"/>
      <c r="C177" s="6" t="s">
        <v>121</v>
      </c>
      <c r="D177" s="40">
        <v>512</v>
      </c>
      <c r="E177" s="40">
        <v>120</v>
      </c>
      <c r="F177" s="506">
        <v>120</v>
      </c>
      <c r="G177" s="438"/>
      <c r="H177" s="68"/>
      <c r="I177" s="68"/>
      <c r="J177" s="68"/>
      <c r="K177" s="102"/>
    </row>
    <row r="178" spans="2:11" ht="15" customHeight="1" x14ac:dyDescent="0.25">
      <c r="B178" s="125"/>
      <c r="C178" s="41" t="s">
        <v>123</v>
      </c>
      <c r="D178" s="306">
        <f t="shared" ref="D178:F178" si="6">+D180</f>
        <v>0</v>
      </c>
      <c r="E178" s="307">
        <f t="shared" si="6"/>
        <v>0</v>
      </c>
      <c r="F178" s="507">
        <f t="shared" si="6"/>
        <v>0</v>
      </c>
      <c r="G178" s="488"/>
      <c r="H178" s="27"/>
      <c r="I178" s="27"/>
      <c r="J178" s="27"/>
      <c r="K178" s="119"/>
    </row>
    <row r="179" spans="2:11" ht="15" customHeight="1" x14ac:dyDescent="0.25">
      <c r="B179" s="600"/>
      <c r="C179" s="14" t="s">
        <v>124</v>
      </c>
      <c r="D179" s="10"/>
      <c r="E179" s="11"/>
      <c r="F179" s="447"/>
      <c r="G179" s="438"/>
      <c r="H179" s="68"/>
      <c r="I179" s="68"/>
      <c r="J179" s="68"/>
      <c r="K179" s="102"/>
    </row>
    <row r="180" spans="2:11" ht="15" customHeight="1" thickBot="1" x14ac:dyDescent="0.3">
      <c r="B180" s="601"/>
      <c r="C180" s="308" t="s">
        <v>257</v>
      </c>
      <c r="D180" s="309">
        <v>0</v>
      </c>
      <c r="E180" s="309">
        <v>0</v>
      </c>
      <c r="F180" s="508">
        <v>0</v>
      </c>
      <c r="G180" s="444"/>
      <c r="H180" s="131"/>
      <c r="I180" s="131"/>
      <c r="J180" s="131"/>
      <c r="K180" s="132"/>
    </row>
    <row r="181" spans="2:11" ht="27.75" customHeight="1" thickBot="1" x14ac:dyDescent="0.3">
      <c r="B181" s="142" t="s">
        <v>258</v>
      </c>
      <c r="C181" s="287" t="s">
        <v>259</v>
      </c>
      <c r="D181" s="263"/>
      <c r="E181" s="264"/>
      <c r="F181" s="265"/>
      <c r="G181" s="467"/>
      <c r="H181" s="264"/>
      <c r="I181" s="263"/>
      <c r="J181" s="264"/>
      <c r="K181" s="265"/>
    </row>
    <row r="182" spans="2:11" ht="30" customHeight="1" x14ac:dyDescent="0.25">
      <c r="B182" s="310"/>
      <c r="C182" s="311"/>
      <c r="D182" s="312"/>
      <c r="E182" s="313"/>
      <c r="F182" s="511"/>
      <c r="G182" s="509" t="s">
        <v>260</v>
      </c>
      <c r="H182" s="314">
        <v>10</v>
      </c>
      <c r="I182" s="314">
        <v>9</v>
      </c>
      <c r="J182" s="314">
        <v>8</v>
      </c>
      <c r="K182" s="315"/>
    </row>
    <row r="183" spans="2:11" ht="58.8" customHeight="1" x14ac:dyDescent="0.25">
      <c r="B183" s="99"/>
      <c r="C183" s="98"/>
      <c r="D183" s="93"/>
      <c r="E183" s="94"/>
      <c r="F183" s="471"/>
      <c r="G183" s="383" t="s">
        <v>261</v>
      </c>
      <c r="H183" s="89">
        <v>0</v>
      </c>
      <c r="I183" s="89">
        <v>0</v>
      </c>
      <c r="J183" s="89">
        <v>0</v>
      </c>
      <c r="K183" s="126"/>
    </row>
    <row r="184" spans="2:11" ht="69" customHeight="1" thickBot="1" x14ac:dyDescent="0.3">
      <c r="B184" s="182"/>
      <c r="C184" s="288"/>
      <c r="D184" s="267"/>
      <c r="E184" s="268"/>
      <c r="F184" s="474"/>
      <c r="G184" s="385" t="s">
        <v>262</v>
      </c>
      <c r="H184" s="316">
        <v>100</v>
      </c>
      <c r="I184" s="316">
        <v>100</v>
      </c>
      <c r="J184" s="316">
        <v>100</v>
      </c>
      <c r="K184" s="317" t="s">
        <v>263</v>
      </c>
    </row>
    <row r="185" spans="2:11" ht="46.95" customHeight="1" thickBot="1" x14ac:dyDescent="0.3">
      <c r="B185" s="152" t="s">
        <v>264</v>
      </c>
      <c r="C185" s="153" t="s">
        <v>265</v>
      </c>
      <c r="D185" s="224"/>
      <c r="E185" s="155"/>
      <c r="F185" s="156"/>
      <c r="G185" s="445"/>
      <c r="H185" s="155"/>
      <c r="I185" s="224"/>
      <c r="J185" s="155"/>
      <c r="K185" s="156"/>
    </row>
    <row r="186" spans="2:11" ht="28.5" customHeight="1" thickBot="1" x14ac:dyDescent="0.3">
      <c r="B186" s="341" t="s">
        <v>266</v>
      </c>
      <c r="C186" s="162" t="s">
        <v>267</v>
      </c>
      <c r="D186" s="171"/>
      <c r="E186" s="172"/>
      <c r="F186" s="396"/>
      <c r="G186" s="510" t="s">
        <v>268</v>
      </c>
      <c r="H186" s="318">
        <v>70</v>
      </c>
      <c r="I186" s="318">
        <v>50</v>
      </c>
      <c r="J186" s="318">
        <v>30</v>
      </c>
      <c r="K186" s="214"/>
    </row>
    <row r="187" spans="2:11" ht="28.95" customHeight="1" thickBot="1" x14ac:dyDescent="0.3">
      <c r="B187" s="189" t="s">
        <v>269</v>
      </c>
      <c r="C187" s="162" t="s">
        <v>270</v>
      </c>
      <c r="D187" s="171"/>
      <c r="E187" s="172"/>
      <c r="F187" s="396"/>
      <c r="G187" s="510" t="s">
        <v>271</v>
      </c>
      <c r="H187" s="318">
        <v>32</v>
      </c>
      <c r="I187" s="318">
        <v>28</v>
      </c>
      <c r="J187" s="318">
        <v>29</v>
      </c>
      <c r="K187" s="214"/>
    </row>
    <row r="188" spans="2:11" ht="54.6" customHeight="1" thickBot="1" x14ac:dyDescent="0.3">
      <c r="B188" s="341" t="s">
        <v>272</v>
      </c>
      <c r="C188" s="162" t="s">
        <v>273</v>
      </c>
      <c r="D188" s="171"/>
      <c r="E188" s="172"/>
      <c r="F188" s="424"/>
      <c r="G188" s="510" t="s">
        <v>274</v>
      </c>
      <c r="H188" s="318">
        <v>2</v>
      </c>
      <c r="I188" s="318">
        <v>2</v>
      </c>
      <c r="J188" s="318">
        <v>1</v>
      </c>
      <c r="K188" s="214"/>
    </row>
    <row r="189" spans="2:11" ht="55.5" customHeight="1" thickBot="1" x14ac:dyDescent="0.3">
      <c r="B189" s="341" t="s">
        <v>275</v>
      </c>
      <c r="C189" s="162" t="s">
        <v>276</v>
      </c>
      <c r="D189" s="171"/>
      <c r="E189" s="172"/>
      <c r="F189" s="396"/>
      <c r="G189" s="510" t="s">
        <v>277</v>
      </c>
      <c r="H189" s="318">
        <v>15</v>
      </c>
      <c r="I189" s="318">
        <v>5</v>
      </c>
      <c r="J189" s="318">
        <v>5</v>
      </c>
      <c r="K189" s="214"/>
    </row>
    <row r="190" spans="2:11" ht="58.95" customHeight="1" thickBot="1" x14ac:dyDescent="0.3">
      <c r="B190" s="341" t="s">
        <v>278</v>
      </c>
      <c r="C190" s="162" t="s">
        <v>279</v>
      </c>
      <c r="D190" s="171"/>
      <c r="E190" s="172"/>
      <c r="F190" s="396"/>
      <c r="G190" s="510" t="s">
        <v>280</v>
      </c>
      <c r="H190" s="318">
        <v>116</v>
      </c>
      <c r="I190" s="318">
        <v>116</v>
      </c>
      <c r="J190" s="318">
        <v>116</v>
      </c>
      <c r="K190" s="214"/>
    </row>
    <row r="191" spans="2:11" ht="43.2" customHeight="1" thickBot="1" x14ac:dyDescent="0.3">
      <c r="B191" s="341" t="s">
        <v>281</v>
      </c>
      <c r="C191" s="162" t="s">
        <v>282</v>
      </c>
      <c r="D191" s="171"/>
      <c r="E191" s="172"/>
      <c r="F191" s="396"/>
      <c r="G191" s="512" t="s">
        <v>283</v>
      </c>
      <c r="H191" s="321">
        <v>25</v>
      </c>
      <c r="I191" s="321">
        <v>20</v>
      </c>
      <c r="J191" s="321">
        <v>20</v>
      </c>
      <c r="K191" s="322"/>
    </row>
    <row r="192" spans="2:11" ht="42.6" customHeight="1" thickBot="1" x14ac:dyDescent="0.3">
      <c r="B192" s="341" t="s">
        <v>284</v>
      </c>
      <c r="C192" s="157" t="s">
        <v>285</v>
      </c>
      <c r="D192" s="171"/>
      <c r="E192" s="172"/>
      <c r="F192" s="396"/>
      <c r="G192" s="510" t="s">
        <v>286</v>
      </c>
      <c r="H192" s="318">
        <v>15</v>
      </c>
      <c r="I192" s="318">
        <v>15</v>
      </c>
      <c r="J192" s="318">
        <v>10</v>
      </c>
      <c r="K192" s="214"/>
    </row>
    <row r="193" spans="2:11" ht="29.4" customHeight="1" x14ac:dyDescent="0.25">
      <c r="B193" s="549" t="s">
        <v>287</v>
      </c>
      <c r="C193" s="558" t="s">
        <v>288</v>
      </c>
      <c r="D193" s="171"/>
      <c r="E193" s="172"/>
      <c r="F193" s="396"/>
      <c r="G193" s="510" t="s">
        <v>289</v>
      </c>
      <c r="H193" s="318"/>
      <c r="I193" s="318">
        <v>1</v>
      </c>
      <c r="J193" s="318">
        <v>1</v>
      </c>
      <c r="K193" s="214"/>
    </row>
    <row r="194" spans="2:11" ht="29.4" customHeight="1" thickBot="1" x14ac:dyDescent="0.3">
      <c r="B194" s="568"/>
      <c r="C194" s="560"/>
      <c r="D194" s="528"/>
      <c r="E194" s="534"/>
      <c r="F194" s="535"/>
      <c r="G194" s="536" t="s">
        <v>318</v>
      </c>
      <c r="H194" s="537">
        <v>1</v>
      </c>
      <c r="I194" s="319"/>
      <c r="J194" s="319"/>
      <c r="K194" s="320"/>
    </row>
    <row r="195" spans="2:11" ht="31.5" customHeight="1" thickBot="1" x14ac:dyDescent="0.3">
      <c r="B195" s="370" t="s">
        <v>290</v>
      </c>
      <c r="C195" s="157" t="s">
        <v>291</v>
      </c>
      <c r="D195" s="371"/>
      <c r="E195" s="372"/>
      <c r="F195" s="514"/>
      <c r="G195" s="513" t="s">
        <v>292</v>
      </c>
      <c r="H195" s="373">
        <v>28</v>
      </c>
      <c r="I195" s="369"/>
      <c r="J195" s="369"/>
      <c r="K195" s="360"/>
    </row>
    <row r="196" spans="2:11" ht="19.2" customHeight="1" x14ac:dyDescent="0.25">
      <c r="B196" s="549" t="s">
        <v>293</v>
      </c>
      <c r="C196" s="572" t="s">
        <v>294</v>
      </c>
      <c r="D196" s="323"/>
      <c r="E196" s="324"/>
      <c r="F196" s="518"/>
      <c r="G196" s="515" t="s">
        <v>295</v>
      </c>
      <c r="H196" s="292"/>
      <c r="I196" s="319"/>
      <c r="J196" s="319"/>
      <c r="K196" s="320"/>
    </row>
    <row r="197" spans="2:11" ht="30" customHeight="1" thickBot="1" x14ac:dyDescent="0.3">
      <c r="B197" s="568"/>
      <c r="C197" s="573"/>
      <c r="D197" s="541"/>
      <c r="E197" s="542"/>
      <c r="F197" s="543"/>
      <c r="G197" s="516" t="s">
        <v>296</v>
      </c>
      <c r="H197" s="545"/>
      <c r="I197" s="537"/>
      <c r="J197" s="537"/>
      <c r="K197" s="204"/>
    </row>
    <row r="198" spans="2:11" ht="28.2" customHeight="1" thickBot="1" x14ac:dyDescent="0.3">
      <c r="B198" s="524" t="s">
        <v>319</v>
      </c>
      <c r="C198" s="546" t="s">
        <v>323</v>
      </c>
      <c r="D198" s="538"/>
      <c r="E198" s="539"/>
      <c r="F198" s="540"/>
      <c r="G198" s="544" t="s">
        <v>320</v>
      </c>
      <c r="H198" s="373">
        <v>1</v>
      </c>
      <c r="I198" s="319"/>
      <c r="J198" s="319"/>
      <c r="K198" s="360"/>
    </row>
    <row r="199" spans="2:11" ht="27" customHeight="1" x14ac:dyDescent="0.25">
      <c r="B199" s="363"/>
      <c r="C199" s="374" t="s">
        <v>116</v>
      </c>
      <c r="D199" s="234">
        <f>+D201+D202+D203</f>
        <v>1479.5</v>
      </c>
      <c r="E199" s="234">
        <f>+E201+E202+E203</f>
        <v>141</v>
      </c>
      <c r="F199" s="456">
        <f>+F201+F202+F203</f>
        <v>110</v>
      </c>
      <c r="G199" s="437"/>
      <c r="H199" s="233"/>
      <c r="I199" s="233"/>
      <c r="J199" s="233"/>
      <c r="K199" s="108"/>
    </row>
    <row r="200" spans="2:11" ht="18" customHeight="1" x14ac:dyDescent="0.25">
      <c r="B200" s="570"/>
      <c r="C200" s="15" t="s">
        <v>117</v>
      </c>
      <c r="D200" s="10"/>
      <c r="E200" s="11"/>
      <c r="F200" s="447"/>
      <c r="G200" s="438"/>
      <c r="H200" s="68"/>
      <c r="I200" s="68"/>
      <c r="J200" s="68"/>
      <c r="K200" s="102"/>
    </row>
    <row r="201" spans="2:11" ht="29.25" customHeight="1" x14ac:dyDescent="0.25">
      <c r="B201" s="571"/>
      <c r="C201" s="6" t="s">
        <v>118</v>
      </c>
      <c r="D201" s="26">
        <v>381.1</v>
      </c>
      <c r="E201" s="26">
        <v>141</v>
      </c>
      <c r="F201" s="441">
        <v>110</v>
      </c>
      <c r="G201" s="438"/>
      <c r="H201" s="68"/>
      <c r="I201" s="68"/>
      <c r="J201" s="68"/>
      <c r="K201" s="102"/>
    </row>
    <row r="202" spans="2:11" ht="28.5" customHeight="1" x14ac:dyDescent="0.25">
      <c r="B202" s="571"/>
      <c r="C202" s="9" t="s">
        <v>216</v>
      </c>
      <c r="D202" s="26">
        <v>1022</v>
      </c>
      <c r="E202" s="26">
        <v>0</v>
      </c>
      <c r="F202" s="441">
        <v>0</v>
      </c>
      <c r="G202" s="438"/>
      <c r="H202" s="68"/>
      <c r="I202" s="68"/>
      <c r="J202" s="68"/>
      <c r="K202" s="102"/>
    </row>
    <row r="203" spans="2:11" ht="18" customHeight="1" x14ac:dyDescent="0.25">
      <c r="B203" s="115"/>
      <c r="C203" s="6" t="s">
        <v>121</v>
      </c>
      <c r="D203" s="26">
        <v>76.400000000000006</v>
      </c>
      <c r="E203" s="26">
        <v>0</v>
      </c>
      <c r="F203" s="441">
        <v>0</v>
      </c>
      <c r="G203" s="438"/>
      <c r="H203" s="68"/>
      <c r="I203" s="68"/>
      <c r="J203" s="68"/>
      <c r="K203" s="102"/>
    </row>
    <row r="204" spans="2:11" ht="18" customHeight="1" x14ac:dyDescent="0.25">
      <c r="B204" s="127"/>
      <c r="C204" s="42" t="s">
        <v>123</v>
      </c>
      <c r="D204" s="25">
        <f t="shared" ref="D204:F204" si="7">+D206</f>
        <v>0</v>
      </c>
      <c r="E204" s="25">
        <f t="shared" si="7"/>
        <v>0</v>
      </c>
      <c r="F204" s="446">
        <f t="shared" si="7"/>
        <v>0</v>
      </c>
      <c r="G204" s="488"/>
      <c r="H204" s="27"/>
      <c r="I204" s="27"/>
      <c r="J204" s="27"/>
      <c r="K204" s="119"/>
    </row>
    <row r="205" spans="2:11" ht="18" customHeight="1" x14ac:dyDescent="0.25">
      <c r="B205" s="115"/>
      <c r="C205" s="14" t="s">
        <v>124</v>
      </c>
      <c r="D205" s="26"/>
      <c r="E205" s="32"/>
      <c r="F205" s="458"/>
      <c r="G205" s="438"/>
      <c r="H205" s="68"/>
      <c r="I205" s="68"/>
      <c r="J205" s="68"/>
      <c r="K205" s="102"/>
    </row>
    <row r="206" spans="2:11" ht="18" customHeight="1" thickBot="1" x14ac:dyDescent="0.3">
      <c r="B206" s="221"/>
      <c r="C206" s="325" t="s">
        <v>257</v>
      </c>
      <c r="D206" s="223">
        <v>0</v>
      </c>
      <c r="E206" s="259">
        <v>0</v>
      </c>
      <c r="F206" s="448">
        <v>0</v>
      </c>
      <c r="G206" s="444"/>
      <c r="H206" s="131"/>
      <c r="I206" s="131"/>
      <c r="J206" s="131"/>
      <c r="K206" s="132"/>
    </row>
    <row r="207" spans="2:11" ht="45" customHeight="1" thickBot="1" x14ac:dyDescent="0.3">
      <c r="B207" s="152" t="s">
        <v>297</v>
      </c>
      <c r="C207" s="153" t="s">
        <v>298</v>
      </c>
      <c r="D207" s="224"/>
      <c r="E207" s="155"/>
      <c r="F207" s="156"/>
      <c r="G207" s="517" t="s">
        <v>299</v>
      </c>
      <c r="H207" s="327">
        <v>5</v>
      </c>
      <c r="I207" s="326">
        <v>5</v>
      </c>
      <c r="J207" s="326">
        <v>5</v>
      </c>
      <c r="K207" s="328"/>
    </row>
    <row r="208" spans="2:11" ht="28.8" customHeight="1" x14ac:dyDescent="0.25">
      <c r="B208" s="273"/>
      <c r="C208" s="274" t="s">
        <v>116</v>
      </c>
      <c r="D208" s="228">
        <f t="shared" ref="D208:F208" si="8">+D210+D211</f>
        <v>20</v>
      </c>
      <c r="E208" s="228">
        <f t="shared" si="8"/>
        <v>20</v>
      </c>
      <c r="F208" s="491">
        <f t="shared" si="8"/>
        <v>20</v>
      </c>
      <c r="G208" s="437"/>
      <c r="H208" s="82"/>
      <c r="I208" s="82"/>
      <c r="J208" s="82"/>
      <c r="K208" s="108"/>
    </row>
    <row r="209" spans="2:14" ht="17.25" customHeight="1" x14ac:dyDescent="0.25">
      <c r="B209" s="616"/>
      <c r="C209" s="9" t="s">
        <v>117</v>
      </c>
      <c r="D209" s="10"/>
      <c r="E209" s="11"/>
      <c r="F209" s="447"/>
      <c r="G209" s="438"/>
      <c r="H209" s="68"/>
      <c r="I209" s="68"/>
      <c r="J209" s="68"/>
      <c r="K209" s="102"/>
    </row>
    <row r="210" spans="2:14" ht="28.5" customHeight="1" x14ac:dyDescent="0.25">
      <c r="B210" s="617"/>
      <c r="C210" s="6" t="s">
        <v>22</v>
      </c>
      <c r="D210" s="46">
        <v>20</v>
      </c>
      <c r="E210" s="47">
        <v>20</v>
      </c>
      <c r="F210" s="520">
        <v>20</v>
      </c>
      <c r="G210" s="438"/>
      <c r="H210" s="68"/>
      <c r="I210" s="68"/>
      <c r="J210" s="68"/>
      <c r="K210" s="102"/>
    </row>
    <row r="211" spans="2:14" ht="15" customHeight="1" x14ac:dyDescent="0.25">
      <c r="B211" s="618"/>
      <c r="C211" s="9" t="s">
        <v>23</v>
      </c>
      <c r="D211" s="10"/>
      <c r="E211" s="11"/>
      <c r="F211" s="447"/>
      <c r="G211" s="438"/>
      <c r="H211" s="68"/>
      <c r="I211" s="68"/>
      <c r="J211" s="68"/>
      <c r="K211" s="102"/>
    </row>
    <row r="212" spans="2:14" ht="28.95" customHeight="1" thickBot="1" x14ac:dyDescent="0.3">
      <c r="B212" s="332"/>
      <c r="C212" s="333" t="s">
        <v>300</v>
      </c>
      <c r="D212" s="335">
        <f>+D67+D84+D97+D143+D150+D155+D172+D199+D208+D178+D74+D204</f>
        <v>45286.100000000006</v>
      </c>
      <c r="E212" s="335">
        <f>+E67+E84+E97+E143+E150+E155+E172+E199+E208+E178+E74+E204</f>
        <v>43178.74</v>
      </c>
      <c r="F212" s="521">
        <f>+F67+F84+F97+F143+F150+F155+F172+F199+F208+F178+F74+F204</f>
        <v>37376.929999999993</v>
      </c>
      <c r="G212" s="519"/>
      <c r="H212" s="334"/>
      <c r="I212" s="334"/>
      <c r="J212" s="334"/>
      <c r="K212" s="336"/>
    </row>
    <row r="213" spans="2:14" ht="18" customHeight="1" x14ac:dyDescent="0.25">
      <c r="B213" s="329"/>
      <c r="C213" s="330" t="s">
        <v>301</v>
      </c>
      <c r="D213" s="331">
        <v>7079.4</v>
      </c>
      <c r="E213" s="331">
        <v>4102.9000000000005</v>
      </c>
      <c r="F213" s="522">
        <v>0</v>
      </c>
      <c r="G213" s="466"/>
      <c r="H213" s="253"/>
      <c r="I213" s="253"/>
      <c r="J213" s="253"/>
      <c r="K213" s="216"/>
    </row>
    <row r="214" spans="2:14" ht="42.75" customHeight="1" thickBot="1" x14ac:dyDescent="0.3">
      <c r="B214" s="128"/>
      <c r="C214" s="129" t="s">
        <v>302</v>
      </c>
      <c r="D214" s="130"/>
      <c r="E214" s="130">
        <f t="shared" ref="E214:F214" si="9">+E212-D212</f>
        <v>-2107.3600000000079</v>
      </c>
      <c r="F214" s="523">
        <f t="shared" si="9"/>
        <v>-5801.8100000000049</v>
      </c>
      <c r="G214" s="444"/>
      <c r="H214" s="131"/>
      <c r="I214" s="131"/>
      <c r="J214" s="131"/>
      <c r="K214" s="132"/>
      <c r="M214" s="338"/>
      <c r="N214" s="338"/>
    </row>
    <row r="215" spans="2:14" ht="15" customHeight="1" x14ac:dyDescent="0.25"/>
    <row r="216" spans="2:14" s="375" customFormat="1" ht="15" customHeight="1" x14ac:dyDescent="0.25">
      <c r="B216" s="569" t="s">
        <v>307</v>
      </c>
      <c r="C216" s="569"/>
      <c r="D216" s="569"/>
      <c r="E216" s="569"/>
      <c r="F216" s="569"/>
      <c r="G216" s="376"/>
      <c r="H216" s="1"/>
    </row>
    <row r="217" spans="2:14" s="375" customFormat="1" ht="15" customHeight="1" x14ac:dyDescent="0.25">
      <c r="B217" s="615" t="s">
        <v>308</v>
      </c>
      <c r="C217" s="615"/>
      <c r="D217" s="615"/>
      <c r="E217" s="615"/>
      <c r="F217" s="615"/>
      <c r="G217" s="376"/>
      <c r="H217" s="1"/>
    </row>
    <row r="218" spans="2:14" s="375" customFormat="1" ht="15" customHeight="1" x14ac:dyDescent="0.25">
      <c r="B218" s="569" t="s">
        <v>309</v>
      </c>
      <c r="C218" s="569"/>
      <c r="D218" s="569"/>
      <c r="E218" s="569"/>
      <c r="F218" s="569"/>
      <c r="G218" s="376"/>
      <c r="H218" s="1"/>
    </row>
    <row r="219" spans="2:14" s="375" customFormat="1" ht="15" customHeight="1" x14ac:dyDescent="0.25">
      <c r="B219" s="569" t="s">
        <v>310</v>
      </c>
      <c r="C219" s="569"/>
      <c r="D219" s="569"/>
      <c r="E219" s="569"/>
      <c r="F219" s="569"/>
      <c r="G219" s="376"/>
      <c r="H219" s="1"/>
    </row>
    <row r="220" spans="2:14" s="378" customFormat="1" ht="15" customHeight="1" x14ac:dyDescent="0.25">
      <c r="B220" s="614" t="s">
        <v>311</v>
      </c>
      <c r="C220" s="614"/>
      <c r="D220" s="614"/>
      <c r="E220" s="614"/>
      <c r="F220" s="614"/>
      <c r="G220" s="377"/>
      <c r="H220" s="379"/>
      <c r="I220" s="379"/>
      <c r="J220" s="379"/>
      <c r="K220" s="379"/>
    </row>
    <row r="221" spans="2:14" x14ac:dyDescent="0.25">
      <c r="D221" s="43"/>
      <c r="E221" s="77"/>
      <c r="F221" s="77"/>
      <c r="G221" s="43"/>
    </row>
  </sheetData>
  <mergeCells count="76">
    <mergeCell ref="C193:C194"/>
    <mergeCell ref="B193:B194"/>
    <mergeCell ref="B220:F220"/>
    <mergeCell ref="B217:F217"/>
    <mergeCell ref="B218:F218"/>
    <mergeCell ref="B219:F219"/>
    <mergeCell ref="B209:B211"/>
    <mergeCell ref="B2:K2"/>
    <mergeCell ref="B79:B80"/>
    <mergeCell ref="B179:B180"/>
    <mergeCell ref="B165:B166"/>
    <mergeCell ref="B98:B99"/>
    <mergeCell ref="C94:C95"/>
    <mergeCell ref="C109:C133"/>
    <mergeCell ref="C135:C139"/>
    <mergeCell ref="B94:B95"/>
    <mergeCell ref="B109:B133"/>
    <mergeCell ref="B135:B139"/>
    <mergeCell ref="B144:B149"/>
    <mergeCell ref="B156:B157"/>
    <mergeCell ref="B151:B153"/>
    <mergeCell ref="E3:E4"/>
    <mergeCell ref="B3:B4"/>
    <mergeCell ref="C3:C4"/>
    <mergeCell ref="D3:D4"/>
    <mergeCell ref="B49:B51"/>
    <mergeCell ref="B43:B44"/>
    <mergeCell ref="B47:B48"/>
    <mergeCell ref="B36:B42"/>
    <mergeCell ref="C36:C42"/>
    <mergeCell ref="K3:K4"/>
    <mergeCell ref="B22:B23"/>
    <mergeCell ref="B34:B35"/>
    <mergeCell ref="B18:B19"/>
    <mergeCell ref="B20:B21"/>
    <mergeCell ref="C16:C17"/>
    <mergeCell ref="C18:C19"/>
    <mergeCell ref="C20:C21"/>
    <mergeCell ref="C22:C23"/>
    <mergeCell ref="C24:C28"/>
    <mergeCell ref="C34:C35"/>
    <mergeCell ref="B24:B28"/>
    <mergeCell ref="C29:C32"/>
    <mergeCell ref="F3:F4"/>
    <mergeCell ref="B29:B32"/>
    <mergeCell ref="G3:G4"/>
    <mergeCell ref="H3:J3"/>
    <mergeCell ref="B16:B17"/>
    <mergeCell ref="C52:C55"/>
    <mergeCell ref="B216:F216"/>
    <mergeCell ref="C47:C48"/>
    <mergeCell ref="C43:C46"/>
    <mergeCell ref="C49:C51"/>
    <mergeCell ref="B200:B202"/>
    <mergeCell ref="B196:B197"/>
    <mergeCell ref="C196:C197"/>
    <mergeCell ref="C165:C166"/>
    <mergeCell ref="B75:B77"/>
    <mergeCell ref="B68:B73"/>
    <mergeCell ref="B62:B63"/>
    <mergeCell ref="B82:B83"/>
    <mergeCell ref="B52:B55"/>
    <mergeCell ref="B60:B61"/>
    <mergeCell ref="B64:B66"/>
    <mergeCell ref="B57:B59"/>
    <mergeCell ref="C82:C83"/>
    <mergeCell ref="B173:B177"/>
    <mergeCell ref="B91:B93"/>
    <mergeCell ref="C91:C93"/>
    <mergeCell ref="C57:C59"/>
    <mergeCell ref="C60:C61"/>
    <mergeCell ref="C62:C63"/>
    <mergeCell ref="C64:C66"/>
    <mergeCell ref="C79:C80"/>
    <mergeCell ref="B141:B142"/>
    <mergeCell ref="C141:C142"/>
  </mergeCells>
  <phoneticPr fontId="6" type="noConversion"/>
  <pageMargins left="0.39370078740157483" right="0.39370078740157483" top="0.59055118110236227" bottom="0.59055118110236227" header="0" footer="0"/>
  <pageSetup paperSize="9" scale="84" fitToHeight="0" orientation="landscape" r:id="rId1"/>
  <rowBreaks count="13" manualBreakCount="13">
    <brk id="17" max="10" man="1"/>
    <brk id="35" max="10" man="1"/>
    <brk id="59" max="10" man="1"/>
    <brk id="81" max="10" man="1"/>
    <brk id="96" max="10" man="1"/>
    <brk id="109" max="10" man="1"/>
    <brk id="124" max="10" man="1"/>
    <brk id="137" max="10" man="1"/>
    <brk id="155" max="10" man="1"/>
    <brk id="168" max="10" man="1"/>
    <brk id="182" max="10" man="1"/>
    <brk id="192" max="10" man="1"/>
    <brk id="207" max="10" man="1"/>
  </rowBreaks>
  <ignoredErrors>
    <ignoredError sqref="H83:J83" numberStoredAsText="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007 programa 3 lentelė</vt:lpstr>
      <vt:lpstr>'007 programa 3 lentelė'!Print_Area</vt:lpstr>
      <vt:lpstr>'007 programa 3 lentelė'!Print_Titles</vt:lpstr>
    </vt:vector>
  </TitlesOfParts>
  <Manager/>
  <Company>KMSA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Snieguolė Kačerauskaitė</dc:creator>
  <cp:keywords/>
  <dc:description/>
  <cp:lastModifiedBy>Inga Mikalauskienė</cp:lastModifiedBy>
  <cp:revision/>
  <cp:lastPrinted>2026-06-01T13:37:42Z</cp:lastPrinted>
  <dcterms:created xsi:type="dcterms:W3CDTF">2023-07-11T10:34:54Z</dcterms:created>
  <dcterms:modified xsi:type="dcterms:W3CDTF">2026-06-05T10:13:45Z</dcterms:modified>
  <cp:category/>
  <cp:contentStatus/>
</cp:coreProperties>
</file>