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195" windowWidth="19170" windowHeight="11580"/>
  </bookViews>
  <sheets>
    <sheet name="SVP 2013-215 " sheetId="8" r:id="rId1"/>
    <sheet name="Asignavimų valdytojų kodai" sheetId="3" r:id="rId2"/>
  </sheets>
  <externalReferences>
    <externalReference r:id="rId3"/>
  </externalReferences>
  <definedNames>
    <definedName name="_xlnm.Print_Titles" localSheetId="0">'SVP 2013-215 '!$5:$7</definedName>
  </definedNames>
  <calcPr calcId="145621"/>
</workbook>
</file>

<file path=xl/calcChain.xml><?xml version="1.0" encoding="utf-8"?>
<calcChain xmlns="http://schemas.openxmlformats.org/spreadsheetml/2006/main">
  <c r="O61" i="8" l="1"/>
  <c r="O60" i="8" s="1"/>
  <c r="N61" i="8"/>
  <c r="N60" i="8" s="1"/>
  <c r="O59" i="8"/>
  <c r="O57" i="8" s="1"/>
  <c r="O62" i="8" s="1"/>
  <c r="N59" i="8"/>
  <c r="O58" i="8"/>
  <c r="N58" i="8"/>
  <c r="N57" i="8" s="1"/>
  <c r="O50" i="8"/>
  <c r="N50" i="8"/>
  <c r="M50" i="8"/>
  <c r="L50" i="8"/>
  <c r="K50" i="8"/>
  <c r="J49" i="8"/>
  <c r="J48" i="8"/>
  <c r="J50" i="8" s="1"/>
  <c r="O47" i="8"/>
  <c r="O51" i="8" s="1"/>
  <c r="O52" i="8" s="1"/>
  <c r="N47" i="8"/>
  <c r="N51" i="8" s="1"/>
  <c r="N52" i="8" s="1"/>
  <c r="M47" i="8"/>
  <c r="L47" i="8"/>
  <c r="L51" i="8" s="1"/>
  <c r="L52" i="8" s="1"/>
  <c r="K47" i="8"/>
  <c r="K51" i="8" s="1"/>
  <c r="K52" i="8" s="1"/>
  <c r="J46" i="8"/>
  <c r="J45" i="8"/>
  <c r="J44" i="8"/>
  <c r="O43" i="8"/>
  <c r="N43" i="8"/>
  <c r="M43" i="8"/>
  <c r="L43" i="8"/>
  <c r="K43" i="8"/>
  <c r="J42" i="8"/>
  <c r="J41" i="8"/>
  <c r="J40" i="8"/>
  <c r="J43" i="8" s="1"/>
  <c r="O39" i="8"/>
  <c r="N39" i="8"/>
  <c r="M39" i="8"/>
  <c r="L39" i="8"/>
  <c r="K39" i="8"/>
  <c r="J38" i="8"/>
  <c r="J61" i="8" s="1"/>
  <c r="J60" i="8" s="1"/>
  <c r="J37" i="8"/>
  <c r="J59" i="8" s="1"/>
  <c r="J36" i="8"/>
  <c r="O31" i="8"/>
  <c r="O32" i="8" s="1"/>
  <c r="N31" i="8"/>
  <c r="N32" i="8" s="1"/>
  <c r="M31" i="8"/>
  <c r="M32" i="8" s="1"/>
  <c r="L31" i="8"/>
  <c r="L32" i="8" s="1"/>
  <c r="K31" i="8"/>
  <c r="K32" i="8" s="1"/>
  <c r="J30" i="8"/>
  <c r="J31" i="8" s="1"/>
  <c r="O29" i="8"/>
  <c r="N29" i="8"/>
  <c r="M29" i="8"/>
  <c r="L29" i="8"/>
  <c r="K29" i="8"/>
  <c r="J28" i="8"/>
  <c r="J27" i="8"/>
  <c r="J26" i="8"/>
  <c r="J25" i="8"/>
  <c r="J24" i="8"/>
  <c r="J29" i="8" s="1"/>
  <c r="O23" i="8"/>
  <c r="N23" i="8"/>
  <c r="M23" i="8"/>
  <c r="L23" i="8"/>
  <c r="K23" i="8"/>
  <c r="J22" i="8"/>
  <c r="J21" i="8"/>
  <c r="J20" i="8"/>
  <c r="J23" i="8" s="1"/>
  <c r="O17" i="8"/>
  <c r="O18" i="8" s="1"/>
  <c r="O33" i="8" s="1"/>
  <c r="N17" i="8"/>
  <c r="N18" i="8" s="1"/>
  <c r="N33" i="8" s="1"/>
  <c r="M17" i="8"/>
  <c r="M18" i="8" s="1"/>
  <c r="M33" i="8" s="1"/>
  <c r="L17" i="8"/>
  <c r="L18" i="8" s="1"/>
  <c r="L33" i="8" s="1"/>
  <c r="L53" i="8" s="1"/>
  <c r="K17" i="8"/>
  <c r="K18" i="8" s="1"/>
  <c r="J16" i="8"/>
  <c r="J17" i="8" s="1"/>
  <c r="O15" i="8"/>
  <c r="N15" i="8"/>
  <c r="M15" i="8"/>
  <c r="L15" i="8"/>
  <c r="K15" i="8"/>
  <c r="J14" i="8"/>
  <c r="J13" i="8"/>
  <c r="J12" i="8"/>
  <c r="J58" i="8" s="1"/>
  <c r="A1" i="8"/>
  <c r="M51" i="8" l="1"/>
  <c r="M52" i="8" s="1"/>
  <c r="M53" i="8" s="1"/>
  <c r="N62" i="8"/>
  <c r="O53" i="8"/>
  <c r="N53" i="8"/>
  <c r="J39" i="8"/>
  <c r="J57" i="8"/>
  <c r="J62" i="8" s="1"/>
  <c r="J47" i="8"/>
  <c r="K33" i="8"/>
  <c r="K53" i="8" s="1"/>
  <c r="J18" i="8"/>
  <c r="J32" i="8"/>
  <c r="J51" i="8"/>
  <c r="J52" i="8" s="1"/>
  <c r="J15" i="8"/>
  <c r="J33" i="8" l="1"/>
  <c r="J53" i="8" s="1"/>
</calcChain>
</file>

<file path=xl/sharedStrings.xml><?xml version="1.0" encoding="utf-8"?>
<sst xmlns="http://schemas.openxmlformats.org/spreadsheetml/2006/main" count="187" uniqueCount="102">
  <si>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</si>
  <si>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</si>
  <si>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</si>
  <si>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</si>
  <si>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</si>
  <si>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</si>
  <si>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</si>
  <si>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</si>
  <si>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</si>
  <si>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</si>
  <si>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</si>
  <si>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</si>
  <si>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</si>
  <si>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</si>
  <si>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</si>
  <si>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</si>
  <si>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</si>
  <si>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</si>
  <si>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</si>
  <si>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</si>
  <si>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</si>
  <si>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</si>
  <si>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</si>
  <si>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</si>
  <si>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</si>
  <si>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</si>
  <si>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</si>
  <si>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</si>
  <si>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</si>
  <si>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</si>
  <si>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</si>
  <si>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</si>
  <si>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</si>
  <si>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</si>
  <si>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</si>
  <si>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</si>
  <si>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</si>
  <si>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</si>
  <si>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2013-ųjų metų asignavimų planas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</si>
  <si>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</si>
  <si>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</si>
  <si>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</si>
  <si>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</si>
  <si>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2014-ųjų metų lėšų projektas</t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</si>
  <si>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</si>
  <si>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</si>
  <si>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2013-ieji metai</t>
  </si>
  <si>
    <t>2014-ieji metai</t>
  </si>
  <si>
    <t>2015-ieji metai</t>
  </si>
  <si>
    <t>SB</t>
  </si>
  <si>
    <t>Papriemonės kodas</t>
  </si>
  <si>
    <t>03</t>
  </si>
  <si>
    <t>04</t>
  </si>
  <si>
    <t>05</t>
  </si>
  <si>
    <t>08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</si>
  <si>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</si>
  <si>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</si>
  <si>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</si>
  <si>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</si>
  <si>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turizmo informacinę sistemą</t>
  </si>
  <si>
    <t>Plėtoti viešąją aktyvaus poilsio ir turizmo infrastruktūrą</t>
  </si>
  <si>
    <t>Plėtoti turizmo infrastruktūrą</t>
  </si>
  <si>
    <t>SB(P)</t>
  </si>
  <si>
    <t>ES</t>
  </si>
  <si>
    <t>5</t>
  </si>
  <si>
    <t>Apgyvendinimo paslaugų plėtra Klaipėdoje, įrengiant kempingą pajūryje, II etapas. Stacionarių namelių poilsiui Girulių kempinge įrengimas</t>
  </si>
  <si>
    <t>I</t>
  </si>
  <si>
    <t>Įrengta poilsio namelių, vnt.</t>
  </si>
  <si>
    <t>Esamų Klaipėdos pilies princo Frydricho ir princo Karlo bastionų rekonstrukcija, išvystant Mažosios Lietuvos istorijos muziejų (pagal VP3-1.3-M-02 priemonę)</t>
  </si>
  <si>
    <t>Kruizų ir regatų organizavimas, vandens turizmo rinkodaros vykdymas</t>
  </si>
  <si>
    <t>Klaipėdos miesto turizmo galimybių pristatymas tarptautinėje erdvėje (tarptautinėse turizmo parodose ir verslo misijose)</t>
  </si>
  <si>
    <t>Nemokamos informacijos teikimas turistams bei turistines paslaugas teikiantiems subjektams</t>
  </si>
  <si>
    <t>Nacionalinės turizmo informacinės sistemos duomenų bazės atnaujinimas</t>
  </si>
  <si>
    <t>Duomenų bazės atnaujinimai per kalendorinius metus, kartai</t>
  </si>
  <si>
    <t>Strateginis tikslas 01. Didinti miesto konkurencingumą, kryptingai vystant infrastruktūrą ir sudarant palankias sąlygas verslui</t>
  </si>
  <si>
    <t>Atplaukė kruizinių laivų, vnt.</t>
  </si>
  <si>
    <t>Dalyvauta „Sail Training International“ konferencijose, vnt.</t>
  </si>
  <si>
    <t>Dalyvauta tarptautiniuose renginiuose, vnt.</t>
  </si>
  <si>
    <t>Išleista informacinių leid. (brošiūros, žemėlapiai), tūkst. egz.</t>
  </si>
  <si>
    <t>Atplaukė burlaivių ir jachtų, tūkst. vnt.</t>
  </si>
  <si>
    <t>Įvyko regatų, vnt.</t>
  </si>
  <si>
    <t>Aptarnauta turistų (suteikta inform.), tūkst. vnt.</t>
  </si>
  <si>
    <t>Didžiųjų burlaivių regatos „The Tall Ships Races“ programos įgyvendinimas</t>
  </si>
  <si>
    <t>Produkto vertinimo kriterijaus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</si>
  <si>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</si>
  <si>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P3.2.3.1.</t>
  </si>
  <si>
    <t>P3.2.3.1, 3.2.3.2, 3.3.1.1</t>
  </si>
  <si>
    <t>P3.2.1.1</t>
  </si>
  <si>
    <t>P3.2.2.1, 3.2.2.3</t>
  </si>
  <si>
    <t>P3.2.1.1, 3.3.2.4</t>
  </si>
  <si>
    <t>P3.2.2.1</t>
  </si>
  <si>
    <t>P2.3.1.3</t>
  </si>
  <si>
    <t xml:space="preserve">Visuomeninių renginių infrastruktūros buvusioje pilies teritorijoje suformavimas: Klaipėdos pilies ir bastionų komplekso rytinės kurtinos atkūrimas </t>
  </si>
  <si>
    <t>2014 m. poreikis</t>
  </si>
  <si>
    <t>2015 m. poreikis</t>
  </si>
  <si>
    <t xml:space="preserve">Iš viso  programai: </t>
  </si>
  <si>
    <t>Išleista nemokamų inf. leidinių, žemėlapių, tūkst. egz.</t>
  </si>
  <si>
    <t xml:space="preserve">Klaipėdos poilsio parko sutvarkymo ir pritaikymo turizmo bei kitoms viešosioms reikmėms darbai (II etapas) </t>
  </si>
  <si>
    <t>Suorganizuota ekskursijų po miestą, vnt.</t>
  </si>
  <si>
    <t>Atlikti rekonstravimo darbai:
- rytinės kurtinos atkūrimas ir pritaikymas
- Antrojo pasaulinio karo laikų sandėlio restauravimas ir pritaikymas
- inžinerinių tinklų įrengimas.
Užbaigtumas, proc.</t>
  </si>
  <si>
    <t>Atlikta rekonstravimo darbų (įrengtos 8 sporto aikštelės,  šunų vedžiojimo ir treniravimo aikštelė). Užbaigtumas, proc.</t>
  </si>
  <si>
    <t xml:space="preserve">Restauruotos princo Karlo, princo Frydricho bastionų, kurtinų atraminės sienutės, įrengtas informacijos centras, suremontuota stoginė, sutvarkytas pilies kiemas. Užbaigtumas, proc.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</si>
</sst>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3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5" fillId="5" borderId="4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164" fontId="5" fillId="2" borderId="16" xfId="0" applyNumberFormat="1" applyFont="1" applyFill="1" applyBorder="1" applyAlignment="1">
      <alignment horizontal="right" vertical="top"/>
    </xf>
    <xf numFmtId="164" fontId="5" fillId="2" borderId="17" xfId="0" applyNumberFormat="1" applyFont="1" applyFill="1" applyBorder="1" applyAlignment="1">
      <alignment horizontal="right" vertical="top"/>
    </xf>
    <xf numFmtId="164" fontId="3" fillId="0" borderId="9" xfId="0" applyNumberFormat="1" applyFont="1" applyFill="1" applyBorder="1" applyAlignment="1">
      <alignment horizontal="right" vertical="top"/>
    </xf>
    <xf numFmtId="164" fontId="5" fillId="3" borderId="16" xfId="0" applyNumberFormat="1" applyFont="1" applyFill="1" applyBorder="1" applyAlignment="1">
      <alignment horizontal="right" vertical="top"/>
    </xf>
    <xf numFmtId="164" fontId="5" fillId="3" borderId="17" xfId="0" applyNumberFormat="1" applyFont="1" applyFill="1" applyBorder="1" applyAlignment="1">
      <alignment horizontal="right" vertical="top"/>
    </xf>
    <xf numFmtId="0" fontId="3" fillId="0" borderId="31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164" fontId="5" fillId="5" borderId="30" xfId="0" applyNumberFormat="1" applyFont="1" applyFill="1" applyBorder="1" applyAlignment="1">
      <alignment horizontal="right" vertical="top"/>
    </xf>
    <xf numFmtId="164" fontId="5" fillId="5" borderId="4" xfId="0" applyNumberFormat="1" applyFont="1" applyFill="1" applyBorder="1" applyAlignment="1">
      <alignment horizontal="right" vertical="top"/>
    </xf>
    <xf numFmtId="164" fontId="5" fillId="5" borderId="5" xfId="0" applyNumberFormat="1" applyFont="1" applyFill="1" applyBorder="1" applyAlignment="1">
      <alignment horizontal="right" vertical="top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32" xfId="0" applyFont="1" applyFill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right" vertical="top"/>
    </xf>
    <xf numFmtId="0" fontId="7" fillId="0" borderId="0" xfId="0" applyFont="1"/>
    <xf numFmtId="164" fontId="5" fillId="5" borderId="6" xfId="0" applyNumberFormat="1" applyFont="1" applyFill="1" applyBorder="1" applyAlignment="1">
      <alignment horizontal="right" vertical="top"/>
    </xf>
    <xf numFmtId="164" fontId="5" fillId="5" borderId="32" xfId="0" applyNumberFormat="1" applyFont="1" applyFill="1" applyBorder="1" applyAlignment="1">
      <alignment horizontal="right" vertical="top"/>
    </xf>
    <xf numFmtId="3" fontId="3" fillId="0" borderId="22" xfId="0" applyNumberFormat="1" applyFont="1" applyFill="1" applyBorder="1" applyAlignment="1">
      <alignment horizontal="center" vertical="top" wrapText="1"/>
    </xf>
    <xf numFmtId="3" fontId="3" fillId="0" borderId="24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7" xfId="0" applyNumberFormat="1" applyFont="1" applyFill="1" applyBorder="1" applyAlignment="1">
      <alignment horizontal="center" vertical="top"/>
    </xf>
    <xf numFmtId="164" fontId="3" fillId="0" borderId="8" xfId="0" applyNumberFormat="1" applyFont="1" applyFill="1" applyBorder="1" applyAlignment="1">
      <alignment horizontal="right" vertical="top"/>
    </xf>
    <xf numFmtId="3" fontId="3" fillId="0" borderId="15" xfId="0" applyNumberFormat="1" applyFont="1" applyFill="1" applyBorder="1" applyAlignment="1">
      <alignment horizontal="center" vertical="top" wrapText="1"/>
    </xf>
    <xf numFmtId="3" fontId="3" fillId="0" borderId="36" xfId="0" applyNumberFormat="1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/>
    </xf>
    <xf numFmtId="164" fontId="3" fillId="4" borderId="6" xfId="0" applyNumberFormat="1" applyFont="1" applyFill="1" applyBorder="1" applyAlignment="1">
      <alignment horizontal="right" vertical="top" wrapText="1"/>
    </xf>
    <xf numFmtId="0" fontId="3" fillId="0" borderId="44" xfId="0" applyFont="1" applyBorder="1" applyAlignment="1">
      <alignment vertical="top"/>
    </xf>
    <xf numFmtId="3" fontId="3" fillId="4" borderId="1" xfId="0" applyNumberFormat="1" applyFont="1" applyFill="1" applyBorder="1" applyAlignment="1">
      <alignment horizontal="center" vertical="top"/>
    </xf>
    <xf numFmtId="3" fontId="3" fillId="4" borderId="23" xfId="0" applyNumberFormat="1" applyFont="1" applyFill="1" applyBorder="1" applyAlignment="1">
      <alignment horizontal="center" vertical="top"/>
    </xf>
    <xf numFmtId="0" fontId="3" fillId="4" borderId="7" xfId="0" applyFont="1" applyFill="1" applyBorder="1" applyAlignment="1">
      <alignment vertical="top" wrapText="1"/>
    </xf>
    <xf numFmtId="3" fontId="3" fillId="4" borderId="35" xfId="0" applyNumberFormat="1" applyFont="1" applyFill="1" applyBorder="1" applyAlignment="1">
      <alignment horizontal="center" vertical="top"/>
    </xf>
    <xf numFmtId="164" fontId="3" fillId="4" borderId="8" xfId="0" applyNumberFormat="1" applyFont="1" applyFill="1" applyBorder="1" applyAlignment="1">
      <alignment horizontal="right" vertical="top" wrapText="1"/>
    </xf>
    <xf numFmtId="164" fontId="3" fillId="4" borderId="31" xfId="0" applyNumberFormat="1" applyFont="1" applyFill="1" applyBorder="1" applyAlignment="1">
      <alignment horizontal="right" vertical="top" wrapText="1"/>
    </xf>
    <xf numFmtId="164" fontId="3" fillId="4" borderId="32" xfId="0" applyNumberFormat="1" applyFont="1" applyFill="1" applyBorder="1" applyAlignment="1">
      <alignment horizontal="right" vertical="top" wrapText="1"/>
    </xf>
    <xf numFmtId="164" fontId="3" fillId="4" borderId="8" xfId="0" applyNumberFormat="1" applyFont="1" applyFill="1" applyBorder="1" applyAlignment="1">
      <alignment horizontal="right" vertical="top"/>
    </xf>
    <xf numFmtId="3" fontId="3" fillId="0" borderId="22" xfId="0" applyNumberFormat="1" applyFont="1" applyFill="1" applyBorder="1" applyAlignment="1">
      <alignment horizontal="center" vertical="top"/>
    </xf>
    <xf numFmtId="3" fontId="3" fillId="0" borderId="15" xfId="0" applyNumberFormat="1" applyFont="1" applyFill="1" applyBorder="1" applyAlignment="1">
      <alignment horizontal="center" vertical="top"/>
    </xf>
    <xf numFmtId="3" fontId="3" fillId="0" borderId="24" xfId="0" applyNumberFormat="1" applyFont="1" applyFill="1" applyBorder="1" applyAlignment="1">
      <alignment horizontal="center" vertical="top"/>
    </xf>
    <xf numFmtId="3" fontId="3" fillId="0" borderId="36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0" xfId="0" applyNumberFormat="1" applyFont="1" applyAlignment="1">
      <alignment vertical="top"/>
    </xf>
    <xf numFmtId="3" fontId="3" fillId="4" borderId="34" xfId="0" applyNumberFormat="1" applyFont="1" applyFill="1" applyBorder="1" applyAlignment="1">
      <alignment vertical="top"/>
    </xf>
    <xf numFmtId="3" fontId="3" fillId="4" borderId="22" xfId="0" applyNumberFormat="1" applyFont="1" applyFill="1" applyBorder="1" applyAlignment="1">
      <alignment vertical="top"/>
    </xf>
    <xf numFmtId="3" fontId="3" fillId="4" borderId="24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48" xfId="0" applyFont="1" applyFill="1" applyBorder="1" applyAlignment="1">
      <alignment horizontal="center" vertical="top" wrapText="1"/>
    </xf>
    <xf numFmtId="0" fontId="3" fillId="3" borderId="46" xfId="0" applyFont="1" applyFill="1" applyBorder="1" applyAlignment="1">
      <alignment horizontal="center" vertical="top" wrapText="1"/>
    </xf>
    <xf numFmtId="3" fontId="3" fillId="4" borderId="34" xfId="0" applyNumberFormat="1" applyFont="1" applyFill="1" applyBorder="1" applyAlignment="1">
      <alignment horizontal="center" vertical="top"/>
    </xf>
    <xf numFmtId="3" fontId="3" fillId="4" borderId="22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/>
    </xf>
    <xf numFmtId="164" fontId="3" fillId="8" borderId="18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22" xfId="0" applyNumberFormat="1" applyFont="1" applyFill="1" applyBorder="1" applyAlignment="1">
      <alignment horizontal="right" vertical="top"/>
    </xf>
    <xf numFmtId="164" fontId="3" fillId="8" borderId="25" xfId="0" applyNumberFormat="1" applyFont="1" applyFill="1" applyBorder="1" applyAlignment="1">
      <alignment horizontal="right" vertical="top"/>
    </xf>
    <xf numFmtId="164" fontId="3" fillId="8" borderId="26" xfId="0" applyNumberFormat="1" applyFont="1" applyFill="1" applyBorder="1" applyAlignment="1">
      <alignment horizontal="right" vertical="top"/>
    </xf>
    <xf numFmtId="164" fontId="3" fillId="8" borderId="27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horizontal="right" vertical="top"/>
    </xf>
    <xf numFmtId="164" fontId="5" fillId="8" borderId="30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0" fontId="5" fillId="8" borderId="10" xfId="0" applyFont="1" applyFill="1" applyBorder="1" applyAlignment="1">
      <alignment horizontal="center" vertical="top"/>
    </xf>
    <xf numFmtId="164" fontId="5" fillId="8" borderId="10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3" fillId="8" borderId="43" xfId="0" applyNumberFormat="1" applyFont="1" applyFill="1" applyBorder="1" applyAlignment="1">
      <alignment horizontal="right" vertical="top"/>
    </xf>
    <xf numFmtId="164" fontId="3" fillId="8" borderId="42" xfId="0" applyNumberFormat="1" applyFont="1" applyFill="1" applyBorder="1" applyAlignment="1">
      <alignment horizontal="right" vertical="top"/>
    </xf>
    <xf numFmtId="164" fontId="3" fillId="8" borderId="39" xfId="0" applyNumberFormat="1" applyFont="1" applyFill="1" applyBorder="1" applyAlignment="1">
      <alignment horizontal="right" vertical="top"/>
    </xf>
    <xf numFmtId="164" fontId="3" fillId="8" borderId="40" xfId="0" applyNumberFormat="1" applyFont="1" applyFill="1" applyBorder="1" applyAlignment="1">
      <alignment horizontal="right" vertical="top"/>
    </xf>
    <xf numFmtId="0" fontId="5" fillId="8" borderId="14" xfId="0" applyFont="1" applyFill="1" applyBorder="1" applyAlignment="1">
      <alignment horizontal="center" vertical="top"/>
    </xf>
    <xf numFmtId="164" fontId="5" fillId="8" borderId="14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textRotation="90" wrapText="1"/>
    </xf>
    <xf numFmtId="0" fontId="3" fillId="0" borderId="65" xfId="0" applyFont="1" applyBorder="1" applyAlignment="1">
      <alignment horizontal="center" vertical="center" textRotation="90" wrapText="1"/>
    </xf>
    <xf numFmtId="0" fontId="3" fillId="0" borderId="58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textRotation="90" wrapText="1"/>
    </xf>
    <xf numFmtId="0" fontId="3" fillId="0" borderId="36" xfId="0" applyFont="1" applyFill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49" fontId="3" fillId="0" borderId="59" xfId="0" applyNumberFormat="1" applyFont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60" xfId="0" applyNumberFormat="1" applyFont="1" applyBorder="1" applyAlignment="1">
      <alignment horizontal="center" vertical="top" wrapText="1"/>
    </xf>
    <xf numFmtId="49" fontId="5" fillId="0" borderId="35" xfId="0" applyNumberFormat="1" applyFont="1" applyBorder="1" applyAlignment="1">
      <alignment horizontal="center" vertical="top"/>
    </xf>
    <xf numFmtId="49" fontId="5" fillId="0" borderId="24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3" fillId="4" borderId="11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49" fontId="9" fillId="6" borderId="41" xfId="0" applyNumberFormat="1" applyFont="1" applyFill="1" applyBorder="1" applyAlignment="1">
      <alignment horizontal="left" vertical="top" wrapText="1"/>
    </xf>
    <xf numFmtId="49" fontId="9" fillId="6" borderId="54" xfId="0" applyNumberFormat="1" applyFont="1" applyFill="1" applyBorder="1" applyAlignment="1">
      <alignment horizontal="left" vertical="top" wrapText="1"/>
    </xf>
    <xf numFmtId="49" fontId="9" fillId="6" borderId="52" xfId="0" applyNumberFormat="1" applyFont="1" applyFill="1" applyBorder="1" applyAlignment="1">
      <alignment horizontal="left" vertical="top" wrapText="1"/>
    </xf>
    <xf numFmtId="0" fontId="9" fillId="5" borderId="44" xfId="0" applyFont="1" applyFill="1" applyBorder="1" applyAlignment="1">
      <alignment horizontal="left" vertical="top" wrapText="1"/>
    </xf>
    <xf numFmtId="0" fontId="9" fillId="5" borderId="55" xfId="0" applyFont="1" applyFill="1" applyBorder="1" applyAlignment="1">
      <alignment horizontal="left" vertical="top" wrapText="1"/>
    </xf>
    <xf numFmtId="0" fontId="9" fillId="5" borderId="56" xfId="0" applyFont="1" applyFill="1" applyBorder="1" applyAlignment="1">
      <alignment horizontal="left" vertical="top" wrapText="1"/>
    </xf>
    <xf numFmtId="0" fontId="5" fillId="2" borderId="60" xfId="0" applyFont="1" applyFill="1" applyBorder="1" applyAlignment="1">
      <alignment horizontal="left" vertical="top"/>
    </xf>
    <xf numFmtId="0" fontId="5" fillId="2" borderId="37" xfId="0" applyFont="1" applyFill="1" applyBorder="1" applyAlignment="1">
      <alignment horizontal="left" vertical="top"/>
    </xf>
    <xf numFmtId="0" fontId="5" fillId="2" borderId="57" xfId="0" applyFont="1" applyFill="1" applyBorder="1" applyAlignment="1">
      <alignment horizontal="left" vertical="top"/>
    </xf>
    <xf numFmtId="0" fontId="5" fillId="3" borderId="50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46" xfId="0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5" fillId="0" borderId="22" xfId="0" applyNumberFormat="1" applyFont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top"/>
    </xf>
    <xf numFmtId="0" fontId="3" fillId="0" borderId="35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36" xfId="0" applyFont="1" applyFill="1" applyBorder="1" applyAlignment="1">
      <alignment horizontal="left" vertical="top" wrapText="1"/>
    </xf>
    <xf numFmtId="0" fontId="2" fillId="0" borderId="64" xfId="0" applyFont="1" applyFill="1" applyBorder="1" applyAlignment="1">
      <alignment horizontal="center" vertical="center" textRotation="90" wrapText="1"/>
    </xf>
    <xf numFmtId="0" fontId="2" fillId="0" borderId="65" xfId="0" applyFont="1" applyFill="1" applyBorder="1" applyAlignment="1">
      <alignment horizontal="center" vertical="center" textRotation="90" wrapText="1"/>
    </xf>
    <xf numFmtId="0" fontId="2" fillId="0" borderId="58" xfId="0" applyFont="1" applyFill="1" applyBorder="1" applyAlignment="1">
      <alignment horizontal="center" vertical="center" textRotation="90" wrapText="1"/>
    </xf>
    <xf numFmtId="165" fontId="3" fillId="4" borderId="7" xfId="0" applyNumberFormat="1" applyFont="1" applyFill="1" applyBorder="1" applyAlignment="1">
      <alignment horizontal="left" vertical="top" wrapText="1"/>
    </xf>
    <xf numFmtId="165" fontId="3" fillId="4" borderId="11" xfId="0" applyNumberFormat="1" applyFont="1" applyFill="1" applyBorder="1" applyAlignment="1">
      <alignment horizontal="left" vertical="top" wrapText="1"/>
    </xf>
    <xf numFmtId="165" fontId="10" fillId="4" borderId="45" xfId="0" applyNumberFormat="1" applyFont="1" applyFill="1" applyBorder="1" applyAlignment="1">
      <alignment horizontal="left" vertical="top" wrapText="1"/>
    </xf>
    <xf numFmtId="165" fontId="10" fillId="4" borderId="12" xfId="0" applyNumberFormat="1" applyFont="1" applyFill="1" applyBorder="1" applyAlignment="1">
      <alignment horizontal="left" vertical="top" wrapText="1"/>
    </xf>
    <xf numFmtId="164" fontId="3" fillId="0" borderId="27" xfId="0" applyNumberFormat="1" applyFont="1" applyFill="1" applyBorder="1" applyAlignment="1">
      <alignment horizontal="center" vertical="center" textRotation="1"/>
    </xf>
    <xf numFmtId="164" fontId="3" fillId="0" borderId="15" xfId="0" applyNumberFormat="1" applyFont="1" applyFill="1" applyBorder="1" applyAlignment="1">
      <alignment horizontal="center" vertical="center" textRotation="1"/>
    </xf>
    <xf numFmtId="49" fontId="3" fillId="0" borderId="34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49" fontId="5" fillId="3" borderId="48" xfId="0" applyNumberFormat="1" applyFont="1" applyFill="1" applyBorder="1" applyAlignment="1">
      <alignment horizontal="right" vertical="top"/>
    </xf>
    <xf numFmtId="49" fontId="5" fillId="3" borderId="46" xfId="0" applyNumberFormat="1" applyFont="1" applyFill="1" applyBorder="1" applyAlignment="1">
      <alignment horizontal="right" vertical="top"/>
    </xf>
    <xf numFmtId="49" fontId="5" fillId="3" borderId="50" xfId="0" applyNumberFormat="1" applyFont="1" applyFill="1" applyBorder="1" applyAlignment="1">
      <alignment horizontal="left" vertical="top"/>
    </xf>
    <xf numFmtId="49" fontId="5" fillId="3" borderId="48" xfId="0" applyNumberFormat="1" applyFont="1" applyFill="1" applyBorder="1" applyAlignment="1">
      <alignment horizontal="left" vertical="top"/>
    </xf>
    <xf numFmtId="49" fontId="5" fillId="3" borderId="46" xfId="0" applyNumberFormat="1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left" vertical="top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2" xfId="0" applyNumberFormat="1" applyFont="1" applyFill="1" applyBorder="1" applyAlignment="1">
      <alignment horizontal="center" vertical="center"/>
    </xf>
    <xf numFmtId="1" fontId="10" fillId="0" borderId="35" xfId="0" applyNumberFormat="1" applyFont="1" applyFill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1" fontId="10" fillId="0" borderId="27" xfId="0" applyNumberFormat="1" applyFont="1" applyFill="1" applyBorder="1" applyAlignment="1">
      <alignment horizontal="center" vertical="center"/>
    </xf>
    <xf numFmtId="1" fontId="10" fillId="0" borderId="39" xfId="0" applyNumberFormat="1" applyFont="1" applyFill="1" applyBorder="1" applyAlignment="1">
      <alignment horizontal="center" vertical="center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38" xfId="0" applyNumberFormat="1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center" textRotation="1"/>
    </xf>
    <xf numFmtId="164" fontId="3" fillId="0" borderId="36" xfId="0" applyNumberFormat="1" applyFont="1" applyFill="1" applyBorder="1" applyAlignment="1">
      <alignment horizontal="center" vertical="center" textRotation="1"/>
    </xf>
    <xf numFmtId="0" fontId="3" fillId="3" borderId="13" xfId="0" applyFont="1" applyFill="1" applyBorder="1" applyAlignment="1">
      <alignment horizontal="center" vertical="top" wrapText="1"/>
    </xf>
    <xf numFmtId="0" fontId="3" fillId="3" borderId="48" xfId="0" applyFont="1" applyFill="1" applyBorder="1" applyAlignment="1">
      <alignment horizontal="center" vertical="top" wrapText="1"/>
    </xf>
    <xf numFmtId="0" fontId="3" fillId="3" borderId="46" xfId="0" applyFont="1" applyFill="1" applyBorder="1" applyAlignment="1">
      <alignment horizontal="center" vertical="top" wrapText="1"/>
    </xf>
    <xf numFmtId="49" fontId="5" fillId="2" borderId="50" xfId="0" applyNumberFormat="1" applyFont="1" applyFill="1" applyBorder="1" applyAlignment="1">
      <alignment horizontal="right" vertical="top"/>
    </xf>
    <xf numFmtId="49" fontId="5" fillId="2" borderId="48" xfId="0" applyNumberFormat="1" applyFont="1" applyFill="1" applyBorder="1" applyAlignment="1">
      <alignment horizontal="right" vertical="top"/>
    </xf>
    <xf numFmtId="49" fontId="5" fillId="2" borderId="46" xfId="0" applyNumberFormat="1" applyFont="1" applyFill="1" applyBorder="1" applyAlignment="1">
      <alignment horizontal="right" vertical="top"/>
    </xf>
    <xf numFmtId="0" fontId="3" fillId="2" borderId="13" xfId="0" applyFont="1" applyFill="1" applyBorder="1" applyAlignment="1">
      <alignment horizontal="center" vertical="top"/>
    </xf>
    <xf numFmtId="0" fontId="3" fillId="2" borderId="48" xfId="0" applyFont="1" applyFill="1" applyBorder="1" applyAlignment="1">
      <alignment horizontal="center" vertical="top"/>
    </xf>
    <xf numFmtId="0" fontId="3" fillId="2" borderId="46" xfId="0" applyFont="1" applyFill="1" applyBorder="1" applyAlignment="1">
      <alignment horizontal="center" vertical="top"/>
    </xf>
    <xf numFmtId="0" fontId="5" fillId="2" borderId="50" xfId="0" applyFont="1" applyFill="1" applyBorder="1" applyAlignment="1">
      <alignment horizontal="left" vertical="top"/>
    </xf>
    <xf numFmtId="0" fontId="5" fillId="2" borderId="48" xfId="0" applyFont="1" applyFill="1" applyBorder="1" applyAlignment="1">
      <alignment horizontal="left" vertical="top"/>
    </xf>
    <xf numFmtId="0" fontId="5" fillId="2" borderId="46" xfId="0" applyFont="1" applyFill="1" applyBorder="1" applyAlignment="1">
      <alignment horizontal="left" vertical="top"/>
    </xf>
    <xf numFmtId="0" fontId="3" fillId="0" borderId="35" xfId="0" applyFont="1" applyFill="1" applyBorder="1" applyAlignment="1">
      <alignment vertical="top" wrapText="1"/>
    </xf>
    <xf numFmtId="0" fontId="3" fillId="0" borderId="36" xfId="0" applyFont="1" applyFill="1" applyBorder="1" applyAlignment="1">
      <alignment vertical="top" wrapText="1"/>
    </xf>
    <xf numFmtId="0" fontId="3" fillId="0" borderId="64" xfId="0" applyFont="1" applyFill="1" applyBorder="1" applyAlignment="1">
      <alignment horizontal="center" vertical="center" textRotation="90" wrapText="1"/>
    </xf>
    <xf numFmtId="0" fontId="3" fillId="0" borderId="58" xfId="0" applyFont="1" applyFill="1" applyBorder="1" applyAlignment="1">
      <alignment horizontal="center" vertical="center" textRotation="90" wrapText="1"/>
    </xf>
    <xf numFmtId="0" fontId="3" fillId="0" borderId="24" xfId="0" applyFont="1" applyFill="1" applyBorder="1" applyAlignment="1">
      <alignment vertical="top" wrapText="1"/>
    </xf>
    <xf numFmtId="0" fontId="3" fillId="0" borderId="65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 wrapText="1"/>
    </xf>
    <xf numFmtId="49" fontId="3" fillId="0" borderId="22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3" borderId="34" xfId="0" applyNumberFormat="1" applyFont="1" applyFill="1" applyBorder="1" applyAlignment="1">
      <alignment horizontal="center" vertical="top" wrapText="1"/>
    </xf>
    <xf numFmtId="49" fontId="5" fillId="3" borderId="22" xfId="0" applyNumberFormat="1" applyFont="1" applyFill="1" applyBorder="1" applyAlignment="1">
      <alignment horizontal="center" vertical="top" wrapText="1"/>
    </xf>
    <xf numFmtId="49" fontId="5" fillId="3" borderId="15" xfId="0" applyNumberFormat="1" applyFont="1" applyFill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 vertical="top" wrapText="1"/>
    </xf>
    <xf numFmtId="49" fontId="5" fillId="0" borderId="22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5" fillId="4" borderId="35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left" vertical="top" wrapText="1"/>
    </xf>
    <xf numFmtId="0" fontId="5" fillId="4" borderId="36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0" fontId="10" fillId="0" borderId="11" xfId="0" applyFont="1" applyBorder="1" applyAlignment="1">
      <alignment horizontal="center" vertical="top" textRotation="90" wrapText="1"/>
    </xf>
    <xf numFmtId="0" fontId="10" fillId="0" borderId="12" xfId="0" applyFont="1" applyBorder="1" applyAlignment="1">
      <alignment horizontal="center" vertical="top" textRotation="90" wrapText="1"/>
    </xf>
    <xf numFmtId="49" fontId="5" fillId="0" borderId="35" xfId="0" applyNumberFormat="1" applyFont="1" applyBorder="1" applyAlignment="1">
      <alignment horizontal="center" vertical="top" wrapText="1"/>
    </xf>
    <xf numFmtId="49" fontId="5" fillId="0" borderId="24" xfId="0" applyNumberFormat="1" applyFont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top" wrapText="1"/>
    </xf>
    <xf numFmtId="0" fontId="10" fillId="4" borderId="7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5" fillId="4" borderId="35" xfId="0" applyFont="1" applyFill="1" applyBorder="1" applyAlignment="1">
      <alignment vertical="top" wrapText="1"/>
    </xf>
    <xf numFmtId="0" fontId="5" fillId="4" borderId="24" xfId="0" applyFont="1" applyFill="1" applyBorder="1" applyAlignment="1">
      <alignment vertical="top" wrapText="1"/>
    </xf>
    <xf numFmtId="0" fontId="5" fillId="4" borderId="36" xfId="0" applyFont="1" applyFill="1" applyBorder="1" applyAlignment="1">
      <alignment vertical="top" wrapText="1"/>
    </xf>
    <xf numFmtId="0" fontId="3" fillId="0" borderId="45" xfId="0" applyFont="1" applyBorder="1" applyAlignment="1">
      <alignment horizontal="center" vertical="top" textRotation="90"/>
    </xf>
    <xf numFmtId="0" fontId="3" fillId="0" borderId="11" xfId="0" applyFont="1" applyBorder="1" applyAlignment="1">
      <alignment horizontal="center" vertical="top" textRotation="90"/>
    </xf>
    <xf numFmtId="0" fontId="3" fillId="0" borderId="12" xfId="0" applyFont="1" applyBorder="1" applyAlignment="1">
      <alignment horizontal="center" vertical="top" textRotation="90"/>
    </xf>
    <xf numFmtId="0" fontId="3" fillId="7" borderId="7" xfId="0" applyFont="1" applyFill="1" applyBorder="1" applyAlignment="1">
      <alignment horizontal="left" vertical="top" wrapText="1"/>
    </xf>
    <xf numFmtId="0" fontId="3" fillId="7" borderId="11" xfId="0" applyFont="1" applyFill="1" applyBorder="1" applyAlignment="1">
      <alignment horizontal="left" vertical="top" wrapText="1"/>
    </xf>
    <xf numFmtId="0" fontId="3" fillId="7" borderId="12" xfId="0" applyFont="1" applyFill="1" applyBorder="1" applyAlignment="1">
      <alignment horizontal="left" vertical="top" wrapText="1"/>
    </xf>
    <xf numFmtId="49" fontId="5" fillId="5" borderId="50" xfId="0" applyNumberFormat="1" applyFont="1" applyFill="1" applyBorder="1" applyAlignment="1">
      <alignment horizontal="right" vertical="top"/>
    </xf>
    <xf numFmtId="49" fontId="5" fillId="5" borderId="48" xfId="0" applyNumberFormat="1" applyFont="1" applyFill="1" applyBorder="1" applyAlignment="1">
      <alignment horizontal="right" vertical="top"/>
    </xf>
    <xf numFmtId="49" fontId="5" fillId="5" borderId="46" xfId="0" applyNumberFormat="1" applyFont="1" applyFill="1" applyBorder="1" applyAlignment="1">
      <alignment horizontal="right" vertical="top"/>
    </xf>
    <xf numFmtId="0" fontId="3" fillId="5" borderId="13" xfId="0" applyFont="1" applyFill="1" applyBorder="1" applyAlignment="1">
      <alignment horizontal="center" vertical="top"/>
    </xf>
    <xf numFmtId="0" fontId="3" fillId="5" borderId="48" xfId="0" applyFont="1" applyFill="1" applyBorder="1" applyAlignment="1">
      <alignment horizontal="center" vertical="top"/>
    </xf>
    <xf numFmtId="0" fontId="3" fillId="5" borderId="46" xfId="0" applyFont="1" applyFill="1" applyBorder="1" applyAlignment="1">
      <alignment horizontal="center" vertical="top"/>
    </xf>
    <xf numFmtId="0" fontId="2" fillId="0" borderId="47" xfId="0" applyNumberFormat="1" applyFont="1" applyBorder="1" applyAlignment="1">
      <alignment vertical="top" wrapText="1"/>
    </xf>
    <xf numFmtId="49" fontId="5" fillId="0" borderId="37" xfId="0" applyNumberFormat="1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3" fontId="3" fillId="4" borderId="34" xfId="0" applyNumberFormat="1" applyFont="1" applyFill="1" applyBorder="1" applyAlignment="1">
      <alignment horizontal="center" vertical="top"/>
    </xf>
    <xf numFmtId="3" fontId="3" fillId="4" borderId="22" xfId="0" applyNumberFormat="1" applyFont="1" applyFill="1" applyBorder="1" applyAlignment="1">
      <alignment horizontal="center" vertical="top"/>
    </xf>
    <xf numFmtId="3" fontId="3" fillId="4" borderId="15" xfId="0" applyNumberFormat="1" applyFont="1" applyFill="1" applyBorder="1" applyAlignment="1">
      <alignment horizontal="center" vertical="top"/>
    </xf>
    <xf numFmtId="3" fontId="3" fillId="4" borderId="35" xfId="0" applyNumberFormat="1" applyFont="1" applyFill="1" applyBorder="1" applyAlignment="1">
      <alignment horizontal="center" vertical="center"/>
    </xf>
    <xf numFmtId="3" fontId="3" fillId="4" borderId="24" xfId="0" applyNumberFormat="1" applyFont="1" applyFill="1" applyBorder="1" applyAlignment="1">
      <alignment horizontal="center" vertical="center"/>
    </xf>
    <xf numFmtId="3" fontId="3" fillId="4" borderId="36" xfId="0" applyNumberFormat="1" applyFont="1" applyFill="1" applyBorder="1" applyAlignment="1">
      <alignment horizontal="center" vertical="center"/>
    </xf>
    <xf numFmtId="49" fontId="5" fillId="3" borderId="50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center" vertical="center" textRotation="90" wrapText="1"/>
    </xf>
    <xf numFmtId="0" fontId="10" fillId="7" borderId="7" xfId="0" applyFont="1" applyFill="1" applyBorder="1" applyAlignment="1">
      <alignment horizontal="left" vertical="top" wrapText="1"/>
    </xf>
    <xf numFmtId="0" fontId="10" fillId="7" borderId="11" xfId="0" applyFont="1" applyFill="1" applyBorder="1" applyAlignment="1">
      <alignment horizontal="left" vertical="top" wrapText="1"/>
    </xf>
    <xf numFmtId="0" fontId="10" fillId="7" borderId="12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right" vertical="top" wrapText="1"/>
    </xf>
    <xf numFmtId="0" fontId="5" fillId="5" borderId="55" xfId="0" applyFont="1" applyFill="1" applyBorder="1" applyAlignment="1">
      <alignment horizontal="right" vertical="top" wrapText="1"/>
    </xf>
    <xf numFmtId="0" fontId="5" fillId="5" borderId="56" xfId="0" applyFont="1" applyFill="1" applyBorder="1" applyAlignment="1">
      <alignment horizontal="right" vertical="top" wrapText="1"/>
    </xf>
    <xf numFmtId="165" fontId="5" fillId="5" borderId="44" xfId="0" applyNumberFormat="1" applyFont="1" applyFill="1" applyBorder="1" applyAlignment="1">
      <alignment horizontal="center" vertical="top" wrapText="1"/>
    </xf>
    <xf numFmtId="165" fontId="5" fillId="5" borderId="55" xfId="0" applyNumberFormat="1" applyFont="1" applyFill="1" applyBorder="1" applyAlignment="1">
      <alignment horizontal="center" vertical="top" wrapText="1"/>
    </xf>
    <xf numFmtId="165" fontId="5" fillId="5" borderId="56" xfId="0" applyNumberFormat="1" applyFont="1" applyFill="1" applyBorder="1" applyAlignment="1">
      <alignment horizontal="center" vertical="top" wrapText="1"/>
    </xf>
    <xf numFmtId="0" fontId="3" fillId="4" borderId="53" xfId="0" applyFont="1" applyFill="1" applyBorder="1" applyAlignment="1">
      <alignment horizontal="left" vertical="top" wrapText="1"/>
    </xf>
    <xf numFmtId="0" fontId="3" fillId="4" borderId="51" xfId="0" applyFont="1" applyFill="1" applyBorder="1" applyAlignment="1">
      <alignment horizontal="left" vertical="top" wrapText="1"/>
    </xf>
    <xf numFmtId="0" fontId="3" fillId="4" borderId="49" xfId="0" applyFont="1" applyFill="1" applyBorder="1" applyAlignment="1">
      <alignment horizontal="left" vertical="top" wrapText="1"/>
    </xf>
    <xf numFmtId="165" fontId="3" fillId="0" borderId="44" xfId="0" applyNumberFormat="1" applyFont="1" applyBorder="1" applyAlignment="1">
      <alignment horizontal="center" vertical="top" wrapText="1"/>
    </xf>
    <xf numFmtId="165" fontId="3" fillId="0" borderId="55" xfId="0" applyNumberFormat="1" applyFont="1" applyBorder="1" applyAlignment="1">
      <alignment horizontal="center" vertical="top" wrapText="1"/>
    </xf>
    <xf numFmtId="165" fontId="3" fillId="0" borderId="56" xfId="0" applyNumberFormat="1" applyFont="1" applyBorder="1" applyAlignment="1">
      <alignment horizontal="center" vertical="top" wrapText="1"/>
    </xf>
    <xf numFmtId="0" fontId="5" fillId="8" borderId="58" xfId="0" applyFont="1" applyFill="1" applyBorder="1" applyAlignment="1">
      <alignment horizontal="right" vertical="top" wrapText="1"/>
    </xf>
    <xf numFmtId="0" fontId="5" fillId="8" borderId="37" xfId="0" applyFont="1" applyFill="1" applyBorder="1" applyAlignment="1">
      <alignment horizontal="right" vertical="top" wrapText="1"/>
    </xf>
    <xf numFmtId="0" fontId="5" fillId="8" borderId="57" xfId="0" applyFont="1" applyFill="1" applyBorder="1" applyAlignment="1">
      <alignment horizontal="right" vertical="top" wrapText="1"/>
    </xf>
    <xf numFmtId="165" fontId="5" fillId="8" borderId="58" xfId="0" applyNumberFormat="1" applyFont="1" applyFill="1" applyBorder="1" applyAlignment="1">
      <alignment horizontal="center" vertical="top" wrapText="1"/>
    </xf>
    <xf numFmtId="165" fontId="5" fillId="8" borderId="37" xfId="0" applyNumberFormat="1" applyFont="1" applyFill="1" applyBorder="1" applyAlignment="1">
      <alignment horizontal="center" vertical="top" wrapText="1"/>
    </xf>
    <xf numFmtId="165" fontId="5" fillId="8" borderId="57" xfId="0" applyNumberFormat="1" applyFont="1" applyFill="1" applyBorder="1" applyAlignment="1">
      <alignment horizontal="center" vertical="top" wrapText="1"/>
    </xf>
    <xf numFmtId="0" fontId="5" fillId="5" borderId="41" xfId="0" applyFont="1" applyFill="1" applyBorder="1" applyAlignment="1">
      <alignment horizontal="right" vertical="top" wrapText="1"/>
    </xf>
    <xf numFmtId="0" fontId="5" fillId="5" borderId="54" xfId="0" applyFont="1" applyFill="1" applyBorder="1" applyAlignment="1">
      <alignment horizontal="right" vertical="top" wrapText="1"/>
    </xf>
    <xf numFmtId="0" fontId="5" fillId="5" borderId="52" xfId="0" applyFont="1" applyFill="1" applyBorder="1" applyAlignment="1">
      <alignment horizontal="right" vertical="top" wrapText="1"/>
    </xf>
    <xf numFmtId="165" fontId="5" fillId="5" borderId="41" xfId="0" applyNumberFormat="1" applyFont="1" applyFill="1" applyBorder="1" applyAlignment="1">
      <alignment horizontal="center" vertical="top" wrapText="1"/>
    </xf>
    <xf numFmtId="165" fontId="5" fillId="5" borderId="54" xfId="0" applyNumberFormat="1" applyFont="1" applyFill="1" applyBorder="1" applyAlignment="1">
      <alignment horizontal="center" vertical="top" wrapText="1"/>
    </xf>
    <xf numFmtId="165" fontId="5" fillId="5" borderId="52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5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Kacerauskaite/AppData/Local/Microsoft/Windows/Temporary%20Internet%20Files/Content.Outlook/6LIVJ9OZ/Rar$DI00.421/1%20programa%20max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ybai"/>
      <sheetName val="2013-2015 SVP"/>
      <sheetName val="Lesu suvestine"/>
      <sheetName val="Pokyčiai"/>
      <sheetName val="Asignavimų valdytojų kodai"/>
    </sheetNames>
    <sheetDataSet>
      <sheetData sheetId="0" refreshError="1">
        <row r="1">
          <cell r="A1" t="str">
            <v xml:space="preserve"> 2013–2015 M. KLAIPĖDOS MIESTO SAVIVALDYBĖS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tabSelected="1" zoomScaleNormal="100" zoomScaleSheetLayoutView="100" workbookViewId="0">
      <selection sqref="A1:S1"/>
    </sheetView>
  </sheetViews>
  <sheetFormatPr defaultRowHeight="12.75" x14ac:dyDescent="0.2"/>
  <cols>
    <col min="1" max="4" width="2.7109375" style="11" customWidth="1"/>
    <col min="5" max="5" width="39.42578125" style="11" customWidth="1"/>
    <col min="6" max="6" width="3.85546875" style="71" customWidth="1"/>
    <col min="7" max="7" width="4" style="11" customWidth="1"/>
    <col min="8" max="8" width="3.140625" style="72" customWidth="1"/>
    <col min="9" max="9" width="7.7109375" style="12" customWidth="1"/>
    <col min="10" max="15" width="7.7109375" style="11" customWidth="1"/>
    <col min="16" max="16" width="28.28515625" style="11" customWidth="1"/>
    <col min="17" max="17" width="3.7109375" style="11" customWidth="1"/>
    <col min="18" max="18" width="3.5703125" style="11" customWidth="1"/>
    <col min="19" max="19" width="4" style="11" customWidth="1"/>
    <col min="20" max="256" width="9.140625" style="6"/>
    <col min="257" max="260" width="2.7109375" style="6" customWidth="1"/>
    <col min="261" max="261" width="39.42578125" style="6" customWidth="1"/>
    <col min="262" max="262" width="4.28515625" style="6" customWidth="1"/>
    <col min="263" max="263" width="4" style="6" customWidth="1"/>
    <col min="264" max="264" width="3.140625" style="6" customWidth="1"/>
    <col min="265" max="271" width="7.7109375" style="6" customWidth="1"/>
    <col min="272" max="272" width="28.28515625" style="6" customWidth="1"/>
    <col min="273" max="275" width="3.7109375" style="6" customWidth="1"/>
    <col min="276" max="512" width="9.140625" style="6"/>
    <col min="513" max="516" width="2.7109375" style="6" customWidth="1"/>
    <col min="517" max="517" width="39.42578125" style="6" customWidth="1"/>
    <col min="518" max="518" width="4.28515625" style="6" customWidth="1"/>
    <col min="519" max="519" width="4" style="6" customWidth="1"/>
    <col min="520" max="520" width="3.140625" style="6" customWidth="1"/>
    <col min="521" max="527" width="7.7109375" style="6" customWidth="1"/>
    <col min="528" max="528" width="28.28515625" style="6" customWidth="1"/>
    <col min="529" max="531" width="3.7109375" style="6" customWidth="1"/>
    <col min="532" max="768" width="9.140625" style="6"/>
    <col min="769" max="772" width="2.7109375" style="6" customWidth="1"/>
    <col min="773" max="773" width="39.42578125" style="6" customWidth="1"/>
    <col min="774" max="774" width="4.28515625" style="6" customWidth="1"/>
    <col min="775" max="775" width="4" style="6" customWidth="1"/>
    <col min="776" max="776" width="3.140625" style="6" customWidth="1"/>
    <col min="777" max="783" width="7.7109375" style="6" customWidth="1"/>
    <col min="784" max="784" width="28.28515625" style="6" customWidth="1"/>
    <col min="785" max="787" width="3.7109375" style="6" customWidth="1"/>
    <col min="788" max="1024" width="9.140625" style="6"/>
    <col min="1025" max="1028" width="2.7109375" style="6" customWidth="1"/>
    <col min="1029" max="1029" width="39.42578125" style="6" customWidth="1"/>
    <col min="1030" max="1030" width="4.28515625" style="6" customWidth="1"/>
    <col min="1031" max="1031" width="4" style="6" customWidth="1"/>
    <col min="1032" max="1032" width="3.140625" style="6" customWidth="1"/>
    <col min="1033" max="1039" width="7.7109375" style="6" customWidth="1"/>
    <col min="1040" max="1040" width="28.28515625" style="6" customWidth="1"/>
    <col min="1041" max="1043" width="3.7109375" style="6" customWidth="1"/>
    <col min="1044" max="1280" width="9.140625" style="6"/>
    <col min="1281" max="1284" width="2.7109375" style="6" customWidth="1"/>
    <col min="1285" max="1285" width="39.42578125" style="6" customWidth="1"/>
    <col min="1286" max="1286" width="4.28515625" style="6" customWidth="1"/>
    <col min="1287" max="1287" width="4" style="6" customWidth="1"/>
    <col min="1288" max="1288" width="3.140625" style="6" customWidth="1"/>
    <col min="1289" max="1295" width="7.7109375" style="6" customWidth="1"/>
    <col min="1296" max="1296" width="28.28515625" style="6" customWidth="1"/>
    <col min="1297" max="1299" width="3.7109375" style="6" customWidth="1"/>
    <col min="1300" max="1536" width="9.140625" style="6"/>
    <col min="1537" max="1540" width="2.7109375" style="6" customWidth="1"/>
    <col min="1541" max="1541" width="39.42578125" style="6" customWidth="1"/>
    <col min="1542" max="1542" width="4.28515625" style="6" customWidth="1"/>
    <col min="1543" max="1543" width="4" style="6" customWidth="1"/>
    <col min="1544" max="1544" width="3.140625" style="6" customWidth="1"/>
    <col min="1545" max="1551" width="7.7109375" style="6" customWidth="1"/>
    <col min="1552" max="1552" width="28.28515625" style="6" customWidth="1"/>
    <col min="1553" max="1555" width="3.7109375" style="6" customWidth="1"/>
    <col min="1556" max="1792" width="9.140625" style="6"/>
    <col min="1793" max="1796" width="2.7109375" style="6" customWidth="1"/>
    <col min="1797" max="1797" width="39.42578125" style="6" customWidth="1"/>
    <col min="1798" max="1798" width="4.28515625" style="6" customWidth="1"/>
    <col min="1799" max="1799" width="4" style="6" customWidth="1"/>
    <col min="1800" max="1800" width="3.140625" style="6" customWidth="1"/>
    <col min="1801" max="1807" width="7.7109375" style="6" customWidth="1"/>
    <col min="1808" max="1808" width="28.28515625" style="6" customWidth="1"/>
    <col min="1809" max="1811" width="3.7109375" style="6" customWidth="1"/>
    <col min="1812" max="2048" width="9.140625" style="6"/>
    <col min="2049" max="2052" width="2.7109375" style="6" customWidth="1"/>
    <col min="2053" max="2053" width="39.42578125" style="6" customWidth="1"/>
    <col min="2054" max="2054" width="4.28515625" style="6" customWidth="1"/>
    <col min="2055" max="2055" width="4" style="6" customWidth="1"/>
    <col min="2056" max="2056" width="3.140625" style="6" customWidth="1"/>
    <col min="2057" max="2063" width="7.7109375" style="6" customWidth="1"/>
    <col min="2064" max="2064" width="28.28515625" style="6" customWidth="1"/>
    <col min="2065" max="2067" width="3.7109375" style="6" customWidth="1"/>
    <col min="2068" max="2304" width="9.140625" style="6"/>
    <col min="2305" max="2308" width="2.7109375" style="6" customWidth="1"/>
    <col min="2309" max="2309" width="39.42578125" style="6" customWidth="1"/>
    <col min="2310" max="2310" width="4.28515625" style="6" customWidth="1"/>
    <col min="2311" max="2311" width="4" style="6" customWidth="1"/>
    <col min="2312" max="2312" width="3.140625" style="6" customWidth="1"/>
    <col min="2313" max="2319" width="7.7109375" style="6" customWidth="1"/>
    <col min="2320" max="2320" width="28.28515625" style="6" customWidth="1"/>
    <col min="2321" max="2323" width="3.7109375" style="6" customWidth="1"/>
    <col min="2324" max="2560" width="9.140625" style="6"/>
    <col min="2561" max="2564" width="2.7109375" style="6" customWidth="1"/>
    <col min="2565" max="2565" width="39.42578125" style="6" customWidth="1"/>
    <col min="2566" max="2566" width="4.28515625" style="6" customWidth="1"/>
    <col min="2567" max="2567" width="4" style="6" customWidth="1"/>
    <col min="2568" max="2568" width="3.140625" style="6" customWidth="1"/>
    <col min="2569" max="2575" width="7.7109375" style="6" customWidth="1"/>
    <col min="2576" max="2576" width="28.28515625" style="6" customWidth="1"/>
    <col min="2577" max="2579" width="3.7109375" style="6" customWidth="1"/>
    <col min="2580" max="2816" width="9.140625" style="6"/>
    <col min="2817" max="2820" width="2.7109375" style="6" customWidth="1"/>
    <col min="2821" max="2821" width="39.42578125" style="6" customWidth="1"/>
    <col min="2822" max="2822" width="4.28515625" style="6" customWidth="1"/>
    <col min="2823" max="2823" width="4" style="6" customWidth="1"/>
    <col min="2824" max="2824" width="3.140625" style="6" customWidth="1"/>
    <col min="2825" max="2831" width="7.7109375" style="6" customWidth="1"/>
    <col min="2832" max="2832" width="28.28515625" style="6" customWidth="1"/>
    <col min="2833" max="2835" width="3.7109375" style="6" customWidth="1"/>
    <col min="2836" max="3072" width="9.140625" style="6"/>
    <col min="3073" max="3076" width="2.7109375" style="6" customWidth="1"/>
    <col min="3077" max="3077" width="39.42578125" style="6" customWidth="1"/>
    <col min="3078" max="3078" width="4.28515625" style="6" customWidth="1"/>
    <col min="3079" max="3079" width="4" style="6" customWidth="1"/>
    <col min="3080" max="3080" width="3.140625" style="6" customWidth="1"/>
    <col min="3081" max="3087" width="7.7109375" style="6" customWidth="1"/>
    <col min="3088" max="3088" width="28.28515625" style="6" customWidth="1"/>
    <col min="3089" max="3091" width="3.7109375" style="6" customWidth="1"/>
    <col min="3092" max="3328" width="9.140625" style="6"/>
    <col min="3329" max="3332" width="2.7109375" style="6" customWidth="1"/>
    <col min="3333" max="3333" width="39.42578125" style="6" customWidth="1"/>
    <col min="3334" max="3334" width="4.28515625" style="6" customWidth="1"/>
    <col min="3335" max="3335" width="4" style="6" customWidth="1"/>
    <col min="3336" max="3336" width="3.140625" style="6" customWidth="1"/>
    <col min="3337" max="3343" width="7.7109375" style="6" customWidth="1"/>
    <col min="3344" max="3344" width="28.28515625" style="6" customWidth="1"/>
    <col min="3345" max="3347" width="3.7109375" style="6" customWidth="1"/>
    <col min="3348" max="3584" width="9.140625" style="6"/>
    <col min="3585" max="3588" width="2.7109375" style="6" customWidth="1"/>
    <col min="3589" max="3589" width="39.42578125" style="6" customWidth="1"/>
    <col min="3590" max="3590" width="4.28515625" style="6" customWidth="1"/>
    <col min="3591" max="3591" width="4" style="6" customWidth="1"/>
    <col min="3592" max="3592" width="3.140625" style="6" customWidth="1"/>
    <col min="3593" max="3599" width="7.7109375" style="6" customWidth="1"/>
    <col min="3600" max="3600" width="28.28515625" style="6" customWidth="1"/>
    <col min="3601" max="3603" width="3.7109375" style="6" customWidth="1"/>
    <col min="3604" max="3840" width="9.140625" style="6"/>
    <col min="3841" max="3844" width="2.7109375" style="6" customWidth="1"/>
    <col min="3845" max="3845" width="39.42578125" style="6" customWidth="1"/>
    <col min="3846" max="3846" width="4.28515625" style="6" customWidth="1"/>
    <col min="3847" max="3847" width="4" style="6" customWidth="1"/>
    <col min="3848" max="3848" width="3.140625" style="6" customWidth="1"/>
    <col min="3849" max="3855" width="7.7109375" style="6" customWidth="1"/>
    <col min="3856" max="3856" width="28.28515625" style="6" customWidth="1"/>
    <col min="3857" max="3859" width="3.7109375" style="6" customWidth="1"/>
    <col min="3860" max="4096" width="9.140625" style="6"/>
    <col min="4097" max="4100" width="2.7109375" style="6" customWidth="1"/>
    <col min="4101" max="4101" width="39.42578125" style="6" customWidth="1"/>
    <col min="4102" max="4102" width="4.28515625" style="6" customWidth="1"/>
    <col min="4103" max="4103" width="4" style="6" customWidth="1"/>
    <col min="4104" max="4104" width="3.140625" style="6" customWidth="1"/>
    <col min="4105" max="4111" width="7.7109375" style="6" customWidth="1"/>
    <col min="4112" max="4112" width="28.28515625" style="6" customWidth="1"/>
    <col min="4113" max="4115" width="3.7109375" style="6" customWidth="1"/>
    <col min="4116" max="4352" width="9.140625" style="6"/>
    <col min="4353" max="4356" width="2.7109375" style="6" customWidth="1"/>
    <col min="4357" max="4357" width="39.42578125" style="6" customWidth="1"/>
    <col min="4358" max="4358" width="4.28515625" style="6" customWidth="1"/>
    <col min="4359" max="4359" width="4" style="6" customWidth="1"/>
    <col min="4360" max="4360" width="3.140625" style="6" customWidth="1"/>
    <col min="4361" max="4367" width="7.7109375" style="6" customWidth="1"/>
    <col min="4368" max="4368" width="28.28515625" style="6" customWidth="1"/>
    <col min="4369" max="4371" width="3.7109375" style="6" customWidth="1"/>
    <col min="4372" max="4608" width="9.140625" style="6"/>
    <col min="4609" max="4612" width="2.7109375" style="6" customWidth="1"/>
    <col min="4613" max="4613" width="39.42578125" style="6" customWidth="1"/>
    <col min="4614" max="4614" width="4.28515625" style="6" customWidth="1"/>
    <col min="4615" max="4615" width="4" style="6" customWidth="1"/>
    <col min="4616" max="4616" width="3.140625" style="6" customWidth="1"/>
    <col min="4617" max="4623" width="7.7109375" style="6" customWidth="1"/>
    <col min="4624" max="4624" width="28.28515625" style="6" customWidth="1"/>
    <col min="4625" max="4627" width="3.7109375" style="6" customWidth="1"/>
    <col min="4628" max="4864" width="9.140625" style="6"/>
    <col min="4865" max="4868" width="2.7109375" style="6" customWidth="1"/>
    <col min="4869" max="4869" width="39.42578125" style="6" customWidth="1"/>
    <col min="4870" max="4870" width="4.28515625" style="6" customWidth="1"/>
    <col min="4871" max="4871" width="4" style="6" customWidth="1"/>
    <col min="4872" max="4872" width="3.140625" style="6" customWidth="1"/>
    <col min="4873" max="4879" width="7.7109375" style="6" customWidth="1"/>
    <col min="4880" max="4880" width="28.28515625" style="6" customWidth="1"/>
    <col min="4881" max="4883" width="3.7109375" style="6" customWidth="1"/>
    <col min="4884" max="5120" width="9.140625" style="6"/>
    <col min="5121" max="5124" width="2.7109375" style="6" customWidth="1"/>
    <col min="5125" max="5125" width="39.42578125" style="6" customWidth="1"/>
    <col min="5126" max="5126" width="4.28515625" style="6" customWidth="1"/>
    <col min="5127" max="5127" width="4" style="6" customWidth="1"/>
    <col min="5128" max="5128" width="3.140625" style="6" customWidth="1"/>
    <col min="5129" max="5135" width="7.7109375" style="6" customWidth="1"/>
    <col min="5136" max="5136" width="28.28515625" style="6" customWidth="1"/>
    <col min="5137" max="5139" width="3.7109375" style="6" customWidth="1"/>
    <col min="5140" max="5376" width="9.140625" style="6"/>
    <col min="5377" max="5380" width="2.7109375" style="6" customWidth="1"/>
    <col min="5381" max="5381" width="39.42578125" style="6" customWidth="1"/>
    <col min="5382" max="5382" width="4.28515625" style="6" customWidth="1"/>
    <col min="5383" max="5383" width="4" style="6" customWidth="1"/>
    <col min="5384" max="5384" width="3.140625" style="6" customWidth="1"/>
    <col min="5385" max="5391" width="7.7109375" style="6" customWidth="1"/>
    <col min="5392" max="5392" width="28.28515625" style="6" customWidth="1"/>
    <col min="5393" max="5395" width="3.7109375" style="6" customWidth="1"/>
    <col min="5396" max="5632" width="9.140625" style="6"/>
    <col min="5633" max="5636" width="2.7109375" style="6" customWidth="1"/>
    <col min="5637" max="5637" width="39.42578125" style="6" customWidth="1"/>
    <col min="5638" max="5638" width="4.28515625" style="6" customWidth="1"/>
    <col min="5639" max="5639" width="4" style="6" customWidth="1"/>
    <col min="5640" max="5640" width="3.140625" style="6" customWidth="1"/>
    <col min="5641" max="5647" width="7.7109375" style="6" customWidth="1"/>
    <col min="5648" max="5648" width="28.28515625" style="6" customWidth="1"/>
    <col min="5649" max="5651" width="3.7109375" style="6" customWidth="1"/>
    <col min="5652" max="5888" width="9.140625" style="6"/>
    <col min="5889" max="5892" width="2.7109375" style="6" customWidth="1"/>
    <col min="5893" max="5893" width="39.42578125" style="6" customWidth="1"/>
    <col min="5894" max="5894" width="4.28515625" style="6" customWidth="1"/>
    <col min="5895" max="5895" width="4" style="6" customWidth="1"/>
    <col min="5896" max="5896" width="3.140625" style="6" customWidth="1"/>
    <col min="5897" max="5903" width="7.7109375" style="6" customWidth="1"/>
    <col min="5904" max="5904" width="28.28515625" style="6" customWidth="1"/>
    <col min="5905" max="5907" width="3.7109375" style="6" customWidth="1"/>
    <col min="5908" max="6144" width="9.140625" style="6"/>
    <col min="6145" max="6148" width="2.7109375" style="6" customWidth="1"/>
    <col min="6149" max="6149" width="39.42578125" style="6" customWidth="1"/>
    <col min="6150" max="6150" width="4.28515625" style="6" customWidth="1"/>
    <col min="6151" max="6151" width="4" style="6" customWidth="1"/>
    <col min="6152" max="6152" width="3.140625" style="6" customWidth="1"/>
    <col min="6153" max="6159" width="7.7109375" style="6" customWidth="1"/>
    <col min="6160" max="6160" width="28.28515625" style="6" customWidth="1"/>
    <col min="6161" max="6163" width="3.7109375" style="6" customWidth="1"/>
    <col min="6164" max="6400" width="9.140625" style="6"/>
    <col min="6401" max="6404" width="2.7109375" style="6" customWidth="1"/>
    <col min="6405" max="6405" width="39.42578125" style="6" customWidth="1"/>
    <col min="6406" max="6406" width="4.28515625" style="6" customWidth="1"/>
    <col min="6407" max="6407" width="4" style="6" customWidth="1"/>
    <col min="6408" max="6408" width="3.140625" style="6" customWidth="1"/>
    <col min="6409" max="6415" width="7.7109375" style="6" customWidth="1"/>
    <col min="6416" max="6416" width="28.28515625" style="6" customWidth="1"/>
    <col min="6417" max="6419" width="3.7109375" style="6" customWidth="1"/>
    <col min="6420" max="6656" width="9.140625" style="6"/>
    <col min="6657" max="6660" width="2.7109375" style="6" customWidth="1"/>
    <col min="6661" max="6661" width="39.42578125" style="6" customWidth="1"/>
    <col min="6662" max="6662" width="4.28515625" style="6" customWidth="1"/>
    <col min="6663" max="6663" width="4" style="6" customWidth="1"/>
    <col min="6664" max="6664" width="3.140625" style="6" customWidth="1"/>
    <col min="6665" max="6671" width="7.7109375" style="6" customWidth="1"/>
    <col min="6672" max="6672" width="28.28515625" style="6" customWidth="1"/>
    <col min="6673" max="6675" width="3.7109375" style="6" customWidth="1"/>
    <col min="6676" max="6912" width="9.140625" style="6"/>
    <col min="6913" max="6916" width="2.7109375" style="6" customWidth="1"/>
    <col min="6917" max="6917" width="39.42578125" style="6" customWidth="1"/>
    <col min="6918" max="6918" width="4.28515625" style="6" customWidth="1"/>
    <col min="6919" max="6919" width="4" style="6" customWidth="1"/>
    <col min="6920" max="6920" width="3.140625" style="6" customWidth="1"/>
    <col min="6921" max="6927" width="7.7109375" style="6" customWidth="1"/>
    <col min="6928" max="6928" width="28.28515625" style="6" customWidth="1"/>
    <col min="6929" max="6931" width="3.7109375" style="6" customWidth="1"/>
    <col min="6932" max="7168" width="9.140625" style="6"/>
    <col min="7169" max="7172" width="2.7109375" style="6" customWidth="1"/>
    <col min="7173" max="7173" width="39.42578125" style="6" customWidth="1"/>
    <col min="7174" max="7174" width="4.28515625" style="6" customWidth="1"/>
    <col min="7175" max="7175" width="4" style="6" customWidth="1"/>
    <col min="7176" max="7176" width="3.140625" style="6" customWidth="1"/>
    <col min="7177" max="7183" width="7.7109375" style="6" customWidth="1"/>
    <col min="7184" max="7184" width="28.28515625" style="6" customWidth="1"/>
    <col min="7185" max="7187" width="3.7109375" style="6" customWidth="1"/>
    <col min="7188" max="7424" width="9.140625" style="6"/>
    <col min="7425" max="7428" width="2.7109375" style="6" customWidth="1"/>
    <col min="7429" max="7429" width="39.42578125" style="6" customWidth="1"/>
    <col min="7430" max="7430" width="4.28515625" style="6" customWidth="1"/>
    <col min="7431" max="7431" width="4" style="6" customWidth="1"/>
    <col min="7432" max="7432" width="3.140625" style="6" customWidth="1"/>
    <col min="7433" max="7439" width="7.7109375" style="6" customWidth="1"/>
    <col min="7440" max="7440" width="28.28515625" style="6" customWidth="1"/>
    <col min="7441" max="7443" width="3.7109375" style="6" customWidth="1"/>
    <col min="7444" max="7680" width="9.140625" style="6"/>
    <col min="7681" max="7684" width="2.7109375" style="6" customWidth="1"/>
    <col min="7685" max="7685" width="39.42578125" style="6" customWidth="1"/>
    <col min="7686" max="7686" width="4.28515625" style="6" customWidth="1"/>
    <col min="7687" max="7687" width="4" style="6" customWidth="1"/>
    <col min="7688" max="7688" width="3.140625" style="6" customWidth="1"/>
    <col min="7689" max="7695" width="7.7109375" style="6" customWidth="1"/>
    <col min="7696" max="7696" width="28.28515625" style="6" customWidth="1"/>
    <col min="7697" max="7699" width="3.7109375" style="6" customWidth="1"/>
    <col min="7700" max="7936" width="9.140625" style="6"/>
    <col min="7937" max="7940" width="2.7109375" style="6" customWidth="1"/>
    <col min="7941" max="7941" width="39.42578125" style="6" customWidth="1"/>
    <col min="7942" max="7942" width="4.28515625" style="6" customWidth="1"/>
    <col min="7943" max="7943" width="4" style="6" customWidth="1"/>
    <col min="7944" max="7944" width="3.140625" style="6" customWidth="1"/>
    <col min="7945" max="7951" width="7.7109375" style="6" customWidth="1"/>
    <col min="7952" max="7952" width="28.28515625" style="6" customWidth="1"/>
    <col min="7953" max="7955" width="3.7109375" style="6" customWidth="1"/>
    <col min="7956" max="8192" width="9.140625" style="6"/>
    <col min="8193" max="8196" width="2.7109375" style="6" customWidth="1"/>
    <col min="8197" max="8197" width="39.42578125" style="6" customWidth="1"/>
    <col min="8198" max="8198" width="4.28515625" style="6" customWidth="1"/>
    <col min="8199" max="8199" width="4" style="6" customWidth="1"/>
    <col min="8200" max="8200" width="3.140625" style="6" customWidth="1"/>
    <col min="8201" max="8207" width="7.7109375" style="6" customWidth="1"/>
    <col min="8208" max="8208" width="28.28515625" style="6" customWidth="1"/>
    <col min="8209" max="8211" width="3.7109375" style="6" customWidth="1"/>
    <col min="8212" max="8448" width="9.140625" style="6"/>
    <col min="8449" max="8452" width="2.7109375" style="6" customWidth="1"/>
    <col min="8453" max="8453" width="39.42578125" style="6" customWidth="1"/>
    <col min="8454" max="8454" width="4.28515625" style="6" customWidth="1"/>
    <col min="8455" max="8455" width="4" style="6" customWidth="1"/>
    <col min="8456" max="8456" width="3.140625" style="6" customWidth="1"/>
    <col min="8457" max="8463" width="7.7109375" style="6" customWidth="1"/>
    <col min="8464" max="8464" width="28.28515625" style="6" customWidth="1"/>
    <col min="8465" max="8467" width="3.7109375" style="6" customWidth="1"/>
    <col min="8468" max="8704" width="9.140625" style="6"/>
    <col min="8705" max="8708" width="2.7109375" style="6" customWidth="1"/>
    <col min="8709" max="8709" width="39.42578125" style="6" customWidth="1"/>
    <col min="8710" max="8710" width="4.28515625" style="6" customWidth="1"/>
    <col min="8711" max="8711" width="4" style="6" customWidth="1"/>
    <col min="8712" max="8712" width="3.140625" style="6" customWidth="1"/>
    <col min="8713" max="8719" width="7.7109375" style="6" customWidth="1"/>
    <col min="8720" max="8720" width="28.28515625" style="6" customWidth="1"/>
    <col min="8721" max="8723" width="3.7109375" style="6" customWidth="1"/>
    <col min="8724" max="8960" width="9.140625" style="6"/>
    <col min="8961" max="8964" width="2.7109375" style="6" customWidth="1"/>
    <col min="8965" max="8965" width="39.42578125" style="6" customWidth="1"/>
    <col min="8966" max="8966" width="4.28515625" style="6" customWidth="1"/>
    <col min="8967" max="8967" width="4" style="6" customWidth="1"/>
    <col min="8968" max="8968" width="3.140625" style="6" customWidth="1"/>
    <col min="8969" max="8975" width="7.7109375" style="6" customWidth="1"/>
    <col min="8976" max="8976" width="28.28515625" style="6" customWidth="1"/>
    <col min="8977" max="8979" width="3.7109375" style="6" customWidth="1"/>
    <col min="8980" max="9216" width="9.140625" style="6"/>
    <col min="9217" max="9220" width="2.7109375" style="6" customWidth="1"/>
    <col min="9221" max="9221" width="39.42578125" style="6" customWidth="1"/>
    <col min="9222" max="9222" width="4.28515625" style="6" customWidth="1"/>
    <col min="9223" max="9223" width="4" style="6" customWidth="1"/>
    <col min="9224" max="9224" width="3.140625" style="6" customWidth="1"/>
    <col min="9225" max="9231" width="7.7109375" style="6" customWidth="1"/>
    <col min="9232" max="9232" width="28.28515625" style="6" customWidth="1"/>
    <col min="9233" max="9235" width="3.7109375" style="6" customWidth="1"/>
    <col min="9236" max="9472" width="9.140625" style="6"/>
    <col min="9473" max="9476" width="2.7109375" style="6" customWidth="1"/>
    <col min="9477" max="9477" width="39.42578125" style="6" customWidth="1"/>
    <col min="9478" max="9478" width="4.28515625" style="6" customWidth="1"/>
    <col min="9479" max="9479" width="4" style="6" customWidth="1"/>
    <col min="9480" max="9480" width="3.140625" style="6" customWidth="1"/>
    <col min="9481" max="9487" width="7.7109375" style="6" customWidth="1"/>
    <col min="9488" max="9488" width="28.28515625" style="6" customWidth="1"/>
    <col min="9489" max="9491" width="3.7109375" style="6" customWidth="1"/>
    <col min="9492" max="9728" width="9.140625" style="6"/>
    <col min="9729" max="9732" width="2.7109375" style="6" customWidth="1"/>
    <col min="9733" max="9733" width="39.42578125" style="6" customWidth="1"/>
    <col min="9734" max="9734" width="4.28515625" style="6" customWidth="1"/>
    <col min="9735" max="9735" width="4" style="6" customWidth="1"/>
    <col min="9736" max="9736" width="3.140625" style="6" customWidth="1"/>
    <col min="9737" max="9743" width="7.7109375" style="6" customWidth="1"/>
    <col min="9744" max="9744" width="28.28515625" style="6" customWidth="1"/>
    <col min="9745" max="9747" width="3.7109375" style="6" customWidth="1"/>
    <col min="9748" max="9984" width="9.140625" style="6"/>
    <col min="9985" max="9988" width="2.7109375" style="6" customWidth="1"/>
    <col min="9989" max="9989" width="39.42578125" style="6" customWidth="1"/>
    <col min="9990" max="9990" width="4.28515625" style="6" customWidth="1"/>
    <col min="9991" max="9991" width="4" style="6" customWidth="1"/>
    <col min="9992" max="9992" width="3.140625" style="6" customWidth="1"/>
    <col min="9993" max="9999" width="7.7109375" style="6" customWidth="1"/>
    <col min="10000" max="10000" width="28.28515625" style="6" customWidth="1"/>
    <col min="10001" max="10003" width="3.7109375" style="6" customWidth="1"/>
    <col min="10004" max="10240" width="9.140625" style="6"/>
    <col min="10241" max="10244" width="2.7109375" style="6" customWidth="1"/>
    <col min="10245" max="10245" width="39.42578125" style="6" customWidth="1"/>
    <col min="10246" max="10246" width="4.28515625" style="6" customWidth="1"/>
    <col min="10247" max="10247" width="4" style="6" customWidth="1"/>
    <col min="10248" max="10248" width="3.140625" style="6" customWidth="1"/>
    <col min="10249" max="10255" width="7.7109375" style="6" customWidth="1"/>
    <col min="10256" max="10256" width="28.28515625" style="6" customWidth="1"/>
    <col min="10257" max="10259" width="3.7109375" style="6" customWidth="1"/>
    <col min="10260" max="10496" width="9.140625" style="6"/>
    <col min="10497" max="10500" width="2.7109375" style="6" customWidth="1"/>
    <col min="10501" max="10501" width="39.42578125" style="6" customWidth="1"/>
    <col min="10502" max="10502" width="4.28515625" style="6" customWidth="1"/>
    <col min="10503" max="10503" width="4" style="6" customWidth="1"/>
    <col min="10504" max="10504" width="3.140625" style="6" customWidth="1"/>
    <col min="10505" max="10511" width="7.7109375" style="6" customWidth="1"/>
    <col min="10512" max="10512" width="28.28515625" style="6" customWidth="1"/>
    <col min="10513" max="10515" width="3.7109375" style="6" customWidth="1"/>
    <col min="10516" max="10752" width="9.140625" style="6"/>
    <col min="10753" max="10756" width="2.7109375" style="6" customWidth="1"/>
    <col min="10757" max="10757" width="39.42578125" style="6" customWidth="1"/>
    <col min="10758" max="10758" width="4.28515625" style="6" customWidth="1"/>
    <col min="10759" max="10759" width="4" style="6" customWidth="1"/>
    <col min="10760" max="10760" width="3.140625" style="6" customWidth="1"/>
    <col min="10761" max="10767" width="7.7109375" style="6" customWidth="1"/>
    <col min="10768" max="10768" width="28.28515625" style="6" customWidth="1"/>
    <col min="10769" max="10771" width="3.7109375" style="6" customWidth="1"/>
    <col min="10772" max="11008" width="9.140625" style="6"/>
    <col min="11009" max="11012" width="2.7109375" style="6" customWidth="1"/>
    <col min="11013" max="11013" width="39.42578125" style="6" customWidth="1"/>
    <col min="11014" max="11014" width="4.28515625" style="6" customWidth="1"/>
    <col min="11015" max="11015" width="4" style="6" customWidth="1"/>
    <col min="11016" max="11016" width="3.140625" style="6" customWidth="1"/>
    <col min="11017" max="11023" width="7.7109375" style="6" customWidth="1"/>
    <col min="11024" max="11024" width="28.28515625" style="6" customWidth="1"/>
    <col min="11025" max="11027" width="3.7109375" style="6" customWidth="1"/>
    <col min="11028" max="11264" width="9.140625" style="6"/>
    <col min="11265" max="11268" width="2.7109375" style="6" customWidth="1"/>
    <col min="11269" max="11269" width="39.42578125" style="6" customWidth="1"/>
    <col min="11270" max="11270" width="4.28515625" style="6" customWidth="1"/>
    <col min="11271" max="11271" width="4" style="6" customWidth="1"/>
    <col min="11272" max="11272" width="3.140625" style="6" customWidth="1"/>
    <col min="11273" max="11279" width="7.7109375" style="6" customWidth="1"/>
    <col min="11280" max="11280" width="28.28515625" style="6" customWidth="1"/>
    <col min="11281" max="11283" width="3.7109375" style="6" customWidth="1"/>
    <col min="11284" max="11520" width="9.140625" style="6"/>
    <col min="11521" max="11524" width="2.7109375" style="6" customWidth="1"/>
    <col min="11525" max="11525" width="39.42578125" style="6" customWidth="1"/>
    <col min="11526" max="11526" width="4.28515625" style="6" customWidth="1"/>
    <col min="11527" max="11527" width="4" style="6" customWidth="1"/>
    <col min="11528" max="11528" width="3.140625" style="6" customWidth="1"/>
    <col min="11529" max="11535" width="7.7109375" style="6" customWidth="1"/>
    <col min="11536" max="11536" width="28.28515625" style="6" customWidth="1"/>
    <col min="11537" max="11539" width="3.7109375" style="6" customWidth="1"/>
    <col min="11540" max="11776" width="9.140625" style="6"/>
    <col min="11777" max="11780" width="2.7109375" style="6" customWidth="1"/>
    <col min="11781" max="11781" width="39.42578125" style="6" customWidth="1"/>
    <col min="11782" max="11782" width="4.28515625" style="6" customWidth="1"/>
    <col min="11783" max="11783" width="4" style="6" customWidth="1"/>
    <col min="11784" max="11784" width="3.140625" style="6" customWidth="1"/>
    <col min="11785" max="11791" width="7.7109375" style="6" customWidth="1"/>
    <col min="11792" max="11792" width="28.28515625" style="6" customWidth="1"/>
    <col min="11793" max="11795" width="3.7109375" style="6" customWidth="1"/>
    <col min="11796" max="12032" width="9.140625" style="6"/>
    <col min="12033" max="12036" width="2.7109375" style="6" customWidth="1"/>
    <col min="12037" max="12037" width="39.42578125" style="6" customWidth="1"/>
    <col min="12038" max="12038" width="4.28515625" style="6" customWidth="1"/>
    <col min="12039" max="12039" width="4" style="6" customWidth="1"/>
    <col min="12040" max="12040" width="3.140625" style="6" customWidth="1"/>
    <col min="12041" max="12047" width="7.7109375" style="6" customWidth="1"/>
    <col min="12048" max="12048" width="28.28515625" style="6" customWidth="1"/>
    <col min="12049" max="12051" width="3.7109375" style="6" customWidth="1"/>
    <col min="12052" max="12288" width="9.140625" style="6"/>
    <col min="12289" max="12292" width="2.7109375" style="6" customWidth="1"/>
    <col min="12293" max="12293" width="39.42578125" style="6" customWidth="1"/>
    <col min="12294" max="12294" width="4.28515625" style="6" customWidth="1"/>
    <col min="12295" max="12295" width="4" style="6" customWidth="1"/>
    <col min="12296" max="12296" width="3.140625" style="6" customWidth="1"/>
    <col min="12297" max="12303" width="7.7109375" style="6" customWidth="1"/>
    <col min="12304" max="12304" width="28.28515625" style="6" customWidth="1"/>
    <col min="12305" max="12307" width="3.7109375" style="6" customWidth="1"/>
    <col min="12308" max="12544" width="9.140625" style="6"/>
    <col min="12545" max="12548" width="2.7109375" style="6" customWidth="1"/>
    <col min="12549" max="12549" width="39.42578125" style="6" customWidth="1"/>
    <col min="12550" max="12550" width="4.28515625" style="6" customWidth="1"/>
    <col min="12551" max="12551" width="4" style="6" customWidth="1"/>
    <col min="12552" max="12552" width="3.140625" style="6" customWidth="1"/>
    <col min="12553" max="12559" width="7.7109375" style="6" customWidth="1"/>
    <col min="12560" max="12560" width="28.28515625" style="6" customWidth="1"/>
    <col min="12561" max="12563" width="3.7109375" style="6" customWidth="1"/>
    <col min="12564" max="12800" width="9.140625" style="6"/>
    <col min="12801" max="12804" width="2.7109375" style="6" customWidth="1"/>
    <col min="12805" max="12805" width="39.42578125" style="6" customWidth="1"/>
    <col min="12806" max="12806" width="4.28515625" style="6" customWidth="1"/>
    <col min="12807" max="12807" width="4" style="6" customWidth="1"/>
    <col min="12808" max="12808" width="3.140625" style="6" customWidth="1"/>
    <col min="12809" max="12815" width="7.7109375" style="6" customWidth="1"/>
    <col min="12816" max="12816" width="28.28515625" style="6" customWidth="1"/>
    <col min="12817" max="12819" width="3.7109375" style="6" customWidth="1"/>
    <col min="12820" max="13056" width="9.140625" style="6"/>
    <col min="13057" max="13060" width="2.7109375" style="6" customWidth="1"/>
    <col min="13061" max="13061" width="39.42578125" style="6" customWidth="1"/>
    <col min="13062" max="13062" width="4.28515625" style="6" customWidth="1"/>
    <col min="13063" max="13063" width="4" style="6" customWidth="1"/>
    <col min="13064" max="13064" width="3.140625" style="6" customWidth="1"/>
    <col min="13065" max="13071" width="7.7109375" style="6" customWidth="1"/>
    <col min="13072" max="13072" width="28.28515625" style="6" customWidth="1"/>
    <col min="13073" max="13075" width="3.7109375" style="6" customWidth="1"/>
    <col min="13076" max="13312" width="9.140625" style="6"/>
    <col min="13313" max="13316" width="2.7109375" style="6" customWidth="1"/>
    <col min="13317" max="13317" width="39.42578125" style="6" customWidth="1"/>
    <col min="13318" max="13318" width="4.28515625" style="6" customWidth="1"/>
    <col min="13319" max="13319" width="4" style="6" customWidth="1"/>
    <col min="13320" max="13320" width="3.140625" style="6" customWidth="1"/>
    <col min="13321" max="13327" width="7.7109375" style="6" customWidth="1"/>
    <col min="13328" max="13328" width="28.28515625" style="6" customWidth="1"/>
    <col min="13329" max="13331" width="3.7109375" style="6" customWidth="1"/>
    <col min="13332" max="13568" width="9.140625" style="6"/>
    <col min="13569" max="13572" width="2.7109375" style="6" customWidth="1"/>
    <col min="13573" max="13573" width="39.42578125" style="6" customWidth="1"/>
    <col min="13574" max="13574" width="4.28515625" style="6" customWidth="1"/>
    <col min="13575" max="13575" width="4" style="6" customWidth="1"/>
    <col min="13576" max="13576" width="3.140625" style="6" customWidth="1"/>
    <col min="13577" max="13583" width="7.7109375" style="6" customWidth="1"/>
    <col min="13584" max="13584" width="28.28515625" style="6" customWidth="1"/>
    <col min="13585" max="13587" width="3.7109375" style="6" customWidth="1"/>
    <col min="13588" max="13824" width="9.140625" style="6"/>
    <col min="13825" max="13828" width="2.7109375" style="6" customWidth="1"/>
    <col min="13829" max="13829" width="39.42578125" style="6" customWidth="1"/>
    <col min="13830" max="13830" width="4.28515625" style="6" customWidth="1"/>
    <col min="13831" max="13831" width="4" style="6" customWidth="1"/>
    <col min="13832" max="13832" width="3.140625" style="6" customWidth="1"/>
    <col min="13833" max="13839" width="7.7109375" style="6" customWidth="1"/>
    <col min="13840" max="13840" width="28.28515625" style="6" customWidth="1"/>
    <col min="13841" max="13843" width="3.7109375" style="6" customWidth="1"/>
    <col min="13844" max="14080" width="9.140625" style="6"/>
    <col min="14081" max="14084" width="2.7109375" style="6" customWidth="1"/>
    <col min="14085" max="14085" width="39.42578125" style="6" customWidth="1"/>
    <col min="14086" max="14086" width="4.28515625" style="6" customWidth="1"/>
    <col min="14087" max="14087" width="4" style="6" customWidth="1"/>
    <col min="14088" max="14088" width="3.140625" style="6" customWidth="1"/>
    <col min="14089" max="14095" width="7.7109375" style="6" customWidth="1"/>
    <col min="14096" max="14096" width="28.28515625" style="6" customWidth="1"/>
    <col min="14097" max="14099" width="3.7109375" style="6" customWidth="1"/>
    <col min="14100" max="14336" width="9.140625" style="6"/>
    <col min="14337" max="14340" width="2.7109375" style="6" customWidth="1"/>
    <col min="14341" max="14341" width="39.42578125" style="6" customWidth="1"/>
    <col min="14342" max="14342" width="4.28515625" style="6" customWidth="1"/>
    <col min="14343" max="14343" width="4" style="6" customWidth="1"/>
    <col min="14344" max="14344" width="3.140625" style="6" customWidth="1"/>
    <col min="14345" max="14351" width="7.7109375" style="6" customWidth="1"/>
    <col min="14352" max="14352" width="28.28515625" style="6" customWidth="1"/>
    <col min="14353" max="14355" width="3.7109375" style="6" customWidth="1"/>
    <col min="14356" max="14592" width="9.140625" style="6"/>
    <col min="14593" max="14596" width="2.7109375" style="6" customWidth="1"/>
    <col min="14597" max="14597" width="39.42578125" style="6" customWidth="1"/>
    <col min="14598" max="14598" width="4.28515625" style="6" customWidth="1"/>
    <col min="14599" max="14599" width="4" style="6" customWidth="1"/>
    <col min="14600" max="14600" width="3.140625" style="6" customWidth="1"/>
    <col min="14601" max="14607" width="7.7109375" style="6" customWidth="1"/>
    <col min="14608" max="14608" width="28.28515625" style="6" customWidth="1"/>
    <col min="14609" max="14611" width="3.7109375" style="6" customWidth="1"/>
    <col min="14612" max="14848" width="9.140625" style="6"/>
    <col min="14849" max="14852" width="2.7109375" style="6" customWidth="1"/>
    <col min="14853" max="14853" width="39.42578125" style="6" customWidth="1"/>
    <col min="14854" max="14854" width="4.28515625" style="6" customWidth="1"/>
    <col min="14855" max="14855" width="4" style="6" customWidth="1"/>
    <col min="14856" max="14856" width="3.140625" style="6" customWidth="1"/>
    <col min="14857" max="14863" width="7.7109375" style="6" customWidth="1"/>
    <col min="14864" max="14864" width="28.28515625" style="6" customWidth="1"/>
    <col min="14865" max="14867" width="3.7109375" style="6" customWidth="1"/>
    <col min="14868" max="15104" width="9.140625" style="6"/>
    <col min="15105" max="15108" width="2.7109375" style="6" customWidth="1"/>
    <col min="15109" max="15109" width="39.42578125" style="6" customWidth="1"/>
    <col min="15110" max="15110" width="4.28515625" style="6" customWidth="1"/>
    <col min="15111" max="15111" width="4" style="6" customWidth="1"/>
    <col min="15112" max="15112" width="3.140625" style="6" customWidth="1"/>
    <col min="15113" max="15119" width="7.7109375" style="6" customWidth="1"/>
    <col min="15120" max="15120" width="28.28515625" style="6" customWidth="1"/>
    <col min="15121" max="15123" width="3.7109375" style="6" customWidth="1"/>
    <col min="15124" max="15360" width="9.140625" style="6"/>
    <col min="15361" max="15364" width="2.7109375" style="6" customWidth="1"/>
    <col min="15365" max="15365" width="39.42578125" style="6" customWidth="1"/>
    <col min="15366" max="15366" width="4.28515625" style="6" customWidth="1"/>
    <col min="15367" max="15367" width="4" style="6" customWidth="1"/>
    <col min="15368" max="15368" width="3.140625" style="6" customWidth="1"/>
    <col min="15369" max="15375" width="7.7109375" style="6" customWidth="1"/>
    <col min="15376" max="15376" width="28.28515625" style="6" customWidth="1"/>
    <col min="15377" max="15379" width="3.7109375" style="6" customWidth="1"/>
    <col min="15380" max="15616" width="9.140625" style="6"/>
    <col min="15617" max="15620" width="2.7109375" style="6" customWidth="1"/>
    <col min="15621" max="15621" width="39.42578125" style="6" customWidth="1"/>
    <col min="15622" max="15622" width="4.28515625" style="6" customWidth="1"/>
    <col min="15623" max="15623" width="4" style="6" customWidth="1"/>
    <col min="15624" max="15624" width="3.140625" style="6" customWidth="1"/>
    <col min="15625" max="15631" width="7.7109375" style="6" customWidth="1"/>
    <col min="15632" max="15632" width="28.28515625" style="6" customWidth="1"/>
    <col min="15633" max="15635" width="3.7109375" style="6" customWidth="1"/>
    <col min="15636" max="15872" width="9.140625" style="6"/>
    <col min="15873" max="15876" width="2.7109375" style="6" customWidth="1"/>
    <col min="15877" max="15877" width="39.42578125" style="6" customWidth="1"/>
    <col min="15878" max="15878" width="4.28515625" style="6" customWidth="1"/>
    <col min="15879" max="15879" width="4" style="6" customWidth="1"/>
    <col min="15880" max="15880" width="3.140625" style="6" customWidth="1"/>
    <col min="15881" max="15887" width="7.7109375" style="6" customWidth="1"/>
    <col min="15888" max="15888" width="28.28515625" style="6" customWidth="1"/>
    <col min="15889" max="15891" width="3.7109375" style="6" customWidth="1"/>
    <col min="15892" max="16128" width="9.140625" style="6"/>
    <col min="16129" max="16132" width="2.7109375" style="6" customWidth="1"/>
    <col min="16133" max="16133" width="39.42578125" style="6" customWidth="1"/>
    <col min="16134" max="16134" width="4.28515625" style="6" customWidth="1"/>
    <col min="16135" max="16135" width="4" style="6" customWidth="1"/>
    <col min="16136" max="16136" width="3.140625" style="6" customWidth="1"/>
    <col min="16137" max="16143" width="7.7109375" style="6" customWidth="1"/>
    <col min="16144" max="16144" width="28.28515625" style="6" customWidth="1"/>
    <col min="16145" max="16147" width="3.7109375" style="6" customWidth="1"/>
    <col min="16148" max="16384" width="9.140625" style="6"/>
  </cols>
  <sheetData>
    <row r="1" spans="1:22" ht="15.75" x14ac:dyDescent="0.2">
      <c r="A1" s="107" t="str">
        <f>[1]Tarybai!$A$1</f>
        <v xml:space="preserve"> 2013–2015 M. KLAIPĖDOS MIESTO SAVIVALDYBĖS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22" ht="15.75" x14ac:dyDescent="0.2">
      <c r="A2" s="108" t="s">
        <v>55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2" ht="15.75" x14ac:dyDescent="0.2">
      <c r="A3" s="109" t="s">
        <v>36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4"/>
      <c r="U3" s="4"/>
      <c r="V3" s="4"/>
    </row>
    <row r="4" spans="1:22" ht="13.5" thickBot="1" x14ac:dyDescent="0.25">
      <c r="Q4" s="110" t="s">
        <v>0</v>
      </c>
      <c r="R4" s="110"/>
      <c r="S4" s="110"/>
    </row>
    <row r="5" spans="1:22" x14ac:dyDescent="0.2">
      <c r="A5" s="111" t="s">
        <v>37</v>
      </c>
      <c r="B5" s="114" t="s">
        <v>1</v>
      </c>
      <c r="C5" s="114" t="s">
        <v>2</v>
      </c>
      <c r="D5" s="114" t="s">
        <v>50</v>
      </c>
      <c r="E5" s="117" t="s">
        <v>15</v>
      </c>
      <c r="F5" s="120" t="s">
        <v>3</v>
      </c>
      <c r="G5" s="114" t="s">
        <v>45</v>
      </c>
      <c r="H5" s="135" t="s">
        <v>4</v>
      </c>
      <c r="I5" s="138" t="s">
        <v>5</v>
      </c>
      <c r="J5" s="141" t="s">
        <v>38</v>
      </c>
      <c r="K5" s="142"/>
      <c r="L5" s="142"/>
      <c r="M5" s="143"/>
      <c r="N5" s="138" t="s">
        <v>43</v>
      </c>
      <c r="O5" s="138" t="s">
        <v>44</v>
      </c>
      <c r="P5" s="123" t="s">
        <v>83</v>
      </c>
      <c r="Q5" s="124"/>
      <c r="R5" s="124"/>
      <c r="S5" s="125"/>
    </row>
    <row r="6" spans="1:22" x14ac:dyDescent="0.2">
      <c r="A6" s="112"/>
      <c r="B6" s="115"/>
      <c r="C6" s="115"/>
      <c r="D6" s="115"/>
      <c r="E6" s="118"/>
      <c r="F6" s="121"/>
      <c r="G6" s="115"/>
      <c r="H6" s="136"/>
      <c r="I6" s="139"/>
      <c r="J6" s="126" t="s">
        <v>6</v>
      </c>
      <c r="K6" s="127" t="s">
        <v>7</v>
      </c>
      <c r="L6" s="128"/>
      <c r="M6" s="129" t="s">
        <v>22</v>
      </c>
      <c r="N6" s="139"/>
      <c r="O6" s="139"/>
      <c r="P6" s="131" t="s">
        <v>15</v>
      </c>
      <c r="Q6" s="127" t="s">
        <v>8</v>
      </c>
      <c r="R6" s="133"/>
      <c r="S6" s="134"/>
    </row>
    <row r="7" spans="1:22" ht="111" customHeight="1" thickBot="1" x14ac:dyDescent="0.25">
      <c r="A7" s="113"/>
      <c r="B7" s="116"/>
      <c r="C7" s="116"/>
      <c r="D7" s="116"/>
      <c r="E7" s="119"/>
      <c r="F7" s="122"/>
      <c r="G7" s="116"/>
      <c r="H7" s="137"/>
      <c r="I7" s="140"/>
      <c r="J7" s="113"/>
      <c r="K7" s="8" t="s">
        <v>6</v>
      </c>
      <c r="L7" s="7" t="s">
        <v>16</v>
      </c>
      <c r="M7" s="130"/>
      <c r="N7" s="140"/>
      <c r="O7" s="140"/>
      <c r="P7" s="132"/>
      <c r="Q7" s="9" t="s">
        <v>46</v>
      </c>
      <c r="R7" s="9" t="s">
        <v>47</v>
      </c>
      <c r="S7" s="10" t="s">
        <v>48</v>
      </c>
    </row>
    <row r="8" spans="1:22" s="44" customFormat="1" x14ac:dyDescent="0.2">
      <c r="A8" s="156" t="s">
        <v>74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8"/>
    </row>
    <row r="9" spans="1:22" s="44" customFormat="1" x14ac:dyDescent="0.2">
      <c r="A9" s="159" t="s">
        <v>56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1"/>
    </row>
    <row r="10" spans="1:22" ht="15.75" customHeight="1" thickBot="1" x14ac:dyDescent="0.25">
      <c r="A10" s="84" t="s">
        <v>9</v>
      </c>
      <c r="B10" s="162" t="s">
        <v>57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4"/>
    </row>
    <row r="11" spans="1:22" ht="13.5" thickBot="1" x14ac:dyDescent="0.25">
      <c r="A11" s="14" t="s">
        <v>9</v>
      </c>
      <c r="B11" s="15" t="s">
        <v>9</v>
      </c>
      <c r="C11" s="165" t="s">
        <v>58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7"/>
    </row>
    <row r="12" spans="1:22" x14ac:dyDescent="0.2">
      <c r="A12" s="168" t="s">
        <v>9</v>
      </c>
      <c r="B12" s="171" t="s">
        <v>9</v>
      </c>
      <c r="C12" s="174" t="s">
        <v>9</v>
      </c>
      <c r="D12" s="174"/>
      <c r="E12" s="177" t="s">
        <v>69</v>
      </c>
      <c r="F12" s="180" t="s">
        <v>88</v>
      </c>
      <c r="G12" s="144" t="s">
        <v>52</v>
      </c>
      <c r="H12" s="147" t="s">
        <v>64</v>
      </c>
      <c r="I12" s="16" t="s">
        <v>49</v>
      </c>
      <c r="J12" s="87">
        <f>K12+M12</f>
        <v>88.6</v>
      </c>
      <c r="K12" s="88">
        <v>88.6</v>
      </c>
      <c r="L12" s="88"/>
      <c r="M12" s="89"/>
      <c r="N12" s="57">
        <v>100</v>
      </c>
      <c r="O12" s="57">
        <v>100</v>
      </c>
      <c r="P12" s="61" t="s">
        <v>75</v>
      </c>
      <c r="Q12" s="80">
        <v>33</v>
      </c>
      <c r="R12" s="80">
        <v>38</v>
      </c>
      <c r="S12" s="62">
        <v>42</v>
      </c>
    </row>
    <row r="13" spans="1:22" x14ac:dyDescent="0.2">
      <c r="A13" s="169"/>
      <c r="B13" s="172"/>
      <c r="C13" s="175"/>
      <c r="D13" s="175"/>
      <c r="E13" s="178"/>
      <c r="F13" s="181"/>
      <c r="G13" s="145"/>
      <c r="H13" s="148"/>
      <c r="I13" s="17"/>
      <c r="J13" s="90">
        <f>K13+M13</f>
        <v>0</v>
      </c>
      <c r="K13" s="91"/>
      <c r="L13" s="91"/>
      <c r="M13" s="92"/>
      <c r="N13" s="63"/>
      <c r="O13" s="63"/>
      <c r="P13" s="58" t="s">
        <v>80</v>
      </c>
      <c r="Q13" s="59">
        <v>2</v>
      </c>
      <c r="R13" s="59">
        <v>2</v>
      </c>
      <c r="S13" s="60">
        <v>2</v>
      </c>
    </row>
    <row r="14" spans="1:22" x14ac:dyDescent="0.2">
      <c r="A14" s="169"/>
      <c r="B14" s="172"/>
      <c r="C14" s="175"/>
      <c r="D14" s="175"/>
      <c r="E14" s="178"/>
      <c r="F14" s="181"/>
      <c r="G14" s="145"/>
      <c r="H14" s="148"/>
      <c r="I14" s="18"/>
      <c r="J14" s="93">
        <f>K14+M14</f>
        <v>0</v>
      </c>
      <c r="K14" s="94"/>
      <c r="L14" s="94"/>
      <c r="M14" s="95"/>
      <c r="N14" s="29"/>
      <c r="O14" s="29"/>
      <c r="P14" s="150" t="s">
        <v>79</v>
      </c>
      <c r="Q14" s="152">
        <v>1.05</v>
      </c>
      <c r="R14" s="152">
        <v>1.1000000000000001</v>
      </c>
      <c r="S14" s="154">
        <v>1.1499999999999999</v>
      </c>
      <c r="U14" s="19"/>
    </row>
    <row r="15" spans="1:22" ht="13.5" customHeight="1" thickBot="1" x14ac:dyDescent="0.25">
      <c r="A15" s="170"/>
      <c r="B15" s="173"/>
      <c r="C15" s="176"/>
      <c r="D15" s="176"/>
      <c r="E15" s="179"/>
      <c r="F15" s="182"/>
      <c r="G15" s="146"/>
      <c r="H15" s="149"/>
      <c r="I15" s="98" t="s">
        <v>10</v>
      </c>
      <c r="J15" s="96">
        <f t="shared" ref="J15:O15" si="0">SUM(J12:J14)</f>
        <v>88.6</v>
      </c>
      <c r="K15" s="97">
        <f t="shared" si="0"/>
        <v>88.6</v>
      </c>
      <c r="L15" s="97">
        <f t="shared" si="0"/>
        <v>0</v>
      </c>
      <c r="M15" s="97">
        <f t="shared" si="0"/>
        <v>0</v>
      </c>
      <c r="N15" s="99">
        <f t="shared" si="0"/>
        <v>100</v>
      </c>
      <c r="O15" s="99">
        <f t="shared" si="0"/>
        <v>100</v>
      </c>
      <c r="P15" s="151"/>
      <c r="Q15" s="153"/>
      <c r="R15" s="153"/>
      <c r="S15" s="155"/>
      <c r="U15" s="19"/>
    </row>
    <row r="16" spans="1:22" ht="15" customHeight="1" x14ac:dyDescent="0.2">
      <c r="A16" s="168" t="s">
        <v>9</v>
      </c>
      <c r="B16" s="171" t="s">
        <v>9</v>
      </c>
      <c r="C16" s="174" t="s">
        <v>11</v>
      </c>
      <c r="D16" s="174"/>
      <c r="E16" s="177" t="s">
        <v>82</v>
      </c>
      <c r="F16" s="198" t="s">
        <v>90</v>
      </c>
      <c r="G16" s="189" t="s">
        <v>52</v>
      </c>
      <c r="H16" s="147" t="s">
        <v>64</v>
      </c>
      <c r="I16" s="20" t="s">
        <v>49</v>
      </c>
      <c r="J16" s="87">
        <f>K16+M16</f>
        <v>0</v>
      </c>
      <c r="K16" s="88"/>
      <c r="L16" s="88"/>
      <c r="M16" s="89"/>
      <c r="N16" s="57"/>
      <c r="O16" s="57">
        <v>10</v>
      </c>
      <c r="P16" s="191" t="s">
        <v>76</v>
      </c>
      <c r="Q16" s="47"/>
      <c r="R16" s="47"/>
      <c r="S16" s="48">
        <v>1</v>
      </c>
    </row>
    <row r="17" spans="1:21" ht="24.75" customHeight="1" thickBot="1" x14ac:dyDescent="0.25">
      <c r="A17" s="170"/>
      <c r="B17" s="173"/>
      <c r="C17" s="176"/>
      <c r="D17" s="176"/>
      <c r="E17" s="179"/>
      <c r="F17" s="199"/>
      <c r="G17" s="190"/>
      <c r="H17" s="149"/>
      <c r="I17" s="98" t="s">
        <v>10</v>
      </c>
      <c r="J17" s="96">
        <f t="shared" ref="J17:O17" si="1">SUM(J16:J16)</f>
        <v>0</v>
      </c>
      <c r="K17" s="97">
        <f t="shared" si="1"/>
        <v>0</v>
      </c>
      <c r="L17" s="97">
        <f t="shared" si="1"/>
        <v>0</v>
      </c>
      <c r="M17" s="97">
        <f t="shared" si="1"/>
        <v>0</v>
      </c>
      <c r="N17" s="99">
        <f t="shared" si="1"/>
        <v>0</v>
      </c>
      <c r="O17" s="99">
        <f t="shared" si="1"/>
        <v>10</v>
      </c>
      <c r="P17" s="192"/>
      <c r="Q17" s="54"/>
      <c r="R17" s="54"/>
      <c r="S17" s="55"/>
    </row>
    <row r="18" spans="1:21" ht="13.5" thickBot="1" x14ac:dyDescent="0.25">
      <c r="A18" s="14" t="s">
        <v>9</v>
      </c>
      <c r="B18" s="15" t="s">
        <v>9</v>
      </c>
      <c r="C18" s="193" t="s">
        <v>12</v>
      </c>
      <c r="D18" s="193"/>
      <c r="E18" s="193"/>
      <c r="F18" s="193"/>
      <c r="G18" s="193"/>
      <c r="H18" s="193"/>
      <c r="I18" s="194"/>
      <c r="J18" s="30">
        <f>K18+M18</f>
        <v>88.6</v>
      </c>
      <c r="K18" s="30">
        <f>K17+K15</f>
        <v>88.6</v>
      </c>
      <c r="L18" s="30">
        <f>L17+L15</f>
        <v>0</v>
      </c>
      <c r="M18" s="31">
        <f>M17+M15</f>
        <v>0</v>
      </c>
      <c r="N18" s="31">
        <f>N17+N15</f>
        <v>100</v>
      </c>
      <c r="O18" s="30">
        <f>O17+O15</f>
        <v>110</v>
      </c>
      <c r="P18" s="77"/>
      <c r="Q18" s="78"/>
      <c r="R18" s="78"/>
      <c r="S18" s="79"/>
    </row>
    <row r="19" spans="1:21" ht="13.5" thickBot="1" x14ac:dyDescent="0.25">
      <c r="A19" s="14" t="s">
        <v>9</v>
      </c>
      <c r="B19" s="15" t="s">
        <v>11</v>
      </c>
      <c r="C19" s="195" t="s">
        <v>59</v>
      </c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7"/>
    </row>
    <row r="20" spans="1:21" x14ac:dyDescent="0.2">
      <c r="A20" s="168" t="s">
        <v>9</v>
      </c>
      <c r="B20" s="171" t="s">
        <v>11</v>
      </c>
      <c r="C20" s="174" t="s">
        <v>9</v>
      </c>
      <c r="D20" s="174"/>
      <c r="E20" s="177" t="s">
        <v>70</v>
      </c>
      <c r="F20" s="180" t="s">
        <v>86</v>
      </c>
      <c r="G20" s="144" t="s">
        <v>52</v>
      </c>
      <c r="H20" s="147" t="s">
        <v>64</v>
      </c>
      <c r="I20" s="21" t="s">
        <v>49</v>
      </c>
      <c r="J20" s="87">
        <f>K20+M20</f>
        <v>37.4</v>
      </c>
      <c r="K20" s="88">
        <v>37.4</v>
      </c>
      <c r="L20" s="88"/>
      <c r="M20" s="89"/>
      <c r="N20" s="57">
        <v>55</v>
      </c>
      <c r="O20" s="57">
        <v>55</v>
      </c>
      <c r="P20" s="183" t="s">
        <v>77</v>
      </c>
      <c r="Q20" s="49">
        <v>5</v>
      </c>
      <c r="R20" s="49">
        <v>5</v>
      </c>
      <c r="S20" s="50">
        <v>5</v>
      </c>
      <c r="U20" s="19"/>
    </row>
    <row r="21" spans="1:21" x14ac:dyDescent="0.2">
      <c r="A21" s="169"/>
      <c r="B21" s="172"/>
      <c r="C21" s="175"/>
      <c r="D21" s="175"/>
      <c r="E21" s="178"/>
      <c r="F21" s="181"/>
      <c r="G21" s="145"/>
      <c r="H21" s="148"/>
      <c r="I21" s="32"/>
      <c r="J21" s="90">
        <f>K21+M21</f>
        <v>0</v>
      </c>
      <c r="K21" s="91"/>
      <c r="L21" s="91"/>
      <c r="M21" s="92"/>
      <c r="N21" s="63"/>
      <c r="O21" s="63"/>
      <c r="P21" s="184"/>
      <c r="Q21" s="67"/>
      <c r="R21" s="67"/>
      <c r="S21" s="69"/>
      <c r="U21" s="19"/>
    </row>
    <row r="22" spans="1:21" x14ac:dyDescent="0.2">
      <c r="A22" s="169"/>
      <c r="B22" s="172"/>
      <c r="C22" s="175"/>
      <c r="D22" s="175"/>
      <c r="E22" s="178"/>
      <c r="F22" s="181"/>
      <c r="G22" s="145"/>
      <c r="H22" s="148"/>
      <c r="I22" s="22"/>
      <c r="J22" s="93">
        <f>K22+M22</f>
        <v>0</v>
      </c>
      <c r="K22" s="94"/>
      <c r="L22" s="94"/>
      <c r="M22" s="95"/>
      <c r="N22" s="29"/>
      <c r="O22" s="29"/>
      <c r="P22" s="185" t="s">
        <v>78</v>
      </c>
      <c r="Q22" s="187">
        <v>8.8000000000000007</v>
      </c>
      <c r="R22" s="187">
        <v>8.8000000000000007</v>
      </c>
      <c r="S22" s="211">
        <v>8.8000000000000007</v>
      </c>
      <c r="U22" s="19"/>
    </row>
    <row r="23" spans="1:21" ht="13.5" thickBot="1" x14ac:dyDescent="0.25">
      <c r="A23" s="170"/>
      <c r="B23" s="173"/>
      <c r="C23" s="176"/>
      <c r="D23" s="176"/>
      <c r="E23" s="179"/>
      <c r="F23" s="182"/>
      <c r="G23" s="146"/>
      <c r="H23" s="149"/>
      <c r="I23" s="98" t="s">
        <v>10</v>
      </c>
      <c r="J23" s="96">
        <f t="shared" ref="J23:O23" si="2">SUM(J20:J22)</f>
        <v>37.4</v>
      </c>
      <c r="K23" s="97">
        <f t="shared" si="2"/>
        <v>37.4</v>
      </c>
      <c r="L23" s="97">
        <f t="shared" si="2"/>
        <v>0</v>
      </c>
      <c r="M23" s="97">
        <f t="shared" si="2"/>
        <v>0</v>
      </c>
      <c r="N23" s="99">
        <f t="shared" si="2"/>
        <v>55</v>
      </c>
      <c r="O23" s="99">
        <f t="shared" si="2"/>
        <v>55</v>
      </c>
      <c r="P23" s="186"/>
      <c r="Q23" s="188"/>
      <c r="R23" s="188"/>
      <c r="S23" s="212"/>
      <c r="U23" s="19"/>
    </row>
    <row r="24" spans="1:21" x14ac:dyDescent="0.2">
      <c r="A24" s="168" t="s">
        <v>9</v>
      </c>
      <c r="B24" s="171" t="s">
        <v>11</v>
      </c>
      <c r="C24" s="174" t="s">
        <v>11</v>
      </c>
      <c r="D24" s="174"/>
      <c r="E24" s="225" t="s">
        <v>71</v>
      </c>
      <c r="F24" s="227" t="s">
        <v>85</v>
      </c>
      <c r="G24" s="144" t="s">
        <v>52</v>
      </c>
      <c r="H24" s="147" t="s">
        <v>64</v>
      </c>
      <c r="I24" s="21" t="s">
        <v>49</v>
      </c>
      <c r="J24" s="87">
        <f>K24+M24</f>
        <v>180</v>
      </c>
      <c r="K24" s="88">
        <v>180</v>
      </c>
      <c r="L24" s="88"/>
      <c r="M24" s="89"/>
      <c r="N24" s="57">
        <v>200</v>
      </c>
      <c r="O24" s="57">
        <v>200</v>
      </c>
      <c r="P24" s="191" t="s">
        <v>81</v>
      </c>
      <c r="Q24" s="201">
        <v>24</v>
      </c>
      <c r="R24" s="201">
        <v>24</v>
      </c>
      <c r="S24" s="203">
        <v>24</v>
      </c>
      <c r="U24" s="19"/>
    </row>
    <row r="25" spans="1:21" x14ac:dyDescent="0.2">
      <c r="A25" s="169"/>
      <c r="B25" s="172"/>
      <c r="C25" s="175"/>
      <c r="D25" s="175"/>
      <c r="E25" s="229"/>
      <c r="F25" s="230"/>
      <c r="G25" s="145"/>
      <c r="H25" s="148"/>
      <c r="I25" s="32"/>
      <c r="J25" s="90">
        <f>K25+M25</f>
        <v>0</v>
      </c>
      <c r="K25" s="100"/>
      <c r="L25" s="100"/>
      <c r="M25" s="101"/>
      <c r="N25" s="64"/>
      <c r="O25" s="64"/>
      <c r="P25" s="200"/>
      <c r="Q25" s="202"/>
      <c r="R25" s="202"/>
      <c r="S25" s="204"/>
      <c r="U25" s="19"/>
    </row>
    <row r="26" spans="1:21" x14ac:dyDescent="0.2">
      <c r="A26" s="169"/>
      <c r="B26" s="172"/>
      <c r="C26" s="175"/>
      <c r="D26" s="175"/>
      <c r="E26" s="229"/>
      <c r="F26" s="230"/>
      <c r="G26" s="145"/>
      <c r="H26" s="148"/>
      <c r="I26" s="32"/>
      <c r="J26" s="90">
        <f>K26+M26</f>
        <v>0</v>
      </c>
      <c r="K26" s="100"/>
      <c r="L26" s="100"/>
      <c r="M26" s="101"/>
      <c r="N26" s="64"/>
      <c r="O26" s="64"/>
      <c r="P26" s="205" t="s">
        <v>96</v>
      </c>
      <c r="Q26" s="207">
        <v>30</v>
      </c>
      <c r="R26" s="207">
        <v>30</v>
      </c>
      <c r="S26" s="209">
        <v>30</v>
      </c>
      <c r="U26" s="19"/>
    </row>
    <row r="27" spans="1:21" x14ac:dyDescent="0.2">
      <c r="A27" s="169"/>
      <c r="B27" s="172"/>
      <c r="C27" s="175"/>
      <c r="D27" s="175"/>
      <c r="E27" s="229"/>
      <c r="F27" s="230"/>
      <c r="G27" s="145"/>
      <c r="H27" s="148"/>
      <c r="I27" s="56"/>
      <c r="J27" s="102">
        <f>K27+M27</f>
        <v>0</v>
      </c>
      <c r="K27" s="91"/>
      <c r="L27" s="91"/>
      <c r="M27" s="92"/>
      <c r="N27" s="63"/>
      <c r="O27" s="63"/>
      <c r="P27" s="206"/>
      <c r="Q27" s="208"/>
      <c r="R27" s="208"/>
      <c r="S27" s="210"/>
      <c r="U27" s="19"/>
    </row>
    <row r="28" spans="1:21" x14ac:dyDescent="0.2">
      <c r="A28" s="169"/>
      <c r="B28" s="172"/>
      <c r="C28" s="175"/>
      <c r="D28" s="175"/>
      <c r="E28" s="229"/>
      <c r="F28" s="230"/>
      <c r="G28" s="145"/>
      <c r="H28" s="148"/>
      <c r="I28" s="22"/>
      <c r="J28" s="93">
        <f>K28+M28</f>
        <v>0</v>
      </c>
      <c r="K28" s="94"/>
      <c r="L28" s="94"/>
      <c r="M28" s="95"/>
      <c r="N28" s="29"/>
      <c r="O28" s="29"/>
      <c r="P28" s="200" t="s">
        <v>98</v>
      </c>
      <c r="Q28" s="67">
        <v>3</v>
      </c>
      <c r="R28" s="67">
        <v>3</v>
      </c>
      <c r="S28" s="69">
        <v>3</v>
      </c>
      <c r="U28" s="19"/>
    </row>
    <row r="29" spans="1:21" ht="13.5" thickBot="1" x14ac:dyDescent="0.25">
      <c r="A29" s="170"/>
      <c r="B29" s="173"/>
      <c r="C29" s="176"/>
      <c r="D29" s="176"/>
      <c r="E29" s="226"/>
      <c r="F29" s="228"/>
      <c r="G29" s="146"/>
      <c r="H29" s="149"/>
      <c r="I29" s="98" t="s">
        <v>10</v>
      </c>
      <c r="J29" s="96">
        <f t="shared" ref="J29:O29" si="3">SUM(J24:J28)</f>
        <v>180</v>
      </c>
      <c r="K29" s="97">
        <f t="shared" si="3"/>
        <v>180</v>
      </c>
      <c r="L29" s="97">
        <f t="shared" si="3"/>
        <v>0</v>
      </c>
      <c r="M29" s="97">
        <f t="shared" si="3"/>
        <v>0</v>
      </c>
      <c r="N29" s="99">
        <f t="shared" si="3"/>
        <v>200</v>
      </c>
      <c r="O29" s="99">
        <f t="shared" si="3"/>
        <v>200</v>
      </c>
      <c r="P29" s="192"/>
      <c r="Q29" s="68"/>
      <c r="R29" s="68"/>
      <c r="S29" s="70"/>
      <c r="U29" s="19"/>
    </row>
    <row r="30" spans="1:21" x14ac:dyDescent="0.2">
      <c r="A30" s="168" t="s">
        <v>9</v>
      </c>
      <c r="B30" s="171" t="s">
        <v>11</v>
      </c>
      <c r="C30" s="174" t="s">
        <v>51</v>
      </c>
      <c r="D30" s="174"/>
      <c r="E30" s="225" t="s">
        <v>72</v>
      </c>
      <c r="F30" s="227"/>
      <c r="G30" s="144" t="s">
        <v>52</v>
      </c>
      <c r="H30" s="147" t="s">
        <v>64</v>
      </c>
      <c r="I30" s="21" t="s">
        <v>49</v>
      </c>
      <c r="J30" s="87">
        <f>K30+M30</f>
        <v>42</v>
      </c>
      <c r="K30" s="88">
        <v>42</v>
      </c>
      <c r="L30" s="88"/>
      <c r="M30" s="89"/>
      <c r="N30" s="57">
        <v>46.9</v>
      </c>
      <c r="O30" s="57">
        <v>46.9</v>
      </c>
      <c r="P30" s="191" t="s">
        <v>73</v>
      </c>
      <c r="Q30" s="49">
        <v>12</v>
      </c>
      <c r="R30" s="49">
        <v>12</v>
      </c>
      <c r="S30" s="50">
        <v>12</v>
      </c>
      <c r="U30" s="19"/>
    </row>
    <row r="31" spans="1:21" ht="13.5" thickBot="1" x14ac:dyDescent="0.25">
      <c r="A31" s="170"/>
      <c r="B31" s="173"/>
      <c r="C31" s="176"/>
      <c r="D31" s="176"/>
      <c r="E31" s="226"/>
      <c r="F31" s="228"/>
      <c r="G31" s="146"/>
      <c r="H31" s="149"/>
      <c r="I31" s="98" t="s">
        <v>10</v>
      </c>
      <c r="J31" s="96">
        <f t="shared" ref="J31:O31" si="4">SUM(J30:J30)</f>
        <v>42</v>
      </c>
      <c r="K31" s="97">
        <f t="shared" si="4"/>
        <v>42</v>
      </c>
      <c r="L31" s="97">
        <f t="shared" si="4"/>
        <v>0</v>
      </c>
      <c r="M31" s="97">
        <f t="shared" si="4"/>
        <v>0</v>
      </c>
      <c r="N31" s="99">
        <f t="shared" si="4"/>
        <v>46.9</v>
      </c>
      <c r="O31" s="99">
        <f t="shared" si="4"/>
        <v>46.9</v>
      </c>
      <c r="P31" s="192"/>
      <c r="Q31" s="68"/>
      <c r="R31" s="68"/>
      <c r="S31" s="70"/>
      <c r="U31" s="19"/>
    </row>
    <row r="32" spans="1:21" ht="12.75" customHeight="1" thickBot="1" x14ac:dyDescent="0.25">
      <c r="A32" s="23" t="s">
        <v>9</v>
      </c>
      <c r="B32" s="15" t="s">
        <v>11</v>
      </c>
      <c r="C32" s="193" t="s">
        <v>12</v>
      </c>
      <c r="D32" s="193"/>
      <c r="E32" s="193"/>
      <c r="F32" s="193"/>
      <c r="G32" s="193"/>
      <c r="H32" s="193"/>
      <c r="I32" s="194"/>
      <c r="J32" s="30">
        <f t="shared" ref="J32:O32" si="5">SUM(J31,J29,J23)</f>
        <v>259.39999999999998</v>
      </c>
      <c r="K32" s="30">
        <f t="shared" si="5"/>
        <v>259.39999999999998</v>
      </c>
      <c r="L32" s="30">
        <f t="shared" si="5"/>
        <v>0</v>
      </c>
      <c r="M32" s="31">
        <f t="shared" si="5"/>
        <v>0</v>
      </c>
      <c r="N32" s="31">
        <f t="shared" si="5"/>
        <v>301.89999999999998</v>
      </c>
      <c r="O32" s="30">
        <f t="shared" si="5"/>
        <v>301.89999999999998</v>
      </c>
      <c r="P32" s="213"/>
      <c r="Q32" s="214"/>
      <c r="R32" s="214"/>
      <c r="S32" s="215"/>
    </row>
    <row r="33" spans="1:21" ht="12.75" customHeight="1" thickBot="1" x14ac:dyDescent="0.25">
      <c r="A33" s="23" t="s">
        <v>9</v>
      </c>
      <c r="B33" s="216" t="s">
        <v>13</v>
      </c>
      <c r="C33" s="217"/>
      <c r="D33" s="217"/>
      <c r="E33" s="217"/>
      <c r="F33" s="217"/>
      <c r="G33" s="217"/>
      <c r="H33" s="217"/>
      <c r="I33" s="218"/>
      <c r="J33" s="27">
        <f t="shared" ref="J33:O33" si="6">SUM(J18,J32)</f>
        <v>348</v>
      </c>
      <c r="K33" s="27">
        <f t="shared" si="6"/>
        <v>348</v>
      </c>
      <c r="L33" s="27">
        <f t="shared" si="6"/>
        <v>0</v>
      </c>
      <c r="M33" s="28">
        <f t="shared" si="6"/>
        <v>0</v>
      </c>
      <c r="N33" s="28">
        <f t="shared" si="6"/>
        <v>401.9</v>
      </c>
      <c r="O33" s="27">
        <f t="shared" si="6"/>
        <v>411.9</v>
      </c>
      <c r="P33" s="219"/>
      <c r="Q33" s="220"/>
      <c r="R33" s="220"/>
      <c r="S33" s="221"/>
    </row>
    <row r="34" spans="1:21" ht="12.75" customHeight="1" thickBot="1" x14ac:dyDescent="0.25">
      <c r="A34" s="13" t="s">
        <v>11</v>
      </c>
      <c r="B34" s="222" t="s">
        <v>60</v>
      </c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4"/>
    </row>
    <row r="35" spans="1:21" ht="12.75" customHeight="1" thickBot="1" x14ac:dyDescent="0.25">
      <c r="A35" s="14" t="s">
        <v>11</v>
      </c>
      <c r="B35" s="15" t="s">
        <v>9</v>
      </c>
      <c r="C35" s="165" t="s">
        <v>61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7"/>
    </row>
    <row r="36" spans="1:21" x14ac:dyDescent="0.2">
      <c r="A36" s="168" t="s">
        <v>11</v>
      </c>
      <c r="B36" s="171" t="s">
        <v>9</v>
      </c>
      <c r="C36" s="240" t="s">
        <v>9</v>
      </c>
      <c r="D36" s="240"/>
      <c r="E36" s="246" t="s">
        <v>65</v>
      </c>
      <c r="F36" s="249" t="s">
        <v>66</v>
      </c>
      <c r="G36" s="231" t="s">
        <v>53</v>
      </c>
      <c r="H36" s="147" t="s">
        <v>64</v>
      </c>
      <c r="I36" s="20" t="s">
        <v>49</v>
      </c>
      <c r="J36" s="87">
        <f>K36+M36</f>
        <v>0</v>
      </c>
      <c r="K36" s="88"/>
      <c r="L36" s="88"/>
      <c r="M36" s="89"/>
      <c r="N36" s="57"/>
      <c r="O36" s="57"/>
      <c r="P36" s="191" t="s">
        <v>67</v>
      </c>
      <c r="Q36" s="49">
        <v>12</v>
      </c>
      <c r="R36" s="49"/>
      <c r="S36" s="50"/>
      <c r="U36" s="19"/>
    </row>
    <row r="37" spans="1:21" x14ac:dyDescent="0.2">
      <c r="A37" s="169"/>
      <c r="B37" s="172"/>
      <c r="C37" s="241"/>
      <c r="D37" s="241"/>
      <c r="E37" s="247"/>
      <c r="F37" s="250"/>
      <c r="G37" s="232"/>
      <c r="H37" s="148"/>
      <c r="I37" s="41" t="s">
        <v>62</v>
      </c>
      <c r="J37" s="90">
        <f>K37+M37</f>
        <v>257</v>
      </c>
      <c r="K37" s="91"/>
      <c r="L37" s="91"/>
      <c r="M37" s="92">
        <v>257</v>
      </c>
      <c r="N37" s="63"/>
      <c r="O37" s="63"/>
      <c r="P37" s="200"/>
      <c r="Q37" s="67"/>
      <c r="R37" s="51"/>
      <c r="S37" s="69"/>
      <c r="U37" s="19"/>
    </row>
    <row r="38" spans="1:21" x14ac:dyDescent="0.2">
      <c r="A38" s="169"/>
      <c r="B38" s="172"/>
      <c r="C38" s="241"/>
      <c r="D38" s="241"/>
      <c r="E38" s="247"/>
      <c r="F38" s="250"/>
      <c r="G38" s="232"/>
      <c r="H38" s="148"/>
      <c r="I38" s="41" t="s">
        <v>63</v>
      </c>
      <c r="J38" s="93">
        <f>K38+M38</f>
        <v>348.8</v>
      </c>
      <c r="K38" s="94"/>
      <c r="L38" s="94"/>
      <c r="M38" s="95">
        <v>348.8</v>
      </c>
      <c r="N38" s="29"/>
      <c r="O38" s="29"/>
      <c r="P38" s="39"/>
      <c r="Q38" s="67"/>
      <c r="R38" s="51"/>
      <c r="S38" s="69"/>
      <c r="U38" s="19"/>
    </row>
    <row r="39" spans="1:21" ht="13.5" thickBot="1" x14ac:dyDescent="0.25">
      <c r="A39" s="170"/>
      <c r="B39" s="173"/>
      <c r="C39" s="242"/>
      <c r="D39" s="242"/>
      <c r="E39" s="248"/>
      <c r="F39" s="251"/>
      <c r="G39" s="233"/>
      <c r="H39" s="149"/>
      <c r="I39" s="105" t="s">
        <v>10</v>
      </c>
      <c r="J39" s="96">
        <f t="shared" ref="J39:O39" si="7">SUM(J36:J38)</f>
        <v>605.79999999999995</v>
      </c>
      <c r="K39" s="97">
        <f t="shared" si="7"/>
        <v>0</v>
      </c>
      <c r="L39" s="97">
        <f t="shared" si="7"/>
        <v>0</v>
      </c>
      <c r="M39" s="97">
        <f t="shared" si="7"/>
        <v>605.79999999999995</v>
      </c>
      <c r="N39" s="99">
        <f t="shared" si="7"/>
        <v>0</v>
      </c>
      <c r="O39" s="99">
        <f t="shared" si="7"/>
        <v>0</v>
      </c>
      <c r="P39" s="40"/>
      <c r="Q39" s="68"/>
      <c r="R39" s="52"/>
      <c r="S39" s="70"/>
      <c r="U39" s="19"/>
    </row>
    <row r="40" spans="1:21" ht="15.75" customHeight="1" x14ac:dyDescent="0.2">
      <c r="A40" s="234" t="s">
        <v>11</v>
      </c>
      <c r="B40" s="237" t="s">
        <v>9</v>
      </c>
      <c r="C40" s="240" t="s">
        <v>11</v>
      </c>
      <c r="D40" s="240"/>
      <c r="E40" s="243" t="s">
        <v>68</v>
      </c>
      <c r="F40" s="85" t="s">
        <v>66</v>
      </c>
      <c r="G40" s="231" t="s">
        <v>52</v>
      </c>
      <c r="H40" s="254" t="s">
        <v>64</v>
      </c>
      <c r="I40" s="34" t="s">
        <v>49</v>
      </c>
      <c r="J40" s="87">
        <f>K40+M40</f>
        <v>0</v>
      </c>
      <c r="K40" s="88"/>
      <c r="L40" s="88"/>
      <c r="M40" s="89"/>
      <c r="N40" s="57"/>
      <c r="O40" s="57"/>
      <c r="P40" s="257" t="s">
        <v>101</v>
      </c>
      <c r="Q40" s="73"/>
      <c r="R40" s="73"/>
      <c r="S40" s="62"/>
    </row>
    <row r="41" spans="1:21" ht="15.75" customHeight="1" x14ac:dyDescent="0.2">
      <c r="A41" s="235"/>
      <c r="B41" s="238"/>
      <c r="C41" s="241"/>
      <c r="D41" s="241"/>
      <c r="E41" s="244"/>
      <c r="F41" s="252" t="s">
        <v>89</v>
      </c>
      <c r="G41" s="232"/>
      <c r="H41" s="255"/>
      <c r="I41" s="41" t="s">
        <v>62</v>
      </c>
      <c r="J41" s="90">
        <f>K41+M41</f>
        <v>1342.3</v>
      </c>
      <c r="K41" s="91"/>
      <c r="L41" s="91"/>
      <c r="M41" s="92">
        <v>1342.3</v>
      </c>
      <c r="N41" s="63"/>
      <c r="O41" s="63"/>
      <c r="P41" s="258"/>
      <c r="Q41" s="74"/>
      <c r="R41" s="74"/>
      <c r="S41" s="75"/>
    </row>
    <row r="42" spans="1:21" ht="15.75" customHeight="1" x14ac:dyDescent="0.2">
      <c r="A42" s="235"/>
      <c r="B42" s="238"/>
      <c r="C42" s="241"/>
      <c r="D42" s="241"/>
      <c r="E42" s="244"/>
      <c r="F42" s="252"/>
      <c r="G42" s="232"/>
      <c r="H42" s="255"/>
      <c r="I42" s="41" t="s">
        <v>63</v>
      </c>
      <c r="J42" s="93">
        <f>K42+M42</f>
        <v>1286.9000000000001</v>
      </c>
      <c r="K42" s="94"/>
      <c r="L42" s="94"/>
      <c r="M42" s="95">
        <v>1286.9000000000001</v>
      </c>
      <c r="N42" s="29"/>
      <c r="O42" s="29"/>
      <c r="P42" s="258"/>
      <c r="Q42" s="74"/>
      <c r="R42" s="74"/>
      <c r="S42" s="75"/>
    </row>
    <row r="43" spans="1:21" ht="15.75" customHeight="1" thickBot="1" x14ac:dyDescent="0.25">
      <c r="A43" s="236"/>
      <c r="B43" s="239"/>
      <c r="C43" s="242"/>
      <c r="D43" s="242"/>
      <c r="E43" s="245"/>
      <c r="F43" s="253"/>
      <c r="G43" s="233"/>
      <c r="H43" s="256"/>
      <c r="I43" s="98" t="s">
        <v>10</v>
      </c>
      <c r="J43" s="96">
        <f t="shared" ref="J43:O43" si="8">SUM(J40:J42)</f>
        <v>2629.2</v>
      </c>
      <c r="K43" s="97">
        <f t="shared" si="8"/>
        <v>0</v>
      </c>
      <c r="L43" s="97">
        <f t="shared" si="8"/>
        <v>0</v>
      </c>
      <c r="M43" s="97">
        <f t="shared" si="8"/>
        <v>2629.2</v>
      </c>
      <c r="N43" s="99">
        <f t="shared" si="8"/>
        <v>0</v>
      </c>
      <c r="O43" s="99">
        <f t="shared" si="8"/>
        <v>0</v>
      </c>
      <c r="P43" s="259"/>
      <c r="Q43" s="81">
        <v>100</v>
      </c>
      <c r="R43" s="74"/>
      <c r="S43" s="75"/>
      <c r="U43" s="19"/>
    </row>
    <row r="44" spans="1:21" ht="27.75" customHeight="1" x14ac:dyDescent="0.2">
      <c r="A44" s="168" t="s">
        <v>11</v>
      </c>
      <c r="B44" s="171" t="s">
        <v>9</v>
      </c>
      <c r="C44" s="174" t="s">
        <v>51</v>
      </c>
      <c r="D44" s="174"/>
      <c r="E44" s="260" t="s">
        <v>92</v>
      </c>
      <c r="F44" s="86" t="s">
        <v>66</v>
      </c>
      <c r="G44" s="231" t="s">
        <v>52</v>
      </c>
      <c r="H44" s="147" t="s">
        <v>64</v>
      </c>
      <c r="I44" s="21" t="s">
        <v>49</v>
      </c>
      <c r="J44" s="87">
        <f>K44+M44</f>
        <v>0</v>
      </c>
      <c r="K44" s="88"/>
      <c r="L44" s="88"/>
      <c r="M44" s="89"/>
      <c r="N44" s="57"/>
      <c r="O44" s="57"/>
      <c r="P44" s="266" t="s">
        <v>99</v>
      </c>
      <c r="Q44" s="80"/>
      <c r="R44" s="80"/>
      <c r="S44" s="62"/>
      <c r="U44" s="19"/>
    </row>
    <row r="45" spans="1:21" ht="27.75" customHeight="1" x14ac:dyDescent="0.2">
      <c r="A45" s="169"/>
      <c r="B45" s="172"/>
      <c r="C45" s="175"/>
      <c r="D45" s="175"/>
      <c r="E45" s="261"/>
      <c r="F45" s="263" t="s">
        <v>87</v>
      </c>
      <c r="G45" s="232"/>
      <c r="H45" s="148"/>
      <c r="I45" s="32" t="s">
        <v>62</v>
      </c>
      <c r="J45" s="90">
        <f>K45+M45</f>
        <v>435</v>
      </c>
      <c r="K45" s="100"/>
      <c r="L45" s="100"/>
      <c r="M45" s="101">
        <v>435</v>
      </c>
      <c r="N45" s="64">
        <v>1306.8</v>
      </c>
      <c r="O45" s="64">
        <v>1449.7</v>
      </c>
      <c r="P45" s="267"/>
      <c r="Q45" s="67"/>
      <c r="R45" s="67"/>
      <c r="S45" s="69"/>
      <c r="U45" s="19"/>
    </row>
    <row r="46" spans="1:21" ht="27.75" customHeight="1" x14ac:dyDescent="0.2">
      <c r="A46" s="169"/>
      <c r="B46" s="172"/>
      <c r="C46" s="175"/>
      <c r="D46" s="175"/>
      <c r="E46" s="261"/>
      <c r="F46" s="264"/>
      <c r="G46" s="232"/>
      <c r="H46" s="148"/>
      <c r="I46" s="32" t="s">
        <v>63</v>
      </c>
      <c r="J46" s="102">
        <f>K46+M46</f>
        <v>500</v>
      </c>
      <c r="K46" s="91"/>
      <c r="L46" s="91"/>
      <c r="M46" s="92">
        <v>500</v>
      </c>
      <c r="N46" s="63">
        <v>4030.2</v>
      </c>
      <c r="O46" s="63">
        <v>5222.7</v>
      </c>
      <c r="P46" s="267"/>
      <c r="Q46" s="67"/>
      <c r="R46" s="67"/>
      <c r="S46" s="69"/>
      <c r="U46" s="19"/>
    </row>
    <row r="47" spans="1:21" ht="19.5" customHeight="1" thickBot="1" x14ac:dyDescent="0.25">
      <c r="A47" s="170"/>
      <c r="B47" s="173"/>
      <c r="C47" s="176"/>
      <c r="D47" s="176"/>
      <c r="E47" s="262"/>
      <c r="F47" s="265"/>
      <c r="G47" s="233"/>
      <c r="H47" s="149"/>
      <c r="I47" s="98" t="s">
        <v>10</v>
      </c>
      <c r="J47" s="96">
        <f t="shared" ref="J47:O47" si="9">SUM(J44:J46)</f>
        <v>935</v>
      </c>
      <c r="K47" s="97">
        <f t="shared" si="9"/>
        <v>0</v>
      </c>
      <c r="L47" s="97">
        <f t="shared" si="9"/>
        <v>0</v>
      </c>
      <c r="M47" s="97">
        <f t="shared" si="9"/>
        <v>935</v>
      </c>
      <c r="N47" s="99">
        <f t="shared" si="9"/>
        <v>5337</v>
      </c>
      <c r="O47" s="99">
        <f t="shared" si="9"/>
        <v>6672.4</v>
      </c>
      <c r="P47" s="268"/>
      <c r="Q47" s="68">
        <v>8</v>
      </c>
      <c r="R47" s="68">
        <v>45</v>
      </c>
      <c r="S47" s="70">
        <v>100</v>
      </c>
      <c r="U47" s="19"/>
    </row>
    <row r="48" spans="1:21" ht="13.5" customHeight="1" x14ac:dyDescent="0.2">
      <c r="A48" s="234" t="s">
        <v>11</v>
      </c>
      <c r="B48" s="237" t="s">
        <v>9</v>
      </c>
      <c r="C48" s="240" t="s">
        <v>52</v>
      </c>
      <c r="D48" s="240"/>
      <c r="E48" s="243" t="s">
        <v>97</v>
      </c>
      <c r="F48" s="198" t="s">
        <v>91</v>
      </c>
      <c r="G48" s="144" t="s">
        <v>54</v>
      </c>
      <c r="H48" s="254" t="s">
        <v>64</v>
      </c>
      <c r="I48" s="35" t="s">
        <v>62</v>
      </c>
      <c r="J48" s="90">
        <f>K48+M48</f>
        <v>0</v>
      </c>
      <c r="K48" s="103"/>
      <c r="L48" s="103"/>
      <c r="M48" s="104"/>
      <c r="N48" s="65"/>
      <c r="O48" s="65">
        <v>158.69999999999999</v>
      </c>
      <c r="P48" s="288" t="s">
        <v>100</v>
      </c>
      <c r="Q48" s="280"/>
      <c r="R48" s="280"/>
      <c r="S48" s="283">
        <v>50</v>
      </c>
      <c r="U48" s="76"/>
    </row>
    <row r="49" spans="1:40" ht="13.5" customHeight="1" x14ac:dyDescent="0.2">
      <c r="A49" s="235"/>
      <c r="B49" s="238"/>
      <c r="C49" s="241"/>
      <c r="D49" s="241"/>
      <c r="E49" s="244"/>
      <c r="F49" s="287"/>
      <c r="G49" s="145"/>
      <c r="H49" s="255"/>
      <c r="I49" s="33" t="s">
        <v>63</v>
      </c>
      <c r="J49" s="93">
        <f>K49+M49</f>
        <v>0</v>
      </c>
      <c r="K49" s="91"/>
      <c r="L49" s="91"/>
      <c r="M49" s="92"/>
      <c r="N49" s="53"/>
      <c r="O49" s="66">
        <v>899</v>
      </c>
      <c r="P49" s="289"/>
      <c r="Q49" s="281"/>
      <c r="R49" s="281"/>
      <c r="S49" s="284"/>
    </row>
    <row r="50" spans="1:40" ht="24" customHeight="1" thickBot="1" x14ac:dyDescent="0.25">
      <c r="A50" s="236"/>
      <c r="B50" s="239"/>
      <c r="C50" s="242"/>
      <c r="D50" s="242"/>
      <c r="E50" s="245"/>
      <c r="F50" s="199"/>
      <c r="G50" s="146"/>
      <c r="H50" s="256"/>
      <c r="I50" s="98" t="s">
        <v>10</v>
      </c>
      <c r="J50" s="96">
        <f t="shared" ref="J50:O50" si="10">SUM(J48:J49)</f>
        <v>0</v>
      </c>
      <c r="K50" s="97">
        <f t="shared" si="10"/>
        <v>0</v>
      </c>
      <c r="L50" s="97">
        <f t="shared" si="10"/>
        <v>0</v>
      </c>
      <c r="M50" s="97">
        <f t="shared" si="10"/>
        <v>0</v>
      </c>
      <c r="N50" s="99">
        <f t="shared" si="10"/>
        <v>0</v>
      </c>
      <c r="O50" s="99">
        <f t="shared" si="10"/>
        <v>1057.7</v>
      </c>
      <c r="P50" s="290"/>
      <c r="Q50" s="282"/>
      <c r="R50" s="282"/>
      <c r="S50" s="285"/>
      <c r="U50" s="19"/>
    </row>
    <row r="51" spans="1:40" ht="14.25" customHeight="1" thickBot="1" x14ac:dyDescent="0.25">
      <c r="A51" s="82" t="s">
        <v>11</v>
      </c>
      <c r="B51" s="83" t="s">
        <v>9</v>
      </c>
      <c r="C51" s="286" t="s">
        <v>12</v>
      </c>
      <c r="D51" s="193"/>
      <c r="E51" s="193"/>
      <c r="F51" s="193"/>
      <c r="G51" s="193"/>
      <c r="H51" s="193"/>
      <c r="I51" s="194"/>
      <c r="J51" s="30">
        <f t="shared" ref="J51:O51" si="11">SUM(J47,J43,J39,J50)</f>
        <v>4170</v>
      </c>
      <c r="K51" s="30">
        <f t="shared" si="11"/>
        <v>0</v>
      </c>
      <c r="L51" s="30">
        <f t="shared" si="11"/>
        <v>0</v>
      </c>
      <c r="M51" s="31">
        <f t="shared" si="11"/>
        <v>4170</v>
      </c>
      <c r="N51" s="31">
        <f t="shared" si="11"/>
        <v>5337</v>
      </c>
      <c r="O51" s="30">
        <f t="shared" si="11"/>
        <v>7730.0999999999995</v>
      </c>
      <c r="P51" s="213"/>
      <c r="Q51" s="214"/>
      <c r="R51" s="214"/>
      <c r="S51" s="215"/>
    </row>
    <row r="52" spans="1:40" ht="14.25" customHeight="1" thickBot="1" x14ac:dyDescent="0.25">
      <c r="A52" s="14" t="s">
        <v>11</v>
      </c>
      <c r="B52" s="216" t="s">
        <v>13</v>
      </c>
      <c r="C52" s="217"/>
      <c r="D52" s="217"/>
      <c r="E52" s="217"/>
      <c r="F52" s="217"/>
      <c r="G52" s="217"/>
      <c r="H52" s="217"/>
      <c r="I52" s="218"/>
      <c r="J52" s="27">
        <f t="shared" ref="J52:O52" si="12">SUM(J51)</f>
        <v>4170</v>
      </c>
      <c r="K52" s="27">
        <f t="shared" si="12"/>
        <v>0</v>
      </c>
      <c r="L52" s="27">
        <f t="shared" si="12"/>
        <v>0</v>
      </c>
      <c r="M52" s="28">
        <f t="shared" si="12"/>
        <v>4170</v>
      </c>
      <c r="N52" s="28">
        <f t="shared" si="12"/>
        <v>5337</v>
      </c>
      <c r="O52" s="28">
        <f t="shared" si="12"/>
        <v>7730.0999999999995</v>
      </c>
      <c r="P52" s="219"/>
      <c r="Q52" s="220"/>
      <c r="R52" s="220"/>
      <c r="S52" s="221"/>
    </row>
    <row r="53" spans="1:40" ht="14.25" customHeight="1" thickBot="1" x14ac:dyDescent="0.25">
      <c r="A53" s="24" t="s">
        <v>11</v>
      </c>
      <c r="B53" s="269" t="s">
        <v>95</v>
      </c>
      <c r="C53" s="270"/>
      <c r="D53" s="270"/>
      <c r="E53" s="270"/>
      <c r="F53" s="270"/>
      <c r="G53" s="270"/>
      <c r="H53" s="270"/>
      <c r="I53" s="271"/>
      <c r="J53" s="37">
        <f t="shared" ref="J53:O53" si="13">SUM(J33,J52)</f>
        <v>4518</v>
      </c>
      <c r="K53" s="38">
        <f t="shared" si="13"/>
        <v>348</v>
      </c>
      <c r="L53" s="38">
        <f t="shared" si="13"/>
        <v>0</v>
      </c>
      <c r="M53" s="36">
        <f t="shared" si="13"/>
        <v>4170</v>
      </c>
      <c r="N53" s="36">
        <f t="shared" si="13"/>
        <v>5738.9</v>
      </c>
      <c r="O53" s="36">
        <f t="shared" si="13"/>
        <v>8141.9999999999991</v>
      </c>
      <c r="P53" s="272"/>
      <c r="Q53" s="273"/>
      <c r="R53" s="273"/>
      <c r="S53" s="274"/>
    </row>
    <row r="54" spans="1:40" s="26" customFormat="1" ht="27.75" customHeight="1" x14ac:dyDescent="0.2">
      <c r="A54" s="275" t="s">
        <v>84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</row>
    <row r="55" spans="1:40" s="26" customFormat="1" ht="14.25" customHeight="1" thickBot="1" x14ac:dyDescent="0.25">
      <c r="A55" s="276" t="s">
        <v>17</v>
      </c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5"/>
      <c r="Q55" s="5"/>
      <c r="R55" s="5"/>
      <c r="S55" s="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</row>
    <row r="56" spans="1:40" ht="21.75" customHeight="1" thickBot="1" x14ac:dyDescent="0.25">
      <c r="A56" s="277" t="s">
        <v>14</v>
      </c>
      <c r="B56" s="278"/>
      <c r="C56" s="278"/>
      <c r="D56" s="278"/>
      <c r="E56" s="278"/>
      <c r="F56" s="278"/>
      <c r="G56" s="278"/>
      <c r="H56" s="278"/>
      <c r="I56" s="279"/>
      <c r="J56" s="277" t="s">
        <v>38</v>
      </c>
      <c r="K56" s="278"/>
      <c r="L56" s="278"/>
      <c r="M56" s="279"/>
      <c r="N56" s="42" t="s">
        <v>93</v>
      </c>
      <c r="O56" s="42" t="s">
        <v>94</v>
      </c>
    </row>
    <row r="57" spans="1:40" x14ac:dyDescent="0.2">
      <c r="A57" s="309" t="s">
        <v>18</v>
      </c>
      <c r="B57" s="310"/>
      <c r="C57" s="310"/>
      <c r="D57" s="310"/>
      <c r="E57" s="310"/>
      <c r="F57" s="310"/>
      <c r="G57" s="310"/>
      <c r="H57" s="310"/>
      <c r="I57" s="311"/>
      <c r="J57" s="312">
        <f>SUM(J58:M59)</f>
        <v>2382.3000000000002</v>
      </c>
      <c r="K57" s="313"/>
      <c r="L57" s="313"/>
      <c r="M57" s="314"/>
      <c r="N57" s="45">
        <f>SUM(N58:N59)</f>
        <v>1708.6999999999998</v>
      </c>
      <c r="O57" s="45">
        <f>SUM(O58:O59)</f>
        <v>2020.3000000000002</v>
      </c>
      <c r="P57" s="6"/>
      <c r="Q57" s="6"/>
      <c r="R57" s="6"/>
      <c r="S57" s="6"/>
    </row>
    <row r="58" spans="1:40" x14ac:dyDescent="0.2">
      <c r="A58" s="315" t="s">
        <v>40</v>
      </c>
      <c r="B58" s="316"/>
      <c r="C58" s="316"/>
      <c r="D58" s="316"/>
      <c r="E58" s="316"/>
      <c r="F58" s="316"/>
      <c r="G58" s="316"/>
      <c r="H58" s="316"/>
      <c r="I58" s="317"/>
      <c r="J58" s="300">
        <f>SUMIF(I12:I53,"SB",J12:J53)</f>
        <v>348</v>
      </c>
      <c r="K58" s="301"/>
      <c r="L58" s="301"/>
      <c r="M58" s="302"/>
      <c r="N58" s="43">
        <f>SUMIF(I12:I53,"SB",N12:N53)</f>
        <v>401.9</v>
      </c>
      <c r="O58" s="43">
        <f>SUMIF(I12:I53,"SB",O12:O53)</f>
        <v>411.9</v>
      </c>
      <c r="P58" s="6"/>
      <c r="Q58" s="6"/>
      <c r="R58" s="6"/>
      <c r="S58" s="6"/>
    </row>
    <row r="59" spans="1:40" x14ac:dyDescent="0.2">
      <c r="A59" s="318" t="s">
        <v>41</v>
      </c>
      <c r="B59" s="319"/>
      <c r="C59" s="319"/>
      <c r="D59" s="319"/>
      <c r="E59" s="319"/>
      <c r="F59" s="319"/>
      <c r="G59" s="319"/>
      <c r="H59" s="319"/>
      <c r="I59" s="320"/>
      <c r="J59" s="300">
        <f>SUMIF(I12:I53,"SB(P)",J12:J53)</f>
        <v>2034.3</v>
      </c>
      <c r="K59" s="301"/>
      <c r="L59" s="301"/>
      <c r="M59" s="302"/>
      <c r="N59" s="43">
        <f>SUMIF(I12:I53,"SB(P)",N12:N53)</f>
        <v>1306.8</v>
      </c>
      <c r="O59" s="43">
        <f>SUMIF(I12:I53,"SB(P)",O12:O53)</f>
        <v>1608.4</v>
      </c>
      <c r="P59" s="6"/>
      <c r="Q59" s="6"/>
      <c r="R59" s="6"/>
      <c r="S59" s="6"/>
    </row>
    <row r="60" spans="1:40" x14ac:dyDescent="0.2">
      <c r="A60" s="291" t="s">
        <v>19</v>
      </c>
      <c r="B60" s="292"/>
      <c r="C60" s="292"/>
      <c r="D60" s="292"/>
      <c r="E60" s="292"/>
      <c r="F60" s="292"/>
      <c r="G60" s="292"/>
      <c r="H60" s="292"/>
      <c r="I60" s="293"/>
      <c r="J60" s="294">
        <f>SUM(J61:M61)</f>
        <v>2135.6999999999998</v>
      </c>
      <c r="K60" s="295"/>
      <c r="L60" s="295"/>
      <c r="M60" s="296"/>
      <c r="N60" s="46">
        <f>SUM(N61:N61)</f>
        <v>4030.2</v>
      </c>
      <c r="O60" s="46">
        <f>SUM(O61:O61)</f>
        <v>6121.7</v>
      </c>
      <c r="P60" s="6"/>
      <c r="Q60" s="6"/>
      <c r="R60" s="6"/>
      <c r="S60" s="6"/>
    </row>
    <row r="61" spans="1:40" x14ac:dyDescent="0.2">
      <c r="A61" s="297" t="s">
        <v>42</v>
      </c>
      <c r="B61" s="298"/>
      <c r="C61" s="298"/>
      <c r="D61" s="298"/>
      <c r="E61" s="298"/>
      <c r="F61" s="298"/>
      <c r="G61" s="298"/>
      <c r="H61" s="298"/>
      <c r="I61" s="299"/>
      <c r="J61" s="300">
        <f>SUMIF(I12:I53,"ES",J12:J53)</f>
        <v>2135.6999999999998</v>
      </c>
      <c r="K61" s="301"/>
      <c r="L61" s="301"/>
      <c r="M61" s="302"/>
      <c r="N61" s="43">
        <f>SUMIF(I12:I53,"ES",N12:N53)</f>
        <v>4030.2</v>
      </c>
      <c r="O61" s="43">
        <f>SUMIF(I12:I53,"ES",O12:O53)</f>
        <v>6121.7</v>
      </c>
      <c r="P61" s="6"/>
      <c r="Q61" s="6"/>
      <c r="R61" s="6"/>
      <c r="S61" s="6"/>
    </row>
    <row r="62" spans="1:40" ht="13.5" thickBot="1" x14ac:dyDescent="0.25">
      <c r="A62" s="303" t="s">
        <v>20</v>
      </c>
      <c r="B62" s="304"/>
      <c r="C62" s="304"/>
      <c r="D62" s="304"/>
      <c r="E62" s="304"/>
      <c r="F62" s="304"/>
      <c r="G62" s="304"/>
      <c r="H62" s="304"/>
      <c r="I62" s="305"/>
      <c r="J62" s="306">
        <f>SUM(J57,J60)</f>
        <v>4518</v>
      </c>
      <c r="K62" s="307"/>
      <c r="L62" s="307"/>
      <c r="M62" s="308"/>
      <c r="N62" s="106">
        <f>SUM(N57,N60)</f>
        <v>5738.9</v>
      </c>
      <c r="O62" s="106">
        <f>SUM(O57,O60)</f>
        <v>8142</v>
      </c>
      <c r="P62" s="6"/>
      <c r="Q62" s="6"/>
      <c r="R62" s="6"/>
      <c r="S62" s="6"/>
    </row>
  </sheetData>
  <mergeCells count="155">
    <mergeCell ref="A60:I60"/>
    <mergeCell ref="J60:M60"/>
    <mergeCell ref="A61:I61"/>
    <mergeCell ref="J61:M61"/>
    <mergeCell ref="A62:I62"/>
    <mergeCell ref="J62:M62"/>
    <mergeCell ref="A57:I57"/>
    <mergeCell ref="J57:M57"/>
    <mergeCell ref="A58:I58"/>
    <mergeCell ref="J58:M58"/>
    <mergeCell ref="A59:I59"/>
    <mergeCell ref="J59:M59"/>
    <mergeCell ref="B53:I53"/>
    <mergeCell ref="P53:S53"/>
    <mergeCell ref="A54:S54"/>
    <mergeCell ref="A55:O55"/>
    <mergeCell ref="A56:I56"/>
    <mergeCell ref="J56:M56"/>
    <mergeCell ref="Q48:Q50"/>
    <mergeCell ref="R48:R50"/>
    <mergeCell ref="S48:S50"/>
    <mergeCell ref="C51:I51"/>
    <mergeCell ref="P51:S51"/>
    <mergeCell ref="B52:I52"/>
    <mergeCell ref="P52:S52"/>
    <mergeCell ref="A48:A50"/>
    <mergeCell ref="B48:B50"/>
    <mergeCell ref="C48:C50"/>
    <mergeCell ref="D48:D50"/>
    <mergeCell ref="E48:E50"/>
    <mergeCell ref="F48:F50"/>
    <mergeCell ref="G48:G50"/>
    <mergeCell ref="H48:H50"/>
    <mergeCell ref="P48:P50"/>
    <mergeCell ref="A44:A47"/>
    <mergeCell ref="B44:B47"/>
    <mergeCell ref="C44:C47"/>
    <mergeCell ref="D44:D47"/>
    <mergeCell ref="E44:E47"/>
    <mergeCell ref="G44:G47"/>
    <mergeCell ref="H44:H47"/>
    <mergeCell ref="F45:F47"/>
    <mergeCell ref="P44:P47"/>
    <mergeCell ref="G36:G39"/>
    <mergeCell ref="H36:H39"/>
    <mergeCell ref="P36:P37"/>
    <mergeCell ref="A40:A43"/>
    <mergeCell ref="B40:B43"/>
    <mergeCell ref="C40:C43"/>
    <mergeCell ref="D40:D43"/>
    <mergeCell ref="E40:E43"/>
    <mergeCell ref="G40:G43"/>
    <mergeCell ref="A36:A39"/>
    <mergeCell ref="B36:B39"/>
    <mergeCell ref="C36:C39"/>
    <mergeCell ref="D36:D39"/>
    <mergeCell ref="E36:E39"/>
    <mergeCell ref="F36:F39"/>
    <mergeCell ref="F41:F43"/>
    <mergeCell ref="H40:H43"/>
    <mergeCell ref="P40:P43"/>
    <mergeCell ref="C32:I32"/>
    <mergeCell ref="P32:S32"/>
    <mergeCell ref="B33:I33"/>
    <mergeCell ref="P33:S33"/>
    <mergeCell ref="B34:S34"/>
    <mergeCell ref="C35:S35"/>
    <mergeCell ref="P28:P29"/>
    <mergeCell ref="A30:A31"/>
    <mergeCell ref="B30:B31"/>
    <mergeCell ref="C30:C31"/>
    <mergeCell ref="D30:D31"/>
    <mergeCell ref="E30:E31"/>
    <mergeCell ref="F30:F31"/>
    <mergeCell ref="G30:G31"/>
    <mergeCell ref="H30:H31"/>
    <mergeCell ref="P30:P31"/>
    <mergeCell ref="A24:A29"/>
    <mergeCell ref="B24:B29"/>
    <mergeCell ref="C24:C29"/>
    <mergeCell ref="D24:D29"/>
    <mergeCell ref="E24:E29"/>
    <mergeCell ref="F24:F29"/>
    <mergeCell ref="G24:G29"/>
    <mergeCell ref="H24:H29"/>
    <mergeCell ref="P24:P25"/>
    <mergeCell ref="Q24:Q25"/>
    <mergeCell ref="R24:R25"/>
    <mergeCell ref="S24:S25"/>
    <mergeCell ref="P26:P27"/>
    <mergeCell ref="Q26:Q27"/>
    <mergeCell ref="R26:R27"/>
    <mergeCell ref="S26:S27"/>
    <mergeCell ref="R22:R23"/>
    <mergeCell ref="S22:S23"/>
    <mergeCell ref="F20:F23"/>
    <mergeCell ref="G20:G23"/>
    <mergeCell ref="H20:H23"/>
    <mergeCell ref="P20:P21"/>
    <mergeCell ref="P22:P23"/>
    <mergeCell ref="Q22:Q23"/>
    <mergeCell ref="G16:G17"/>
    <mergeCell ref="H16:H17"/>
    <mergeCell ref="P16:P17"/>
    <mergeCell ref="C18:I18"/>
    <mergeCell ref="C19:S19"/>
    <mergeCell ref="F16:F17"/>
    <mergeCell ref="A20:A23"/>
    <mergeCell ref="B20:B23"/>
    <mergeCell ref="C20:C23"/>
    <mergeCell ref="D20:D23"/>
    <mergeCell ref="E20:E23"/>
    <mergeCell ref="A16:A17"/>
    <mergeCell ref="B16:B17"/>
    <mergeCell ref="C16:C17"/>
    <mergeCell ref="D16:D17"/>
    <mergeCell ref="E16:E17"/>
    <mergeCell ref="G12:G15"/>
    <mergeCell ref="H12:H15"/>
    <mergeCell ref="P14:P15"/>
    <mergeCell ref="Q14:Q15"/>
    <mergeCell ref="R14:R15"/>
    <mergeCell ref="S14:S15"/>
    <mergeCell ref="A8:S8"/>
    <mergeCell ref="A9:S9"/>
    <mergeCell ref="B10:S10"/>
    <mergeCell ref="C11:S11"/>
    <mergeCell ref="A12:A15"/>
    <mergeCell ref="B12:B15"/>
    <mergeCell ref="C12:C15"/>
    <mergeCell ref="D12:D15"/>
    <mergeCell ref="E12:E15"/>
    <mergeCell ref="F12:F15"/>
    <mergeCell ref="A1:S1"/>
    <mergeCell ref="A2:S2"/>
    <mergeCell ref="A3:S3"/>
    <mergeCell ref="Q4:S4"/>
    <mergeCell ref="A5:A7"/>
    <mergeCell ref="B5:B7"/>
    <mergeCell ref="C5:C7"/>
    <mergeCell ref="D5:D7"/>
    <mergeCell ref="E5:E7"/>
    <mergeCell ref="F5:F7"/>
    <mergeCell ref="P5:S5"/>
    <mergeCell ref="J6:J7"/>
    <mergeCell ref="K6:L6"/>
    <mergeCell ref="M6:M7"/>
    <mergeCell ref="P6:P7"/>
    <mergeCell ref="Q6:S6"/>
    <mergeCell ref="G5:G7"/>
    <mergeCell ref="H5:H7"/>
    <mergeCell ref="I5:I7"/>
    <mergeCell ref="J5:M5"/>
    <mergeCell ref="N5:N7"/>
    <mergeCell ref="O5:O7"/>
  </mergeCells>
  <printOptions horizontalCentered="1"/>
  <pageMargins left="0" right="0" top="0.35433070866141736" bottom="0" header="0.31496062992125984" footer="0.31496062992125984"/>
  <pageSetup paperSize="9" scale="95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2" sqref="B22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321" t="s">
        <v>23</v>
      </c>
      <c r="B1" s="321"/>
    </row>
    <row r="2" spans="1:2" ht="31.5" x14ac:dyDescent="0.25">
      <c r="A2" s="2" t="s">
        <v>4</v>
      </c>
      <c r="B2" s="1" t="s">
        <v>21</v>
      </c>
    </row>
    <row r="3" spans="1:2" ht="15.75" customHeight="1" x14ac:dyDescent="0.25">
      <c r="A3" s="2" t="s">
        <v>24</v>
      </c>
      <c r="B3" s="1" t="s">
        <v>25</v>
      </c>
    </row>
    <row r="4" spans="1:2" ht="15.75" customHeight="1" x14ac:dyDescent="0.25">
      <c r="A4" s="2" t="s">
        <v>26</v>
      </c>
      <c r="B4" s="1" t="s">
        <v>27</v>
      </c>
    </row>
    <row r="5" spans="1:2" ht="15.75" customHeight="1" x14ac:dyDescent="0.25">
      <c r="A5" s="2" t="s">
        <v>28</v>
      </c>
      <c r="B5" s="1" t="s">
        <v>29</v>
      </c>
    </row>
    <row r="6" spans="1:2" ht="15.75" customHeight="1" x14ac:dyDescent="0.25">
      <c r="A6" s="2" t="s">
        <v>30</v>
      </c>
      <c r="B6" s="1" t="s">
        <v>31</v>
      </c>
    </row>
    <row r="7" spans="1:2" ht="15.75" customHeight="1" x14ac:dyDescent="0.25">
      <c r="A7" s="2" t="s">
        <v>32</v>
      </c>
      <c r="B7" s="1" t="s">
        <v>33</v>
      </c>
    </row>
    <row r="8" spans="1:2" ht="15.75" customHeight="1" x14ac:dyDescent="0.25">
      <c r="A8" s="2" t="s">
        <v>34</v>
      </c>
      <c r="B8" s="1" t="s">
        <v>35</v>
      </c>
    </row>
    <row r="9" spans="1:2" ht="15.75" customHeight="1" x14ac:dyDescent="0.25"/>
    <row r="10" spans="1:2" ht="15.75" customHeight="1" x14ac:dyDescent="0.25">
      <c r="A10" s="322" t="s">
        <v>39</v>
      </c>
      <c r="B10" s="322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SVP 2013-215 </vt:lpstr>
      <vt:lpstr>Asignavimų valdytojų kodai</vt:lpstr>
      <vt:lpstr>'SVP 2013-215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2013-12-02T09:19:20Z</cp:lastPrinted>
  <dcterms:created xsi:type="dcterms:W3CDTF">2007-07-27T10:32:34Z</dcterms:created>
  <dcterms:modified xsi:type="dcterms:W3CDTF">2013-12-02T09:19:21Z</dcterms:modified>
</cp:coreProperties>
</file>