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Lėšų šaltiniai" sheetId="1" r:id="rId1"/>
  </sheets>
  <definedNames>
    <definedName name="dokumentoNr" localSheetId="0">'Lėšų šaltiniai'!#REF!</definedName>
    <definedName name="registravimoDataIlga" localSheetId="0">'Lėšų šaltiniai'!$C$3</definedName>
  </definedNames>
  <calcPr fullCalcOnLoad="1"/>
</workbook>
</file>

<file path=xl/sharedStrings.xml><?xml version="1.0" encoding="utf-8"?>
<sst xmlns="http://schemas.openxmlformats.org/spreadsheetml/2006/main" count="28" uniqueCount="28">
  <si>
    <t>tūkst. Lt</t>
  </si>
  <si>
    <t>2.1. SAVIVALDYBĖS  LĖŠOS, IŠ VISO:</t>
  </si>
  <si>
    <t>2.1.2. Savivaldybės privatizavimo fondo lėšos PF</t>
  </si>
  <si>
    <t>2.2. KITI ŠALTINIAI, IŠ VISO:</t>
  </si>
  <si>
    <r>
      <t xml:space="preserve"> 2.1.1. S</t>
    </r>
    <r>
      <rPr>
        <b/>
        <sz val="10"/>
        <rFont val="Times New Roman"/>
        <family val="1"/>
      </rPr>
      <t>avivaldybės</t>
    </r>
    <r>
      <rPr>
        <b/>
        <sz val="10"/>
        <rFont val="Times New Roman"/>
        <family val="1"/>
      </rPr>
      <t xml:space="preserve"> biudžetas, iš jo:</t>
    </r>
  </si>
  <si>
    <r>
      <t xml:space="preserve">2.1.1.1. </t>
    </r>
    <r>
      <rPr>
        <sz val="10"/>
        <rFont val="Times New Roman"/>
        <family val="1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</si>
  <si>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</si>
  <si>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</si>
  <si>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</si>
  <si>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</t>
    </r>
    <r>
      <rPr>
        <sz val="10"/>
        <rFont val="Times New Roman"/>
        <family val="1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</si>
  <si>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r>
      <t xml:space="preserve">2.1.1.8. paskolos lėšos </t>
    </r>
    <r>
      <rPr>
        <b/>
        <sz val="10"/>
        <rFont val="Times New Roman"/>
        <family val="1"/>
      </rPr>
      <t>SB(P)</t>
    </r>
  </si>
  <si>
    <t>Projektas 2015-iesiems metams</t>
  </si>
  <si>
    <r>
      <t xml:space="preserve">2.1.1.9. programų lėšų likučių laikinai laisvos lėšos </t>
    </r>
    <r>
      <rPr>
        <b/>
        <sz val="10"/>
        <rFont val="Times New Roman"/>
        <family val="1"/>
      </rPr>
      <t>SB(L</t>
    </r>
    <r>
      <rPr>
        <sz val="10"/>
        <rFont val="Times New Roman"/>
        <family val="1"/>
      </rPr>
      <t>)</t>
    </r>
  </si>
  <si>
    <t xml:space="preserve">Bendras lėšų poreikis ir finansavimo šaltiniai   </t>
  </si>
  <si>
    <t>BENDRAS LĖŠŲ POREIKIS:</t>
  </si>
  <si>
    <t>Finansavimo šaltiniai</t>
  </si>
  <si>
    <t>2014-ųjų  asignavimų planas</t>
  </si>
  <si>
    <r>
      <t xml:space="preserve">2.1.1.3. vietinių rinkliavų lėšų likutis </t>
    </r>
    <r>
      <rPr>
        <b/>
        <sz val="10"/>
        <rFont val="Times New Roman"/>
        <family val="1"/>
      </rPr>
      <t>SB(VRL)</t>
    </r>
  </si>
  <si>
    <r>
      <t xml:space="preserve">2.1.1.2. vietinių rinkliavų lėšos </t>
    </r>
    <r>
      <rPr>
        <b/>
        <sz val="10"/>
        <rFont val="Times New Roman"/>
        <family val="1"/>
      </rPr>
      <t>SB(VR)</t>
    </r>
  </si>
  <si>
    <r>
      <t xml:space="preserve">2.1.1.6. pajamų įmokos už atsitiktines paslaugas </t>
    </r>
    <r>
      <rPr>
        <b/>
        <sz val="10"/>
        <rFont val="Times New Roman"/>
        <family val="1"/>
      </rPr>
      <t>SB(SP)</t>
    </r>
  </si>
  <si>
    <r>
      <t>2.1.1.7.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</si>
  <si>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2.2.5. </t>
    </r>
    <r>
      <rPr>
        <sz val="10"/>
        <rFont val="Times New Roman"/>
        <family val="1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</si>
  <si>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Projektas 2016-iesiems metams</t>
  </si>
  <si>
    <r>
      <t xml:space="preserve">2.1.1.4.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</si>
  <si>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2.1.1.5. 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</si>
  <si>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PATVIRTINTA</t>
  </si>
  <si>
    <t>Klaipėdos miesto savivaldybės tarybos  </t>
  </si>
  <si>
    <r>
      <rPr>
        <sz val="12"/>
        <rFont val="Times New Roman"/>
        <family val="1"/>
      </rPr>
      <t>sprendimu Nr.</t>
    </r>
    <r>
      <rPr>
        <sz val="12"/>
        <rFont val="Arial"/>
        <family val="2"/>
      </rPr>
      <t xml:space="preserve">  </t>
    </r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</si>
</sst>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"/>
    <numFmt numFmtId="165" formatCode="0.0"/>
    <numFmt numFmtId="16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righ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7" fillId="0" borderId="14" xfId="0" applyFont="1" applyBorder="1" applyAlignment="1">
      <alignment horizontal="left" vertical="top" wrapText="1" indent="2"/>
    </xf>
    <xf numFmtId="164" fontId="6" fillId="0" borderId="14" xfId="0" applyNumberFormat="1" applyFont="1" applyBorder="1" applyAlignment="1">
      <alignment horizontal="right" vertical="top" wrapText="1"/>
    </xf>
    <xf numFmtId="164" fontId="5" fillId="33" borderId="11" xfId="0" applyNumberFormat="1" applyFont="1" applyFill="1" applyBorder="1" applyAlignment="1">
      <alignment horizontal="right" vertical="top" wrapText="1"/>
    </xf>
    <xf numFmtId="164" fontId="6" fillId="0" borderId="15" xfId="0" applyNumberFormat="1" applyFont="1" applyBorder="1" applyAlignment="1">
      <alignment horizontal="right" vertical="top" wrapText="1"/>
    </xf>
    <xf numFmtId="0" fontId="4" fillId="33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top" wrapText="1" indent="2"/>
    </xf>
    <xf numFmtId="0" fontId="7" fillId="0" borderId="16" xfId="0" applyFont="1" applyBorder="1" applyAlignment="1">
      <alignment horizontal="left" vertical="top" wrapText="1" indent="2"/>
    </xf>
    <xf numFmtId="0" fontId="4" fillId="34" borderId="11" xfId="0" applyFont="1" applyFill="1" applyBorder="1" applyAlignment="1">
      <alignment horizontal="right" vertical="top" wrapText="1"/>
    </xf>
    <xf numFmtId="0" fontId="7" fillId="0" borderId="17" xfId="0" applyFont="1" applyBorder="1" applyAlignment="1">
      <alignment horizontal="left" vertical="top" wrapText="1" indent="2"/>
    </xf>
    <xf numFmtId="164" fontId="5" fillId="35" borderId="16" xfId="0" applyNumberFormat="1" applyFont="1" applyFill="1" applyBorder="1" applyAlignment="1">
      <alignment horizontal="right" vertical="top" wrapText="1"/>
    </xf>
    <xf numFmtId="164" fontId="6" fillId="35" borderId="12" xfId="0" applyNumberFormat="1" applyFont="1" applyFill="1" applyBorder="1" applyAlignment="1">
      <alignment horizontal="right" vertical="top" wrapText="1"/>
    </xf>
    <xf numFmtId="164" fontId="6" fillId="35" borderId="15" xfId="0" applyNumberFormat="1" applyFont="1" applyFill="1" applyBorder="1" applyAlignment="1">
      <alignment horizontal="right" vertical="top" wrapText="1"/>
    </xf>
    <xf numFmtId="164" fontId="5" fillId="35" borderId="11" xfId="0" applyNumberFormat="1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top" wrapText="1" indent="1"/>
    </xf>
    <xf numFmtId="164" fontId="6" fillId="35" borderId="14" xfId="0" applyNumberFormat="1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left" vertical="top" wrapText="1" indent="2"/>
    </xf>
    <xf numFmtId="0" fontId="2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6" fillId="36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58.7109375" style="1" customWidth="1"/>
    <col min="2" max="4" width="11.7109375" style="1" customWidth="1"/>
    <col min="5" max="16384" width="9.140625" style="1" customWidth="1"/>
  </cols>
  <sheetData>
    <row r="1" spans="2:3" ht="26.25" customHeight="1">
      <c r="B1" s="34" t="s">
        <v>25</v>
      </c>
      <c r="C1" s="34"/>
    </row>
    <row r="2" spans="2:3" ht="32.25" customHeight="1">
      <c r="B2" s="34" t="s">
        <v>26</v>
      </c>
      <c r="C2" s="34"/>
    </row>
    <row r="3" spans="2:3" ht="15.75" customHeight="1">
      <c r="B3" s="36" t="s">
        <v>27</v>
      </c>
      <c r="C3" s="35"/>
    </row>
    <row r="4" spans="2:4" ht="12.75">
      <c r="B4" s="29"/>
      <c r="C4" s="29"/>
      <c r="D4" s="29"/>
    </row>
    <row r="5" spans="1:4" ht="15.75" customHeight="1">
      <c r="A5" s="30" t="s">
        <v>13</v>
      </c>
      <c r="B5" s="30"/>
      <c r="C5" s="30"/>
      <c r="D5" s="30"/>
    </row>
    <row r="6" ht="16.5" thickBot="1">
      <c r="D6" s="2" t="s">
        <v>0</v>
      </c>
    </row>
    <row r="7" spans="1:4" s="26" customFormat="1" ht="14.25" customHeight="1">
      <c r="A7" s="31" t="s">
        <v>15</v>
      </c>
      <c r="B7" s="31" t="s">
        <v>16</v>
      </c>
      <c r="C7" s="31" t="s">
        <v>11</v>
      </c>
      <c r="D7" s="31" t="s">
        <v>22</v>
      </c>
    </row>
    <row r="8" spans="1:4" s="26" customFormat="1" ht="9.75" customHeight="1">
      <c r="A8" s="32"/>
      <c r="B8" s="32"/>
      <c r="C8" s="32"/>
      <c r="D8" s="32"/>
    </row>
    <row r="9" spans="1:4" s="26" customFormat="1" ht="15">
      <c r="A9" s="32"/>
      <c r="B9" s="32"/>
      <c r="C9" s="32"/>
      <c r="D9" s="32"/>
    </row>
    <row r="10" spans="1:4" s="26" customFormat="1" ht="32.25" customHeight="1" thickBot="1">
      <c r="A10" s="33"/>
      <c r="B10" s="33"/>
      <c r="C10" s="33"/>
      <c r="D10" s="33"/>
    </row>
    <row r="11" spans="1:4" ht="15.75" customHeight="1" thickBot="1">
      <c r="A11" s="12" t="s">
        <v>14</v>
      </c>
      <c r="B11" s="10">
        <f>B12+B24</f>
        <v>500451.9</v>
      </c>
      <c r="C11" s="3">
        <f>C12+C24</f>
        <v>542933.5</v>
      </c>
      <c r="D11" s="3">
        <f>D12+D24</f>
        <v>496520.4000000001</v>
      </c>
    </row>
    <row r="12" spans="1:4" ht="15.75" customHeight="1" thickBot="1">
      <c r="A12" s="13" t="s">
        <v>1</v>
      </c>
      <c r="B12" s="4">
        <f>B13+B23</f>
        <v>409620.4</v>
      </c>
      <c r="C12" s="4">
        <f>C13+C23</f>
        <v>433164.4</v>
      </c>
      <c r="D12" s="4">
        <f>D13+D23</f>
        <v>396580.00000000006</v>
      </c>
    </row>
    <row r="13" spans="1:4" ht="15.75" customHeight="1">
      <c r="A13" s="14" t="s">
        <v>4</v>
      </c>
      <c r="B13" s="19">
        <f>SUM(B14:B22)</f>
        <v>409132.30000000005</v>
      </c>
      <c r="C13" s="19">
        <f>SUM(C14:C22)</f>
        <v>432138.9</v>
      </c>
      <c r="D13" s="19">
        <f>SUM(D14:D22)</f>
        <v>396554.50000000006</v>
      </c>
    </row>
    <row r="14" spans="1:5" ht="15.75" customHeight="1">
      <c r="A14" s="15" t="s">
        <v>5</v>
      </c>
      <c r="B14" s="20">
        <f>824.4+530.8+35643.7+524.1+55.3+21057.4+30997.5+8792.3+92+74582.1+14442.4+28751.5+36.8</f>
        <v>216330.3</v>
      </c>
      <c r="C14" s="5">
        <f>1575.1+534.5+37037.7+427.7+30+21158.3+36645.3+9944.3+94+77266.4+14832.3+30686.1+36.8</f>
        <v>230268.49999999997</v>
      </c>
      <c r="D14" s="5">
        <f>982+547.5+38067.1+415.9+21194.3+34420+95+78412.4+16515.1+3049.7+36.8</f>
        <v>193735.80000000002</v>
      </c>
      <c r="E14" s="27"/>
    </row>
    <row r="15" spans="1:4" ht="15.75" customHeight="1">
      <c r="A15" s="7" t="s">
        <v>18</v>
      </c>
      <c r="B15" s="20">
        <f>81+17500+2870+15+459</f>
        <v>20925</v>
      </c>
      <c r="C15" s="5">
        <f>81+17553+3139.2+459</f>
        <v>21232.2</v>
      </c>
      <c r="D15" s="5">
        <f>81+17453+3405.2+10699.7+459</f>
        <v>32097.9</v>
      </c>
    </row>
    <row r="16" spans="1:6" ht="15.75" customHeight="1">
      <c r="A16" s="7" t="s">
        <v>17</v>
      </c>
      <c r="B16" s="20">
        <f>1860+441.1</f>
        <v>2301.1</v>
      </c>
      <c r="C16" s="5">
        <v>1750</v>
      </c>
      <c r="D16" s="5">
        <v>5000</v>
      </c>
      <c r="F16" s="27"/>
    </row>
    <row r="17" spans="1:9" ht="27" customHeight="1">
      <c r="A17" s="7" t="s">
        <v>23</v>
      </c>
      <c r="B17" s="20">
        <f>1272+318</f>
        <v>1590</v>
      </c>
      <c r="C17" s="28">
        <f>1003.7+318</f>
        <v>1321.7</v>
      </c>
      <c r="D17" s="28">
        <f>946.7+318</f>
        <v>1264.7</v>
      </c>
      <c r="G17" s="27"/>
      <c r="I17" s="27"/>
    </row>
    <row r="18" spans="1:9" ht="27" customHeight="1">
      <c r="A18" s="6" t="s">
        <v>24</v>
      </c>
      <c r="B18" s="20">
        <f>819.8+127.7</f>
        <v>947.5</v>
      </c>
      <c r="C18" s="5"/>
      <c r="D18" s="5"/>
      <c r="E18" s="27"/>
      <c r="G18" s="27"/>
      <c r="I18" s="27"/>
    </row>
    <row r="19" spans="1:8" ht="15.75" customHeight="1">
      <c r="A19" s="7" t="s">
        <v>19</v>
      </c>
      <c r="B19" s="20">
        <f>40.5+119.7+1154.4+16236.6+682.1+4001.2</f>
        <v>22234.5</v>
      </c>
      <c r="C19" s="5">
        <f>40.5+119.3+1142.5+16189.6+682.1+4333.1</f>
        <v>22507.1</v>
      </c>
      <c r="D19" s="5">
        <f>40.5+119.3+1142.5+16189.6+682.1+4333.1</f>
        <v>22507.1</v>
      </c>
      <c r="H19" s="27"/>
    </row>
    <row r="20" spans="1:4" ht="15.75" customHeight="1">
      <c r="A20" s="7" t="s">
        <v>20</v>
      </c>
      <c r="B20" s="20">
        <f>3520+103971.1+1580+17095.7+5339.9</f>
        <v>131506.7</v>
      </c>
      <c r="C20" s="5">
        <f>4468.5+109213.6+2700+24747.5+4534.7</f>
        <v>145664.30000000002</v>
      </c>
      <c r="D20" s="5">
        <f>4468.5+108500.2+24017.9</f>
        <v>136986.6</v>
      </c>
    </row>
    <row r="21" spans="1:4" ht="15.75" customHeight="1">
      <c r="A21" s="16" t="s">
        <v>10</v>
      </c>
      <c r="B21" s="21">
        <f>2989.3+595+1944.5+4738.2+138.2+598.8+1159.6+723.4</f>
        <v>12887</v>
      </c>
      <c r="C21" s="5">
        <f>2334.2+352+4213+227.3+2105+163.6</f>
        <v>9395.1</v>
      </c>
      <c r="D21" s="11">
        <f>158.7+25.7+243.3+4534.7</f>
        <v>4962.4</v>
      </c>
    </row>
    <row r="22" spans="1:4" ht="17.25" customHeight="1" thickBot="1">
      <c r="A22" s="25" t="s">
        <v>12</v>
      </c>
      <c r="B22" s="21">
        <f>10.2+400</f>
        <v>410.2</v>
      </c>
      <c r="C22" s="11"/>
      <c r="D22" s="11"/>
    </row>
    <row r="23" spans="1:4" ht="15.75" customHeight="1" thickBot="1">
      <c r="A23" s="23" t="s">
        <v>2</v>
      </c>
      <c r="B23" s="22">
        <f>23.5+61.3+106.9+296.4</f>
        <v>488.09999999999997</v>
      </c>
      <c r="C23" s="22">
        <f>25.5+1000</f>
        <v>1025.5</v>
      </c>
      <c r="D23" s="22">
        <v>25.5</v>
      </c>
    </row>
    <row r="24" spans="1:8" ht="15.75" customHeight="1" thickBot="1">
      <c r="A24" s="17" t="s">
        <v>3</v>
      </c>
      <c r="B24" s="4">
        <f>SUM(B25:B29)</f>
        <v>90831.5</v>
      </c>
      <c r="C24" s="4">
        <f>SUM(C25:C29)</f>
        <v>109769.10000000002</v>
      </c>
      <c r="D24" s="4">
        <f>SUM(D25:D29)</f>
        <v>99940.40000000001</v>
      </c>
      <c r="H24" s="27"/>
    </row>
    <row r="25" spans="1:4" ht="15.75" customHeight="1">
      <c r="A25" s="18" t="s">
        <v>6</v>
      </c>
      <c r="B25" s="20">
        <f>1757.3+4880+246.4+3396.1+11979.8+14582.4+553.4+456.7+239.7+2091.3+1.3+7129.5+1076.9</f>
        <v>48390.8</v>
      </c>
      <c r="C25" s="5">
        <f>916.6+5065.7+755+5885.3+7139.9+2902.2+784.1+15000+1373.1+1076.9</f>
        <v>40898.8</v>
      </c>
      <c r="D25" s="5">
        <f>899+713.1+484.9+4647.9+3049.4+3500+15000</f>
        <v>28294.3</v>
      </c>
    </row>
    <row r="26" spans="1:4" ht="15.75" customHeight="1">
      <c r="A26" s="7" t="s">
        <v>7</v>
      </c>
      <c r="B26" s="20">
        <f>100+9487</f>
        <v>9587</v>
      </c>
      <c r="C26" s="5">
        <f>100+12079.3</f>
        <v>12179.3</v>
      </c>
      <c r="D26" s="5">
        <f>100+15416.8</f>
        <v>15516.8</v>
      </c>
    </row>
    <row r="27" spans="1:8" ht="15.75" customHeight="1">
      <c r="A27" s="15" t="s">
        <v>8</v>
      </c>
      <c r="B27" s="20">
        <v>5186.3</v>
      </c>
      <c r="C27" s="5">
        <v>3956.8</v>
      </c>
      <c r="D27" s="5">
        <v>1000</v>
      </c>
      <c r="H27" s="27"/>
    </row>
    <row r="28" spans="1:4" ht="15.75" customHeight="1">
      <c r="A28" s="15" t="s">
        <v>9</v>
      </c>
      <c r="B28" s="20">
        <f>2382.9+290.9+108.7+69.3+93.4+191+65.8+17289.7</f>
        <v>20491.7</v>
      </c>
      <c r="C28" s="5">
        <f>442.3+89.8+10.4+166.6+46472.3</f>
        <v>47181.4</v>
      </c>
      <c r="D28" s="5">
        <f>59.9+191+46461.6</f>
        <v>46712.5</v>
      </c>
    </row>
    <row r="29" spans="1:4" ht="15.75" customHeight="1" thickBot="1">
      <c r="A29" s="8" t="s">
        <v>21</v>
      </c>
      <c r="B29" s="24">
        <f>473+656.6+2188+1389.2+1866.2+309.7+293</f>
        <v>7175.7</v>
      </c>
      <c r="C29" s="9">
        <f>100+630+4220+209.7+393.1</f>
        <v>5552.8</v>
      </c>
      <c r="D29" s="9">
        <f>8207.1+209.7</f>
        <v>8416.800000000001</v>
      </c>
    </row>
  </sheetData>
  <sheetProtection/>
  <mergeCells count="8">
    <mergeCell ref="B1:C1"/>
    <mergeCell ref="B2:C2"/>
    <mergeCell ref="B4:D4"/>
    <mergeCell ref="A5:D5"/>
    <mergeCell ref="A7:A10"/>
    <mergeCell ref="B7:B10"/>
    <mergeCell ref="C7:C10"/>
    <mergeCell ref="D7:D10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Linas Alisauskas</dc:creator>
  <cp:keywords/>
  <dc:description/>
  <cp:lastModifiedBy>Indre Buteniene</cp:lastModifiedBy>
  <cp:lastPrinted>2014-01-13T08:56:39Z</cp:lastPrinted>
  <dcterms:created xsi:type="dcterms:W3CDTF">2012-02-07T11:42:12Z</dcterms:created>
  <dcterms:modified xsi:type="dcterms:W3CDTF">2014-01-13T08:56:54Z</dcterms:modified>
  <cp:category/>
  <cp:version/>
  <cp:contentType/>
  <cp:contentStatus/>
</cp:coreProperties>
</file>