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9320" windowHeight="11580" activeTab="5"/>
  </bookViews>
  <sheets>
    <sheet name="1 pr. pajamos" sheetId="2" r:id="rId1"/>
    <sheet name="1 pr. asignavimai" sheetId="3" r:id="rId2"/>
    <sheet name="2 pr." sheetId="5" r:id="rId3"/>
    <sheet name="3 pr." sheetId="4" r:id="rId4"/>
    <sheet name="4pr." sheetId="1" r:id="rId5"/>
    <sheet name="5 pr." sheetId="7" r:id="rId6"/>
  </sheets>
  <definedNames>
    <definedName name="_xlnm.Print_Titles" localSheetId="1">'1 pr. asignavimai'!$2:$5</definedName>
    <definedName name="_xlnm.Print_Titles" localSheetId="0">'1 pr. pajamos'!$8:$9</definedName>
    <definedName name="_xlnm.Print_Titles" localSheetId="2">'2 pr.'!$9:$12</definedName>
    <definedName name="_xlnm.Print_Titles" localSheetId="4">'4pr.'!$9:$11</definedName>
    <definedName name="_xlnm.Print_Titles" localSheetId="5">'5 pr.'!$9:$11</definedName>
  </definedNames>
  <calcPr calcId="145621"/>
</workbook>
</file>

<file path=xl/calcChain.xml><?xml version="1.0" encoding="utf-8"?>
<calcChain xmlns="http://schemas.openxmlformats.org/spreadsheetml/2006/main">
  <c r="C131" i="7" l="1"/>
  <c r="C130" i="7"/>
  <c r="E128" i="7"/>
  <c r="D128" i="7"/>
  <c r="C127" i="7"/>
  <c r="C126" i="7"/>
  <c r="C125" i="7"/>
  <c r="C124" i="7"/>
  <c r="E123" i="7"/>
  <c r="E120" i="7" s="1"/>
  <c r="C122" i="7"/>
  <c r="D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4" i="7" s="1"/>
  <c r="C37" i="7"/>
  <c r="C36" i="7"/>
  <c r="E34" i="7"/>
  <c r="D34" i="7"/>
  <c r="C33" i="7"/>
  <c r="C32" i="7"/>
  <c r="C31" i="7"/>
  <c r="C27" i="7" s="1"/>
  <c r="C30" i="7"/>
  <c r="C29" i="7"/>
  <c r="E27" i="7"/>
  <c r="D27" i="7"/>
  <c r="C26" i="7"/>
  <c r="C25" i="7"/>
  <c r="C24" i="7"/>
  <c r="C20" i="7" s="1"/>
  <c r="C23" i="7"/>
  <c r="C22" i="7"/>
  <c r="E20" i="7"/>
  <c r="D20" i="7"/>
  <c r="C19" i="7"/>
  <c r="E17" i="7"/>
  <c r="C17" i="7"/>
  <c r="C16" i="7"/>
  <c r="C15" i="7"/>
  <c r="E13" i="7"/>
  <c r="D13" i="7"/>
  <c r="D132" i="7" s="1"/>
  <c r="C13" i="7"/>
  <c r="C12" i="7"/>
  <c r="C128" i="7" l="1"/>
  <c r="E132" i="7"/>
  <c r="C123" i="7"/>
  <c r="C120" i="7" s="1"/>
  <c r="C132" i="7" s="1"/>
  <c r="A11" i="4"/>
  <c r="A12" i="4" s="1"/>
  <c r="A13" i="4" s="1"/>
  <c r="A14" i="4" s="1"/>
  <c r="A15" i="4" s="1"/>
  <c r="A16" i="4" s="1"/>
  <c r="A17" i="4" s="1"/>
  <c r="A18" i="4" s="1"/>
  <c r="A19" i="4" s="1"/>
  <c r="C63" i="2" l="1"/>
  <c r="C62" i="2" s="1"/>
  <c r="C61" i="2"/>
  <c r="C57" i="2"/>
  <c r="C46" i="2"/>
  <c r="C42" i="2"/>
  <c r="C35" i="2"/>
  <c r="C23" i="2" s="1"/>
  <c r="C19" i="2"/>
  <c r="C10" i="2"/>
  <c r="C51" i="2" l="1"/>
  <c r="C22" i="2"/>
  <c r="C18" i="2" s="1"/>
  <c r="C66" i="2" s="1"/>
  <c r="C68" i="2" s="1"/>
  <c r="C129" i="1"/>
  <c r="C128" i="1"/>
  <c r="C127" i="1"/>
  <c r="C126" i="1"/>
  <c r="C125" i="1"/>
  <c r="C124" i="1"/>
  <c r="C123" i="1"/>
  <c r="F122" i="1"/>
  <c r="E122" i="1"/>
  <c r="D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F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F26" i="1"/>
  <c r="C25" i="1"/>
  <c r="C24" i="1"/>
  <c r="C23" i="1"/>
  <c r="C22" i="1"/>
  <c r="C21" i="1"/>
  <c r="C20" i="1"/>
  <c r="C19" i="1"/>
  <c r="C18" i="1"/>
  <c r="C17" i="1"/>
  <c r="E16" i="1"/>
  <c r="D16" i="1"/>
  <c r="E15" i="1"/>
  <c r="C15" i="1" s="1"/>
  <c r="C14" i="1"/>
  <c r="F13" i="1"/>
  <c r="D13" i="1"/>
  <c r="C12" i="1"/>
  <c r="C26" i="1" l="1"/>
  <c r="C109" i="1"/>
  <c r="D130" i="1"/>
  <c r="C122" i="1"/>
  <c r="C13" i="1"/>
  <c r="E13" i="1"/>
  <c r="F16" i="1"/>
  <c r="F130" i="1" s="1"/>
  <c r="C16" i="1" l="1"/>
  <c r="C130" i="1" s="1"/>
  <c r="E130" i="1"/>
</calcChain>
</file>

<file path=xl/sharedStrings.xml><?xml version="1.0" encoding="utf-8"?>
<sst xmlns="http://schemas.openxmlformats.org/spreadsheetml/2006/main" count="592" uniqueCount="339">
  <si>
    <t>2014 METŲ BIUDŽETINIŲ ĮSTAIGŲ PAJAMŲ ĮMOKOS Į SAVIVALDYBĖS BIUDŽETĄ PAGAL ASIGNAVIMŲ VALDYTOJUS</t>
  </si>
  <si>
    <t>(tūkst. Lt)</t>
  </si>
  <si>
    <t>Eil. Nr.</t>
  </si>
  <si>
    <t>Asignavimų valdytojo / įstaigos pavadinimas</t>
  </si>
  <si>
    <t>Iš viso</t>
  </si>
  <si>
    <t>iš jų: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</si>
  <si>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</si>
  <si>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</si>
  <si>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</si>
  <si>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2</t>
  </si>
  <si>
    <t>3</t>
  </si>
  <si>
    <t>4</t>
  </si>
  <si>
    <t>6</t>
  </si>
  <si>
    <t>Savivaldybės administracija</t>
  </si>
  <si>
    <t>Miesto ūkio departamentas</t>
  </si>
  <si>
    <t>Ugdymo ir kultūros departamentas</t>
  </si>
  <si>
    <t>Klaipėdos „Gintaro“ sporto centras</t>
  </si>
  <si>
    <t>Klaipėdos futbolo sporto mokykla</t>
  </si>
  <si>
    <t>Klaipėdos „Viesulo“ sporto centras</t>
  </si>
  <si>
    <t>Klaipėdos Vlado Knašiaus krepšinio mokykla</t>
  </si>
  <si>
    <t>Klaipėdos kūno kultūros ir rekreacijos centras</t>
  </si>
  <si>
    <t>Klaipėdos miesto savivaldybės viešoji biblioteka</t>
  </si>
  <si>
    <t>Klaipėdos miesto savivaldybės Mažosios Lietuvos istorijos muziejus</t>
  </si>
  <si>
    <t>Klaipėdos miesto savivaldybės kultūros centras Žvejų rūmai</t>
  </si>
  <si>
    <t>Klaipėdos miesto savivaldybės koncertinė įstaiga Klaipėdos koncertų salė</t>
  </si>
  <si>
    <t>Klaipėdos miesto savivaldybės etnokultūros centras</t>
  </si>
  <si>
    <t>Klaipėdos kultūrų komunikacijų centras</t>
  </si>
  <si>
    <t>Klaipėdos Vytauto Didžiojo gimnazija</t>
  </si>
  <si>
    <t>Klaipėdos „Žaliakalnio“ gimnazija</t>
  </si>
  <si>
    <t>Klaipėdos „Žemynos“ gimnazija</t>
  </si>
  <si>
    <t>Klaipėdos „Ąžuolyno“ gimnazija</t>
  </si>
  <si>
    <t>Klaipėdos Simono Dacho  progimnazija</t>
  </si>
  <si>
    <t>Klaipėdos Baltijos gimnazija</t>
  </si>
  <si>
    <t>Klaipėdos Prano Mašioto  progimnazija</t>
  </si>
  <si>
    <t>Klaipėdos Hermano Zudermano gimnazija</t>
  </si>
  <si>
    <t>Klaipėdos Maksimo Gorkio pagrindinė mokykla</t>
  </si>
  <si>
    <t>Klaipėdos „Vyturio“ pagrindinė mokykla</t>
  </si>
  <si>
    <t>Klaipėdos „Versmės“ progimnazija</t>
  </si>
  <si>
    <t>Klaipėdos „Smeltės“ progimnazija</t>
  </si>
  <si>
    <t>Klaipėdos „Pajūrio“ pagrindinė mokykla</t>
  </si>
  <si>
    <t>Klaipėdos „Saulėtekio“ pagrindinė mokykla</t>
  </si>
  <si>
    <t>Klaipėdos Vitės pagrindinė mokykla</t>
  </si>
  <si>
    <t>Klaipėdos Andrejaus  Rubliovo pagrindinė mokykla</t>
  </si>
  <si>
    <t xml:space="preserve">Klaipėdos „Gilijos“ pradinė mokykla </t>
  </si>
  <si>
    <t>Klaipėdos „Santarvės“ pagrindinė mokykla</t>
  </si>
  <si>
    <t>Klaipėdos Martyno Mažvydo  progimnazija</t>
  </si>
  <si>
    <t>Klaipėdos Gedminų pagrindinė mokykla</t>
  </si>
  <si>
    <t>Klaipėdos Tauralaukio progimnazija</t>
  </si>
  <si>
    <t>Klaipėdos Liudviko Stulpino progimnazija</t>
  </si>
  <si>
    <t>Klaipėdos Ievos Simonaitytės  pagrindinė mokykla</t>
  </si>
  <si>
    <t>Klaipėdos „Gabijos“ progimnazija</t>
  </si>
  <si>
    <t>Klaipėdos Salio Šemerio suaugusiųjų gimnazija</t>
  </si>
  <si>
    <t>Klaipėdos „Šaltinėlio“ mokykla-darželis</t>
  </si>
  <si>
    <t>Klaipėdos lopšelis-darželis „Du gaideliai“</t>
  </si>
  <si>
    <t>Klaipėdos „Nykštuko“ mokykla-darželis</t>
  </si>
  <si>
    <t>Klaipėdos „Varpelio“ mokykla-darželis</t>
  </si>
  <si>
    <t>Klaipėdos „Saulutės“ mokykla-darželis</t>
  </si>
  <si>
    <t>Klaipėdos „Inkarėlio“ mokykla-darželis</t>
  </si>
  <si>
    <t>Klaipėdos Marijos Montessori mokykla-darželis</t>
  </si>
  <si>
    <t>Klaipėdos „Pakalnutės“ mokykla-darželis</t>
  </si>
  <si>
    <t>Klaipėdos  lopšelis-darželis „Vyturėlis“</t>
  </si>
  <si>
    <t>Klaipėdos lopšelis-darželis „Berželis“</t>
  </si>
  <si>
    <t>Klaipėdos „Versmės“ specialioji mokykla-darželis</t>
  </si>
  <si>
    <t>Klaipėdos lopšelis-darželis „Švyturėlis“</t>
  </si>
  <si>
    <t>Klaipėdos darželis „Gintarėlis“</t>
  </si>
  <si>
    <t>Klaipėdos lopšelis-darželis „Čiauškutė“</t>
  </si>
  <si>
    <t>Klaipėdos lopšelis-darželis „Pušaitė“</t>
  </si>
  <si>
    <t>Klaipėdos lopšelis-darželis „Eglutė“</t>
  </si>
  <si>
    <t>Klaipėdos lopšelis-darželis „Giliukas“</t>
  </si>
  <si>
    <t>Klaipėdos lopšelis-darželis „Sakalėlis“</t>
  </si>
  <si>
    <t>Klaipėdos lopšelis-darželis „Pagrandukas“</t>
  </si>
  <si>
    <t>Klaipėdos lopšelis-darželis „Žiburėlis“</t>
  </si>
  <si>
    <t>Klaipėdos lopšelis-darželis „Puriena“</t>
  </si>
  <si>
    <t>Klaipėdos lopšelis-darželis „Radastėlė“</t>
  </si>
  <si>
    <t>Klaipėdos lopšelis-darželis „Liepaitė“</t>
  </si>
  <si>
    <t>Klaipėdos lopšelis-darželis „Boružėlė“</t>
  </si>
  <si>
    <t>Klaipėdos lopšelis-darželis „Bitutė“</t>
  </si>
  <si>
    <t>Klaipėdos lopšelis-darželis „Kregždutė“</t>
  </si>
  <si>
    <t>Klaipėdos lopšelis-darželis „Vėrinėlis“</t>
  </si>
  <si>
    <t>Klaipėdos lopšelis-darželis „Putinėlis“</t>
  </si>
  <si>
    <t>Klaipėdos lopšelis-darželis „Želmenėlis“</t>
  </si>
  <si>
    <t>Klaipėdos lopšelis-darželis „Obelėlė“</t>
  </si>
  <si>
    <t>Klaipėdos lopšelis-darželis „Klevelis“</t>
  </si>
  <si>
    <t>Klaipėdos lopšelis-darželis „Žilvitis“</t>
  </si>
  <si>
    <t>Klaipėdos lopšelis-darželis „Rūta“</t>
  </si>
  <si>
    <t>Klaipėdos lopšelis-darželis „Žuvėdra“</t>
  </si>
  <si>
    <t>Klaipėdos lopšelis-darželis „Pingvinukas“</t>
  </si>
  <si>
    <t>Klaipėdos lopšelis-darželis „Traukinukas“</t>
  </si>
  <si>
    <t>Klaipėdos lopšelis-darželis „Svirpliukas“</t>
  </si>
  <si>
    <t>Klaipėdos lopšelis-darželis „Volungėlė“</t>
  </si>
  <si>
    <t>Klaipėdos lopšelis-darželis „Dobiliukas“</t>
  </si>
  <si>
    <t>Klaipėdos lopšelis-darželis „Linelis“</t>
  </si>
  <si>
    <t>Klaipėdos lopšelis-darželis „Žiogelis“</t>
  </si>
  <si>
    <t>Klaipėdos lopšelis-darželis „Aušrinė“</t>
  </si>
  <si>
    <t>Klaipėdos lopšelis-darželis „Atžalynas“</t>
  </si>
  <si>
    <t>Klaipėdos lopšelis-darželis „Žemuogėlė“</t>
  </si>
  <si>
    <t>Klaipėdos lopšelis-darželis „Alksniukas“</t>
  </si>
  <si>
    <t>Klaipėdos lopšelis-darželis „Pumpurėlis“</t>
  </si>
  <si>
    <t>Klaipėdos lopšelis-darželis „Papartėlis“</t>
  </si>
  <si>
    <t>Klaipėdos lopšelis-darželis „Aitvarėlis“</t>
  </si>
  <si>
    <t>Klaipėdos lopšelis-darželis „Bangelė“</t>
  </si>
  <si>
    <t>Klaipėdos lopšelis-darželis „Ąžuoliukas“</t>
  </si>
  <si>
    <t>Klaipėdos Juozo Karoso muzikos mokykla</t>
  </si>
  <si>
    <t>Klaipėdos Jeronimo Kačinsko muzikos mokykla</t>
  </si>
  <si>
    <t>Klaipėdos Adomo Brako dailės mokykla</t>
  </si>
  <si>
    <t>Klaipėdos moksleivių saviraiškos centras</t>
  </si>
  <si>
    <t>Klaipėdos jaunimo centras</t>
  </si>
  <si>
    <t xml:space="preserve">Klaipėdos vaikų laisvalaikio centras </t>
  </si>
  <si>
    <t>Klaipėdos regos ugdymo centras</t>
  </si>
  <si>
    <t>Klaipėdos pedagogų švietimo ir kultūros centras</t>
  </si>
  <si>
    <t>Klaipėdos pedagoginė psichologinė tarnyba</t>
  </si>
  <si>
    <t>Klaipėdos Litorinos mokykla</t>
  </si>
  <si>
    <t>Socialinių reikalų departamentas</t>
  </si>
  <si>
    <t>Klaipėdos miesto socialinės paramos centras</t>
  </si>
  <si>
    <t>Klaipėdos miesto globos namai</t>
  </si>
  <si>
    <t>Neįgaliųjų  centras „Klaipėdos lakštutė“</t>
  </si>
  <si>
    <t>Klaipėdos miesto nakvynės namai</t>
  </si>
  <si>
    <t>Klaipėdos vaikų globos namai „Smiltelė“</t>
  </si>
  <si>
    <t>Klaipėdos vaikų globos namai „Rytas“</t>
  </si>
  <si>
    <t>Klaipėdos miesto šeimos ir vaiko gerovės centras</t>
  </si>
  <si>
    <t xml:space="preserve">Klaipėdos „Medeinės“ mokykla </t>
  </si>
  <si>
    <t>Klaipėdos miesto lengvosios atletikos mokykla</t>
  </si>
  <si>
    <t>Klaipėdos „Aitvaro“ gimnazija</t>
  </si>
  <si>
    <t>Klaipėdos „Aukuro“ gimnazija</t>
  </si>
  <si>
    <t>Klaipėdos Vydūno gimnazija</t>
  </si>
  <si>
    <t>Klaipėdos „Verdenės“ progimnazija</t>
  </si>
  <si>
    <t>Klaipėdos Sendvario progimnazija</t>
  </si>
  <si>
    <t>Klaipėdos Naujakiemio suaugusiųjų gimnazija</t>
  </si>
  <si>
    <t>Klaipėdos lopšelis-darželis „Šermukšnėlė“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</si>
  <si>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</si>
  <si>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</si>
  <si>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</si>
  <si>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</si>
  <si>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</si>
  <si>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</si>
  <si>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</si>
  <si>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</si>
  <si>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</si>
  <si>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</si>
  <si>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DOTACIJOS (10+13)</t>
  </si>
  <si>
    <t>Europos Sąjungos finansinės paramos lėšos (11+12)</t>
  </si>
  <si>
    <t>Einamiesiems tikslams</t>
  </si>
  <si>
    <t>Kapitalui formuoti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</si>
  <si>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</si>
  <si>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</si>
  <si>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</si>
  <si>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Archyvinių dokumentų tvarkymas</t>
  </si>
  <si>
    <t>Pirminės teisinės pagalbos teikimas</t>
  </si>
  <si>
    <t>Civilinės būklės aktų registravimas</t>
  </si>
  <si>
    <t>Gyvenamosios vietos deklaravimas</t>
  </si>
  <si>
    <t>Civilinės saugos organizavimas</t>
  </si>
  <si>
    <t>Gyventojų registro tvarkymas ir duomenų valstybės registrui teikimas</t>
  </si>
  <si>
    <t>Valstybinės žemės ir kito valstybės turto valdymas, naudojimas ir disponavimas juo patikėjimo teise</t>
  </si>
  <si>
    <t>Žemės ūkio funkcijoms vykdyti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</si>
  <si>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</si>
  <si>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</si>
  <si>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</si>
  <si>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</si>
  <si>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</si>
  <si>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</si>
  <si>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</si>
  <si>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Klaipėdos miesto baseino (50 m) su sveikatingumo centru statyba</t>
  </si>
  <si>
    <t>VšĮ Klaipėdos universitetinės ligoninės centrinio korpuso operacinės rekonstravimas</t>
  </si>
  <si>
    <t>Mokinio krepšeliui finansuoti</t>
  </si>
  <si>
    <t>Savivaldybėms perduotoms įstaigoms išlaikyti (38+39+40)</t>
  </si>
  <si>
    <t>švietimo (be mokinio krepšelio)</t>
  </si>
  <si>
    <t>socialinės apsaugos</t>
  </si>
  <si>
    <t>sveikatos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</si>
  <si>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</si>
  <si>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</si>
  <si>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</si>
  <si>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Nuomos mokestis už valstybinę žemę ir valstybinio vidaus vandenų fondo vandens telkinius 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</si>
  <si>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</si>
  <si>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</si>
  <si>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</si>
  <si>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</si>
  <si>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</si>
  <si>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</si>
  <si>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Kitos neišvardintos pajamos</t>
  </si>
  <si>
    <t>Žemė</t>
  </si>
  <si>
    <t>Pastatai ir statiniai</t>
  </si>
  <si>
    <t>KLAIPĖDOS MIESTO SAVIVALDYBĖS 2014 METŲ BIUDŽETAS</t>
  </si>
  <si>
    <t>Valstybinėms (valstybės perduotoms savivaldybėms) funkcijoms atlikti (15+...+32)</t>
  </si>
  <si>
    <t>Valstybės kapitalo investicijų programoje numatytiems projektams finansuoti (34+35)</t>
  </si>
  <si>
    <t>KITOS PAJAMOS (43+...+52)</t>
  </si>
  <si>
    <t>Ilgalaikio materialiojo turto realizavimo pajamos (55+56)</t>
  </si>
  <si>
    <t>Specialios tikslinės dotacijos (14+33+36+37+41)</t>
  </si>
  <si>
    <t>Pajamos,                     tūkst. Lt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</si>
  <si>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</si>
  <si>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</si>
  <si>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</si>
  <si>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</si>
  <si>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</si>
  <si>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</si>
  <si>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</si>
  <si>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>Savivaldybės valdymo 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</si>
  <si>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</si>
  <si>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</si>
  <si>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</si>
  <si>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</si>
  <si>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</si>
  <si>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</si>
  <si>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</si>
  <si>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</si>
  <si>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</si>
  <si>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</si>
  <si>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</si>
  <si>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</si>
  <si>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</si>
  <si>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</si>
  <si>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(specialios tikslinės dotacijos savivaldybėms perduotoms įstaigoms išlaikyti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</si>
  <si>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</si>
  <si>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</si>
  <si>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</si>
  <si>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</si>
  <si>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</si>
  <si>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r>
      <t>Subalansuoto turizmo skatinimo ir vystymo programa</t>
    </r>
    <r>
      <rPr>
        <sz val="12"/>
        <rFont val="Times New Roman"/>
        <family val="1"/>
        <charset val="186"/>
      </rPr>
      <t xml:space="preserve"> </t>
    </r>
  </si>
  <si>
    <t>Subalansuoto turizmo skatinimo ir vystymo programa (savivaldybės biudžeto lėšos)</t>
  </si>
  <si>
    <t xml:space="preserve">Subalansuoto turizmo skatinimo ir vystymo programa (paskolų lėšos) </t>
  </si>
  <si>
    <t xml:space="preserve">Savivaldybės valdymo  programa </t>
  </si>
  <si>
    <t>Savivaldybės valdymo  programa (savivaldybės biudžeto lėšos)</t>
  </si>
  <si>
    <t xml:space="preserve">Savivaldybės valdymo  programa (paskolų lėšos) 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</si>
  <si>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</si>
  <si>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Smulkiojo ir vidutinio verslo plėtros programa </t>
  </si>
  <si>
    <t>Smulkiojo ir vidutinio verslo plėtros programa (savivaldybės biudžeto lėšos)</t>
  </si>
  <si>
    <t xml:space="preserve">Smulkiojo ir vidutinio verslo plėtros programa (paskolų lėšos) </t>
  </si>
  <si>
    <t xml:space="preserve">Aplinkos apsaugos programa </t>
  </si>
  <si>
    <t>Aplinkos apsaugos programa (savivaldybės biudžeto lėšos)</t>
  </si>
  <si>
    <t xml:space="preserve">Aplinkos apsaugos programa (paskolų lėšos) </t>
  </si>
  <si>
    <t>Aplinkos apsaugos rėmimo specialioji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</si>
  <si>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</si>
  <si>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</si>
  <si>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 xml:space="preserve">Susisiekimo sistemos priežiūros ir plėtros programa (paskolų lėšos) 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</si>
  <si>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</si>
  <si>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(savivaldybės biudžeto lėšos)</t>
  </si>
  <si>
    <t xml:space="preserve">Miesto infrastruktūros objektų priežiūros ir modernizavimo programa (paskolų lėšos) </t>
  </si>
  <si>
    <t xml:space="preserve">Ugdymo proceso užtikrinimo programa </t>
  </si>
  <si>
    <t>Ugdymo proceso užtikrinimo programa (savivaldybės biudžeto lėšos)</t>
  </si>
  <si>
    <t xml:space="preserve">Ugdymo proceso užtikrinimo programa (paskolų lėšos) </t>
  </si>
  <si>
    <t xml:space="preserve">Kūno kultūros ir sporto plėtros programa </t>
  </si>
  <si>
    <t xml:space="preserve">Kūno kultūros ir sporto plėtros programa (savivaldybės biudžeto lėšos) </t>
  </si>
  <si>
    <t xml:space="preserve">Kūno kultūros ir sporto plėtros programa (specialios tikslinės dotacijos valstybės kapitalo investicijų programoje numatytiems projektams finansuoti lėšos) </t>
  </si>
  <si>
    <t xml:space="preserve">Socialinės atskirties mažinimo programa </t>
  </si>
  <si>
    <t>Socialinės atskirties mažinimo programa (savivaldybės biudžeto lėšos)</t>
  </si>
  <si>
    <t>Socialinės atskirties mažinimo programa (paskolų lėšos)</t>
  </si>
  <si>
    <r>
      <t>Sveikatos apsaugos programa</t>
    </r>
    <r>
      <rPr>
        <sz val="12"/>
        <rFont val="Times New Roman"/>
        <family val="1"/>
        <charset val="186"/>
      </rPr>
      <t xml:space="preserve"> (specialios tikslinės dotacijos valstybės kapitalo investicijų programoje numatytiems projektams finansuoti lėšos) </t>
    </r>
  </si>
  <si>
    <t>Urbanistinės plėtros departamentas</t>
  </si>
  <si>
    <t>Aplinkos apsaugos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</si>
  <si>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</si>
  <si>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</si>
  <si>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</si>
  <si>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r>
      <t xml:space="preserve">Miesto kultūrinio savitumo puoselėjimo bei kultūrinių paslaugų gerinimo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</si>
  <si>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</si>
  <si>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Ugdymo proceso užtikrinimo programa (specialios tikslinės dotacijos savivaldybėms perduotoms įstaigoms išlaikyti lėšos)</t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</si>
  <si>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</si>
  <si>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Miesto kultūrinio savitumo puoselėjimo bei kultūrinių paslaugų gerinimo programa </t>
  </si>
  <si>
    <t>Miesto kultūrinio savitumo puoselėjimo bei kultūrinių paslaugų gerinimo programa (savivaldybės biudžeto lėšos)</t>
  </si>
  <si>
    <t>Miesto kultūrinio savitumo puoselėjimo bei kultūrinių paslaugų gerinimo programa (asignavimų valdytojo pajamų įmokos)</t>
  </si>
  <si>
    <t>Ugdymo proceso užtikrinimo programa</t>
  </si>
  <si>
    <t>Ugdymo proceso užtikrinimo programa  (savivaldybės biudžeto lėšos)</t>
  </si>
  <si>
    <t>Ugdymo proceso užtikrinimo programa (specialios tikslinės dotacijos mokinio krepšeliui finansuoti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</si>
  <si>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</si>
  <si>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</si>
  <si>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</si>
  <si>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</si>
  <si>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</si>
  <si>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</si>
  <si>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</si>
  <si>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</si>
  <si>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</si>
  <si>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</si>
  <si>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</si>
  <si>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</si>
  <si>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savivaldybėms perduotoms įstaigoms išlaikyti lėšos)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</si>
  <si>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</si>
  <si>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</si>
  <si>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</si>
  <si>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</si>
  <si>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Iš viso </t>
  </si>
  <si>
    <t xml:space="preserve">valstybės biudžeto specialių tikslinių dotacijų lėšos </t>
  </si>
  <si>
    <t>MATERIALIOJO IR NEMATERIALIOJO TURTO REALIZAVIMO PAJAMOS (54)</t>
  </si>
  <si>
    <t xml:space="preserve">                       Klaipėdos miesto savivaldybės tarybos</t>
  </si>
  <si>
    <t xml:space="preserve">                       2 priedas</t>
  </si>
  <si>
    <t>KLAIPĖDOS MIESTO SAVIVALDYBĖS 2014 METŲ BIUDŽETO ASIGNAVIMAI                                  PAGAL PROGRAMAS</t>
  </si>
  <si>
    <t>Programos pavadinimas</t>
  </si>
  <si>
    <t>Asignavimų valdytojas</t>
  </si>
  <si>
    <t>Turtui įsigyti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</si>
  <si>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</si>
  <si>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</si>
  <si>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</si>
  <si>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</si>
  <si>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</si>
  <si>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</si>
  <si>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4..</t>
  </si>
  <si>
    <t>Smulkiojo ir vidutinio verslo plėtros programa</t>
  </si>
  <si>
    <t>5.</t>
  </si>
  <si>
    <t>6.</t>
  </si>
  <si>
    <t>Susisiekimo sistemos priežiūros ir plėtros programa</t>
  </si>
  <si>
    <t>7.</t>
  </si>
  <si>
    <t>Miesto infrastruktūros objektų priežiūros ir modernizavimo pograma</t>
  </si>
  <si>
    <t>Miesto kultūrinio savitumo puoselėjimo bei kultūrinių paslaugų gerinimo programa</t>
  </si>
  <si>
    <t>9.</t>
  </si>
  <si>
    <t>Jaunimo politikos plėtros programa</t>
  </si>
  <si>
    <t>10.</t>
  </si>
  <si>
    <t>11.</t>
  </si>
  <si>
    <t>12.</t>
  </si>
  <si>
    <t>13.</t>
  </si>
  <si>
    <t>Sveikatos apsaugos  programa</t>
  </si>
  <si>
    <t>14.</t>
  </si>
  <si>
    <t xml:space="preserve">Iš viso: </t>
  </si>
  <si>
    <t xml:space="preserve">                                                            Klaipėdos miesto savivaldybės tarybos</t>
  </si>
  <si>
    <t xml:space="preserve">                                                            3 priedas</t>
  </si>
  <si>
    <t>KLAIPĖDOS MIESTO SAVIVALDYBĖS 2014 M. BIUDŽETO ASIGNAVIMAI INVESTICIJŲ PROJEKTAMS FINANSUOTI PAGAL PROGRAMAS IŠ PASKOLŲ LĖŠŲ</t>
  </si>
  <si>
    <t xml:space="preserve">Subalansuoto turizmo skatinimo ir vystymo programa </t>
  </si>
  <si>
    <t xml:space="preserve">Susisiekimo sistemos priežiūros ir plėtros programa </t>
  </si>
  <si>
    <t>Išlaidos turtui įsigyti</t>
  </si>
  <si>
    <t xml:space="preserve">              (tūkst. Lt)</t>
  </si>
  <si>
    <t>Programos, įstaigos pavadinimas</t>
  </si>
  <si>
    <t>pajamų įmokos</t>
  </si>
  <si>
    <t>tikslinės paskirties lėšos</t>
  </si>
  <si>
    <t xml:space="preserve">Ugdymo ir kultūros departamentas </t>
  </si>
  <si>
    <t xml:space="preserve">Socialinių reikalų departamentas </t>
  </si>
  <si>
    <t>Klaipėdos priklausomybės ligų centras</t>
  </si>
  <si>
    <t>Iš viso:</t>
  </si>
  <si>
    <t xml:space="preserve">2014 M. SAUSIO 1 D. APYVARTINIŲ LĖŠŲ (BIUDŽETINIŲ ĮSTAIGŲ PAJAMŲ ĮMOKŲ IR PROGRAMŲ LĖŠŲ, KURIŲ TIKSLINĖ PASKIRTIS NUMATYTA ĮSTATYME, LIETUVOS RESPUBLIKOS VYRIAUSYBĖS NUTARIME AR SAVIVALDYBĖS TARYBOS SPRENDIME) LIKUTIS  </t>
  </si>
  <si>
    <t>Pajamos iš viso (1+9+42+53)</t>
  </si>
  <si>
    <t>Laisvas apyvartinių lėšų likutis 2014 m. sausio 1 d.</t>
  </si>
  <si>
    <t>Iš viso (57+58):</t>
  </si>
  <si>
    <t>Sveikatos apsaugos programa (savivaldybės biudžeto lėšos)</t>
  </si>
  <si>
    <t>iš jų įsiskolini-mams už suteiktas paslaugas, atliktus darbus ir įsigytas prekes padengti, paskoloms grąžinti</t>
  </si>
  <si>
    <t xml:space="preserve">Biudžetinė įstaiga „Klaipėdos paplūdimiai“
</t>
  </si>
  <si>
    <t>Biudžetinė įstaiga „Klaipėdos paplūdimiai“</t>
  </si>
  <si>
    <t xml:space="preserve">                                                            2014 m. vasario 13 d. sprendimo Nr. T2-</t>
  </si>
  <si>
    <t xml:space="preserve">                                                            1 priedas</t>
  </si>
  <si>
    <t xml:space="preserve">                       2014 m. vasario 13 d. sprendimo Nr. T2-</t>
  </si>
  <si>
    <t>Klaipėdos miesto savivaldybės tarybos</t>
  </si>
  <si>
    <t>2014 m. vasario 13 d. sprendimo Nr. T2-</t>
  </si>
  <si>
    <t>4 priedas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</si>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</sst>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1" applyFont="1"/>
    <xf numFmtId="0" fontId="2" fillId="0" borderId="0" xfId="2" applyFont="1"/>
    <xf numFmtId="0" fontId="3" fillId="0" borderId="0" xfId="2"/>
    <xf numFmtId="0" fontId="1" fillId="0" borderId="0" xfId="1"/>
    <xf numFmtId="0" fontId="4" fillId="0" borderId="0" xfId="1" applyFont="1"/>
    <xf numFmtId="0" fontId="5" fillId="0" borderId="0" xfId="1" applyFont="1" applyAlignment="1"/>
    <xf numFmtId="0" fontId="5" fillId="0" borderId="0" xfId="1" applyFont="1" applyBorder="1" applyAlignment="1">
      <alignment wrapText="1"/>
    </xf>
    <xf numFmtId="0" fontId="1" fillId="0" borderId="0" xfId="1" applyBorder="1"/>
    <xf numFmtId="0" fontId="5" fillId="0" borderId="0" xfId="1" applyFont="1"/>
    <xf numFmtId="0" fontId="5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0" fontId="2" fillId="0" borderId="2" xfId="1" applyFont="1" applyFill="1" applyBorder="1" applyAlignment="1">
      <alignment horizontal="center"/>
    </xf>
    <xf numFmtId="0" fontId="6" fillId="0" borderId="0" xfId="1" applyFont="1"/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49" fontId="5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7" fillId="0" borderId="0" xfId="1" applyFont="1"/>
    <xf numFmtId="0" fontId="8" fillId="0" borderId="0" xfId="1" applyFont="1"/>
    <xf numFmtId="0" fontId="2" fillId="0" borderId="2" xfId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 wrapText="1"/>
    </xf>
    <xf numFmtId="0" fontId="6" fillId="0" borderId="0" xfId="1" applyFont="1" applyFill="1"/>
    <xf numFmtId="0" fontId="1" fillId="0" borderId="0" xfId="1" applyFill="1"/>
    <xf numFmtId="164" fontId="1" fillId="0" borderId="0" xfId="1" applyNumberFormat="1"/>
    <xf numFmtId="0" fontId="5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2" fillId="0" borderId="1" xfId="2" applyFont="1" applyFill="1" applyBorder="1"/>
    <xf numFmtId="164" fontId="2" fillId="0" borderId="1" xfId="2" applyNumberFormat="1" applyFont="1" applyFill="1" applyBorder="1"/>
    <xf numFmtId="0" fontId="1" fillId="0" borderId="0" xfId="1" applyFill="1" applyBorder="1"/>
    <xf numFmtId="0" fontId="2" fillId="0" borderId="0" xfId="1" applyFont="1" applyBorder="1"/>
    <xf numFmtId="0" fontId="8" fillId="0" borderId="0" xfId="1" applyFont="1" applyBorder="1"/>
    <xf numFmtId="164" fontId="5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8" fillId="0" borderId="0" xfId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164" fontId="8" fillId="0" borderId="0" xfId="1" applyNumberFormat="1" applyFont="1" applyFill="1" applyBorder="1"/>
    <xf numFmtId="0" fontId="5" fillId="0" borderId="0" xfId="1" applyFont="1" applyFill="1" applyBorder="1"/>
    <xf numFmtId="164" fontId="9" fillId="0" borderId="0" xfId="1" applyNumberFormat="1" applyFont="1" applyBorder="1"/>
    <xf numFmtId="0" fontId="2" fillId="0" borderId="1" xfId="2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justify"/>
    </xf>
    <xf numFmtId="0" fontId="5" fillId="0" borderId="0" xfId="1" applyFont="1" applyAlignment="1">
      <alignment horizontal="center"/>
    </xf>
    <xf numFmtId="22" fontId="2" fillId="0" borderId="0" xfId="1" applyNumberFormat="1" applyFont="1"/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wrapText="1"/>
    </xf>
    <xf numFmtId="0" fontId="1" fillId="0" borderId="0" xfId="1" applyFont="1"/>
    <xf numFmtId="165" fontId="2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wrapText="1"/>
    </xf>
    <xf numFmtId="164" fontId="5" fillId="0" borderId="2" xfId="1" applyNumberFormat="1" applyFont="1" applyFill="1" applyBorder="1" applyAlignment="1">
      <alignment horizontal="center" wrapText="1"/>
    </xf>
    <xf numFmtId="0" fontId="2" fillId="0" borderId="2" xfId="1" applyFont="1" applyBorder="1" applyAlignment="1">
      <alignment wrapText="1"/>
    </xf>
    <xf numFmtId="164" fontId="2" fillId="0" borderId="2" xfId="1" applyNumberFormat="1" applyFont="1" applyFill="1" applyBorder="1" applyAlignment="1">
      <alignment horizontal="center" wrapText="1"/>
    </xf>
    <xf numFmtId="0" fontId="5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10" fillId="0" borderId="2" xfId="1" applyNumberFormat="1" applyFont="1" applyFill="1" applyBorder="1" applyAlignment="1">
      <alignment horizontal="left" wrapText="1"/>
    </xf>
    <xf numFmtId="164" fontId="5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/>
    </xf>
    <xf numFmtId="0" fontId="1" fillId="0" borderId="1" xfId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wrapText="1"/>
    </xf>
    <xf numFmtId="164" fontId="1" fillId="0" borderId="1" xfId="1" applyNumberFormat="1" applyBorder="1"/>
    <xf numFmtId="0" fontId="2" fillId="0" borderId="2" xfId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left" wrapText="1"/>
    </xf>
    <xf numFmtId="164" fontId="5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0" applyNumberFormat="1" applyFont="1" applyFill="1" applyBorder="1"/>
    <xf numFmtId="0" fontId="8" fillId="0" borderId="0" xfId="0" applyFont="1"/>
    <xf numFmtId="0" fontId="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164" fontId="0" fillId="0" borderId="0" xfId="0" applyNumberFormat="1"/>
    <xf numFmtId="0" fontId="11" fillId="0" borderId="0" xfId="0" applyFont="1" applyAlignment="1">
      <alignment horizontal="center"/>
    </xf>
    <xf numFmtId="0" fontId="0" fillId="0" borderId="1" xfId="0" applyBorder="1"/>
    <xf numFmtId="0" fontId="12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4" fontId="5" fillId="0" borderId="2" xfId="3" applyNumberFormat="1" applyFont="1" applyFill="1" applyBorder="1" applyAlignment="1" applyProtection="1">
      <alignment wrapText="1"/>
      <protection hidden="1"/>
    </xf>
    <xf numFmtId="164" fontId="5" fillId="0" borderId="2" xfId="1" applyNumberFormat="1" applyFont="1" applyFill="1" applyBorder="1" applyAlignment="1"/>
    <xf numFmtId="164" fontId="2" fillId="0" borderId="2" xfId="3" applyNumberFormat="1" applyFont="1" applyFill="1" applyBorder="1" applyAlignment="1" applyProtection="1">
      <alignment wrapText="1"/>
      <protection hidden="1"/>
    </xf>
    <xf numFmtId="164" fontId="2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164" fontId="5" fillId="0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wrapText="1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2" fillId="0" borderId="0" xfId="0" applyFont="1" applyFill="1"/>
    <xf numFmtId="0" fontId="2" fillId="0" borderId="1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13" fillId="0" borderId="0" xfId="0" applyFont="1"/>
    <xf numFmtId="0" fontId="14" fillId="0" borderId="0" xfId="0" applyFont="1"/>
    <xf numFmtId="164" fontId="5" fillId="0" borderId="2" xfId="3" applyNumberFormat="1" applyFont="1" applyFill="1" applyBorder="1" applyAlignment="1" applyProtection="1">
      <alignment horizontal="right" wrapText="1"/>
      <protection hidden="1"/>
    </xf>
    <xf numFmtId="164" fontId="5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3" borderId="2" xfId="0" applyNumberFormat="1" applyFont="1" applyFill="1" applyBorder="1" applyAlignment="1">
      <alignment horizontal="right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0" applyFont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>
      <alignment horizontal="center"/>
    </xf>
  </cellXfs>
  <cellStyles count="7">
    <cellStyle name="Įprastas" xfId="0" builtinId="0"/>
    <cellStyle name="Įprastas 2" xfId="1"/>
    <cellStyle name="Įprastas 3" xfId="2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zoomScale="115" zoomScaleNormal="115" workbookViewId="0">
      <selection activeCell="F5" sqref="F5"/>
    </sheetView>
  </sheetViews>
  <sheetFormatPr defaultRowHeight="12.75" x14ac:dyDescent="0.2"/>
  <cols>
    <col min="1" max="1" width="9.140625" style="4"/>
    <col min="2" max="2" width="60" style="4" customWidth="1"/>
    <col min="3" max="3" width="17.28515625" style="4" customWidth="1"/>
    <col min="4" max="255" width="9.140625" style="4"/>
    <col min="256" max="256" width="60" style="4" customWidth="1"/>
    <col min="257" max="257" width="17.28515625" style="4" customWidth="1"/>
    <col min="258" max="258" width="13.28515625" style="4" customWidth="1"/>
    <col min="259" max="259" width="12" style="4" customWidth="1"/>
    <col min="260" max="511" width="9.140625" style="4"/>
    <col min="512" max="512" width="60" style="4" customWidth="1"/>
    <col min="513" max="513" width="17.28515625" style="4" customWidth="1"/>
    <col min="514" max="514" width="13.28515625" style="4" customWidth="1"/>
    <col min="515" max="515" width="12" style="4" customWidth="1"/>
    <col min="516" max="767" width="9.140625" style="4"/>
    <col min="768" max="768" width="60" style="4" customWidth="1"/>
    <col min="769" max="769" width="17.28515625" style="4" customWidth="1"/>
    <col min="770" max="770" width="13.28515625" style="4" customWidth="1"/>
    <col min="771" max="771" width="12" style="4" customWidth="1"/>
    <col min="772" max="1023" width="9.140625" style="4"/>
    <col min="1024" max="1024" width="60" style="4" customWidth="1"/>
    <col min="1025" max="1025" width="17.28515625" style="4" customWidth="1"/>
    <col min="1026" max="1026" width="13.28515625" style="4" customWidth="1"/>
    <col min="1027" max="1027" width="12" style="4" customWidth="1"/>
    <col min="1028" max="1279" width="9.140625" style="4"/>
    <col min="1280" max="1280" width="60" style="4" customWidth="1"/>
    <col min="1281" max="1281" width="17.28515625" style="4" customWidth="1"/>
    <col min="1282" max="1282" width="13.28515625" style="4" customWidth="1"/>
    <col min="1283" max="1283" width="12" style="4" customWidth="1"/>
    <col min="1284" max="1535" width="9.140625" style="4"/>
    <col min="1536" max="1536" width="60" style="4" customWidth="1"/>
    <col min="1537" max="1537" width="17.28515625" style="4" customWidth="1"/>
    <col min="1538" max="1538" width="13.28515625" style="4" customWidth="1"/>
    <col min="1539" max="1539" width="12" style="4" customWidth="1"/>
    <col min="1540" max="1791" width="9.140625" style="4"/>
    <col min="1792" max="1792" width="60" style="4" customWidth="1"/>
    <col min="1793" max="1793" width="17.28515625" style="4" customWidth="1"/>
    <col min="1794" max="1794" width="13.28515625" style="4" customWidth="1"/>
    <col min="1795" max="1795" width="12" style="4" customWidth="1"/>
    <col min="1796" max="2047" width="9.140625" style="4"/>
    <col min="2048" max="2048" width="60" style="4" customWidth="1"/>
    <col min="2049" max="2049" width="17.28515625" style="4" customWidth="1"/>
    <col min="2050" max="2050" width="13.28515625" style="4" customWidth="1"/>
    <col min="2051" max="2051" width="12" style="4" customWidth="1"/>
    <col min="2052" max="2303" width="9.140625" style="4"/>
    <col min="2304" max="2304" width="60" style="4" customWidth="1"/>
    <col min="2305" max="2305" width="17.28515625" style="4" customWidth="1"/>
    <col min="2306" max="2306" width="13.28515625" style="4" customWidth="1"/>
    <col min="2307" max="2307" width="12" style="4" customWidth="1"/>
    <col min="2308" max="2559" width="9.140625" style="4"/>
    <col min="2560" max="2560" width="60" style="4" customWidth="1"/>
    <col min="2561" max="2561" width="17.28515625" style="4" customWidth="1"/>
    <col min="2562" max="2562" width="13.28515625" style="4" customWidth="1"/>
    <col min="2563" max="2563" width="12" style="4" customWidth="1"/>
    <col min="2564" max="2815" width="9.140625" style="4"/>
    <col min="2816" max="2816" width="60" style="4" customWidth="1"/>
    <col min="2817" max="2817" width="17.28515625" style="4" customWidth="1"/>
    <col min="2818" max="2818" width="13.28515625" style="4" customWidth="1"/>
    <col min="2819" max="2819" width="12" style="4" customWidth="1"/>
    <col min="2820" max="3071" width="9.140625" style="4"/>
    <col min="3072" max="3072" width="60" style="4" customWidth="1"/>
    <col min="3073" max="3073" width="17.28515625" style="4" customWidth="1"/>
    <col min="3074" max="3074" width="13.28515625" style="4" customWidth="1"/>
    <col min="3075" max="3075" width="12" style="4" customWidth="1"/>
    <col min="3076" max="3327" width="9.140625" style="4"/>
    <col min="3328" max="3328" width="60" style="4" customWidth="1"/>
    <col min="3329" max="3329" width="17.28515625" style="4" customWidth="1"/>
    <col min="3330" max="3330" width="13.28515625" style="4" customWidth="1"/>
    <col min="3331" max="3331" width="12" style="4" customWidth="1"/>
    <col min="3332" max="3583" width="9.140625" style="4"/>
    <col min="3584" max="3584" width="60" style="4" customWidth="1"/>
    <col min="3585" max="3585" width="17.28515625" style="4" customWidth="1"/>
    <col min="3586" max="3586" width="13.28515625" style="4" customWidth="1"/>
    <col min="3587" max="3587" width="12" style="4" customWidth="1"/>
    <col min="3588" max="3839" width="9.140625" style="4"/>
    <col min="3840" max="3840" width="60" style="4" customWidth="1"/>
    <col min="3841" max="3841" width="17.28515625" style="4" customWidth="1"/>
    <col min="3842" max="3842" width="13.28515625" style="4" customWidth="1"/>
    <col min="3843" max="3843" width="12" style="4" customWidth="1"/>
    <col min="3844" max="4095" width="9.140625" style="4"/>
    <col min="4096" max="4096" width="60" style="4" customWidth="1"/>
    <col min="4097" max="4097" width="17.28515625" style="4" customWidth="1"/>
    <col min="4098" max="4098" width="13.28515625" style="4" customWidth="1"/>
    <col min="4099" max="4099" width="12" style="4" customWidth="1"/>
    <col min="4100" max="4351" width="9.140625" style="4"/>
    <col min="4352" max="4352" width="60" style="4" customWidth="1"/>
    <col min="4353" max="4353" width="17.28515625" style="4" customWidth="1"/>
    <col min="4354" max="4354" width="13.28515625" style="4" customWidth="1"/>
    <col min="4355" max="4355" width="12" style="4" customWidth="1"/>
    <col min="4356" max="4607" width="9.140625" style="4"/>
    <col min="4608" max="4608" width="60" style="4" customWidth="1"/>
    <col min="4609" max="4609" width="17.28515625" style="4" customWidth="1"/>
    <col min="4610" max="4610" width="13.28515625" style="4" customWidth="1"/>
    <col min="4611" max="4611" width="12" style="4" customWidth="1"/>
    <col min="4612" max="4863" width="9.140625" style="4"/>
    <col min="4864" max="4864" width="60" style="4" customWidth="1"/>
    <col min="4865" max="4865" width="17.28515625" style="4" customWidth="1"/>
    <col min="4866" max="4866" width="13.28515625" style="4" customWidth="1"/>
    <col min="4867" max="4867" width="12" style="4" customWidth="1"/>
    <col min="4868" max="5119" width="9.140625" style="4"/>
    <col min="5120" max="5120" width="60" style="4" customWidth="1"/>
    <col min="5121" max="5121" width="17.28515625" style="4" customWidth="1"/>
    <col min="5122" max="5122" width="13.28515625" style="4" customWidth="1"/>
    <col min="5123" max="5123" width="12" style="4" customWidth="1"/>
    <col min="5124" max="5375" width="9.140625" style="4"/>
    <col min="5376" max="5376" width="60" style="4" customWidth="1"/>
    <col min="5377" max="5377" width="17.28515625" style="4" customWidth="1"/>
    <col min="5378" max="5378" width="13.28515625" style="4" customWidth="1"/>
    <col min="5379" max="5379" width="12" style="4" customWidth="1"/>
    <col min="5380" max="5631" width="9.140625" style="4"/>
    <col min="5632" max="5632" width="60" style="4" customWidth="1"/>
    <col min="5633" max="5633" width="17.28515625" style="4" customWidth="1"/>
    <col min="5634" max="5634" width="13.28515625" style="4" customWidth="1"/>
    <col min="5635" max="5635" width="12" style="4" customWidth="1"/>
    <col min="5636" max="5887" width="9.140625" style="4"/>
    <col min="5888" max="5888" width="60" style="4" customWidth="1"/>
    <col min="5889" max="5889" width="17.28515625" style="4" customWidth="1"/>
    <col min="5890" max="5890" width="13.28515625" style="4" customWidth="1"/>
    <col min="5891" max="5891" width="12" style="4" customWidth="1"/>
    <col min="5892" max="6143" width="9.140625" style="4"/>
    <col min="6144" max="6144" width="60" style="4" customWidth="1"/>
    <col min="6145" max="6145" width="17.28515625" style="4" customWidth="1"/>
    <col min="6146" max="6146" width="13.28515625" style="4" customWidth="1"/>
    <col min="6147" max="6147" width="12" style="4" customWidth="1"/>
    <col min="6148" max="6399" width="9.140625" style="4"/>
    <col min="6400" max="6400" width="60" style="4" customWidth="1"/>
    <col min="6401" max="6401" width="17.28515625" style="4" customWidth="1"/>
    <col min="6402" max="6402" width="13.28515625" style="4" customWidth="1"/>
    <col min="6403" max="6403" width="12" style="4" customWidth="1"/>
    <col min="6404" max="6655" width="9.140625" style="4"/>
    <col min="6656" max="6656" width="60" style="4" customWidth="1"/>
    <col min="6657" max="6657" width="17.28515625" style="4" customWidth="1"/>
    <col min="6658" max="6658" width="13.28515625" style="4" customWidth="1"/>
    <col min="6659" max="6659" width="12" style="4" customWidth="1"/>
    <col min="6660" max="6911" width="9.140625" style="4"/>
    <col min="6912" max="6912" width="60" style="4" customWidth="1"/>
    <col min="6913" max="6913" width="17.28515625" style="4" customWidth="1"/>
    <col min="6914" max="6914" width="13.28515625" style="4" customWidth="1"/>
    <col min="6915" max="6915" width="12" style="4" customWidth="1"/>
    <col min="6916" max="7167" width="9.140625" style="4"/>
    <col min="7168" max="7168" width="60" style="4" customWidth="1"/>
    <col min="7169" max="7169" width="17.28515625" style="4" customWidth="1"/>
    <col min="7170" max="7170" width="13.28515625" style="4" customWidth="1"/>
    <col min="7171" max="7171" width="12" style="4" customWidth="1"/>
    <col min="7172" max="7423" width="9.140625" style="4"/>
    <col min="7424" max="7424" width="60" style="4" customWidth="1"/>
    <col min="7425" max="7425" width="17.28515625" style="4" customWidth="1"/>
    <col min="7426" max="7426" width="13.28515625" style="4" customWidth="1"/>
    <col min="7427" max="7427" width="12" style="4" customWidth="1"/>
    <col min="7428" max="7679" width="9.140625" style="4"/>
    <col min="7680" max="7680" width="60" style="4" customWidth="1"/>
    <col min="7681" max="7681" width="17.28515625" style="4" customWidth="1"/>
    <col min="7682" max="7682" width="13.28515625" style="4" customWidth="1"/>
    <col min="7683" max="7683" width="12" style="4" customWidth="1"/>
    <col min="7684" max="7935" width="9.140625" style="4"/>
    <col min="7936" max="7936" width="60" style="4" customWidth="1"/>
    <col min="7937" max="7937" width="17.28515625" style="4" customWidth="1"/>
    <col min="7938" max="7938" width="13.28515625" style="4" customWidth="1"/>
    <col min="7939" max="7939" width="12" style="4" customWidth="1"/>
    <col min="7940" max="8191" width="9.140625" style="4"/>
    <col min="8192" max="8192" width="60" style="4" customWidth="1"/>
    <col min="8193" max="8193" width="17.28515625" style="4" customWidth="1"/>
    <col min="8194" max="8194" width="13.28515625" style="4" customWidth="1"/>
    <col min="8195" max="8195" width="12" style="4" customWidth="1"/>
    <col min="8196" max="8447" width="9.140625" style="4"/>
    <col min="8448" max="8448" width="60" style="4" customWidth="1"/>
    <col min="8449" max="8449" width="17.28515625" style="4" customWidth="1"/>
    <col min="8450" max="8450" width="13.28515625" style="4" customWidth="1"/>
    <col min="8451" max="8451" width="12" style="4" customWidth="1"/>
    <col min="8452" max="8703" width="9.140625" style="4"/>
    <col min="8704" max="8704" width="60" style="4" customWidth="1"/>
    <col min="8705" max="8705" width="17.28515625" style="4" customWidth="1"/>
    <col min="8706" max="8706" width="13.28515625" style="4" customWidth="1"/>
    <col min="8707" max="8707" width="12" style="4" customWidth="1"/>
    <col min="8708" max="8959" width="9.140625" style="4"/>
    <col min="8960" max="8960" width="60" style="4" customWidth="1"/>
    <col min="8961" max="8961" width="17.28515625" style="4" customWidth="1"/>
    <col min="8962" max="8962" width="13.28515625" style="4" customWidth="1"/>
    <col min="8963" max="8963" width="12" style="4" customWidth="1"/>
    <col min="8964" max="9215" width="9.140625" style="4"/>
    <col min="9216" max="9216" width="60" style="4" customWidth="1"/>
    <col min="9217" max="9217" width="17.28515625" style="4" customWidth="1"/>
    <col min="9218" max="9218" width="13.28515625" style="4" customWidth="1"/>
    <col min="9219" max="9219" width="12" style="4" customWidth="1"/>
    <col min="9220" max="9471" width="9.140625" style="4"/>
    <col min="9472" max="9472" width="60" style="4" customWidth="1"/>
    <col min="9473" max="9473" width="17.28515625" style="4" customWidth="1"/>
    <col min="9474" max="9474" width="13.28515625" style="4" customWidth="1"/>
    <col min="9475" max="9475" width="12" style="4" customWidth="1"/>
    <col min="9476" max="9727" width="9.140625" style="4"/>
    <col min="9728" max="9728" width="60" style="4" customWidth="1"/>
    <col min="9729" max="9729" width="17.28515625" style="4" customWidth="1"/>
    <col min="9730" max="9730" width="13.28515625" style="4" customWidth="1"/>
    <col min="9731" max="9731" width="12" style="4" customWidth="1"/>
    <col min="9732" max="9983" width="9.140625" style="4"/>
    <col min="9984" max="9984" width="60" style="4" customWidth="1"/>
    <col min="9985" max="9985" width="17.28515625" style="4" customWidth="1"/>
    <col min="9986" max="9986" width="13.28515625" style="4" customWidth="1"/>
    <col min="9987" max="9987" width="12" style="4" customWidth="1"/>
    <col min="9988" max="10239" width="9.140625" style="4"/>
    <col min="10240" max="10240" width="60" style="4" customWidth="1"/>
    <col min="10241" max="10241" width="17.28515625" style="4" customWidth="1"/>
    <col min="10242" max="10242" width="13.28515625" style="4" customWidth="1"/>
    <col min="10243" max="10243" width="12" style="4" customWidth="1"/>
    <col min="10244" max="10495" width="9.140625" style="4"/>
    <col min="10496" max="10496" width="60" style="4" customWidth="1"/>
    <col min="10497" max="10497" width="17.28515625" style="4" customWidth="1"/>
    <col min="10498" max="10498" width="13.28515625" style="4" customWidth="1"/>
    <col min="10499" max="10499" width="12" style="4" customWidth="1"/>
    <col min="10500" max="10751" width="9.140625" style="4"/>
    <col min="10752" max="10752" width="60" style="4" customWidth="1"/>
    <col min="10753" max="10753" width="17.28515625" style="4" customWidth="1"/>
    <col min="10754" max="10754" width="13.28515625" style="4" customWidth="1"/>
    <col min="10755" max="10755" width="12" style="4" customWidth="1"/>
    <col min="10756" max="11007" width="9.140625" style="4"/>
    <col min="11008" max="11008" width="60" style="4" customWidth="1"/>
    <col min="11009" max="11009" width="17.28515625" style="4" customWidth="1"/>
    <col min="11010" max="11010" width="13.28515625" style="4" customWidth="1"/>
    <col min="11011" max="11011" width="12" style="4" customWidth="1"/>
    <col min="11012" max="11263" width="9.140625" style="4"/>
    <col min="11264" max="11264" width="60" style="4" customWidth="1"/>
    <col min="11265" max="11265" width="17.28515625" style="4" customWidth="1"/>
    <col min="11266" max="11266" width="13.28515625" style="4" customWidth="1"/>
    <col min="11267" max="11267" width="12" style="4" customWidth="1"/>
    <col min="11268" max="11519" width="9.140625" style="4"/>
    <col min="11520" max="11520" width="60" style="4" customWidth="1"/>
    <col min="11521" max="11521" width="17.28515625" style="4" customWidth="1"/>
    <col min="11522" max="11522" width="13.28515625" style="4" customWidth="1"/>
    <col min="11523" max="11523" width="12" style="4" customWidth="1"/>
    <col min="11524" max="11775" width="9.140625" style="4"/>
    <col min="11776" max="11776" width="60" style="4" customWidth="1"/>
    <col min="11777" max="11777" width="17.28515625" style="4" customWidth="1"/>
    <col min="11778" max="11778" width="13.28515625" style="4" customWidth="1"/>
    <col min="11779" max="11779" width="12" style="4" customWidth="1"/>
    <col min="11780" max="12031" width="9.140625" style="4"/>
    <col min="12032" max="12032" width="60" style="4" customWidth="1"/>
    <col min="12033" max="12033" width="17.28515625" style="4" customWidth="1"/>
    <col min="12034" max="12034" width="13.28515625" style="4" customWidth="1"/>
    <col min="12035" max="12035" width="12" style="4" customWidth="1"/>
    <col min="12036" max="12287" width="9.140625" style="4"/>
    <col min="12288" max="12288" width="60" style="4" customWidth="1"/>
    <col min="12289" max="12289" width="17.28515625" style="4" customWidth="1"/>
    <col min="12290" max="12290" width="13.28515625" style="4" customWidth="1"/>
    <col min="12291" max="12291" width="12" style="4" customWidth="1"/>
    <col min="12292" max="12543" width="9.140625" style="4"/>
    <col min="12544" max="12544" width="60" style="4" customWidth="1"/>
    <col min="12545" max="12545" width="17.28515625" style="4" customWidth="1"/>
    <col min="12546" max="12546" width="13.28515625" style="4" customWidth="1"/>
    <col min="12547" max="12547" width="12" style="4" customWidth="1"/>
    <col min="12548" max="12799" width="9.140625" style="4"/>
    <col min="12800" max="12800" width="60" style="4" customWidth="1"/>
    <col min="12801" max="12801" width="17.28515625" style="4" customWidth="1"/>
    <col min="12802" max="12802" width="13.28515625" style="4" customWidth="1"/>
    <col min="12803" max="12803" width="12" style="4" customWidth="1"/>
    <col min="12804" max="13055" width="9.140625" style="4"/>
    <col min="13056" max="13056" width="60" style="4" customWidth="1"/>
    <col min="13057" max="13057" width="17.28515625" style="4" customWidth="1"/>
    <col min="13058" max="13058" width="13.28515625" style="4" customWidth="1"/>
    <col min="13059" max="13059" width="12" style="4" customWidth="1"/>
    <col min="13060" max="13311" width="9.140625" style="4"/>
    <col min="13312" max="13312" width="60" style="4" customWidth="1"/>
    <col min="13313" max="13313" width="17.28515625" style="4" customWidth="1"/>
    <col min="13314" max="13314" width="13.28515625" style="4" customWidth="1"/>
    <col min="13315" max="13315" width="12" style="4" customWidth="1"/>
    <col min="13316" max="13567" width="9.140625" style="4"/>
    <col min="13568" max="13568" width="60" style="4" customWidth="1"/>
    <col min="13569" max="13569" width="17.28515625" style="4" customWidth="1"/>
    <col min="13570" max="13570" width="13.28515625" style="4" customWidth="1"/>
    <col min="13571" max="13571" width="12" style="4" customWidth="1"/>
    <col min="13572" max="13823" width="9.140625" style="4"/>
    <col min="13824" max="13824" width="60" style="4" customWidth="1"/>
    <col min="13825" max="13825" width="17.28515625" style="4" customWidth="1"/>
    <col min="13826" max="13826" width="13.28515625" style="4" customWidth="1"/>
    <col min="13827" max="13827" width="12" style="4" customWidth="1"/>
    <col min="13828" max="14079" width="9.140625" style="4"/>
    <col min="14080" max="14080" width="60" style="4" customWidth="1"/>
    <col min="14081" max="14081" width="17.28515625" style="4" customWidth="1"/>
    <col min="14082" max="14082" width="13.28515625" style="4" customWidth="1"/>
    <col min="14083" max="14083" width="12" style="4" customWidth="1"/>
    <col min="14084" max="14335" width="9.140625" style="4"/>
    <col min="14336" max="14336" width="60" style="4" customWidth="1"/>
    <col min="14337" max="14337" width="17.28515625" style="4" customWidth="1"/>
    <col min="14338" max="14338" width="13.28515625" style="4" customWidth="1"/>
    <col min="14339" max="14339" width="12" style="4" customWidth="1"/>
    <col min="14340" max="14591" width="9.140625" style="4"/>
    <col min="14592" max="14592" width="60" style="4" customWidth="1"/>
    <col min="14593" max="14593" width="17.28515625" style="4" customWidth="1"/>
    <col min="14594" max="14594" width="13.28515625" style="4" customWidth="1"/>
    <col min="14595" max="14595" width="12" style="4" customWidth="1"/>
    <col min="14596" max="14847" width="9.140625" style="4"/>
    <col min="14848" max="14848" width="60" style="4" customWidth="1"/>
    <col min="14849" max="14849" width="17.28515625" style="4" customWidth="1"/>
    <col min="14850" max="14850" width="13.28515625" style="4" customWidth="1"/>
    <col min="14851" max="14851" width="12" style="4" customWidth="1"/>
    <col min="14852" max="15103" width="9.140625" style="4"/>
    <col min="15104" max="15104" width="60" style="4" customWidth="1"/>
    <col min="15105" max="15105" width="17.28515625" style="4" customWidth="1"/>
    <col min="15106" max="15106" width="13.28515625" style="4" customWidth="1"/>
    <col min="15107" max="15107" width="12" style="4" customWidth="1"/>
    <col min="15108" max="15359" width="9.140625" style="4"/>
    <col min="15360" max="15360" width="60" style="4" customWidth="1"/>
    <col min="15361" max="15361" width="17.28515625" style="4" customWidth="1"/>
    <col min="15362" max="15362" width="13.28515625" style="4" customWidth="1"/>
    <col min="15363" max="15363" width="12" style="4" customWidth="1"/>
    <col min="15364" max="15615" width="9.140625" style="4"/>
    <col min="15616" max="15616" width="60" style="4" customWidth="1"/>
    <col min="15617" max="15617" width="17.28515625" style="4" customWidth="1"/>
    <col min="15618" max="15618" width="13.28515625" style="4" customWidth="1"/>
    <col min="15619" max="15619" width="12" style="4" customWidth="1"/>
    <col min="15620" max="15871" width="9.140625" style="4"/>
    <col min="15872" max="15872" width="60" style="4" customWidth="1"/>
    <col min="15873" max="15873" width="17.28515625" style="4" customWidth="1"/>
    <col min="15874" max="15874" width="13.28515625" style="4" customWidth="1"/>
    <col min="15875" max="15875" width="12" style="4" customWidth="1"/>
    <col min="15876" max="16127" width="9.140625" style="4"/>
    <col min="16128" max="16128" width="60" style="4" customWidth="1"/>
    <col min="16129" max="16129" width="17.28515625" style="4" customWidth="1"/>
    <col min="16130" max="16130" width="13.28515625" style="4" customWidth="1"/>
    <col min="16131" max="16131" width="12" style="4" customWidth="1"/>
    <col min="16132" max="16384" width="9.140625" style="4"/>
  </cols>
  <sheetData>
    <row r="1" spans="1:3" customFormat="1" ht="16.5" customHeight="1" x14ac:dyDescent="0.25">
      <c r="A1" s="45"/>
      <c r="B1" s="123" t="s">
        <v>310</v>
      </c>
      <c r="C1" s="123"/>
    </row>
    <row r="2" spans="1:3" customFormat="1" ht="14.25" customHeight="1" x14ac:dyDescent="0.25">
      <c r="A2" s="45"/>
      <c r="B2" s="123" t="s">
        <v>332</v>
      </c>
      <c r="C2" s="123"/>
    </row>
    <row r="3" spans="1:3" customFormat="1" ht="15.75" x14ac:dyDescent="0.25">
      <c r="A3" s="46"/>
      <c r="B3" s="123" t="s">
        <v>333</v>
      </c>
      <c r="C3" s="123"/>
    </row>
    <row r="4" spans="1:3" ht="12.75" customHeight="1" x14ac:dyDescent="0.25">
      <c r="A4" s="47"/>
      <c r="B4" s="48"/>
      <c r="C4" s="48"/>
    </row>
    <row r="5" spans="1:3" ht="15.75" x14ac:dyDescent="0.25">
      <c r="A5" s="49"/>
      <c r="B5" s="6" t="s">
        <v>181</v>
      </c>
      <c r="C5" s="1"/>
    </row>
    <row r="6" spans="1:3" ht="11.25" customHeight="1" x14ac:dyDescent="0.25">
      <c r="A6" s="47"/>
      <c r="B6" s="6"/>
      <c r="C6" s="50"/>
    </row>
    <row r="7" spans="1:3" ht="15.75" x14ac:dyDescent="0.25">
      <c r="A7" s="47"/>
      <c r="B7" s="9" t="s">
        <v>129</v>
      </c>
      <c r="C7" s="1"/>
    </row>
    <row r="8" spans="1:3" ht="42.75" customHeight="1" x14ac:dyDescent="0.2">
      <c r="A8" s="51" t="s">
        <v>2</v>
      </c>
      <c r="B8" s="51" t="s">
        <v>130</v>
      </c>
      <c r="C8" s="51" t="s">
        <v>187</v>
      </c>
    </row>
    <row r="9" spans="1:3" s="53" customFormat="1" ht="15.75" x14ac:dyDescent="0.25">
      <c r="A9" s="52">
        <v>1</v>
      </c>
      <c r="B9" s="52">
        <v>2</v>
      </c>
      <c r="C9" s="52">
        <v>3</v>
      </c>
    </row>
    <row r="10" spans="1:3" ht="15.75" customHeight="1" x14ac:dyDescent="0.25">
      <c r="A10" s="54">
        <v>1</v>
      </c>
      <c r="B10" s="55" t="s">
        <v>131</v>
      </c>
      <c r="C10" s="56">
        <f>SUM(C11:C17)</f>
        <v>225300</v>
      </c>
    </row>
    <row r="11" spans="1:3" ht="15" customHeight="1" x14ac:dyDescent="0.25">
      <c r="A11" s="54">
        <v>2</v>
      </c>
      <c r="B11" s="57" t="s">
        <v>132</v>
      </c>
      <c r="C11" s="58">
        <v>177673</v>
      </c>
    </row>
    <row r="12" spans="1:3" ht="15" customHeight="1" x14ac:dyDescent="0.25">
      <c r="A12" s="54">
        <v>3</v>
      </c>
      <c r="B12" s="57" t="s">
        <v>133</v>
      </c>
      <c r="C12" s="58">
        <v>1140</v>
      </c>
    </row>
    <row r="13" spans="1:3" ht="15" customHeight="1" x14ac:dyDescent="0.25">
      <c r="A13" s="54">
        <v>4</v>
      </c>
      <c r="B13" s="57" t="s">
        <v>134</v>
      </c>
      <c r="C13" s="58">
        <v>240</v>
      </c>
    </row>
    <row r="14" spans="1:3" ht="15" customHeight="1" x14ac:dyDescent="0.25">
      <c r="A14" s="54">
        <v>5</v>
      </c>
      <c r="B14" s="57" t="s">
        <v>135</v>
      </c>
      <c r="C14" s="58">
        <v>22300</v>
      </c>
    </row>
    <row r="15" spans="1:3" ht="15" customHeight="1" x14ac:dyDescent="0.25">
      <c r="A15" s="54">
        <v>6</v>
      </c>
      <c r="B15" s="57" t="s">
        <v>136</v>
      </c>
      <c r="C15" s="58">
        <v>1500</v>
      </c>
    </row>
    <row r="16" spans="1:3" ht="15" customHeight="1" x14ac:dyDescent="0.25">
      <c r="A16" s="54">
        <v>7</v>
      </c>
      <c r="B16" s="57" t="s">
        <v>137</v>
      </c>
      <c r="C16" s="58">
        <v>430</v>
      </c>
    </row>
    <row r="17" spans="1:3" ht="15.75" x14ac:dyDescent="0.25">
      <c r="A17" s="54">
        <v>8</v>
      </c>
      <c r="B17" s="57" t="s">
        <v>138</v>
      </c>
      <c r="C17" s="58">
        <v>22017</v>
      </c>
    </row>
    <row r="18" spans="1:3" ht="15.75" x14ac:dyDescent="0.25">
      <c r="A18" s="54">
        <v>9</v>
      </c>
      <c r="B18" s="55" t="s">
        <v>139</v>
      </c>
      <c r="C18" s="56">
        <f>SUM(C19+C22)</f>
        <v>132721.1</v>
      </c>
    </row>
    <row r="19" spans="1:3" ht="15.75" x14ac:dyDescent="0.25">
      <c r="A19" s="54">
        <v>10</v>
      </c>
      <c r="B19" s="59" t="s">
        <v>140</v>
      </c>
      <c r="C19" s="56">
        <f>SUM(C20:C21)</f>
        <v>1214.4000000000001</v>
      </c>
    </row>
    <row r="20" spans="1:3" ht="15" customHeight="1" x14ac:dyDescent="0.25">
      <c r="A20" s="54">
        <v>11</v>
      </c>
      <c r="B20" s="60" t="s">
        <v>141</v>
      </c>
      <c r="C20" s="58">
        <v>677.3</v>
      </c>
    </row>
    <row r="21" spans="1:3" ht="15" customHeight="1" x14ac:dyDescent="0.25">
      <c r="A21" s="54">
        <v>12</v>
      </c>
      <c r="B21" s="60" t="s">
        <v>142</v>
      </c>
      <c r="C21" s="58">
        <v>537.1</v>
      </c>
    </row>
    <row r="22" spans="1:3" ht="15.75" customHeight="1" x14ac:dyDescent="0.25">
      <c r="A22" s="54">
        <v>13</v>
      </c>
      <c r="B22" s="55" t="s">
        <v>186</v>
      </c>
      <c r="C22" s="56">
        <f>+C23+C42+C45+C46+C50</f>
        <v>131506.70000000001</v>
      </c>
    </row>
    <row r="23" spans="1:3" ht="33.75" customHeight="1" x14ac:dyDescent="0.25">
      <c r="A23" s="54">
        <v>14</v>
      </c>
      <c r="B23" s="57" t="s">
        <v>182</v>
      </c>
      <c r="C23" s="58">
        <f>SUM(C24:C41)</f>
        <v>20104</v>
      </c>
    </row>
    <row r="24" spans="1:3" ht="15.75" x14ac:dyDescent="0.25">
      <c r="A24" s="54">
        <v>15</v>
      </c>
      <c r="B24" s="24" t="s">
        <v>143</v>
      </c>
      <c r="C24" s="58">
        <v>2</v>
      </c>
    </row>
    <row r="25" spans="1:3" ht="15.75" customHeight="1" x14ac:dyDescent="0.25">
      <c r="A25" s="54">
        <v>16</v>
      </c>
      <c r="B25" s="24" t="s">
        <v>144</v>
      </c>
      <c r="C25" s="58">
        <v>55.1</v>
      </c>
    </row>
    <row r="26" spans="1:3" ht="15.75" customHeight="1" x14ac:dyDescent="0.25">
      <c r="A26" s="54">
        <v>17</v>
      </c>
      <c r="B26" s="24" t="s">
        <v>145</v>
      </c>
      <c r="C26" s="58">
        <v>35.6</v>
      </c>
    </row>
    <row r="27" spans="1:3" ht="15.75" customHeight="1" x14ac:dyDescent="0.25">
      <c r="A27" s="54">
        <v>18</v>
      </c>
      <c r="B27" s="24" t="s">
        <v>146</v>
      </c>
      <c r="C27" s="58">
        <v>230</v>
      </c>
    </row>
    <row r="28" spans="1:3" ht="15.75" customHeight="1" x14ac:dyDescent="0.25">
      <c r="A28" s="54">
        <v>19</v>
      </c>
      <c r="B28" s="24" t="s">
        <v>147</v>
      </c>
      <c r="C28" s="58">
        <v>109.7</v>
      </c>
    </row>
    <row r="29" spans="1:3" ht="15.75" customHeight="1" x14ac:dyDescent="0.25">
      <c r="A29" s="54">
        <v>20</v>
      </c>
      <c r="B29" s="24" t="s">
        <v>148</v>
      </c>
      <c r="C29" s="58">
        <v>274.39999999999998</v>
      </c>
    </row>
    <row r="30" spans="1:3" ht="15.75" customHeight="1" x14ac:dyDescent="0.25">
      <c r="A30" s="54">
        <v>21</v>
      </c>
      <c r="B30" s="24" t="s">
        <v>149</v>
      </c>
      <c r="C30" s="58">
        <v>55.4</v>
      </c>
    </row>
    <row r="31" spans="1:3" ht="15.75" customHeight="1" x14ac:dyDescent="0.25">
      <c r="A31" s="54">
        <v>22</v>
      </c>
      <c r="B31" s="24" t="s">
        <v>150</v>
      </c>
      <c r="C31" s="58">
        <v>239.4</v>
      </c>
    </row>
    <row r="32" spans="1:3" ht="34.5" customHeight="1" x14ac:dyDescent="0.25">
      <c r="A32" s="54">
        <v>23</v>
      </c>
      <c r="B32" s="24" t="s">
        <v>151</v>
      </c>
      <c r="C32" s="58">
        <v>8.5</v>
      </c>
    </row>
    <row r="33" spans="1:3" ht="35.25" customHeight="1" x14ac:dyDescent="0.25">
      <c r="A33" s="54">
        <v>24</v>
      </c>
      <c r="B33" s="24" t="s">
        <v>152</v>
      </c>
      <c r="C33" s="58">
        <v>4</v>
      </c>
    </row>
    <row r="34" spans="1:3" ht="15.75" customHeight="1" x14ac:dyDescent="0.25">
      <c r="A34" s="54">
        <v>25</v>
      </c>
      <c r="B34" s="24" t="s">
        <v>153</v>
      </c>
      <c r="C34" s="58">
        <v>33</v>
      </c>
    </row>
    <row r="35" spans="1:3" ht="15.75" customHeight="1" x14ac:dyDescent="0.25">
      <c r="A35" s="54">
        <v>26</v>
      </c>
      <c r="B35" s="57" t="s">
        <v>154</v>
      </c>
      <c r="C35" s="58">
        <f>863.7+48.8</f>
        <v>912.5</v>
      </c>
    </row>
    <row r="36" spans="1:3" ht="32.25" customHeight="1" x14ac:dyDescent="0.25">
      <c r="A36" s="54">
        <v>27</v>
      </c>
      <c r="B36" s="24" t="s">
        <v>155</v>
      </c>
      <c r="C36" s="58">
        <v>991.1</v>
      </c>
    </row>
    <row r="37" spans="1:3" ht="15.75" customHeight="1" x14ac:dyDescent="0.25">
      <c r="A37" s="54">
        <v>28</v>
      </c>
      <c r="B37" s="24" t="s">
        <v>156</v>
      </c>
      <c r="C37" s="58">
        <v>4902.8</v>
      </c>
    </row>
    <row r="38" spans="1:3" ht="15.75" customHeight="1" x14ac:dyDescent="0.25">
      <c r="A38" s="54">
        <v>29</v>
      </c>
      <c r="B38" s="24" t="s">
        <v>157</v>
      </c>
      <c r="C38" s="58">
        <v>7464.2</v>
      </c>
    </row>
    <row r="39" spans="1:3" ht="15.75" customHeight="1" x14ac:dyDescent="0.25">
      <c r="A39" s="54">
        <v>30</v>
      </c>
      <c r="B39" s="24" t="s">
        <v>158</v>
      </c>
      <c r="C39" s="58">
        <v>3348.2</v>
      </c>
    </row>
    <row r="40" spans="1:3" ht="15.75" customHeight="1" x14ac:dyDescent="0.25">
      <c r="A40" s="54">
        <v>31</v>
      </c>
      <c r="B40" s="24" t="s">
        <v>159</v>
      </c>
      <c r="C40" s="58">
        <v>871.8</v>
      </c>
    </row>
    <row r="41" spans="1:3" ht="15.75" customHeight="1" x14ac:dyDescent="0.25">
      <c r="A41" s="54">
        <v>32</v>
      </c>
      <c r="B41" s="24" t="s">
        <v>160</v>
      </c>
      <c r="C41" s="58">
        <v>566.29999999999995</v>
      </c>
    </row>
    <row r="42" spans="1:3" ht="30.75" customHeight="1" x14ac:dyDescent="0.25">
      <c r="A42" s="54">
        <v>33</v>
      </c>
      <c r="B42" s="57" t="s">
        <v>183</v>
      </c>
      <c r="C42" s="58">
        <f>SUM(C43:C44)</f>
        <v>2580</v>
      </c>
    </row>
    <row r="43" spans="1:3" ht="18" customHeight="1" x14ac:dyDescent="0.25">
      <c r="A43" s="54">
        <v>34</v>
      </c>
      <c r="B43" s="60" t="s">
        <v>161</v>
      </c>
      <c r="C43" s="58">
        <v>1580</v>
      </c>
    </row>
    <row r="44" spans="1:3" ht="30.75" customHeight="1" x14ac:dyDescent="0.25">
      <c r="A44" s="54">
        <v>35</v>
      </c>
      <c r="B44" s="57" t="s">
        <v>162</v>
      </c>
      <c r="C44" s="58">
        <v>1000</v>
      </c>
    </row>
    <row r="45" spans="1:3" ht="15" customHeight="1" x14ac:dyDescent="0.25">
      <c r="A45" s="54">
        <v>36</v>
      </c>
      <c r="B45" s="57" t="s">
        <v>163</v>
      </c>
      <c r="C45" s="58">
        <v>101832</v>
      </c>
    </row>
    <row r="46" spans="1:3" ht="15" customHeight="1" x14ac:dyDescent="0.25">
      <c r="A46" s="54">
        <v>37</v>
      </c>
      <c r="B46" s="57" t="s">
        <v>164</v>
      </c>
      <c r="C46" s="58">
        <f>SUM(C47:C49)</f>
        <v>6931.7</v>
      </c>
    </row>
    <row r="47" spans="1:3" ht="15" customHeight="1" x14ac:dyDescent="0.25">
      <c r="A47" s="54">
        <v>38</v>
      </c>
      <c r="B47" s="57" t="s">
        <v>165</v>
      </c>
      <c r="C47" s="58">
        <v>2100.6999999999998</v>
      </c>
    </row>
    <row r="48" spans="1:3" ht="15" customHeight="1" x14ac:dyDescent="0.25">
      <c r="A48" s="54">
        <v>39</v>
      </c>
      <c r="B48" s="57" t="s">
        <v>166</v>
      </c>
      <c r="C48" s="58">
        <v>1908</v>
      </c>
    </row>
    <row r="49" spans="1:3" ht="15" customHeight="1" x14ac:dyDescent="0.25">
      <c r="A49" s="54">
        <v>40</v>
      </c>
      <c r="B49" s="57" t="s">
        <v>167</v>
      </c>
      <c r="C49" s="58">
        <v>2923</v>
      </c>
    </row>
    <row r="50" spans="1:3" ht="35.25" customHeight="1" x14ac:dyDescent="0.25">
      <c r="A50" s="54">
        <v>41</v>
      </c>
      <c r="B50" s="57" t="s">
        <v>168</v>
      </c>
      <c r="C50" s="58">
        <v>59</v>
      </c>
    </row>
    <row r="51" spans="1:3" ht="14.25" customHeight="1" x14ac:dyDescent="0.25">
      <c r="A51" s="54">
        <v>42</v>
      </c>
      <c r="B51" s="55" t="s">
        <v>184</v>
      </c>
      <c r="C51" s="56">
        <f>SUM(C52:C61)</f>
        <v>32765.4</v>
      </c>
    </row>
    <row r="52" spans="1:3" ht="15" customHeight="1" x14ac:dyDescent="0.25">
      <c r="A52" s="54">
        <v>43</v>
      </c>
      <c r="B52" s="57" t="s">
        <v>169</v>
      </c>
      <c r="C52" s="58">
        <v>110</v>
      </c>
    </row>
    <row r="53" spans="1:3" ht="16.5" customHeight="1" x14ac:dyDescent="0.25">
      <c r="A53" s="54">
        <v>44</v>
      </c>
      <c r="B53" s="57" t="s">
        <v>170</v>
      </c>
      <c r="C53" s="58">
        <v>1730</v>
      </c>
    </row>
    <row r="54" spans="1:3" ht="29.25" customHeight="1" x14ac:dyDescent="0.25">
      <c r="A54" s="54">
        <v>45</v>
      </c>
      <c r="B54" s="57" t="s">
        <v>171</v>
      </c>
      <c r="C54" s="58">
        <v>7100</v>
      </c>
    </row>
    <row r="55" spans="1:3" ht="17.25" customHeight="1" x14ac:dyDescent="0.25">
      <c r="A55" s="54">
        <v>46</v>
      </c>
      <c r="B55" s="57" t="s">
        <v>172</v>
      </c>
      <c r="C55" s="58">
        <v>80</v>
      </c>
    </row>
    <row r="56" spans="1:3" ht="15.75" x14ac:dyDescent="0.25">
      <c r="A56" s="54">
        <v>47</v>
      </c>
      <c r="B56" s="57" t="s">
        <v>173</v>
      </c>
      <c r="C56" s="58">
        <v>4431.1000000000004</v>
      </c>
    </row>
    <row r="57" spans="1:3" ht="17.25" customHeight="1" x14ac:dyDescent="0.25">
      <c r="A57" s="54">
        <v>48</v>
      </c>
      <c r="B57" s="57" t="s">
        <v>174</v>
      </c>
      <c r="C57" s="58">
        <f>480.9+2500+477.8</f>
        <v>3458.7000000000003</v>
      </c>
    </row>
    <row r="58" spans="1:3" ht="34.5" customHeight="1" x14ac:dyDescent="0.25">
      <c r="A58" s="54">
        <v>49</v>
      </c>
      <c r="B58" s="57" t="s">
        <v>175</v>
      </c>
      <c r="C58" s="58">
        <v>14825.6</v>
      </c>
    </row>
    <row r="59" spans="1:3" ht="16.5" customHeight="1" x14ac:dyDescent="0.25">
      <c r="A59" s="54">
        <v>50</v>
      </c>
      <c r="B59" s="57" t="s">
        <v>176</v>
      </c>
      <c r="C59" s="58">
        <v>700</v>
      </c>
    </row>
    <row r="60" spans="1:3" ht="16.5" customHeight="1" x14ac:dyDescent="0.25">
      <c r="A60" s="54">
        <v>51</v>
      </c>
      <c r="B60" s="57" t="s">
        <v>177</v>
      </c>
      <c r="C60" s="58">
        <v>10</v>
      </c>
    </row>
    <row r="61" spans="1:3" ht="15.75" x14ac:dyDescent="0.25">
      <c r="A61" s="54">
        <v>52</v>
      </c>
      <c r="B61" s="57" t="s">
        <v>178</v>
      </c>
      <c r="C61" s="58">
        <f>165+155</f>
        <v>320</v>
      </c>
    </row>
    <row r="62" spans="1:3" ht="31.5" x14ac:dyDescent="0.25">
      <c r="A62" s="54">
        <v>53</v>
      </c>
      <c r="B62" s="55" t="s">
        <v>280</v>
      </c>
      <c r="C62" s="56">
        <f>SUM(C63)</f>
        <v>1800</v>
      </c>
    </row>
    <row r="63" spans="1:3" ht="15.75" x14ac:dyDescent="0.25">
      <c r="A63" s="54">
        <v>54</v>
      </c>
      <c r="B63" s="55" t="s">
        <v>185</v>
      </c>
      <c r="C63" s="56">
        <f>SUM(C64:C65)</f>
        <v>1800</v>
      </c>
    </row>
    <row r="64" spans="1:3" ht="15" customHeight="1" x14ac:dyDescent="0.25">
      <c r="A64" s="54">
        <v>55</v>
      </c>
      <c r="B64" s="57" t="s">
        <v>179</v>
      </c>
      <c r="C64" s="58">
        <v>1500</v>
      </c>
    </row>
    <row r="65" spans="1:3" ht="15" customHeight="1" x14ac:dyDescent="0.25">
      <c r="A65" s="54">
        <v>56</v>
      </c>
      <c r="B65" s="57" t="s">
        <v>180</v>
      </c>
      <c r="C65" s="58">
        <v>300</v>
      </c>
    </row>
    <row r="66" spans="1:3" ht="15.75" customHeight="1" x14ac:dyDescent="0.25">
      <c r="A66" s="54">
        <v>57</v>
      </c>
      <c r="B66" s="59" t="s">
        <v>325</v>
      </c>
      <c r="C66" s="56">
        <f>+C10+C18+C51+C62</f>
        <v>392586.5</v>
      </c>
    </row>
    <row r="67" spans="1:3" ht="15.75" x14ac:dyDescent="0.25">
      <c r="A67" s="54">
        <v>58</v>
      </c>
      <c r="B67" s="119" t="s">
        <v>326</v>
      </c>
      <c r="C67" s="120">
        <v>4201.3</v>
      </c>
    </row>
    <row r="68" spans="1:3" ht="15.75" x14ac:dyDescent="0.25">
      <c r="A68" s="54">
        <v>59</v>
      </c>
      <c r="B68" s="119" t="s">
        <v>327</v>
      </c>
      <c r="C68" s="121">
        <f>+C66+C67</f>
        <v>396787.8</v>
      </c>
    </row>
    <row r="69" spans="1:3" ht="15.75" x14ac:dyDescent="0.25">
      <c r="A69" s="1"/>
      <c r="B69" s="1"/>
      <c r="C69" s="1"/>
    </row>
    <row r="70" spans="1:3" ht="15.75" x14ac:dyDescent="0.25">
      <c r="A70" s="1"/>
      <c r="B70" s="1"/>
      <c r="C70" s="1"/>
    </row>
    <row r="71" spans="1:3" ht="15.75" x14ac:dyDescent="0.25">
      <c r="A71" s="1"/>
      <c r="B71" s="1"/>
      <c r="C71" s="1"/>
    </row>
  </sheetData>
  <mergeCells count="3">
    <mergeCell ref="B1:C1"/>
    <mergeCell ref="B2:C2"/>
    <mergeCell ref="B3:C3"/>
  </mergeCells>
  <pageMargins left="0.9055118110236221" right="0.51181102362204722" top="0.74803149606299213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showZeros="0" zoomScale="115" zoomScaleNormal="115" workbookViewId="0">
      <selection activeCell="B2" sqref="B2:B4"/>
    </sheetView>
  </sheetViews>
  <sheetFormatPr defaultColWidth="10.140625" defaultRowHeight="15" x14ac:dyDescent="0.2"/>
  <cols>
    <col min="1" max="1" width="6" style="68" customWidth="1"/>
    <col min="2" max="2" width="44" style="4" customWidth="1"/>
    <col min="3" max="3" width="9.85546875" style="4" customWidth="1"/>
    <col min="4" max="4" width="10.140625" style="4" customWidth="1"/>
    <col min="5" max="5" width="9.85546875" style="4" customWidth="1"/>
    <col min="6" max="6" width="8.7109375" style="4" customWidth="1"/>
    <col min="7" max="7" width="10.42578125" style="4" customWidth="1"/>
    <col min="8" max="252" width="10.140625" style="4"/>
    <col min="253" max="253" width="6" style="4" customWidth="1"/>
    <col min="254" max="254" width="44" style="4" customWidth="1"/>
    <col min="255" max="255" width="9.85546875" style="4" customWidth="1"/>
    <col min="256" max="256" width="12.42578125" style="4" customWidth="1"/>
    <col min="257" max="257" width="9.85546875" style="4" customWidth="1"/>
    <col min="258" max="258" width="8.7109375" style="4" customWidth="1"/>
    <col min="259" max="259" width="10.42578125" style="4" customWidth="1"/>
    <col min="260" max="508" width="10.140625" style="4"/>
    <col min="509" max="509" width="6" style="4" customWidth="1"/>
    <col min="510" max="510" width="44" style="4" customWidth="1"/>
    <col min="511" max="511" width="9.85546875" style="4" customWidth="1"/>
    <col min="512" max="512" width="12.42578125" style="4" customWidth="1"/>
    <col min="513" max="513" width="9.85546875" style="4" customWidth="1"/>
    <col min="514" max="514" width="8.7109375" style="4" customWidth="1"/>
    <col min="515" max="515" width="10.42578125" style="4" customWidth="1"/>
    <col min="516" max="764" width="10.140625" style="4"/>
    <col min="765" max="765" width="6" style="4" customWidth="1"/>
    <col min="766" max="766" width="44" style="4" customWidth="1"/>
    <col min="767" max="767" width="9.85546875" style="4" customWidth="1"/>
    <col min="768" max="768" width="12.42578125" style="4" customWidth="1"/>
    <col min="769" max="769" width="9.85546875" style="4" customWidth="1"/>
    <col min="770" max="770" width="8.7109375" style="4" customWidth="1"/>
    <col min="771" max="771" width="10.42578125" style="4" customWidth="1"/>
    <col min="772" max="1020" width="10.140625" style="4"/>
    <col min="1021" max="1021" width="6" style="4" customWidth="1"/>
    <col min="1022" max="1022" width="44" style="4" customWidth="1"/>
    <col min="1023" max="1023" width="9.85546875" style="4" customWidth="1"/>
    <col min="1024" max="1024" width="12.42578125" style="4" customWidth="1"/>
    <col min="1025" max="1025" width="9.85546875" style="4" customWidth="1"/>
    <col min="1026" max="1026" width="8.7109375" style="4" customWidth="1"/>
    <col min="1027" max="1027" width="10.42578125" style="4" customWidth="1"/>
    <col min="1028" max="1276" width="10.140625" style="4"/>
    <col min="1277" max="1277" width="6" style="4" customWidth="1"/>
    <col min="1278" max="1278" width="44" style="4" customWidth="1"/>
    <col min="1279" max="1279" width="9.85546875" style="4" customWidth="1"/>
    <col min="1280" max="1280" width="12.42578125" style="4" customWidth="1"/>
    <col min="1281" max="1281" width="9.85546875" style="4" customWidth="1"/>
    <col min="1282" max="1282" width="8.7109375" style="4" customWidth="1"/>
    <col min="1283" max="1283" width="10.42578125" style="4" customWidth="1"/>
    <col min="1284" max="1532" width="10.140625" style="4"/>
    <col min="1533" max="1533" width="6" style="4" customWidth="1"/>
    <col min="1534" max="1534" width="44" style="4" customWidth="1"/>
    <col min="1535" max="1535" width="9.85546875" style="4" customWidth="1"/>
    <col min="1536" max="1536" width="12.42578125" style="4" customWidth="1"/>
    <col min="1537" max="1537" width="9.85546875" style="4" customWidth="1"/>
    <col min="1538" max="1538" width="8.7109375" style="4" customWidth="1"/>
    <col min="1539" max="1539" width="10.42578125" style="4" customWidth="1"/>
    <col min="1540" max="1788" width="10.140625" style="4"/>
    <col min="1789" max="1789" width="6" style="4" customWidth="1"/>
    <col min="1790" max="1790" width="44" style="4" customWidth="1"/>
    <col min="1791" max="1791" width="9.85546875" style="4" customWidth="1"/>
    <col min="1792" max="1792" width="12.42578125" style="4" customWidth="1"/>
    <col min="1793" max="1793" width="9.85546875" style="4" customWidth="1"/>
    <col min="1794" max="1794" width="8.7109375" style="4" customWidth="1"/>
    <col min="1795" max="1795" width="10.42578125" style="4" customWidth="1"/>
    <col min="1796" max="2044" width="10.140625" style="4"/>
    <col min="2045" max="2045" width="6" style="4" customWidth="1"/>
    <col min="2046" max="2046" width="44" style="4" customWidth="1"/>
    <col min="2047" max="2047" width="9.85546875" style="4" customWidth="1"/>
    <col min="2048" max="2048" width="12.42578125" style="4" customWidth="1"/>
    <col min="2049" max="2049" width="9.85546875" style="4" customWidth="1"/>
    <col min="2050" max="2050" width="8.7109375" style="4" customWidth="1"/>
    <col min="2051" max="2051" width="10.42578125" style="4" customWidth="1"/>
    <col min="2052" max="2300" width="10.140625" style="4"/>
    <col min="2301" max="2301" width="6" style="4" customWidth="1"/>
    <col min="2302" max="2302" width="44" style="4" customWidth="1"/>
    <col min="2303" max="2303" width="9.85546875" style="4" customWidth="1"/>
    <col min="2304" max="2304" width="12.42578125" style="4" customWidth="1"/>
    <col min="2305" max="2305" width="9.85546875" style="4" customWidth="1"/>
    <col min="2306" max="2306" width="8.7109375" style="4" customWidth="1"/>
    <col min="2307" max="2307" width="10.42578125" style="4" customWidth="1"/>
    <col min="2308" max="2556" width="10.140625" style="4"/>
    <col min="2557" max="2557" width="6" style="4" customWidth="1"/>
    <col min="2558" max="2558" width="44" style="4" customWidth="1"/>
    <col min="2559" max="2559" width="9.85546875" style="4" customWidth="1"/>
    <col min="2560" max="2560" width="12.42578125" style="4" customWidth="1"/>
    <col min="2561" max="2561" width="9.85546875" style="4" customWidth="1"/>
    <col min="2562" max="2562" width="8.7109375" style="4" customWidth="1"/>
    <col min="2563" max="2563" width="10.42578125" style="4" customWidth="1"/>
    <col min="2564" max="2812" width="10.140625" style="4"/>
    <col min="2813" max="2813" width="6" style="4" customWidth="1"/>
    <col min="2814" max="2814" width="44" style="4" customWidth="1"/>
    <col min="2815" max="2815" width="9.85546875" style="4" customWidth="1"/>
    <col min="2816" max="2816" width="12.42578125" style="4" customWidth="1"/>
    <col min="2817" max="2817" width="9.85546875" style="4" customWidth="1"/>
    <col min="2818" max="2818" width="8.7109375" style="4" customWidth="1"/>
    <col min="2819" max="2819" width="10.42578125" style="4" customWidth="1"/>
    <col min="2820" max="3068" width="10.140625" style="4"/>
    <col min="3069" max="3069" width="6" style="4" customWidth="1"/>
    <col min="3070" max="3070" width="44" style="4" customWidth="1"/>
    <col min="3071" max="3071" width="9.85546875" style="4" customWidth="1"/>
    <col min="3072" max="3072" width="12.42578125" style="4" customWidth="1"/>
    <col min="3073" max="3073" width="9.85546875" style="4" customWidth="1"/>
    <col min="3074" max="3074" width="8.7109375" style="4" customWidth="1"/>
    <col min="3075" max="3075" width="10.42578125" style="4" customWidth="1"/>
    <col min="3076" max="3324" width="10.140625" style="4"/>
    <col min="3325" max="3325" width="6" style="4" customWidth="1"/>
    <col min="3326" max="3326" width="44" style="4" customWidth="1"/>
    <col min="3327" max="3327" width="9.85546875" style="4" customWidth="1"/>
    <col min="3328" max="3328" width="12.42578125" style="4" customWidth="1"/>
    <col min="3329" max="3329" width="9.85546875" style="4" customWidth="1"/>
    <col min="3330" max="3330" width="8.7109375" style="4" customWidth="1"/>
    <col min="3331" max="3331" width="10.42578125" style="4" customWidth="1"/>
    <col min="3332" max="3580" width="10.140625" style="4"/>
    <col min="3581" max="3581" width="6" style="4" customWidth="1"/>
    <col min="3582" max="3582" width="44" style="4" customWidth="1"/>
    <col min="3583" max="3583" width="9.85546875" style="4" customWidth="1"/>
    <col min="3584" max="3584" width="12.42578125" style="4" customWidth="1"/>
    <col min="3585" max="3585" width="9.85546875" style="4" customWidth="1"/>
    <col min="3586" max="3586" width="8.7109375" style="4" customWidth="1"/>
    <col min="3587" max="3587" width="10.42578125" style="4" customWidth="1"/>
    <col min="3588" max="3836" width="10.140625" style="4"/>
    <col min="3837" max="3837" width="6" style="4" customWidth="1"/>
    <col min="3838" max="3838" width="44" style="4" customWidth="1"/>
    <col min="3839" max="3839" width="9.85546875" style="4" customWidth="1"/>
    <col min="3840" max="3840" width="12.42578125" style="4" customWidth="1"/>
    <col min="3841" max="3841" width="9.85546875" style="4" customWidth="1"/>
    <col min="3842" max="3842" width="8.7109375" style="4" customWidth="1"/>
    <col min="3843" max="3843" width="10.42578125" style="4" customWidth="1"/>
    <col min="3844" max="4092" width="10.140625" style="4"/>
    <col min="4093" max="4093" width="6" style="4" customWidth="1"/>
    <col min="4094" max="4094" width="44" style="4" customWidth="1"/>
    <col min="4095" max="4095" width="9.85546875" style="4" customWidth="1"/>
    <col min="4096" max="4096" width="12.42578125" style="4" customWidth="1"/>
    <col min="4097" max="4097" width="9.85546875" style="4" customWidth="1"/>
    <col min="4098" max="4098" width="8.7109375" style="4" customWidth="1"/>
    <col min="4099" max="4099" width="10.42578125" style="4" customWidth="1"/>
    <col min="4100" max="4348" width="10.140625" style="4"/>
    <col min="4349" max="4349" width="6" style="4" customWidth="1"/>
    <col min="4350" max="4350" width="44" style="4" customWidth="1"/>
    <col min="4351" max="4351" width="9.85546875" style="4" customWidth="1"/>
    <col min="4352" max="4352" width="12.42578125" style="4" customWidth="1"/>
    <col min="4353" max="4353" width="9.85546875" style="4" customWidth="1"/>
    <col min="4354" max="4354" width="8.7109375" style="4" customWidth="1"/>
    <col min="4355" max="4355" width="10.42578125" style="4" customWidth="1"/>
    <col min="4356" max="4604" width="10.140625" style="4"/>
    <col min="4605" max="4605" width="6" style="4" customWidth="1"/>
    <col min="4606" max="4606" width="44" style="4" customWidth="1"/>
    <col min="4607" max="4607" width="9.85546875" style="4" customWidth="1"/>
    <col min="4608" max="4608" width="12.42578125" style="4" customWidth="1"/>
    <col min="4609" max="4609" width="9.85546875" style="4" customWidth="1"/>
    <col min="4610" max="4610" width="8.7109375" style="4" customWidth="1"/>
    <col min="4611" max="4611" width="10.42578125" style="4" customWidth="1"/>
    <col min="4612" max="4860" width="10.140625" style="4"/>
    <col min="4861" max="4861" width="6" style="4" customWidth="1"/>
    <col min="4862" max="4862" width="44" style="4" customWidth="1"/>
    <col min="4863" max="4863" width="9.85546875" style="4" customWidth="1"/>
    <col min="4864" max="4864" width="12.42578125" style="4" customWidth="1"/>
    <col min="4865" max="4865" width="9.85546875" style="4" customWidth="1"/>
    <col min="4866" max="4866" width="8.7109375" style="4" customWidth="1"/>
    <col min="4867" max="4867" width="10.42578125" style="4" customWidth="1"/>
    <col min="4868" max="5116" width="10.140625" style="4"/>
    <col min="5117" max="5117" width="6" style="4" customWidth="1"/>
    <col min="5118" max="5118" width="44" style="4" customWidth="1"/>
    <col min="5119" max="5119" width="9.85546875" style="4" customWidth="1"/>
    <col min="5120" max="5120" width="12.42578125" style="4" customWidth="1"/>
    <col min="5121" max="5121" width="9.85546875" style="4" customWidth="1"/>
    <col min="5122" max="5122" width="8.7109375" style="4" customWidth="1"/>
    <col min="5123" max="5123" width="10.42578125" style="4" customWidth="1"/>
    <col min="5124" max="5372" width="10.140625" style="4"/>
    <col min="5373" max="5373" width="6" style="4" customWidth="1"/>
    <col min="5374" max="5374" width="44" style="4" customWidth="1"/>
    <col min="5375" max="5375" width="9.85546875" style="4" customWidth="1"/>
    <col min="5376" max="5376" width="12.42578125" style="4" customWidth="1"/>
    <col min="5377" max="5377" width="9.85546875" style="4" customWidth="1"/>
    <col min="5378" max="5378" width="8.7109375" style="4" customWidth="1"/>
    <col min="5379" max="5379" width="10.42578125" style="4" customWidth="1"/>
    <col min="5380" max="5628" width="10.140625" style="4"/>
    <col min="5629" max="5629" width="6" style="4" customWidth="1"/>
    <col min="5630" max="5630" width="44" style="4" customWidth="1"/>
    <col min="5631" max="5631" width="9.85546875" style="4" customWidth="1"/>
    <col min="5632" max="5632" width="12.42578125" style="4" customWidth="1"/>
    <col min="5633" max="5633" width="9.85546875" style="4" customWidth="1"/>
    <col min="5634" max="5634" width="8.7109375" style="4" customWidth="1"/>
    <col min="5635" max="5635" width="10.42578125" style="4" customWidth="1"/>
    <col min="5636" max="5884" width="10.140625" style="4"/>
    <col min="5885" max="5885" width="6" style="4" customWidth="1"/>
    <col min="5886" max="5886" width="44" style="4" customWidth="1"/>
    <col min="5887" max="5887" width="9.85546875" style="4" customWidth="1"/>
    <col min="5888" max="5888" width="12.42578125" style="4" customWidth="1"/>
    <col min="5889" max="5889" width="9.85546875" style="4" customWidth="1"/>
    <col min="5890" max="5890" width="8.7109375" style="4" customWidth="1"/>
    <col min="5891" max="5891" width="10.42578125" style="4" customWidth="1"/>
    <col min="5892" max="6140" width="10.140625" style="4"/>
    <col min="6141" max="6141" width="6" style="4" customWidth="1"/>
    <col min="6142" max="6142" width="44" style="4" customWidth="1"/>
    <col min="6143" max="6143" width="9.85546875" style="4" customWidth="1"/>
    <col min="6144" max="6144" width="12.42578125" style="4" customWidth="1"/>
    <col min="6145" max="6145" width="9.85546875" style="4" customWidth="1"/>
    <col min="6146" max="6146" width="8.7109375" style="4" customWidth="1"/>
    <col min="6147" max="6147" width="10.42578125" style="4" customWidth="1"/>
    <col min="6148" max="6396" width="10.140625" style="4"/>
    <col min="6397" max="6397" width="6" style="4" customWidth="1"/>
    <col min="6398" max="6398" width="44" style="4" customWidth="1"/>
    <col min="6399" max="6399" width="9.85546875" style="4" customWidth="1"/>
    <col min="6400" max="6400" width="12.42578125" style="4" customWidth="1"/>
    <col min="6401" max="6401" width="9.85546875" style="4" customWidth="1"/>
    <col min="6402" max="6402" width="8.7109375" style="4" customWidth="1"/>
    <col min="6403" max="6403" width="10.42578125" style="4" customWidth="1"/>
    <col min="6404" max="6652" width="10.140625" style="4"/>
    <col min="6653" max="6653" width="6" style="4" customWidth="1"/>
    <col min="6654" max="6654" width="44" style="4" customWidth="1"/>
    <col min="6655" max="6655" width="9.85546875" style="4" customWidth="1"/>
    <col min="6656" max="6656" width="12.42578125" style="4" customWidth="1"/>
    <col min="6657" max="6657" width="9.85546875" style="4" customWidth="1"/>
    <col min="6658" max="6658" width="8.7109375" style="4" customWidth="1"/>
    <col min="6659" max="6659" width="10.42578125" style="4" customWidth="1"/>
    <col min="6660" max="6908" width="10.140625" style="4"/>
    <col min="6909" max="6909" width="6" style="4" customWidth="1"/>
    <col min="6910" max="6910" width="44" style="4" customWidth="1"/>
    <col min="6911" max="6911" width="9.85546875" style="4" customWidth="1"/>
    <col min="6912" max="6912" width="12.42578125" style="4" customWidth="1"/>
    <col min="6913" max="6913" width="9.85546875" style="4" customWidth="1"/>
    <col min="6914" max="6914" width="8.7109375" style="4" customWidth="1"/>
    <col min="6915" max="6915" width="10.42578125" style="4" customWidth="1"/>
    <col min="6916" max="7164" width="10.140625" style="4"/>
    <col min="7165" max="7165" width="6" style="4" customWidth="1"/>
    <col min="7166" max="7166" width="44" style="4" customWidth="1"/>
    <col min="7167" max="7167" width="9.85546875" style="4" customWidth="1"/>
    <col min="7168" max="7168" width="12.42578125" style="4" customWidth="1"/>
    <col min="7169" max="7169" width="9.85546875" style="4" customWidth="1"/>
    <col min="7170" max="7170" width="8.7109375" style="4" customWidth="1"/>
    <col min="7171" max="7171" width="10.42578125" style="4" customWidth="1"/>
    <col min="7172" max="7420" width="10.140625" style="4"/>
    <col min="7421" max="7421" width="6" style="4" customWidth="1"/>
    <col min="7422" max="7422" width="44" style="4" customWidth="1"/>
    <col min="7423" max="7423" width="9.85546875" style="4" customWidth="1"/>
    <col min="7424" max="7424" width="12.42578125" style="4" customWidth="1"/>
    <col min="7425" max="7425" width="9.85546875" style="4" customWidth="1"/>
    <col min="7426" max="7426" width="8.7109375" style="4" customWidth="1"/>
    <col min="7427" max="7427" width="10.42578125" style="4" customWidth="1"/>
    <col min="7428" max="7676" width="10.140625" style="4"/>
    <col min="7677" max="7677" width="6" style="4" customWidth="1"/>
    <col min="7678" max="7678" width="44" style="4" customWidth="1"/>
    <col min="7679" max="7679" width="9.85546875" style="4" customWidth="1"/>
    <col min="7680" max="7680" width="12.42578125" style="4" customWidth="1"/>
    <col min="7681" max="7681" width="9.85546875" style="4" customWidth="1"/>
    <col min="7682" max="7682" width="8.7109375" style="4" customWidth="1"/>
    <col min="7683" max="7683" width="10.42578125" style="4" customWidth="1"/>
    <col min="7684" max="7932" width="10.140625" style="4"/>
    <col min="7933" max="7933" width="6" style="4" customWidth="1"/>
    <col min="7934" max="7934" width="44" style="4" customWidth="1"/>
    <col min="7935" max="7935" width="9.85546875" style="4" customWidth="1"/>
    <col min="7936" max="7936" width="12.42578125" style="4" customWidth="1"/>
    <col min="7937" max="7937" width="9.85546875" style="4" customWidth="1"/>
    <col min="7938" max="7938" width="8.7109375" style="4" customWidth="1"/>
    <col min="7939" max="7939" width="10.42578125" style="4" customWidth="1"/>
    <col min="7940" max="8188" width="10.140625" style="4"/>
    <col min="8189" max="8189" width="6" style="4" customWidth="1"/>
    <col min="8190" max="8190" width="44" style="4" customWidth="1"/>
    <col min="8191" max="8191" width="9.85546875" style="4" customWidth="1"/>
    <col min="8192" max="8192" width="12.42578125" style="4" customWidth="1"/>
    <col min="8193" max="8193" width="9.85546875" style="4" customWidth="1"/>
    <col min="8194" max="8194" width="8.7109375" style="4" customWidth="1"/>
    <col min="8195" max="8195" width="10.42578125" style="4" customWidth="1"/>
    <col min="8196" max="8444" width="10.140625" style="4"/>
    <col min="8445" max="8445" width="6" style="4" customWidth="1"/>
    <col min="8446" max="8446" width="44" style="4" customWidth="1"/>
    <col min="8447" max="8447" width="9.85546875" style="4" customWidth="1"/>
    <col min="8448" max="8448" width="12.42578125" style="4" customWidth="1"/>
    <col min="8449" max="8449" width="9.85546875" style="4" customWidth="1"/>
    <col min="8450" max="8450" width="8.7109375" style="4" customWidth="1"/>
    <col min="8451" max="8451" width="10.42578125" style="4" customWidth="1"/>
    <col min="8452" max="8700" width="10.140625" style="4"/>
    <col min="8701" max="8701" width="6" style="4" customWidth="1"/>
    <col min="8702" max="8702" width="44" style="4" customWidth="1"/>
    <col min="8703" max="8703" width="9.85546875" style="4" customWidth="1"/>
    <col min="8704" max="8704" width="12.42578125" style="4" customWidth="1"/>
    <col min="8705" max="8705" width="9.85546875" style="4" customWidth="1"/>
    <col min="8706" max="8706" width="8.7109375" style="4" customWidth="1"/>
    <col min="8707" max="8707" width="10.42578125" style="4" customWidth="1"/>
    <col min="8708" max="8956" width="10.140625" style="4"/>
    <col min="8957" max="8957" width="6" style="4" customWidth="1"/>
    <col min="8958" max="8958" width="44" style="4" customWidth="1"/>
    <col min="8959" max="8959" width="9.85546875" style="4" customWidth="1"/>
    <col min="8960" max="8960" width="12.42578125" style="4" customWidth="1"/>
    <col min="8961" max="8961" width="9.85546875" style="4" customWidth="1"/>
    <col min="8962" max="8962" width="8.7109375" style="4" customWidth="1"/>
    <col min="8963" max="8963" width="10.42578125" style="4" customWidth="1"/>
    <col min="8964" max="9212" width="10.140625" style="4"/>
    <col min="9213" max="9213" width="6" style="4" customWidth="1"/>
    <col min="9214" max="9214" width="44" style="4" customWidth="1"/>
    <col min="9215" max="9215" width="9.85546875" style="4" customWidth="1"/>
    <col min="9216" max="9216" width="12.42578125" style="4" customWidth="1"/>
    <col min="9217" max="9217" width="9.85546875" style="4" customWidth="1"/>
    <col min="9218" max="9218" width="8.7109375" style="4" customWidth="1"/>
    <col min="9219" max="9219" width="10.42578125" style="4" customWidth="1"/>
    <col min="9220" max="9468" width="10.140625" style="4"/>
    <col min="9469" max="9469" width="6" style="4" customWidth="1"/>
    <col min="9470" max="9470" width="44" style="4" customWidth="1"/>
    <col min="9471" max="9471" width="9.85546875" style="4" customWidth="1"/>
    <col min="9472" max="9472" width="12.42578125" style="4" customWidth="1"/>
    <col min="9473" max="9473" width="9.85546875" style="4" customWidth="1"/>
    <col min="9474" max="9474" width="8.7109375" style="4" customWidth="1"/>
    <col min="9475" max="9475" width="10.42578125" style="4" customWidth="1"/>
    <col min="9476" max="9724" width="10.140625" style="4"/>
    <col min="9725" max="9725" width="6" style="4" customWidth="1"/>
    <col min="9726" max="9726" width="44" style="4" customWidth="1"/>
    <col min="9727" max="9727" width="9.85546875" style="4" customWidth="1"/>
    <col min="9728" max="9728" width="12.42578125" style="4" customWidth="1"/>
    <col min="9729" max="9729" width="9.85546875" style="4" customWidth="1"/>
    <col min="9730" max="9730" width="8.7109375" style="4" customWidth="1"/>
    <col min="9731" max="9731" width="10.42578125" style="4" customWidth="1"/>
    <col min="9732" max="9980" width="10.140625" style="4"/>
    <col min="9981" max="9981" width="6" style="4" customWidth="1"/>
    <col min="9982" max="9982" width="44" style="4" customWidth="1"/>
    <col min="9983" max="9983" width="9.85546875" style="4" customWidth="1"/>
    <col min="9984" max="9984" width="12.42578125" style="4" customWidth="1"/>
    <col min="9985" max="9985" width="9.85546875" style="4" customWidth="1"/>
    <col min="9986" max="9986" width="8.7109375" style="4" customWidth="1"/>
    <col min="9987" max="9987" width="10.42578125" style="4" customWidth="1"/>
    <col min="9988" max="10236" width="10.140625" style="4"/>
    <col min="10237" max="10237" width="6" style="4" customWidth="1"/>
    <col min="10238" max="10238" width="44" style="4" customWidth="1"/>
    <col min="10239" max="10239" width="9.85546875" style="4" customWidth="1"/>
    <col min="10240" max="10240" width="12.42578125" style="4" customWidth="1"/>
    <col min="10241" max="10241" width="9.85546875" style="4" customWidth="1"/>
    <col min="10242" max="10242" width="8.7109375" style="4" customWidth="1"/>
    <col min="10243" max="10243" width="10.42578125" style="4" customWidth="1"/>
    <col min="10244" max="10492" width="10.140625" style="4"/>
    <col min="10493" max="10493" width="6" style="4" customWidth="1"/>
    <col min="10494" max="10494" width="44" style="4" customWidth="1"/>
    <col min="10495" max="10495" width="9.85546875" style="4" customWidth="1"/>
    <col min="10496" max="10496" width="12.42578125" style="4" customWidth="1"/>
    <col min="10497" max="10497" width="9.85546875" style="4" customWidth="1"/>
    <col min="10498" max="10498" width="8.7109375" style="4" customWidth="1"/>
    <col min="10499" max="10499" width="10.42578125" style="4" customWidth="1"/>
    <col min="10500" max="10748" width="10.140625" style="4"/>
    <col min="10749" max="10749" width="6" style="4" customWidth="1"/>
    <col min="10750" max="10750" width="44" style="4" customWidth="1"/>
    <col min="10751" max="10751" width="9.85546875" style="4" customWidth="1"/>
    <col min="10752" max="10752" width="12.42578125" style="4" customWidth="1"/>
    <col min="10753" max="10753" width="9.85546875" style="4" customWidth="1"/>
    <col min="10754" max="10754" width="8.7109375" style="4" customWidth="1"/>
    <col min="10755" max="10755" width="10.42578125" style="4" customWidth="1"/>
    <col min="10756" max="11004" width="10.140625" style="4"/>
    <col min="11005" max="11005" width="6" style="4" customWidth="1"/>
    <col min="11006" max="11006" width="44" style="4" customWidth="1"/>
    <col min="11007" max="11007" width="9.85546875" style="4" customWidth="1"/>
    <col min="11008" max="11008" width="12.42578125" style="4" customWidth="1"/>
    <col min="11009" max="11009" width="9.85546875" style="4" customWidth="1"/>
    <col min="11010" max="11010" width="8.7109375" style="4" customWidth="1"/>
    <col min="11011" max="11011" width="10.42578125" style="4" customWidth="1"/>
    <col min="11012" max="11260" width="10.140625" style="4"/>
    <col min="11261" max="11261" width="6" style="4" customWidth="1"/>
    <col min="11262" max="11262" width="44" style="4" customWidth="1"/>
    <col min="11263" max="11263" width="9.85546875" style="4" customWidth="1"/>
    <col min="11264" max="11264" width="12.42578125" style="4" customWidth="1"/>
    <col min="11265" max="11265" width="9.85546875" style="4" customWidth="1"/>
    <col min="11266" max="11266" width="8.7109375" style="4" customWidth="1"/>
    <col min="11267" max="11267" width="10.42578125" style="4" customWidth="1"/>
    <col min="11268" max="11516" width="10.140625" style="4"/>
    <col min="11517" max="11517" width="6" style="4" customWidth="1"/>
    <col min="11518" max="11518" width="44" style="4" customWidth="1"/>
    <col min="11519" max="11519" width="9.85546875" style="4" customWidth="1"/>
    <col min="11520" max="11520" width="12.42578125" style="4" customWidth="1"/>
    <col min="11521" max="11521" width="9.85546875" style="4" customWidth="1"/>
    <col min="11522" max="11522" width="8.7109375" style="4" customWidth="1"/>
    <col min="11523" max="11523" width="10.42578125" style="4" customWidth="1"/>
    <col min="11524" max="11772" width="10.140625" style="4"/>
    <col min="11773" max="11773" width="6" style="4" customWidth="1"/>
    <col min="11774" max="11774" width="44" style="4" customWidth="1"/>
    <col min="11775" max="11775" width="9.85546875" style="4" customWidth="1"/>
    <col min="11776" max="11776" width="12.42578125" style="4" customWidth="1"/>
    <col min="11777" max="11777" width="9.85546875" style="4" customWidth="1"/>
    <col min="11778" max="11778" width="8.7109375" style="4" customWidth="1"/>
    <col min="11779" max="11779" width="10.42578125" style="4" customWidth="1"/>
    <col min="11780" max="12028" width="10.140625" style="4"/>
    <col min="12029" max="12029" width="6" style="4" customWidth="1"/>
    <col min="12030" max="12030" width="44" style="4" customWidth="1"/>
    <col min="12031" max="12031" width="9.85546875" style="4" customWidth="1"/>
    <col min="12032" max="12032" width="12.42578125" style="4" customWidth="1"/>
    <col min="12033" max="12033" width="9.85546875" style="4" customWidth="1"/>
    <col min="12034" max="12034" width="8.7109375" style="4" customWidth="1"/>
    <col min="12035" max="12035" width="10.42578125" style="4" customWidth="1"/>
    <col min="12036" max="12284" width="10.140625" style="4"/>
    <col min="12285" max="12285" width="6" style="4" customWidth="1"/>
    <col min="12286" max="12286" width="44" style="4" customWidth="1"/>
    <col min="12287" max="12287" width="9.85546875" style="4" customWidth="1"/>
    <col min="12288" max="12288" width="12.42578125" style="4" customWidth="1"/>
    <col min="12289" max="12289" width="9.85546875" style="4" customWidth="1"/>
    <col min="12290" max="12290" width="8.7109375" style="4" customWidth="1"/>
    <col min="12291" max="12291" width="10.42578125" style="4" customWidth="1"/>
    <col min="12292" max="12540" width="10.140625" style="4"/>
    <col min="12541" max="12541" width="6" style="4" customWidth="1"/>
    <col min="12542" max="12542" width="44" style="4" customWidth="1"/>
    <col min="12543" max="12543" width="9.85546875" style="4" customWidth="1"/>
    <col min="12544" max="12544" width="12.42578125" style="4" customWidth="1"/>
    <col min="12545" max="12545" width="9.85546875" style="4" customWidth="1"/>
    <col min="12546" max="12546" width="8.7109375" style="4" customWidth="1"/>
    <col min="12547" max="12547" width="10.42578125" style="4" customWidth="1"/>
    <col min="12548" max="12796" width="10.140625" style="4"/>
    <col min="12797" max="12797" width="6" style="4" customWidth="1"/>
    <col min="12798" max="12798" width="44" style="4" customWidth="1"/>
    <col min="12799" max="12799" width="9.85546875" style="4" customWidth="1"/>
    <col min="12800" max="12800" width="12.42578125" style="4" customWidth="1"/>
    <col min="12801" max="12801" width="9.85546875" style="4" customWidth="1"/>
    <col min="12802" max="12802" width="8.7109375" style="4" customWidth="1"/>
    <col min="12803" max="12803" width="10.42578125" style="4" customWidth="1"/>
    <col min="12804" max="13052" width="10.140625" style="4"/>
    <col min="13053" max="13053" width="6" style="4" customWidth="1"/>
    <col min="13054" max="13054" width="44" style="4" customWidth="1"/>
    <col min="13055" max="13055" width="9.85546875" style="4" customWidth="1"/>
    <col min="13056" max="13056" width="12.42578125" style="4" customWidth="1"/>
    <col min="13057" max="13057" width="9.85546875" style="4" customWidth="1"/>
    <col min="13058" max="13058" width="8.7109375" style="4" customWidth="1"/>
    <col min="13059" max="13059" width="10.42578125" style="4" customWidth="1"/>
    <col min="13060" max="13308" width="10.140625" style="4"/>
    <col min="13309" max="13309" width="6" style="4" customWidth="1"/>
    <col min="13310" max="13310" width="44" style="4" customWidth="1"/>
    <col min="13311" max="13311" width="9.85546875" style="4" customWidth="1"/>
    <col min="13312" max="13312" width="12.42578125" style="4" customWidth="1"/>
    <col min="13313" max="13313" width="9.85546875" style="4" customWidth="1"/>
    <col min="13314" max="13314" width="8.7109375" style="4" customWidth="1"/>
    <col min="13315" max="13315" width="10.42578125" style="4" customWidth="1"/>
    <col min="13316" max="13564" width="10.140625" style="4"/>
    <col min="13565" max="13565" width="6" style="4" customWidth="1"/>
    <col min="13566" max="13566" width="44" style="4" customWidth="1"/>
    <col min="13567" max="13567" width="9.85546875" style="4" customWidth="1"/>
    <col min="13568" max="13568" width="12.42578125" style="4" customWidth="1"/>
    <col min="13569" max="13569" width="9.85546875" style="4" customWidth="1"/>
    <col min="13570" max="13570" width="8.7109375" style="4" customWidth="1"/>
    <col min="13571" max="13571" width="10.42578125" style="4" customWidth="1"/>
    <col min="13572" max="13820" width="10.140625" style="4"/>
    <col min="13821" max="13821" width="6" style="4" customWidth="1"/>
    <col min="13822" max="13822" width="44" style="4" customWidth="1"/>
    <col min="13823" max="13823" width="9.85546875" style="4" customWidth="1"/>
    <col min="13824" max="13824" width="12.42578125" style="4" customWidth="1"/>
    <col min="13825" max="13825" width="9.85546875" style="4" customWidth="1"/>
    <col min="13826" max="13826" width="8.7109375" style="4" customWidth="1"/>
    <col min="13827" max="13827" width="10.42578125" style="4" customWidth="1"/>
    <col min="13828" max="14076" width="10.140625" style="4"/>
    <col min="14077" max="14077" width="6" style="4" customWidth="1"/>
    <col min="14078" max="14078" width="44" style="4" customWidth="1"/>
    <col min="14079" max="14079" width="9.85546875" style="4" customWidth="1"/>
    <col min="14080" max="14080" width="12.42578125" style="4" customWidth="1"/>
    <col min="14081" max="14081" width="9.85546875" style="4" customWidth="1"/>
    <col min="14082" max="14082" width="8.7109375" style="4" customWidth="1"/>
    <col min="14083" max="14083" width="10.42578125" style="4" customWidth="1"/>
    <col min="14084" max="14332" width="10.140625" style="4"/>
    <col min="14333" max="14333" width="6" style="4" customWidth="1"/>
    <col min="14334" max="14334" width="44" style="4" customWidth="1"/>
    <col min="14335" max="14335" width="9.85546875" style="4" customWidth="1"/>
    <col min="14336" max="14336" width="12.42578125" style="4" customWidth="1"/>
    <col min="14337" max="14337" width="9.85546875" style="4" customWidth="1"/>
    <col min="14338" max="14338" width="8.7109375" style="4" customWidth="1"/>
    <col min="14339" max="14339" width="10.42578125" style="4" customWidth="1"/>
    <col min="14340" max="14588" width="10.140625" style="4"/>
    <col min="14589" max="14589" width="6" style="4" customWidth="1"/>
    <col min="14590" max="14590" width="44" style="4" customWidth="1"/>
    <col min="14591" max="14591" width="9.85546875" style="4" customWidth="1"/>
    <col min="14592" max="14592" width="12.42578125" style="4" customWidth="1"/>
    <col min="14593" max="14593" width="9.85546875" style="4" customWidth="1"/>
    <col min="14594" max="14594" width="8.7109375" style="4" customWidth="1"/>
    <col min="14595" max="14595" width="10.42578125" style="4" customWidth="1"/>
    <col min="14596" max="14844" width="10.140625" style="4"/>
    <col min="14845" max="14845" width="6" style="4" customWidth="1"/>
    <col min="14846" max="14846" width="44" style="4" customWidth="1"/>
    <col min="14847" max="14847" width="9.85546875" style="4" customWidth="1"/>
    <col min="14848" max="14848" width="12.42578125" style="4" customWidth="1"/>
    <col min="14849" max="14849" width="9.85546875" style="4" customWidth="1"/>
    <col min="14850" max="14850" width="8.7109375" style="4" customWidth="1"/>
    <col min="14851" max="14851" width="10.42578125" style="4" customWidth="1"/>
    <col min="14852" max="15100" width="10.140625" style="4"/>
    <col min="15101" max="15101" width="6" style="4" customWidth="1"/>
    <col min="15102" max="15102" width="44" style="4" customWidth="1"/>
    <col min="15103" max="15103" width="9.85546875" style="4" customWidth="1"/>
    <col min="15104" max="15104" width="12.42578125" style="4" customWidth="1"/>
    <col min="15105" max="15105" width="9.85546875" style="4" customWidth="1"/>
    <col min="15106" max="15106" width="8.7109375" style="4" customWidth="1"/>
    <col min="15107" max="15107" width="10.42578125" style="4" customWidth="1"/>
    <col min="15108" max="15356" width="10.140625" style="4"/>
    <col min="15357" max="15357" width="6" style="4" customWidth="1"/>
    <col min="15358" max="15358" width="44" style="4" customWidth="1"/>
    <col min="15359" max="15359" width="9.85546875" style="4" customWidth="1"/>
    <col min="15360" max="15360" width="12.42578125" style="4" customWidth="1"/>
    <col min="15361" max="15361" width="9.85546875" style="4" customWidth="1"/>
    <col min="15362" max="15362" width="8.7109375" style="4" customWidth="1"/>
    <col min="15363" max="15363" width="10.42578125" style="4" customWidth="1"/>
    <col min="15364" max="15612" width="10.140625" style="4"/>
    <col min="15613" max="15613" width="6" style="4" customWidth="1"/>
    <col min="15614" max="15614" width="44" style="4" customWidth="1"/>
    <col min="15615" max="15615" width="9.85546875" style="4" customWidth="1"/>
    <col min="15616" max="15616" width="12.42578125" style="4" customWidth="1"/>
    <col min="15617" max="15617" width="9.85546875" style="4" customWidth="1"/>
    <col min="15618" max="15618" width="8.7109375" style="4" customWidth="1"/>
    <col min="15619" max="15619" width="10.42578125" style="4" customWidth="1"/>
    <col min="15620" max="15868" width="10.140625" style="4"/>
    <col min="15869" max="15869" width="6" style="4" customWidth="1"/>
    <col min="15870" max="15870" width="44" style="4" customWidth="1"/>
    <col min="15871" max="15871" width="9.85546875" style="4" customWidth="1"/>
    <col min="15872" max="15872" width="12.42578125" style="4" customWidth="1"/>
    <col min="15873" max="15873" width="9.85546875" style="4" customWidth="1"/>
    <col min="15874" max="15874" width="8.7109375" style="4" customWidth="1"/>
    <col min="15875" max="15875" width="10.42578125" style="4" customWidth="1"/>
    <col min="15876" max="16124" width="10.140625" style="4"/>
    <col min="16125" max="16125" width="6" style="4" customWidth="1"/>
    <col min="16126" max="16126" width="44" style="4" customWidth="1"/>
    <col min="16127" max="16127" width="9.85546875" style="4" customWidth="1"/>
    <col min="16128" max="16128" width="12.42578125" style="4" customWidth="1"/>
    <col min="16129" max="16129" width="9.85546875" style="4" customWidth="1"/>
    <col min="16130" max="16130" width="8.7109375" style="4" customWidth="1"/>
    <col min="16131" max="16131" width="10.42578125" style="4" customWidth="1"/>
    <col min="16132" max="16384" width="10.140625" style="4"/>
  </cols>
  <sheetData>
    <row r="1" spans="1:8" ht="15.75" x14ac:dyDescent="0.25">
      <c r="A1" s="63" t="s">
        <v>188</v>
      </c>
      <c r="B1" s="1"/>
      <c r="C1" s="1"/>
      <c r="D1" s="1"/>
      <c r="E1" s="1"/>
      <c r="F1" s="1" t="s">
        <v>1</v>
      </c>
    </row>
    <row r="2" spans="1:8" ht="13.5" customHeight="1" x14ac:dyDescent="0.25">
      <c r="A2" s="124" t="s">
        <v>2</v>
      </c>
      <c r="B2" s="124" t="s">
        <v>189</v>
      </c>
      <c r="C2" s="124" t="s">
        <v>4</v>
      </c>
      <c r="D2" s="125" t="s">
        <v>5</v>
      </c>
      <c r="E2" s="125"/>
      <c r="F2" s="125"/>
      <c r="G2" s="124" t="s">
        <v>329</v>
      </c>
    </row>
    <row r="3" spans="1:8" ht="15.75" customHeight="1" x14ac:dyDescent="0.25">
      <c r="A3" s="124"/>
      <c r="B3" s="124"/>
      <c r="C3" s="124"/>
      <c r="D3" s="124" t="s">
        <v>190</v>
      </c>
      <c r="E3" s="124"/>
      <c r="F3" s="124" t="s">
        <v>191</v>
      </c>
      <c r="G3" s="124"/>
    </row>
    <row r="4" spans="1:8" ht="166.5" customHeight="1" x14ac:dyDescent="0.25">
      <c r="A4" s="124"/>
      <c r="B4" s="124"/>
      <c r="C4" s="124"/>
      <c r="D4" s="60" t="s">
        <v>192</v>
      </c>
      <c r="E4" s="60" t="s">
        <v>193</v>
      </c>
      <c r="F4" s="124"/>
      <c r="G4" s="124"/>
    </row>
    <row r="5" spans="1:8" ht="15.75" x14ac:dyDescent="0.25">
      <c r="A5" s="17">
        <v>1</v>
      </c>
      <c r="B5" s="61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</row>
    <row r="6" spans="1:8" ht="21.75" customHeight="1" x14ac:dyDescent="0.25">
      <c r="A6" s="64">
        <v>1</v>
      </c>
      <c r="B6" s="29" t="s">
        <v>194</v>
      </c>
      <c r="C6" s="100">
        <v>419.9</v>
      </c>
      <c r="D6" s="100">
        <v>419.9</v>
      </c>
      <c r="E6" s="100">
        <v>300.10000000000002</v>
      </c>
      <c r="F6" s="100">
        <v>0</v>
      </c>
      <c r="G6" s="102"/>
    </row>
    <row r="7" spans="1:8" ht="34.5" customHeight="1" x14ac:dyDescent="0.25">
      <c r="A7" s="64">
        <v>2</v>
      </c>
      <c r="B7" s="29" t="s">
        <v>195</v>
      </c>
      <c r="C7" s="102">
        <v>419.9</v>
      </c>
      <c r="D7" s="102">
        <v>419.9</v>
      </c>
      <c r="E7" s="102">
        <v>300.10000000000002</v>
      </c>
      <c r="F7" s="102"/>
      <c r="G7" s="102"/>
    </row>
    <row r="8" spans="1:8" ht="19.5" customHeight="1" x14ac:dyDescent="0.25">
      <c r="A8" s="64">
        <v>3</v>
      </c>
      <c r="B8" s="29" t="s">
        <v>13</v>
      </c>
      <c r="C8" s="100">
        <v>38982</v>
      </c>
      <c r="D8" s="100">
        <v>28007.8</v>
      </c>
      <c r="E8" s="100">
        <v>13227.8</v>
      </c>
      <c r="F8" s="100">
        <v>10974.2</v>
      </c>
      <c r="G8" s="100">
        <v>10489.1</v>
      </c>
    </row>
    <row r="9" spans="1:8" ht="32.25" customHeight="1" x14ac:dyDescent="0.25">
      <c r="A9" s="64">
        <v>4</v>
      </c>
      <c r="B9" s="29" t="s">
        <v>196</v>
      </c>
      <c r="C9" s="100">
        <v>25</v>
      </c>
      <c r="D9" s="100">
        <v>25</v>
      </c>
      <c r="E9" s="100"/>
      <c r="F9" s="100"/>
      <c r="G9" s="100"/>
    </row>
    <row r="10" spans="1:8" ht="18" customHeight="1" x14ac:dyDescent="0.25">
      <c r="A10" s="64">
        <v>5</v>
      </c>
      <c r="B10" s="29" t="s">
        <v>197</v>
      </c>
      <c r="C10" s="100">
        <v>37738</v>
      </c>
      <c r="D10" s="100">
        <v>27078.5</v>
      </c>
      <c r="E10" s="100">
        <v>13225</v>
      </c>
      <c r="F10" s="100">
        <v>10659.5</v>
      </c>
      <c r="G10" s="100">
        <v>10472.5</v>
      </c>
    </row>
    <row r="11" spans="1:8" ht="15.75" x14ac:dyDescent="0.25">
      <c r="A11" s="64">
        <v>6</v>
      </c>
      <c r="B11" s="61" t="s">
        <v>5</v>
      </c>
      <c r="C11" s="100">
        <v>0</v>
      </c>
      <c r="D11" s="100">
        <v>0</v>
      </c>
      <c r="E11" s="100">
        <v>0</v>
      </c>
      <c r="F11" s="100">
        <v>0</v>
      </c>
      <c r="G11" s="102"/>
    </row>
    <row r="12" spans="1:8" ht="34.5" customHeight="1" x14ac:dyDescent="0.25">
      <c r="A12" s="64">
        <v>7</v>
      </c>
      <c r="B12" s="24" t="s">
        <v>198</v>
      </c>
      <c r="C12" s="102">
        <v>743.1</v>
      </c>
      <c r="D12" s="102">
        <v>743.1</v>
      </c>
      <c r="E12" s="102">
        <v>248.1</v>
      </c>
      <c r="F12" s="102"/>
      <c r="G12" s="102"/>
    </row>
    <row r="13" spans="1:8" ht="33.75" customHeight="1" x14ac:dyDescent="0.25">
      <c r="A13" s="64">
        <v>8</v>
      </c>
      <c r="B13" s="24" t="s">
        <v>199</v>
      </c>
      <c r="C13" s="102">
        <v>287.60000000000002</v>
      </c>
      <c r="D13" s="102">
        <v>287.60000000000002</v>
      </c>
      <c r="E13" s="102">
        <v>197.1</v>
      </c>
      <c r="F13" s="102"/>
      <c r="G13" s="102"/>
    </row>
    <row r="14" spans="1:8" ht="50.25" customHeight="1" x14ac:dyDescent="0.25">
      <c r="A14" s="64">
        <v>9</v>
      </c>
      <c r="B14" s="24" t="s">
        <v>200</v>
      </c>
      <c r="C14" s="102">
        <v>34025.9</v>
      </c>
      <c r="D14" s="102">
        <v>23382.400000000001</v>
      </c>
      <c r="E14" s="102">
        <v>11206.2</v>
      </c>
      <c r="F14" s="102">
        <v>10643.5</v>
      </c>
      <c r="G14" s="102">
        <v>10472.5</v>
      </c>
      <c r="H14" s="28"/>
    </row>
    <row r="15" spans="1:8" ht="34.5" customHeight="1" x14ac:dyDescent="0.25">
      <c r="A15" s="64">
        <v>10</v>
      </c>
      <c r="B15" s="24" t="s">
        <v>201</v>
      </c>
      <c r="C15" s="102">
        <v>100</v>
      </c>
      <c r="D15" s="102">
        <v>100</v>
      </c>
      <c r="E15" s="102"/>
      <c r="F15" s="102"/>
      <c r="G15" s="102"/>
    </row>
    <row r="16" spans="1:8" s="53" customFormat="1" ht="35.25" customHeight="1" x14ac:dyDescent="0.25">
      <c r="A16" s="64">
        <v>11</v>
      </c>
      <c r="B16" s="24" t="s">
        <v>202</v>
      </c>
      <c r="C16" s="102">
        <v>40.5</v>
      </c>
      <c r="D16" s="102">
        <v>40.5</v>
      </c>
      <c r="E16" s="102"/>
      <c r="F16" s="102"/>
      <c r="G16" s="102"/>
    </row>
    <row r="17" spans="1:7" s="53" customFormat="1" ht="64.5" customHeight="1" x14ac:dyDescent="0.25">
      <c r="A17" s="64">
        <v>12</v>
      </c>
      <c r="B17" s="24" t="s">
        <v>203</v>
      </c>
      <c r="C17" s="102">
        <v>2492.5</v>
      </c>
      <c r="D17" s="102">
        <v>2476.5</v>
      </c>
      <c r="E17" s="102">
        <v>1536.7</v>
      </c>
      <c r="F17" s="102">
        <v>16</v>
      </c>
      <c r="G17" s="102">
        <v>0</v>
      </c>
    </row>
    <row r="18" spans="1:7" s="53" customFormat="1" ht="17.25" customHeight="1" x14ac:dyDescent="0.25">
      <c r="A18" s="64">
        <v>13</v>
      </c>
      <c r="B18" s="61" t="s">
        <v>5</v>
      </c>
      <c r="C18" s="102"/>
      <c r="D18" s="102"/>
      <c r="E18" s="102"/>
      <c r="F18" s="102"/>
      <c r="G18" s="102"/>
    </row>
    <row r="19" spans="1:7" s="53" customFormat="1" ht="32.25" customHeight="1" x14ac:dyDescent="0.25">
      <c r="A19" s="64">
        <v>14</v>
      </c>
      <c r="B19" s="24" t="s">
        <v>143</v>
      </c>
      <c r="C19" s="102">
        <v>2</v>
      </c>
      <c r="D19" s="102">
        <v>2</v>
      </c>
      <c r="E19" s="102">
        <v>1.5</v>
      </c>
      <c r="F19" s="102"/>
      <c r="G19" s="102"/>
    </row>
    <row r="20" spans="1:7" s="53" customFormat="1" ht="17.25" customHeight="1" x14ac:dyDescent="0.25">
      <c r="A20" s="64">
        <v>15</v>
      </c>
      <c r="B20" s="24" t="s">
        <v>144</v>
      </c>
      <c r="C20" s="102">
        <v>55.1</v>
      </c>
      <c r="D20" s="102">
        <v>55.1</v>
      </c>
      <c r="E20" s="102">
        <v>37.6</v>
      </c>
      <c r="F20" s="102"/>
      <c r="G20" s="102"/>
    </row>
    <row r="21" spans="1:7" s="53" customFormat="1" ht="32.25" customHeight="1" x14ac:dyDescent="0.25">
      <c r="A21" s="64">
        <v>16</v>
      </c>
      <c r="B21" s="24" t="s">
        <v>145</v>
      </c>
      <c r="C21" s="102">
        <v>35.6</v>
      </c>
      <c r="D21" s="102">
        <v>35.6</v>
      </c>
      <c r="E21" s="102">
        <v>27.2</v>
      </c>
      <c r="F21" s="102"/>
      <c r="G21" s="102"/>
    </row>
    <row r="22" spans="1:7" s="53" customFormat="1" ht="17.25" customHeight="1" x14ac:dyDescent="0.25">
      <c r="A22" s="64">
        <v>17</v>
      </c>
      <c r="B22" s="24" t="s">
        <v>146</v>
      </c>
      <c r="C22" s="102">
        <v>230</v>
      </c>
      <c r="D22" s="102">
        <v>230</v>
      </c>
      <c r="E22" s="102">
        <v>136</v>
      </c>
      <c r="F22" s="102"/>
      <c r="G22" s="102"/>
    </row>
    <row r="23" spans="1:7" s="53" customFormat="1" ht="17.25" customHeight="1" x14ac:dyDescent="0.25">
      <c r="A23" s="64">
        <v>18</v>
      </c>
      <c r="B23" s="24" t="s">
        <v>147</v>
      </c>
      <c r="C23" s="102">
        <v>109.7</v>
      </c>
      <c r="D23" s="102">
        <v>109.7</v>
      </c>
      <c r="E23" s="102">
        <v>61.8</v>
      </c>
      <c r="F23" s="102"/>
      <c r="G23" s="102"/>
    </row>
    <row r="24" spans="1:7" s="53" customFormat="1" ht="17.25" customHeight="1" x14ac:dyDescent="0.25">
      <c r="A24" s="64">
        <v>19</v>
      </c>
      <c r="B24" s="24" t="s">
        <v>148</v>
      </c>
      <c r="C24" s="102">
        <v>274.39999999999998</v>
      </c>
      <c r="D24" s="102">
        <v>274.39999999999998</v>
      </c>
      <c r="E24" s="102">
        <v>209.5</v>
      </c>
      <c r="F24" s="102"/>
      <c r="G24" s="102"/>
    </row>
    <row r="25" spans="1:7" s="53" customFormat="1" ht="16.5" customHeight="1" x14ac:dyDescent="0.25">
      <c r="A25" s="64">
        <v>20</v>
      </c>
      <c r="B25" s="24" t="s">
        <v>149</v>
      </c>
      <c r="C25" s="102">
        <v>55.4</v>
      </c>
      <c r="D25" s="102">
        <v>55.4</v>
      </c>
      <c r="E25" s="102">
        <v>42</v>
      </c>
      <c r="F25" s="102"/>
      <c r="G25" s="102"/>
    </row>
    <row r="26" spans="1:7" s="53" customFormat="1" ht="17.25" customHeight="1" x14ac:dyDescent="0.25">
      <c r="A26" s="64">
        <v>21</v>
      </c>
      <c r="B26" s="24" t="s">
        <v>150</v>
      </c>
      <c r="C26" s="102">
        <v>239.4</v>
      </c>
      <c r="D26" s="102">
        <v>239.4</v>
      </c>
      <c r="E26" s="102">
        <v>104</v>
      </c>
      <c r="F26" s="102"/>
      <c r="G26" s="102"/>
    </row>
    <row r="27" spans="1:7" s="53" customFormat="1" ht="31.5" customHeight="1" x14ac:dyDescent="0.25">
      <c r="A27" s="64">
        <v>22</v>
      </c>
      <c r="B27" s="24" t="s">
        <v>151</v>
      </c>
      <c r="C27" s="102">
        <v>8.5</v>
      </c>
      <c r="D27" s="102">
        <v>8.5</v>
      </c>
      <c r="E27" s="102"/>
      <c r="F27" s="102"/>
      <c r="G27" s="102"/>
    </row>
    <row r="28" spans="1:7" s="53" customFormat="1" ht="49.5" customHeight="1" x14ac:dyDescent="0.25">
      <c r="A28" s="64">
        <v>23</v>
      </c>
      <c r="B28" s="24" t="s">
        <v>152</v>
      </c>
      <c r="C28" s="102">
        <v>4</v>
      </c>
      <c r="D28" s="102">
        <v>4</v>
      </c>
      <c r="E28" s="102">
        <v>3.1</v>
      </c>
      <c r="F28" s="102"/>
      <c r="G28" s="102"/>
    </row>
    <row r="29" spans="1:7" s="53" customFormat="1" ht="17.25" customHeight="1" x14ac:dyDescent="0.25">
      <c r="A29" s="64">
        <v>24</v>
      </c>
      <c r="B29" s="24" t="s">
        <v>204</v>
      </c>
      <c r="C29" s="102">
        <v>863.7</v>
      </c>
      <c r="D29" s="102">
        <v>863.7</v>
      </c>
      <c r="E29" s="102">
        <v>589.79999999999995</v>
      </c>
      <c r="F29" s="102"/>
      <c r="G29" s="102"/>
    </row>
    <row r="30" spans="1:7" s="53" customFormat="1" ht="17.25" customHeight="1" x14ac:dyDescent="0.25">
      <c r="A30" s="64">
        <v>25</v>
      </c>
      <c r="B30" s="60" t="s">
        <v>205</v>
      </c>
      <c r="C30" s="102">
        <v>48.8</v>
      </c>
      <c r="D30" s="102">
        <v>48.8</v>
      </c>
      <c r="E30" s="102">
        <v>37.299999999999997</v>
      </c>
      <c r="F30" s="102"/>
      <c r="G30" s="102"/>
    </row>
    <row r="31" spans="1:7" s="53" customFormat="1" ht="48.75" customHeight="1" x14ac:dyDescent="0.25">
      <c r="A31" s="64">
        <v>26</v>
      </c>
      <c r="B31" s="24" t="s">
        <v>206</v>
      </c>
      <c r="C31" s="102">
        <v>45</v>
      </c>
      <c r="D31" s="102">
        <v>45</v>
      </c>
      <c r="E31" s="102">
        <v>29.1</v>
      </c>
      <c r="F31" s="102"/>
      <c r="G31" s="102"/>
    </row>
    <row r="32" spans="1:7" s="53" customFormat="1" ht="17.25" customHeight="1" x14ac:dyDescent="0.25">
      <c r="A32" s="64">
        <v>27</v>
      </c>
      <c r="B32" s="24" t="s">
        <v>207</v>
      </c>
      <c r="C32" s="102">
        <v>127.4</v>
      </c>
      <c r="D32" s="102">
        <v>119.4</v>
      </c>
      <c r="E32" s="102">
        <v>80.3</v>
      </c>
      <c r="F32" s="102">
        <v>8</v>
      </c>
      <c r="G32" s="102"/>
    </row>
    <row r="33" spans="1:7" s="53" customFormat="1" ht="30" customHeight="1" x14ac:dyDescent="0.25">
      <c r="A33" s="64">
        <v>28</v>
      </c>
      <c r="B33" s="24" t="s">
        <v>208</v>
      </c>
      <c r="C33" s="102">
        <v>256.2</v>
      </c>
      <c r="D33" s="102">
        <v>248.2</v>
      </c>
      <c r="E33" s="102">
        <v>95.1</v>
      </c>
      <c r="F33" s="102">
        <v>8</v>
      </c>
      <c r="G33" s="102"/>
    </row>
    <row r="34" spans="1:7" s="53" customFormat="1" ht="17.25" customHeight="1" x14ac:dyDescent="0.25">
      <c r="A34" s="64">
        <v>29</v>
      </c>
      <c r="B34" s="24" t="s">
        <v>209</v>
      </c>
      <c r="C34" s="102">
        <v>128.80000000000001</v>
      </c>
      <c r="D34" s="102">
        <v>128.80000000000001</v>
      </c>
      <c r="E34" s="102">
        <v>75.900000000000006</v>
      </c>
      <c r="F34" s="102"/>
      <c r="G34" s="102"/>
    </row>
    <row r="35" spans="1:7" s="53" customFormat="1" ht="17.25" customHeight="1" x14ac:dyDescent="0.25">
      <c r="A35" s="64">
        <v>30</v>
      </c>
      <c r="B35" s="24" t="s">
        <v>160</v>
      </c>
      <c r="C35" s="102">
        <v>8.5</v>
      </c>
      <c r="D35" s="102">
        <v>8.5</v>
      </c>
      <c r="E35" s="102">
        <v>6.5</v>
      </c>
      <c r="F35" s="102"/>
      <c r="G35" s="102"/>
    </row>
    <row r="36" spans="1:7" s="53" customFormat="1" ht="50.25" customHeight="1" x14ac:dyDescent="0.25">
      <c r="A36" s="64">
        <v>31</v>
      </c>
      <c r="B36" s="65" t="s">
        <v>210</v>
      </c>
      <c r="C36" s="102">
        <v>48.4</v>
      </c>
      <c r="D36" s="102">
        <v>48.4</v>
      </c>
      <c r="E36" s="102">
        <v>36.9</v>
      </c>
      <c r="F36" s="102">
        <v>0</v>
      </c>
      <c r="G36" s="102">
        <v>0</v>
      </c>
    </row>
    <row r="37" spans="1:7" s="53" customFormat="1" ht="17.25" customHeight="1" x14ac:dyDescent="0.25">
      <c r="A37" s="64">
        <v>32</v>
      </c>
      <c r="B37" s="61" t="s">
        <v>5</v>
      </c>
      <c r="C37" s="102">
        <v>0</v>
      </c>
      <c r="D37" s="102"/>
      <c r="E37" s="102"/>
      <c r="F37" s="102"/>
      <c r="G37" s="102"/>
    </row>
    <row r="38" spans="1:7" s="53" customFormat="1" ht="17.25" customHeight="1" x14ac:dyDescent="0.25">
      <c r="A38" s="64">
        <v>33</v>
      </c>
      <c r="B38" s="60" t="s">
        <v>165</v>
      </c>
      <c r="C38" s="102">
        <v>20.6</v>
      </c>
      <c r="D38" s="102">
        <v>20.6</v>
      </c>
      <c r="E38" s="102">
        <v>15.7</v>
      </c>
      <c r="F38" s="102"/>
      <c r="G38" s="102"/>
    </row>
    <row r="39" spans="1:7" s="53" customFormat="1" ht="17.25" customHeight="1" x14ac:dyDescent="0.25">
      <c r="A39" s="64">
        <v>34</v>
      </c>
      <c r="B39" s="60" t="s">
        <v>166</v>
      </c>
      <c r="C39" s="102">
        <v>15.1</v>
      </c>
      <c r="D39" s="102">
        <v>15.1</v>
      </c>
      <c r="E39" s="102">
        <v>11.5</v>
      </c>
      <c r="F39" s="102"/>
      <c r="G39" s="102"/>
    </row>
    <row r="40" spans="1:7" s="53" customFormat="1" ht="17.25" customHeight="1" x14ac:dyDescent="0.25">
      <c r="A40" s="64">
        <v>35</v>
      </c>
      <c r="B40" s="60" t="s">
        <v>167</v>
      </c>
      <c r="C40" s="102">
        <v>12.7</v>
      </c>
      <c r="D40" s="102">
        <v>12.7</v>
      </c>
      <c r="E40" s="102">
        <v>9.6999999999999993</v>
      </c>
      <c r="F40" s="102"/>
      <c r="G40" s="102"/>
    </row>
    <row r="41" spans="1:7" s="53" customFormat="1" ht="35.25" customHeight="1" x14ac:dyDescent="0.25">
      <c r="A41" s="64">
        <v>36</v>
      </c>
      <c r="B41" s="24" t="s">
        <v>211</v>
      </c>
      <c r="C41" s="100">
        <v>216.6</v>
      </c>
      <c r="D41" s="100">
        <v>216.6</v>
      </c>
      <c r="E41" s="102"/>
      <c r="F41" s="102"/>
      <c r="G41" s="100">
        <v>16.600000000000001</v>
      </c>
    </row>
    <row r="42" spans="1:7" ht="49.5" customHeight="1" x14ac:dyDescent="0.25">
      <c r="A42" s="64">
        <v>37</v>
      </c>
      <c r="B42" s="60" t="s">
        <v>212</v>
      </c>
      <c r="C42" s="100">
        <v>610.4</v>
      </c>
      <c r="D42" s="100">
        <v>610.4</v>
      </c>
      <c r="E42" s="100"/>
      <c r="F42" s="100"/>
      <c r="G42" s="102"/>
    </row>
    <row r="43" spans="1:7" ht="33.75" customHeight="1" x14ac:dyDescent="0.25">
      <c r="A43" s="64">
        <v>38</v>
      </c>
      <c r="B43" s="66" t="s">
        <v>213</v>
      </c>
      <c r="C43" s="100">
        <v>92</v>
      </c>
      <c r="D43" s="100">
        <v>77.3</v>
      </c>
      <c r="E43" s="100">
        <v>2.8</v>
      </c>
      <c r="F43" s="100">
        <v>14.7</v>
      </c>
      <c r="G43" s="102"/>
    </row>
    <row r="44" spans="1:7" ht="32.25" customHeight="1" x14ac:dyDescent="0.25">
      <c r="A44" s="64">
        <v>39</v>
      </c>
      <c r="B44" s="59" t="s">
        <v>214</v>
      </c>
      <c r="C44" s="100">
        <v>300</v>
      </c>
      <c r="D44" s="100"/>
      <c r="E44" s="100"/>
      <c r="F44" s="100">
        <v>300</v>
      </c>
      <c r="G44" s="102"/>
    </row>
    <row r="45" spans="1:7" ht="21" customHeight="1" x14ac:dyDescent="0.25">
      <c r="A45" s="64">
        <v>40</v>
      </c>
      <c r="B45" s="66" t="s">
        <v>215</v>
      </c>
      <c r="C45" s="100">
        <v>23077.9</v>
      </c>
      <c r="D45" s="100">
        <v>2768.4</v>
      </c>
      <c r="E45" s="100">
        <v>31.7</v>
      </c>
      <c r="F45" s="100">
        <v>20309.5</v>
      </c>
      <c r="G45" s="100">
        <v>476</v>
      </c>
    </row>
    <row r="46" spans="1:7" ht="34.5" customHeight="1" x14ac:dyDescent="0.25">
      <c r="A46" s="64">
        <v>41</v>
      </c>
      <c r="B46" s="29" t="s">
        <v>196</v>
      </c>
      <c r="C46" s="100">
        <v>25</v>
      </c>
      <c r="D46" s="100">
        <v>25</v>
      </c>
      <c r="E46" s="100"/>
      <c r="F46" s="100"/>
      <c r="G46" s="102"/>
    </row>
    <row r="47" spans="1:7" ht="33.75" customHeight="1" x14ac:dyDescent="0.25">
      <c r="A47" s="64">
        <v>42</v>
      </c>
      <c r="B47" s="59" t="s">
        <v>216</v>
      </c>
      <c r="C47" s="100">
        <v>3520.1</v>
      </c>
      <c r="D47" s="100">
        <v>530.79999999999995</v>
      </c>
      <c r="E47" s="100">
        <v>0</v>
      </c>
      <c r="F47" s="100">
        <v>2989.3</v>
      </c>
      <c r="G47" s="102"/>
    </row>
    <row r="48" spans="1:7" ht="14.25" customHeight="1" x14ac:dyDescent="0.25">
      <c r="A48" s="64">
        <v>43</v>
      </c>
      <c r="B48" s="61" t="s">
        <v>5</v>
      </c>
      <c r="C48" s="100"/>
      <c r="D48" s="100"/>
      <c r="E48" s="100"/>
      <c r="F48" s="100"/>
      <c r="G48" s="102"/>
    </row>
    <row r="49" spans="1:7" ht="33.75" customHeight="1" x14ac:dyDescent="0.25">
      <c r="A49" s="64">
        <v>44</v>
      </c>
      <c r="B49" s="60" t="s">
        <v>217</v>
      </c>
      <c r="C49" s="102">
        <v>530.79999999999995</v>
      </c>
      <c r="D49" s="102">
        <v>530.79999999999995</v>
      </c>
      <c r="E49" s="102"/>
      <c r="F49" s="102"/>
      <c r="G49" s="102"/>
    </row>
    <row r="50" spans="1:7" ht="36" customHeight="1" x14ac:dyDescent="0.25">
      <c r="A50" s="64">
        <v>45</v>
      </c>
      <c r="B50" s="60" t="s">
        <v>218</v>
      </c>
      <c r="C50" s="102">
        <v>2989.3</v>
      </c>
      <c r="D50" s="102"/>
      <c r="E50" s="102"/>
      <c r="F50" s="102">
        <v>2989.3</v>
      </c>
      <c r="G50" s="102"/>
    </row>
    <row r="51" spans="1:7" s="23" customFormat="1" ht="24" customHeight="1" x14ac:dyDescent="0.25">
      <c r="A51" s="64">
        <v>46</v>
      </c>
      <c r="B51" s="29" t="s">
        <v>219</v>
      </c>
      <c r="C51" s="100">
        <v>1841</v>
      </c>
      <c r="D51" s="100">
        <v>1169.7</v>
      </c>
      <c r="E51" s="100">
        <v>8.4</v>
      </c>
      <c r="F51" s="100">
        <v>671.3</v>
      </c>
      <c r="G51" s="100">
        <v>0</v>
      </c>
    </row>
    <row r="52" spans="1:7" s="23" customFormat="1" ht="20.25" customHeight="1" x14ac:dyDescent="0.25">
      <c r="A52" s="64">
        <v>47</v>
      </c>
      <c r="B52" s="67" t="s">
        <v>5</v>
      </c>
      <c r="C52" s="100"/>
      <c r="D52" s="100"/>
      <c r="E52" s="100"/>
      <c r="F52" s="100"/>
      <c r="G52" s="100"/>
    </row>
    <row r="53" spans="1:7" s="23" customFormat="1" ht="37.5" customHeight="1" x14ac:dyDescent="0.25">
      <c r="A53" s="64">
        <v>48</v>
      </c>
      <c r="B53" s="24" t="s">
        <v>220</v>
      </c>
      <c r="C53" s="102">
        <v>266.89999999999998</v>
      </c>
      <c r="D53" s="102">
        <v>190.6</v>
      </c>
      <c r="E53" s="102">
        <v>8.4</v>
      </c>
      <c r="F53" s="102">
        <v>76.3</v>
      </c>
      <c r="G53" s="100"/>
    </row>
    <row r="54" spans="1:7" s="23" customFormat="1" ht="37.5" customHeight="1" x14ac:dyDescent="0.25">
      <c r="A54" s="64">
        <v>49</v>
      </c>
      <c r="B54" s="24" t="s">
        <v>221</v>
      </c>
      <c r="C54" s="102">
        <v>595</v>
      </c>
      <c r="D54" s="102"/>
      <c r="E54" s="102"/>
      <c r="F54" s="102">
        <v>595</v>
      </c>
      <c r="G54" s="100"/>
    </row>
    <row r="55" spans="1:7" s="23" customFormat="1" ht="68.25" customHeight="1" x14ac:dyDescent="0.25">
      <c r="A55" s="64">
        <v>50</v>
      </c>
      <c r="B55" s="29" t="s">
        <v>222</v>
      </c>
      <c r="C55" s="102">
        <v>979.1</v>
      </c>
      <c r="D55" s="102">
        <v>979.1</v>
      </c>
      <c r="E55" s="102">
        <v>0</v>
      </c>
      <c r="F55" s="102">
        <v>0</v>
      </c>
      <c r="G55" s="100">
        <v>0</v>
      </c>
    </row>
    <row r="56" spans="1:7" s="23" customFormat="1" ht="17.25" customHeight="1" x14ac:dyDescent="0.25">
      <c r="A56" s="64">
        <v>51</v>
      </c>
      <c r="B56" s="67" t="s">
        <v>5</v>
      </c>
      <c r="C56" s="100"/>
      <c r="D56" s="100"/>
      <c r="E56" s="100"/>
      <c r="F56" s="100"/>
      <c r="G56" s="100"/>
    </row>
    <row r="57" spans="1:7" ht="36" customHeight="1" x14ac:dyDescent="0.25">
      <c r="A57" s="64">
        <v>52</v>
      </c>
      <c r="B57" s="24" t="s">
        <v>155</v>
      </c>
      <c r="C57" s="102">
        <v>946.1</v>
      </c>
      <c r="D57" s="102">
        <v>946.1</v>
      </c>
      <c r="E57" s="102"/>
      <c r="F57" s="102"/>
      <c r="G57" s="102"/>
    </row>
    <row r="58" spans="1:7" ht="18" customHeight="1" x14ac:dyDescent="0.25">
      <c r="A58" s="64">
        <v>53</v>
      </c>
      <c r="B58" s="24" t="s">
        <v>153</v>
      </c>
      <c r="C58" s="102">
        <v>33</v>
      </c>
      <c r="D58" s="102">
        <v>33</v>
      </c>
      <c r="E58" s="102"/>
      <c r="F58" s="102"/>
      <c r="G58" s="102"/>
    </row>
    <row r="59" spans="1:7" ht="31.5" x14ac:dyDescent="0.25">
      <c r="A59" s="64">
        <v>54</v>
      </c>
      <c r="B59" s="29" t="s">
        <v>223</v>
      </c>
      <c r="C59" s="100">
        <v>2468.6</v>
      </c>
      <c r="D59" s="100">
        <v>524.1</v>
      </c>
      <c r="E59" s="100">
        <v>0</v>
      </c>
      <c r="F59" s="100">
        <v>1944.5</v>
      </c>
      <c r="G59" s="102"/>
    </row>
    <row r="60" spans="1:7" ht="15.75" x14ac:dyDescent="0.25">
      <c r="A60" s="64">
        <v>55</v>
      </c>
      <c r="B60" s="61" t="s">
        <v>5</v>
      </c>
      <c r="C60" s="100"/>
      <c r="D60" s="100"/>
      <c r="E60" s="100"/>
      <c r="F60" s="100"/>
      <c r="G60" s="102"/>
    </row>
    <row r="61" spans="1:7" ht="36" customHeight="1" x14ac:dyDescent="0.25">
      <c r="A61" s="64">
        <v>56</v>
      </c>
      <c r="B61" s="24" t="s">
        <v>224</v>
      </c>
      <c r="C61" s="102">
        <v>524.1</v>
      </c>
      <c r="D61" s="102">
        <v>524.1</v>
      </c>
      <c r="E61" s="102"/>
      <c r="F61" s="102"/>
      <c r="G61" s="102"/>
    </row>
    <row r="62" spans="1:7" ht="31.5" x14ac:dyDescent="0.25">
      <c r="A62" s="64">
        <v>57</v>
      </c>
      <c r="B62" s="24" t="s">
        <v>225</v>
      </c>
      <c r="C62" s="102">
        <v>1944.5</v>
      </c>
      <c r="D62" s="102"/>
      <c r="E62" s="102"/>
      <c r="F62" s="102">
        <v>1944.5</v>
      </c>
      <c r="G62" s="102"/>
    </row>
    <row r="63" spans="1:7" s="23" customFormat="1" ht="18.75" customHeight="1" x14ac:dyDescent="0.25">
      <c r="A63" s="64">
        <v>58</v>
      </c>
      <c r="B63" s="59" t="s">
        <v>226</v>
      </c>
      <c r="C63" s="100">
        <v>5242.8</v>
      </c>
      <c r="D63" s="100">
        <v>384.6</v>
      </c>
      <c r="E63" s="100">
        <v>0</v>
      </c>
      <c r="F63" s="100">
        <v>4858.2</v>
      </c>
      <c r="G63" s="100">
        <v>0</v>
      </c>
    </row>
    <row r="64" spans="1:7" s="23" customFormat="1" ht="15" customHeight="1" x14ac:dyDescent="0.25">
      <c r="A64" s="64">
        <v>59</v>
      </c>
      <c r="B64" s="61" t="s">
        <v>5</v>
      </c>
      <c r="C64" s="100"/>
      <c r="D64" s="100"/>
      <c r="E64" s="100"/>
      <c r="F64" s="100"/>
      <c r="G64" s="100"/>
    </row>
    <row r="65" spans="1:7" s="23" customFormat="1" ht="32.25" customHeight="1" x14ac:dyDescent="0.25">
      <c r="A65" s="64">
        <v>60</v>
      </c>
      <c r="B65" s="60" t="s">
        <v>227</v>
      </c>
      <c r="C65" s="102">
        <v>55.3</v>
      </c>
      <c r="D65" s="102">
        <v>55.3</v>
      </c>
      <c r="E65" s="100"/>
      <c r="F65" s="100"/>
      <c r="G65" s="100"/>
    </row>
    <row r="66" spans="1:7" s="23" customFormat="1" ht="15" customHeight="1" x14ac:dyDescent="0.25">
      <c r="A66" s="64">
        <v>61</v>
      </c>
      <c r="B66" s="60" t="s">
        <v>228</v>
      </c>
      <c r="C66" s="102">
        <v>4738.2</v>
      </c>
      <c r="D66" s="102"/>
      <c r="E66" s="102"/>
      <c r="F66" s="102">
        <v>4738.2</v>
      </c>
      <c r="G66" s="100"/>
    </row>
    <row r="67" spans="1:7" s="23" customFormat="1" ht="15" customHeight="1" x14ac:dyDescent="0.25">
      <c r="A67" s="64">
        <v>62</v>
      </c>
      <c r="B67" s="24" t="s">
        <v>229</v>
      </c>
      <c r="C67" s="102">
        <v>449.3</v>
      </c>
      <c r="D67" s="102">
        <v>329.3</v>
      </c>
      <c r="E67" s="100"/>
      <c r="F67" s="102">
        <v>120</v>
      </c>
      <c r="G67" s="100"/>
    </row>
    <row r="68" spans="1:7" s="23" customFormat="1" ht="31.5" customHeight="1" x14ac:dyDescent="0.25">
      <c r="A68" s="64">
        <v>63</v>
      </c>
      <c r="B68" s="29" t="s">
        <v>230</v>
      </c>
      <c r="C68" s="100">
        <v>2440.1</v>
      </c>
      <c r="D68" s="100">
        <v>61.3</v>
      </c>
      <c r="E68" s="100">
        <v>19.2</v>
      </c>
      <c r="F68" s="100">
        <v>2378.8000000000002</v>
      </c>
      <c r="G68" s="100">
        <v>0.8</v>
      </c>
    </row>
    <row r="69" spans="1:7" s="23" customFormat="1" ht="15" customHeight="1" x14ac:dyDescent="0.25">
      <c r="A69" s="64">
        <v>64</v>
      </c>
      <c r="B69" s="61" t="s">
        <v>5</v>
      </c>
      <c r="C69" s="100"/>
      <c r="D69" s="100"/>
      <c r="E69" s="100"/>
      <c r="F69" s="100"/>
      <c r="G69" s="100"/>
    </row>
    <row r="70" spans="1:7" s="23" customFormat="1" ht="33.75" customHeight="1" x14ac:dyDescent="0.25">
      <c r="A70" s="64">
        <v>65</v>
      </c>
      <c r="B70" s="60" t="s">
        <v>231</v>
      </c>
      <c r="C70" s="102">
        <v>2301.9</v>
      </c>
      <c r="D70" s="102">
        <v>61.3</v>
      </c>
      <c r="E70" s="102">
        <v>19.2</v>
      </c>
      <c r="F70" s="102">
        <v>2240.6</v>
      </c>
      <c r="G70" s="102">
        <v>0.8</v>
      </c>
    </row>
    <row r="71" spans="1:7" s="23" customFormat="1" ht="33" customHeight="1" x14ac:dyDescent="0.25">
      <c r="A71" s="64">
        <v>66</v>
      </c>
      <c r="B71" s="60" t="s">
        <v>232</v>
      </c>
      <c r="C71" s="102">
        <v>138.19999999999999</v>
      </c>
      <c r="D71" s="102"/>
      <c r="E71" s="102"/>
      <c r="F71" s="102">
        <v>138.19999999999999</v>
      </c>
      <c r="G71" s="100"/>
    </row>
    <row r="72" spans="1:7" s="23" customFormat="1" ht="33" customHeight="1" x14ac:dyDescent="0.25">
      <c r="A72" s="64">
        <v>67</v>
      </c>
      <c r="B72" s="29" t="s">
        <v>233</v>
      </c>
      <c r="C72" s="100">
        <v>1386.1</v>
      </c>
      <c r="D72" s="100">
        <v>62</v>
      </c>
      <c r="E72" s="100">
        <v>0</v>
      </c>
      <c r="F72" s="100">
        <v>1324.1</v>
      </c>
      <c r="G72" s="100">
        <v>475.2</v>
      </c>
    </row>
    <row r="73" spans="1:7" s="23" customFormat="1" ht="15" customHeight="1" x14ac:dyDescent="0.25">
      <c r="A73" s="64">
        <v>68</v>
      </c>
      <c r="B73" s="61" t="s">
        <v>5</v>
      </c>
      <c r="C73" s="100"/>
      <c r="D73" s="100"/>
      <c r="E73" s="100"/>
      <c r="F73" s="100"/>
      <c r="G73" s="100"/>
    </row>
    <row r="74" spans="1:7" s="23" customFormat="1" ht="50.25" customHeight="1" x14ac:dyDescent="0.25">
      <c r="A74" s="64">
        <v>69</v>
      </c>
      <c r="B74" s="24" t="s">
        <v>234</v>
      </c>
      <c r="C74" s="102">
        <v>787.3</v>
      </c>
      <c r="D74" s="102">
        <v>62</v>
      </c>
      <c r="E74" s="102"/>
      <c r="F74" s="102">
        <v>725.3</v>
      </c>
      <c r="G74" s="102">
        <v>475.2</v>
      </c>
    </row>
    <row r="75" spans="1:7" s="23" customFormat="1" ht="33" customHeight="1" x14ac:dyDescent="0.25">
      <c r="A75" s="64">
        <v>70</v>
      </c>
      <c r="B75" s="24" t="s">
        <v>235</v>
      </c>
      <c r="C75" s="102">
        <v>598.79999999999995</v>
      </c>
      <c r="D75" s="102"/>
      <c r="E75" s="102"/>
      <c r="F75" s="102">
        <v>598.79999999999995</v>
      </c>
      <c r="G75" s="100"/>
    </row>
    <row r="76" spans="1:7" ht="19.5" customHeight="1" x14ac:dyDescent="0.25">
      <c r="A76" s="64">
        <v>71</v>
      </c>
      <c r="B76" s="29" t="s">
        <v>236</v>
      </c>
      <c r="C76" s="100">
        <v>1542.3</v>
      </c>
      <c r="D76" s="100">
        <v>0</v>
      </c>
      <c r="E76" s="100">
        <v>0</v>
      </c>
      <c r="F76" s="100">
        <v>1542.3</v>
      </c>
      <c r="G76" s="102"/>
    </row>
    <row r="77" spans="1:7" ht="15.75" customHeight="1" x14ac:dyDescent="0.25">
      <c r="A77" s="64">
        <v>72</v>
      </c>
      <c r="B77" s="61" t="s">
        <v>5</v>
      </c>
      <c r="C77" s="100"/>
      <c r="D77" s="100"/>
      <c r="E77" s="100"/>
      <c r="F77" s="100"/>
      <c r="G77" s="102"/>
    </row>
    <row r="78" spans="1:7" ht="32.25" customHeight="1" x14ac:dyDescent="0.25">
      <c r="A78" s="64">
        <v>73</v>
      </c>
      <c r="B78" s="60" t="s">
        <v>237</v>
      </c>
      <c r="C78" s="102">
        <v>382.7</v>
      </c>
      <c r="D78" s="102"/>
      <c r="E78" s="102"/>
      <c r="F78" s="102">
        <v>382.7</v>
      </c>
      <c r="G78" s="102"/>
    </row>
    <row r="79" spans="1:7" ht="35.25" customHeight="1" x14ac:dyDescent="0.25">
      <c r="A79" s="64">
        <v>74</v>
      </c>
      <c r="B79" s="60" t="s">
        <v>238</v>
      </c>
      <c r="C79" s="102">
        <v>1159.5999999999999</v>
      </c>
      <c r="D79" s="102"/>
      <c r="E79" s="102"/>
      <c r="F79" s="102">
        <v>1159.5999999999999</v>
      </c>
      <c r="G79" s="102"/>
    </row>
    <row r="80" spans="1:7" s="23" customFormat="1" ht="32.25" customHeight="1" x14ac:dyDescent="0.25">
      <c r="A80" s="64">
        <v>75</v>
      </c>
      <c r="B80" s="59" t="s">
        <v>239</v>
      </c>
      <c r="C80" s="100">
        <v>1825</v>
      </c>
      <c r="D80" s="100">
        <v>0</v>
      </c>
      <c r="E80" s="100">
        <v>0</v>
      </c>
      <c r="F80" s="100">
        <v>1825</v>
      </c>
      <c r="G80" s="100"/>
    </row>
    <row r="81" spans="1:7" s="23" customFormat="1" ht="18.75" customHeight="1" x14ac:dyDescent="0.25">
      <c r="A81" s="64">
        <v>76</v>
      </c>
      <c r="B81" s="61" t="s">
        <v>5</v>
      </c>
      <c r="C81" s="100"/>
      <c r="D81" s="100"/>
      <c r="E81" s="100"/>
      <c r="F81" s="100"/>
      <c r="G81" s="100"/>
    </row>
    <row r="82" spans="1:7" s="23" customFormat="1" ht="32.25" customHeight="1" x14ac:dyDescent="0.25">
      <c r="A82" s="64">
        <v>77</v>
      </c>
      <c r="B82" s="60" t="s">
        <v>240</v>
      </c>
      <c r="C82" s="102">
        <v>245</v>
      </c>
      <c r="D82" s="102"/>
      <c r="E82" s="102"/>
      <c r="F82" s="102">
        <v>245</v>
      </c>
      <c r="G82" s="100"/>
    </row>
    <row r="83" spans="1:7" s="23" customFormat="1" ht="67.5" customHeight="1" x14ac:dyDescent="0.25">
      <c r="A83" s="64">
        <v>78</v>
      </c>
      <c r="B83" s="60" t="s">
        <v>241</v>
      </c>
      <c r="C83" s="102">
        <v>1580</v>
      </c>
      <c r="D83" s="102"/>
      <c r="E83" s="102"/>
      <c r="F83" s="102">
        <v>1580</v>
      </c>
      <c r="G83" s="100"/>
    </row>
    <row r="84" spans="1:7" s="23" customFormat="1" ht="32.25" customHeight="1" x14ac:dyDescent="0.25">
      <c r="A84" s="64">
        <v>79</v>
      </c>
      <c r="B84" s="59" t="s">
        <v>242</v>
      </c>
      <c r="C84" s="100">
        <v>1786.9</v>
      </c>
      <c r="D84" s="100">
        <v>10.9</v>
      </c>
      <c r="E84" s="100">
        <v>4.0999999999999996</v>
      </c>
      <c r="F84" s="100">
        <v>1776</v>
      </c>
      <c r="G84" s="100"/>
    </row>
    <row r="85" spans="1:7" s="23" customFormat="1" ht="15.75" customHeight="1" x14ac:dyDescent="0.25">
      <c r="A85" s="64">
        <v>80</v>
      </c>
      <c r="B85" s="61" t="s">
        <v>5</v>
      </c>
      <c r="C85" s="100"/>
      <c r="D85" s="100"/>
      <c r="E85" s="100"/>
      <c r="F85" s="100"/>
      <c r="G85" s="100"/>
    </row>
    <row r="86" spans="1:7" s="23" customFormat="1" ht="32.25" customHeight="1" x14ac:dyDescent="0.25">
      <c r="A86" s="64">
        <v>81</v>
      </c>
      <c r="B86" s="60" t="s">
        <v>243</v>
      </c>
      <c r="C86" s="102">
        <v>1063.5</v>
      </c>
      <c r="D86" s="102">
        <v>10.9</v>
      </c>
      <c r="E86" s="102">
        <v>4.0999999999999996</v>
      </c>
      <c r="F86" s="102">
        <v>1052.5999999999999</v>
      </c>
      <c r="G86" s="100"/>
    </row>
    <row r="87" spans="1:7" s="23" customFormat="1" ht="32.25" customHeight="1" x14ac:dyDescent="0.25">
      <c r="A87" s="64">
        <v>82</v>
      </c>
      <c r="B87" s="60" t="s">
        <v>244</v>
      </c>
      <c r="C87" s="102">
        <v>723.4</v>
      </c>
      <c r="D87" s="102"/>
      <c r="E87" s="102"/>
      <c r="F87" s="102">
        <v>723.4</v>
      </c>
      <c r="G87" s="100"/>
    </row>
    <row r="88" spans="1:7" s="23" customFormat="1" ht="66.75" customHeight="1" x14ac:dyDescent="0.25">
      <c r="A88" s="64">
        <v>83</v>
      </c>
      <c r="B88" s="59" t="s">
        <v>245</v>
      </c>
      <c r="C88" s="100">
        <v>1000</v>
      </c>
      <c r="D88" s="100"/>
      <c r="E88" s="100"/>
      <c r="F88" s="100">
        <v>1000</v>
      </c>
      <c r="G88" s="100"/>
    </row>
    <row r="89" spans="1:7" ht="19.5" customHeight="1" x14ac:dyDescent="0.25">
      <c r="A89" s="64">
        <v>84</v>
      </c>
      <c r="B89" s="29" t="s">
        <v>246</v>
      </c>
      <c r="C89" s="100">
        <v>774.4</v>
      </c>
      <c r="D89" s="100">
        <v>348.9</v>
      </c>
      <c r="E89" s="100">
        <v>18.899999999999999</v>
      </c>
      <c r="F89" s="100">
        <v>425.5</v>
      </c>
      <c r="G89" s="100">
        <v>0</v>
      </c>
    </row>
    <row r="90" spans="1:7" ht="31.5" customHeight="1" x14ac:dyDescent="0.25">
      <c r="A90" s="64">
        <v>85</v>
      </c>
      <c r="B90" s="29" t="s">
        <v>196</v>
      </c>
      <c r="C90" s="100">
        <v>774.4</v>
      </c>
      <c r="D90" s="100">
        <v>348.9</v>
      </c>
      <c r="E90" s="100">
        <v>18.899999999999999</v>
      </c>
      <c r="F90" s="100">
        <v>425.5</v>
      </c>
      <c r="G90" s="100"/>
    </row>
    <row r="91" spans="1:7" ht="19.5" customHeight="1" x14ac:dyDescent="0.25">
      <c r="A91" s="64">
        <v>86</v>
      </c>
      <c r="B91" s="29" t="s">
        <v>14</v>
      </c>
      <c r="C91" s="100">
        <v>78231</v>
      </c>
      <c r="D91" s="100">
        <v>77624.2</v>
      </c>
      <c r="E91" s="100">
        <v>742.4</v>
      </c>
      <c r="F91" s="100">
        <v>606.79999999999995</v>
      </c>
      <c r="G91" s="100">
        <v>7860.5</v>
      </c>
    </row>
    <row r="92" spans="1:7" ht="15.75" x14ac:dyDescent="0.25">
      <c r="A92" s="64">
        <v>87</v>
      </c>
      <c r="B92" s="59" t="s">
        <v>247</v>
      </c>
      <c r="C92" s="100">
        <v>18322.7</v>
      </c>
      <c r="D92" s="100">
        <v>18222.099999999999</v>
      </c>
      <c r="E92" s="100">
        <v>0</v>
      </c>
      <c r="F92" s="100">
        <v>100.6</v>
      </c>
      <c r="G92" s="102"/>
    </row>
    <row r="93" spans="1:7" s="53" customFormat="1" ht="15.75" x14ac:dyDescent="0.25">
      <c r="A93" s="64">
        <v>88</v>
      </c>
      <c r="B93" s="61" t="s">
        <v>5</v>
      </c>
      <c r="C93" s="100">
        <v>0</v>
      </c>
      <c r="D93" s="102"/>
      <c r="E93" s="102"/>
      <c r="F93" s="102"/>
      <c r="G93" s="102"/>
    </row>
    <row r="94" spans="1:7" s="53" customFormat="1" ht="31.5" x14ac:dyDescent="0.25">
      <c r="A94" s="64">
        <v>89</v>
      </c>
      <c r="B94" s="60" t="s">
        <v>227</v>
      </c>
      <c r="C94" s="102">
        <v>17500</v>
      </c>
      <c r="D94" s="102">
        <v>17500</v>
      </c>
      <c r="E94" s="102"/>
      <c r="F94" s="102"/>
      <c r="G94" s="102"/>
    </row>
    <row r="95" spans="1:7" s="53" customFormat="1" ht="15.75" x14ac:dyDescent="0.25">
      <c r="A95" s="64">
        <v>90</v>
      </c>
      <c r="B95" s="24" t="s">
        <v>229</v>
      </c>
      <c r="C95" s="102">
        <v>822.7</v>
      </c>
      <c r="D95" s="102">
        <v>722.1</v>
      </c>
      <c r="E95" s="102"/>
      <c r="F95" s="102">
        <v>100.6</v>
      </c>
      <c r="G95" s="102"/>
    </row>
    <row r="96" spans="1:7" ht="31.5" x14ac:dyDescent="0.25">
      <c r="A96" s="64">
        <v>91</v>
      </c>
      <c r="B96" s="29" t="s">
        <v>248</v>
      </c>
      <c r="C96" s="100">
        <v>22109.9</v>
      </c>
      <c r="D96" s="100">
        <v>21858.9</v>
      </c>
      <c r="E96" s="100"/>
      <c r="F96" s="100">
        <v>251</v>
      </c>
      <c r="G96" s="100">
        <v>2700.8</v>
      </c>
    </row>
    <row r="97" spans="1:7" ht="31.5" x14ac:dyDescent="0.25">
      <c r="A97" s="64">
        <v>92</v>
      </c>
      <c r="B97" s="29" t="s">
        <v>249</v>
      </c>
      <c r="C97" s="100">
        <v>32849.699999999997</v>
      </c>
      <c r="D97" s="100">
        <v>32624.5</v>
      </c>
      <c r="E97" s="100">
        <v>742.4</v>
      </c>
      <c r="F97" s="100">
        <v>225.2</v>
      </c>
      <c r="G97" s="100">
        <v>5110.5</v>
      </c>
    </row>
    <row r="98" spans="1:7" ht="15" customHeight="1" x14ac:dyDescent="0.25">
      <c r="A98" s="64">
        <v>93</v>
      </c>
      <c r="B98" s="61" t="s">
        <v>5</v>
      </c>
      <c r="C98" s="100">
        <v>0</v>
      </c>
      <c r="D98" s="100">
        <v>0</v>
      </c>
      <c r="E98" s="100">
        <v>0</v>
      </c>
      <c r="F98" s="100">
        <v>0</v>
      </c>
      <c r="G98" s="102"/>
    </row>
    <row r="99" spans="1:7" ht="48" customHeight="1" x14ac:dyDescent="0.25">
      <c r="A99" s="64">
        <v>94</v>
      </c>
      <c r="B99" s="60" t="s">
        <v>234</v>
      </c>
      <c r="C99" s="102">
        <v>32730</v>
      </c>
      <c r="D99" s="102">
        <v>32504.799999999999</v>
      </c>
      <c r="E99" s="102">
        <v>710.7</v>
      </c>
      <c r="F99" s="102">
        <v>225.2</v>
      </c>
      <c r="G99" s="102">
        <v>5110.5</v>
      </c>
    </row>
    <row r="100" spans="1:7" s="53" customFormat="1" ht="47.25" customHeight="1" x14ac:dyDescent="0.25">
      <c r="A100" s="64">
        <v>95</v>
      </c>
      <c r="B100" s="24" t="s">
        <v>250</v>
      </c>
      <c r="C100" s="102">
        <v>119.7</v>
      </c>
      <c r="D100" s="102">
        <v>119.7</v>
      </c>
      <c r="E100" s="102">
        <v>31.7</v>
      </c>
      <c r="F100" s="102"/>
      <c r="G100" s="102"/>
    </row>
    <row r="101" spans="1:7" s="23" customFormat="1" ht="47.25" customHeight="1" x14ac:dyDescent="0.25">
      <c r="A101" s="64">
        <v>96</v>
      </c>
      <c r="B101" s="29" t="s">
        <v>251</v>
      </c>
      <c r="C101" s="100">
        <v>68.900000000000006</v>
      </c>
      <c r="D101" s="100">
        <v>68.900000000000006</v>
      </c>
      <c r="E101" s="100"/>
      <c r="F101" s="100"/>
      <c r="G101" s="100"/>
    </row>
    <row r="102" spans="1:7" ht="31.5" x14ac:dyDescent="0.25">
      <c r="A102" s="64">
        <v>97</v>
      </c>
      <c r="B102" s="29" t="s">
        <v>252</v>
      </c>
      <c r="C102" s="100">
        <v>4507.5</v>
      </c>
      <c r="D102" s="100">
        <v>4507.5</v>
      </c>
      <c r="E102" s="100">
        <v>0</v>
      </c>
      <c r="F102" s="100">
        <v>0</v>
      </c>
      <c r="G102" s="100">
        <v>49.2</v>
      </c>
    </row>
    <row r="103" spans="1:7" ht="15.75" x14ac:dyDescent="0.25">
      <c r="A103" s="64">
        <v>98</v>
      </c>
      <c r="B103" s="61" t="s">
        <v>5</v>
      </c>
      <c r="C103" s="100"/>
      <c r="D103" s="100"/>
      <c r="E103" s="100"/>
      <c r="F103" s="100"/>
      <c r="G103" s="102"/>
    </row>
    <row r="104" spans="1:7" ht="31.5" x14ac:dyDescent="0.25">
      <c r="A104" s="64">
        <v>99</v>
      </c>
      <c r="B104" s="24" t="s">
        <v>237</v>
      </c>
      <c r="C104" s="102">
        <v>4483.8</v>
      </c>
      <c r="D104" s="102">
        <v>4483.8</v>
      </c>
      <c r="E104" s="102"/>
      <c r="F104" s="102"/>
      <c r="G104" s="102">
        <v>49.2</v>
      </c>
    </row>
    <row r="105" spans="1:7" ht="47.25" x14ac:dyDescent="0.25">
      <c r="A105" s="64">
        <v>100</v>
      </c>
      <c r="B105" s="65" t="s">
        <v>253</v>
      </c>
      <c r="C105" s="102">
        <v>23.7</v>
      </c>
      <c r="D105" s="102">
        <v>23.7</v>
      </c>
      <c r="E105" s="102"/>
      <c r="F105" s="102"/>
      <c r="G105" s="102"/>
    </row>
    <row r="106" spans="1:7" s="23" customFormat="1" ht="31.5" x14ac:dyDescent="0.25">
      <c r="A106" s="64">
        <v>101</v>
      </c>
      <c r="B106" s="59" t="s">
        <v>254</v>
      </c>
      <c r="C106" s="100">
        <v>235</v>
      </c>
      <c r="D106" s="100">
        <v>235</v>
      </c>
      <c r="E106" s="100"/>
      <c r="F106" s="100"/>
      <c r="G106" s="100"/>
    </row>
    <row r="107" spans="1:7" ht="31.5" customHeight="1" x14ac:dyDescent="0.25">
      <c r="A107" s="64">
        <v>102</v>
      </c>
      <c r="B107" s="29" t="s">
        <v>214</v>
      </c>
      <c r="C107" s="100">
        <v>137.30000000000001</v>
      </c>
      <c r="D107" s="100">
        <v>107.3</v>
      </c>
      <c r="E107" s="100"/>
      <c r="F107" s="100">
        <v>30</v>
      </c>
      <c r="G107" s="102"/>
    </row>
    <row r="108" spans="1:7" s="23" customFormat="1" ht="17.25" customHeight="1" x14ac:dyDescent="0.25">
      <c r="A108" s="64">
        <v>103</v>
      </c>
      <c r="B108" s="29" t="s">
        <v>15</v>
      </c>
      <c r="C108" s="100">
        <v>215135.8</v>
      </c>
      <c r="D108" s="100">
        <v>214753.5</v>
      </c>
      <c r="E108" s="100">
        <v>138694</v>
      </c>
      <c r="F108" s="100">
        <v>382.3</v>
      </c>
      <c r="G108" s="100">
        <v>205.7</v>
      </c>
    </row>
    <row r="109" spans="1:7" ht="31.5" x14ac:dyDescent="0.25">
      <c r="A109" s="64">
        <v>104</v>
      </c>
      <c r="B109" s="29" t="s">
        <v>255</v>
      </c>
      <c r="C109" s="100">
        <v>10415.700000000001</v>
      </c>
      <c r="D109" s="100">
        <v>10339.200000000001</v>
      </c>
      <c r="E109" s="100">
        <v>4869.1000000000004</v>
      </c>
      <c r="F109" s="100">
        <v>76.5</v>
      </c>
      <c r="G109" s="102">
        <v>78.900000000000006</v>
      </c>
    </row>
    <row r="110" spans="1:7" ht="15.75" x14ac:dyDescent="0.25">
      <c r="A110" s="64">
        <v>105</v>
      </c>
      <c r="B110" s="61" t="s">
        <v>5</v>
      </c>
      <c r="C110" s="100">
        <v>0</v>
      </c>
      <c r="D110" s="100">
        <v>0</v>
      </c>
      <c r="E110" s="100">
        <v>0</v>
      </c>
      <c r="F110" s="100">
        <v>0</v>
      </c>
      <c r="G110" s="102"/>
    </row>
    <row r="111" spans="1:7" ht="47.25" x14ac:dyDescent="0.25">
      <c r="A111" s="64">
        <v>106</v>
      </c>
      <c r="B111" s="24" t="s">
        <v>256</v>
      </c>
      <c r="C111" s="102">
        <v>9261.2999999999993</v>
      </c>
      <c r="D111" s="102">
        <v>9200.7999999999993</v>
      </c>
      <c r="E111" s="102">
        <v>4869.1000000000004</v>
      </c>
      <c r="F111" s="102">
        <v>60.5</v>
      </c>
      <c r="G111" s="102">
        <v>78.900000000000006</v>
      </c>
    </row>
    <row r="112" spans="1:7" ht="48" customHeight="1" x14ac:dyDescent="0.25">
      <c r="A112" s="64">
        <v>107</v>
      </c>
      <c r="B112" s="24" t="s">
        <v>257</v>
      </c>
      <c r="C112" s="102">
        <v>1154.4000000000001</v>
      </c>
      <c r="D112" s="102">
        <v>1138.4000000000001</v>
      </c>
      <c r="E112" s="102"/>
      <c r="F112" s="102">
        <v>16</v>
      </c>
      <c r="G112" s="102"/>
    </row>
    <row r="113" spans="1:7" ht="19.5" customHeight="1" x14ac:dyDescent="0.25">
      <c r="A113" s="64">
        <v>108</v>
      </c>
      <c r="B113" s="29" t="s">
        <v>258</v>
      </c>
      <c r="C113" s="100">
        <v>190075.6</v>
      </c>
      <c r="D113" s="100">
        <v>189859</v>
      </c>
      <c r="E113" s="100">
        <v>126925.3</v>
      </c>
      <c r="F113" s="100">
        <v>216.6</v>
      </c>
      <c r="G113" s="102">
        <v>126.8</v>
      </c>
    </row>
    <row r="114" spans="1:7" ht="15.75" x14ac:dyDescent="0.25">
      <c r="A114" s="64">
        <v>109</v>
      </c>
      <c r="B114" s="61" t="s">
        <v>5</v>
      </c>
      <c r="C114" s="100">
        <v>0</v>
      </c>
      <c r="D114" s="100">
        <v>0</v>
      </c>
      <c r="E114" s="100">
        <v>0</v>
      </c>
      <c r="F114" s="100">
        <v>0</v>
      </c>
      <c r="G114" s="102"/>
    </row>
    <row r="115" spans="1:7" ht="31.5" x14ac:dyDescent="0.25">
      <c r="A115" s="64">
        <v>110</v>
      </c>
      <c r="B115" s="60" t="s">
        <v>259</v>
      </c>
      <c r="C115" s="102">
        <v>69891.600000000006</v>
      </c>
      <c r="D115" s="102">
        <v>69884.399999999994</v>
      </c>
      <c r="E115" s="102">
        <v>47823.7</v>
      </c>
      <c r="F115" s="102">
        <v>7.2</v>
      </c>
      <c r="G115" s="102">
        <v>126.8</v>
      </c>
    </row>
    <row r="116" spans="1:7" ht="53.25" customHeight="1" x14ac:dyDescent="0.25">
      <c r="A116" s="64">
        <v>111</v>
      </c>
      <c r="B116" s="24" t="s">
        <v>260</v>
      </c>
      <c r="C116" s="102">
        <v>101832</v>
      </c>
      <c r="D116" s="102">
        <v>101733.6</v>
      </c>
      <c r="E116" s="102">
        <v>74872.5</v>
      </c>
      <c r="F116" s="102">
        <v>98.4</v>
      </c>
      <c r="G116" s="102"/>
    </row>
    <row r="117" spans="1:7" ht="47.25" x14ac:dyDescent="0.25">
      <c r="A117" s="64">
        <v>112</v>
      </c>
      <c r="B117" s="65" t="s">
        <v>253</v>
      </c>
      <c r="C117" s="102">
        <v>2056.4</v>
      </c>
      <c r="D117" s="102">
        <v>2056.4</v>
      </c>
      <c r="E117" s="102">
        <v>1189.7</v>
      </c>
      <c r="F117" s="102"/>
      <c r="G117" s="102"/>
    </row>
    <row r="118" spans="1:7" ht="67.5" customHeight="1" x14ac:dyDescent="0.25">
      <c r="A118" s="64">
        <v>113</v>
      </c>
      <c r="B118" s="65" t="s">
        <v>261</v>
      </c>
      <c r="C118" s="102">
        <v>59</v>
      </c>
      <c r="D118" s="102">
        <v>59</v>
      </c>
      <c r="E118" s="102">
        <v>18</v>
      </c>
      <c r="F118" s="102"/>
      <c r="G118" s="102"/>
    </row>
    <row r="119" spans="1:7" s="53" customFormat="1" ht="31.5" x14ac:dyDescent="0.25">
      <c r="A119" s="64">
        <v>114</v>
      </c>
      <c r="B119" s="24" t="s">
        <v>262</v>
      </c>
      <c r="C119" s="102">
        <v>16236.6</v>
      </c>
      <c r="D119" s="102">
        <v>16125.6</v>
      </c>
      <c r="E119" s="102">
        <v>3021.4</v>
      </c>
      <c r="F119" s="102">
        <v>111</v>
      </c>
      <c r="G119" s="102"/>
    </row>
    <row r="120" spans="1:7" ht="20.25" customHeight="1" x14ac:dyDescent="0.25">
      <c r="A120" s="64">
        <v>115</v>
      </c>
      <c r="B120" s="59" t="s">
        <v>263</v>
      </c>
      <c r="C120" s="100">
        <v>14644.5</v>
      </c>
      <c r="D120" s="100">
        <v>14555.3</v>
      </c>
      <c r="E120" s="100">
        <v>6899.6</v>
      </c>
      <c r="F120" s="100">
        <v>89.2</v>
      </c>
      <c r="G120" s="102"/>
    </row>
    <row r="121" spans="1:7" ht="15.75" x14ac:dyDescent="0.25">
      <c r="A121" s="64">
        <v>116</v>
      </c>
      <c r="B121" s="61" t="s">
        <v>5</v>
      </c>
      <c r="C121" s="100">
        <v>0</v>
      </c>
      <c r="D121" s="100">
        <v>0</v>
      </c>
      <c r="E121" s="100">
        <v>0</v>
      </c>
      <c r="F121" s="100">
        <v>0</v>
      </c>
      <c r="G121" s="102"/>
    </row>
    <row r="122" spans="1:7" ht="31.5" x14ac:dyDescent="0.25">
      <c r="A122" s="64">
        <v>117</v>
      </c>
      <c r="B122" s="60" t="s">
        <v>264</v>
      </c>
      <c r="C122" s="102">
        <v>13962.4</v>
      </c>
      <c r="D122" s="102">
        <v>13962.4</v>
      </c>
      <c r="E122" s="102">
        <v>6899.6</v>
      </c>
      <c r="F122" s="102"/>
      <c r="G122" s="102"/>
    </row>
    <row r="123" spans="1:7" s="53" customFormat="1" ht="31.5" x14ac:dyDescent="0.25">
      <c r="A123" s="64">
        <v>118</v>
      </c>
      <c r="B123" s="24" t="s">
        <v>265</v>
      </c>
      <c r="C123" s="102">
        <v>682.1</v>
      </c>
      <c r="D123" s="102">
        <v>592.9</v>
      </c>
      <c r="E123" s="102"/>
      <c r="F123" s="102">
        <v>89.2</v>
      </c>
      <c r="G123" s="102"/>
    </row>
    <row r="124" spans="1:7" s="23" customFormat="1" ht="15.75" x14ac:dyDescent="0.25">
      <c r="A124" s="64">
        <v>119</v>
      </c>
      <c r="B124" s="29" t="s">
        <v>112</v>
      </c>
      <c r="C124" s="100">
        <v>53053.8</v>
      </c>
      <c r="D124" s="100">
        <v>52995.6</v>
      </c>
      <c r="E124" s="100">
        <v>11073.4</v>
      </c>
      <c r="F124" s="100">
        <v>58.2</v>
      </c>
      <c r="G124" s="100">
        <v>11</v>
      </c>
    </row>
    <row r="125" spans="1:7" ht="15.75" x14ac:dyDescent="0.25">
      <c r="A125" s="64">
        <v>120</v>
      </c>
      <c r="B125" s="29" t="s">
        <v>266</v>
      </c>
      <c r="C125" s="100">
        <v>48352.3</v>
      </c>
      <c r="D125" s="100">
        <v>48347.3</v>
      </c>
      <c r="E125" s="100">
        <v>8532.1</v>
      </c>
      <c r="F125" s="100">
        <v>5</v>
      </c>
      <c r="G125" s="100">
        <v>4.7</v>
      </c>
    </row>
    <row r="126" spans="1:7" ht="15.75" x14ac:dyDescent="0.25">
      <c r="A126" s="64">
        <v>121</v>
      </c>
      <c r="B126" s="61" t="s">
        <v>5</v>
      </c>
      <c r="C126" s="100">
        <v>0</v>
      </c>
      <c r="D126" s="100">
        <v>0</v>
      </c>
      <c r="E126" s="100">
        <v>0</v>
      </c>
      <c r="F126" s="100">
        <v>0</v>
      </c>
      <c r="G126" s="102"/>
    </row>
    <row r="127" spans="1:7" ht="31.5" x14ac:dyDescent="0.25">
      <c r="A127" s="64">
        <v>122</v>
      </c>
      <c r="B127" s="60" t="s">
        <v>243</v>
      </c>
      <c r="C127" s="102">
        <v>27255.4</v>
      </c>
      <c r="D127" s="102">
        <v>27253.4</v>
      </c>
      <c r="E127" s="102">
        <v>5138.6000000000004</v>
      </c>
      <c r="F127" s="102">
        <v>2</v>
      </c>
      <c r="G127" s="102">
        <v>4.7</v>
      </c>
    </row>
    <row r="128" spans="1:7" ht="68.25" customHeight="1" x14ac:dyDescent="0.25">
      <c r="A128" s="64">
        <v>123</v>
      </c>
      <c r="B128" s="65" t="s">
        <v>267</v>
      </c>
      <c r="C128" s="102">
        <v>15202.8</v>
      </c>
      <c r="D128" s="102">
        <v>15202.8</v>
      </c>
      <c r="E128" s="102">
        <v>1851.4</v>
      </c>
      <c r="F128" s="102">
        <v>0</v>
      </c>
      <c r="G128" s="102"/>
    </row>
    <row r="129" spans="1:7" ht="18" customHeight="1" x14ac:dyDescent="0.25">
      <c r="A129" s="64">
        <v>124</v>
      </c>
      <c r="B129" s="61" t="s">
        <v>5</v>
      </c>
      <c r="C129" s="100"/>
      <c r="D129" s="100"/>
      <c r="E129" s="100"/>
      <c r="F129" s="100"/>
      <c r="G129" s="102"/>
    </row>
    <row r="130" spans="1:7" ht="18.75" customHeight="1" x14ac:dyDescent="0.25">
      <c r="A130" s="64">
        <v>125</v>
      </c>
      <c r="B130" s="24" t="s">
        <v>156</v>
      </c>
      <c r="C130" s="102">
        <v>4775.3999999999996</v>
      </c>
      <c r="D130" s="102">
        <v>4775.3999999999996</v>
      </c>
      <c r="E130" s="102">
        <v>1851.4</v>
      </c>
      <c r="F130" s="102"/>
      <c r="G130" s="102"/>
    </row>
    <row r="131" spans="1:7" ht="32.25" customHeight="1" x14ac:dyDescent="0.25">
      <c r="A131" s="64">
        <v>126</v>
      </c>
      <c r="B131" s="24" t="s">
        <v>268</v>
      </c>
      <c r="C131" s="102">
        <v>7208</v>
      </c>
      <c r="D131" s="102">
        <v>7208</v>
      </c>
      <c r="E131" s="102"/>
      <c r="F131" s="102"/>
      <c r="G131" s="102"/>
    </row>
    <row r="132" spans="1:7" ht="18.75" customHeight="1" x14ac:dyDescent="0.25">
      <c r="A132" s="64">
        <v>127</v>
      </c>
      <c r="B132" s="24" t="s">
        <v>158</v>
      </c>
      <c r="C132" s="102">
        <v>3219.4</v>
      </c>
      <c r="D132" s="102">
        <v>3219.4</v>
      </c>
      <c r="E132" s="102"/>
      <c r="F132" s="102"/>
      <c r="G132" s="102"/>
    </row>
    <row r="133" spans="1:7" ht="48.75" customHeight="1" x14ac:dyDescent="0.25">
      <c r="A133" s="64">
        <v>128</v>
      </c>
      <c r="B133" s="65" t="s">
        <v>269</v>
      </c>
      <c r="C133" s="102">
        <v>1892.9</v>
      </c>
      <c r="D133" s="102">
        <v>1892.9</v>
      </c>
      <c r="E133" s="102">
        <v>1125.8</v>
      </c>
      <c r="F133" s="100"/>
      <c r="G133" s="102"/>
    </row>
    <row r="134" spans="1:7" s="53" customFormat="1" ht="36.75" customHeight="1" x14ac:dyDescent="0.25">
      <c r="A134" s="64">
        <v>129</v>
      </c>
      <c r="B134" s="24" t="s">
        <v>270</v>
      </c>
      <c r="C134" s="102">
        <v>1501.2</v>
      </c>
      <c r="D134" s="102">
        <v>1498.2</v>
      </c>
      <c r="E134" s="102">
        <v>416.3</v>
      </c>
      <c r="F134" s="102">
        <v>3</v>
      </c>
      <c r="G134" s="102"/>
    </row>
    <row r="135" spans="1:7" s="53" customFormat="1" ht="51.75" customHeight="1" x14ac:dyDescent="0.25">
      <c r="A135" s="64">
        <v>130</v>
      </c>
      <c r="B135" s="24" t="s">
        <v>271</v>
      </c>
      <c r="C135" s="102">
        <v>2500</v>
      </c>
      <c r="D135" s="102">
        <v>2500</v>
      </c>
      <c r="E135" s="102"/>
      <c r="F135" s="102"/>
      <c r="G135" s="102"/>
    </row>
    <row r="136" spans="1:7" ht="15.75" x14ac:dyDescent="0.25">
      <c r="A136" s="64">
        <v>131</v>
      </c>
      <c r="B136" s="29" t="s">
        <v>272</v>
      </c>
      <c r="C136" s="100">
        <v>4699.7</v>
      </c>
      <c r="D136" s="100">
        <v>4646.5</v>
      </c>
      <c r="E136" s="100">
        <v>2541</v>
      </c>
      <c r="F136" s="100">
        <v>53.2</v>
      </c>
      <c r="G136" s="100">
        <v>5</v>
      </c>
    </row>
    <row r="137" spans="1:7" ht="15.75" x14ac:dyDescent="0.25">
      <c r="A137" s="64">
        <v>132</v>
      </c>
      <c r="B137" s="61" t="s">
        <v>5</v>
      </c>
      <c r="C137" s="100">
        <v>0</v>
      </c>
      <c r="D137" s="100">
        <v>0</v>
      </c>
      <c r="E137" s="100">
        <v>0</v>
      </c>
      <c r="F137" s="100">
        <v>0</v>
      </c>
      <c r="G137" s="102"/>
    </row>
    <row r="138" spans="1:7" ht="31.5" x14ac:dyDescent="0.25">
      <c r="A138" s="64">
        <v>133</v>
      </c>
      <c r="B138" s="65" t="s">
        <v>328</v>
      </c>
      <c r="C138" s="102">
        <v>5</v>
      </c>
      <c r="D138" s="102">
        <v>5</v>
      </c>
      <c r="E138" s="100"/>
      <c r="F138" s="100"/>
      <c r="G138" s="102">
        <v>5</v>
      </c>
    </row>
    <row r="139" spans="1:7" ht="49.5" customHeight="1" x14ac:dyDescent="0.25">
      <c r="A139" s="64">
        <v>134</v>
      </c>
      <c r="B139" s="65" t="s">
        <v>273</v>
      </c>
      <c r="C139" s="102">
        <v>2910.3</v>
      </c>
      <c r="D139" s="102">
        <v>2857.1</v>
      </c>
      <c r="E139" s="102">
        <v>1776.1</v>
      </c>
      <c r="F139" s="102">
        <v>53.2</v>
      </c>
      <c r="G139" s="102"/>
    </row>
    <row r="140" spans="1:7" ht="62.25" customHeight="1" x14ac:dyDescent="0.25">
      <c r="A140" s="64">
        <v>135</v>
      </c>
      <c r="B140" s="65" t="s">
        <v>274</v>
      </c>
      <c r="C140" s="102">
        <v>1429.6</v>
      </c>
      <c r="D140" s="102">
        <v>1429.6</v>
      </c>
      <c r="E140" s="102">
        <v>764.9</v>
      </c>
      <c r="F140" s="102">
        <v>0</v>
      </c>
      <c r="G140" s="102">
        <v>0</v>
      </c>
    </row>
    <row r="141" spans="1:7" ht="19.5" customHeight="1" x14ac:dyDescent="0.25">
      <c r="A141" s="64">
        <v>136</v>
      </c>
      <c r="B141" s="61" t="s">
        <v>5</v>
      </c>
      <c r="C141" s="102"/>
      <c r="D141" s="102"/>
      <c r="E141" s="102"/>
      <c r="F141" s="102"/>
      <c r="G141" s="102"/>
    </row>
    <row r="142" spans="1:7" ht="22.5" customHeight="1" x14ac:dyDescent="0.25">
      <c r="A142" s="64">
        <v>137</v>
      </c>
      <c r="B142" s="65" t="s">
        <v>159</v>
      </c>
      <c r="C142" s="102">
        <v>871.8</v>
      </c>
      <c r="D142" s="102">
        <v>871.8</v>
      </c>
      <c r="E142" s="102">
        <v>532.6</v>
      </c>
      <c r="F142" s="102"/>
      <c r="G142" s="102"/>
    </row>
    <row r="143" spans="1:7" ht="21" customHeight="1" x14ac:dyDescent="0.25">
      <c r="A143" s="64">
        <v>138</v>
      </c>
      <c r="B143" s="65" t="s">
        <v>160</v>
      </c>
      <c r="C143" s="102">
        <v>557.79999999999995</v>
      </c>
      <c r="D143" s="102">
        <v>557.79999999999995</v>
      </c>
      <c r="E143" s="102">
        <v>232.3</v>
      </c>
      <c r="F143" s="102"/>
      <c r="G143" s="102"/>
    </row>
    <row r="144" spans="1:7" ht="31.5" x14ac:dyDescent="0.25">
      <c r="A144" s="64">
        <v>139</v>
      </c>
      <c r="B144" s="24" t="s">
        <v>275</v>
      </c>
      <c r="C144" s="102">
        <v>318</v>
      </c>
      <c r="D144" s="102">
        <v>318</v>
      </c>
      <c r="E144" s="102"/>
      <c r="F144" s="102"/>
      <c r="G144" s="102"/>
    </row>
    <row r="145" spans="1:7" ht="31.5" x14ac:dyDescent="0.25">
      <c r="A145" s="64">
        <v>140</v>
      </c>
      <c r="B145" s="60" t="s">
        <v>276</v>
      </c>
      <c r="C145" s="102">
        <v>36.799999999999997</v>
      </c>
      <c r="D145" s="102">
        <v>36.799999999999997</v>
      </c>
      <c r="E145" s="102"/>
      <c r="F145" s="102"/>
      <c r="G145" s="102"/>
    </row>
    <row r="146" spans="1:7" s="23" customFormat="1" ht="47.25" x14ac:dyDescent="0.25">
      <c r="A146" s="64">
        <v>141</v>
      </c>
      <c r="B146" s="59" t="s">
        <v>277</v>
      </c>
      <c r="C146" s="100">
        <v>1.8</v>
      </c>
      <c r="D146" s="100">
        <v>1.8</v>
      </c>
      <c r="E146" s="100">
        <v>0.3</v>
      </c>
      <c r="F146" s="100"/>
      <c r="G146" s="100">
        <v>1.3</v>
      </c>
    </row>
    <row r="147" spans="1:7" ht="15" customHeight="1" x14ac:dyDescent="0.25">
      <c r="A147" s="64">
        <v>142</v>
      </c>
      <c r="B147" s="29" t="s">
        <v>278</v>
      </c>
      <c r="C147" s="100">
        <v>409674.8</v>
      </c>
      <c r="D147" s="100">
        <v>376918.3</v>
      </c>
      <c r="E147" s="100">
        <v>164088.29999999999</v>
      </c>
      <c r="F147" s="100">
        <v>32756.5</v>
      </c>
      <c r="G147" s="100">
        <v>19042.3</v>
      </c>
    </row>
    <row r="148" spans="1:7" ht="15" customHeight="1" x14ac:dyDescent="0.25">
      <c r="A148" s="64">
        <v>143</v>
      </c>
      <c r="B148" s="61" t="s">
        <v>5</v>
      </c>
      <c r="C148" s="100"/>
      <c r="D148" s="100"/>
      <c r="E148" s="100"/>
      <c r="F148" s="100"/>
      <c r="G148" s="102"/>
    </row>
    <row r="149" spans="1:7" ht="34.5" customHeight="1" x14ac:dyDescent="0.25">
      <c r="A149" s="64">
        <v>144</v>
      </c>
      <c r="B149" s="24" t="s">
        <v>279</v>
      </c>
      <c r="C149" s="102">
        <v>131506.70000000001</v>
      </c>
      <c r="D149" s="102">
        <v>128759.1</v>
      </c>
      <c r="E149" s="102">
        <v>83172</v>
      </c>
      <c r="F149" s="102">
        <v>2747.6</v>
      </c>
      <c r="G149" s="102">
        <v>0</v>
      </c>
    </row>
    <row r="151" spans="1:7" x14ac:dyDescent="0.2">
      <c r="B151" s="69"/>
      <c r="C151" s="69"/>
    </row>
  </sheetData>
  <mergeCells count="7">
    <mergeCell ref="A2:A4"/>
    <mergeCell ref="B2:B4"/>
    <mergeCell ref="C2:C4"/>
    <mergeCell ref="D2:F2"/>
    <mergeCell ref="G2:G4"/>
    <mergeCell ref="D3:E3"/>
    <mergeCell ref="F3:F4"/>
  </mergeCells>
  <pageMargins left="0.70866141732283472" right="0.31496062992125984" top="0.74803149606299213" bottom="0.35433070866141736" header="0.31496062992125984" footer="0.31496062992125984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Zeros="0" zoomScale="115" zoomScaleNormal="115" workbookViewId="0">
      <selection activeCell="J9" sqref="J9"/>
    </sheetView>
  </sheetViews>
  <sheetFormatPr defaultColWidth="10.140625" defaultRowHeight="12.75" x14ac:dyDescent="0.2"/>
  <cols>
    <col min="1" max="1" width="5.28515625" style="4" customWidth="1"/>
    <col min="2" max="2" width="23" style="4" customWidth="1"/>
    <col min="3" max="3" width="18" style="4" customWidth="1"/>
    <col min="4" max="4" width="10.5703125" style="4" customWidth="1"/>
    <col min="5" max="5" width="10.28515625" style="4" customWidth="1"/>
    <col min="6" max="6" width="10.5703125" style="4" customWidth="1"/>
    <col min="7" max="7" width="9.42578125" style="4" customWidth="1"/>
    <col min="8" max="252" width="10.140625" style="4"/>
    <col min="253" max="253" width="5.28515625" style="4" customWidth="1"/>
    <col min="254" max="254" width="23" style="4" customWidth="1"/>
    <col min="255" max="255" width="18" style="4" customWidth="1"/>
    <col min="256" max="256" width="12" style="4" customWidth="1"/>
    <col min="257" max="257" width="11" style="4" customWidth="1"/>
    <col min="258" max="258" width="10.85546875" style="4" customWidth="1"/>
    <col min="259" max="259" width="9.42578125" style="4" customWidth="1"/>
    <col min="260" max="508" width="10.140625" style="4"/>
    <col min="509" max="509" width="5.28515625" style="4" customWidth="1"/>
    <col min="510" max="510" width="23" style="4" customWidth="1"/>
    <col min="511" max="511" width="18" style="4" customWidth="1"/>
    <col min="512" max="512" width="12" style="4" customWidth="1"/>
    <col min="513" max="513" width="11" style="4" customWidth="1"/>
    <col min="514" max="514" width="10.85546875" style="4" customWidth="1"/>
    <col min="515" max="515" width="9.42578125" style="4" customWidth="1"/>
    <col min="516" max="764" width="10.140625" style="4"/>
    <col min="765" max="765" width="5.28515625" style="4" customWidth="1"/>
    <col min="766" max="766" width="23" style="4" customWidth="1"/>
    <col min="767" max="767" width="18" style="4" customWidth="1"/>
    <col min="768" max="768" width="12" style="4" customWidth="1"/>
    <col min="769" max="769" width="11" style="4" customWidth="1"/>
    <col min="770" max="770" width="10.85546875" style="4" customWidth="1"/>
    <col min="771" max="771" width="9.42578125" style="4" customWidth="1"/>
    <col min="772" max="1020" width="10.140625" style="4"/>
    <col min="1021" max="1021" width="5.28515625" style="4" customWidth="1"/>
    <col min="1022" max="1022" width="23" style="4" customWidth="1"/>
    <col min="1023" max="1023" width="18" style="4" customWidth="1"/>
    <col min="1024" max="1024" width="12" style="4" customWidth="1"/>
    <col min="1025" max="1025" width="11" style="4" customWidth="1"/>
    <col min="1026" max="1026" width="10.85546875" style="4" customWidth="1"/>
    <col min="1027" max="1027" width="9.42578125" style="4" customWidth="1"/>
    <col min="1028" max="1276" width="10.140625" style="4"/>
    <col min="1277" max="1277" width="5.28515625" style="4" customWidth="1"/>
    <col min="1278" max="1278" width="23" style="4" customWidth="1"/>
    <col min="1279" max="1279" width="18" style="4" customWidth="1"/>
    <col min="1280" max="1280" width="12" style="4" customWidth="1"/>
    <col min="1281" max="1281" width="11" style="4" customWidth="1"/>
    <col min="1282" max="1282" width="10.85546875" style="4" customWidth="1"/>
    <col min="1283" max="1283" width="9.42578125" style="4" customWidth="1"/>
    <col min="1284" max="1532" width="10.140625" style="4"/>
    <col min="1533" max="1533" width="5.28515625" style="4" customWidth="1"/>
    <col min="1534" max="1534" width="23" style="4" customWidth="1"/>
    <col min="1535" max="1535" width="18" style="4" customWidth="1"/>
    <col min="1536" max="1536" width="12" style="4" customWidth="1"/>
    <col min="1537" max="1537" width="11" style="4" customWidth="1"/>
    <col min="1538" max="1538" width="10.85546875" style="4" customWidth="1"/>
    <col min="1539" max="1539" width="9.42578125" style="4" customWidth="1"/>
    <col min="1540" max="1788" width="10.140625" style="4"/>
    <col min="1789" max="1789" width="5.28515625" style="4" customWidth="1"/>
    <col min="1790" max="1790" width="23" style="4" customWidth="1"/>
    <col min="1791" max="1791" width="18" style="4" customWidth="1"/>
    <col min="1792" max="1792" width="12" style="4" customWidth="1"/>
    <col min="1793" max="1793" width="11" style="4" customWidth="1"/>
    <col min="1794" max="1794" width="10.85546875" style="4" customWidth="1"/>
    <col min="1795" max="1795" width="9.42578125" style="4" customWidth="1"/>
    <col min="1796" max="2044" width="10.140625" style="4"/>
    <col min="2045" max="2045" width="5.28515625" style="4" customWidth="1"/>
    <col min="2046" max="2046" width="23" style="4" customWidth="1"/>
    <col min="2047" max="2047" width="18" style="4" customWidth="1"/>
    <col min="2048" max="2048" width="12" style="4" customWidth="1"/>
    <col min="2049" max="2049" width="11" style="4" customWidth="1"/>
    <col min="2050" max="2050" width="10.85546875" style="4" customWidth="1"/>
    <col min="2051" max="2051" width="9.42578125" style="4" customWidth="1"/>
    <col min="2052" max="2300" width="10.140625" style="4"/>
    <col min="2301" max="2301" width="5.28515625" style="4" customWidth="1"/>
    <col min="2302" max="2302" width="23" style="4" customWidth="1"/>
    <col min="2303" max="2303" width="18" style="4" customWidth="1"/>
    <col min="2304" max="2304" width="12" style="4" customWidth="1"/>
    <col min="2305" max="2305" width="11" style="4" customWidth="1"/>
    <col min="2306" max="2306" width="10.85546875" style="4" customWidth="1"/>
    <col min="2307" max="2307" width="9.42578125" style="4" customWidth="1"/>
    <col min="2308" max="2556" width="10.140625" style="4"/>
    <col min="2557" max="2557" width="5.28515625" style="4" customWidth="1"/>
    <col min="2558" max="2558" width="23" style="4" customWidth="1"/>
    <col min="2559" max="2559" width="18" style="4" customWidth="1"/>
    <col min="2560" max="2560" width="12" style="4" customWidth="1"/>
    <col min="2561" max="2561" width="11" style="4" customWidth="1"/>
    <col min="2562" max="2562" width="10.85546875" style="4" customWidth="1"/>
    <col min="2563" max="2563" width="9.42578125" style="4" customWidth="1"/>
    <col min="2564" max="2812" width="10.140625" style="4"/>
    <col min="2813" max="2813" width="5.28515625" style="4" customWidth="1"/>
    <col min="2814" max="2814" width="23" style="4" customWidth="1"/>
    <col min="2815" max="2815" width="18" style="4" customWidth="1"/>
    <col min="2816" max="2816" width="12" style="4" customWidth="1"/>
    <col min="2817" max="2817" width="11" style="4" customWidth="1"/>
    <col min="2818" max="2818" width="10.85546875" style="4" customWidth="1"/>
    <col min="2819" max="2819" width="9.42578125" style="4" customWidth="1"/>
    <col min="2820" max="3068" width="10.140625" style="4"/>
    <col min="3069" max="3069" width="5.28515625" style="4" customWidth="1"/>
    <col min="3070" max="3070" width="23" style="4" customWidth="1"/>
    <col min="3071" max="3071" width="18" style="4" customWidth="1"/>
    <col min="3072" max="3072" width="12" style="4" customWidth="1"/>
    <col min="3073" max="3073" width="11" style="4" customWidth="1"/>
    <col min="3074" max="3074" width="10.85546875" style="4" customWidth="1"/>
    <col min="3075" max="3075" width="9.42578125" style="4" customWidth="1"/>
    <col min="3076" max="3324" width="10.140625" style="4"/>
    <col min="3325" max="3325" width="5.28515625" style="4" customWidth="1"/>
    <col min="3326" max="3326" width="23" style="4" customWidth="1"/>
    <col min="3327" max="3327" width="18" style="4" customWidth="1"/>
    <col min="3328" max="3328" width="12" style="4" customWidth="1"/>
    <col min="3329" max="3329" width="11" style="4" customWidth="1"/>
    <col min="3330" max="3330" width="10.85546875" style="4" customWidth="1"/>
    <col min="3331" max="3331" width="9.42578125" style="4" customWidth="1"/>
    <col min="3332" max="3580" width="10.140625" style="4"/>
    <col min="3581" max="3581" width="5.28515625" style="4" customWidth="1"/>
    <col min="3582" max="3582" width="23" style="4" customWidth="1"/>
    <col min="3583" max="3583" width="18" style="4" customWidth="1"/>
    <col min="3584" max="3584" width="12" style="4" customWidth="1"/>
    <col min="3585" max="3585" width="11" style="4" customWidth="1"/>
    <col min="3586" max="3586" width="10.85546875" style="4" customWidth="1"/>
    <col min="3587" max="3587" width="9.42578125" style="4" customWidth="1"/>
    <col min="3588" max="3836" width="10.140625" style="4"/>
    <col min="3837" max="3837" width="5.28515625" style="4" customWidth="1"/>
    <col min="3838" max="3838" width="23" style="4" customWidth="1"/>
    <col min="3839" max="3839" width="18" style="4" customWidth="1"/>
    <col min="3840" max="3840" width="12" style="4" customWidth="1"/>
    <col min="3841" max="3841" width="11" style="4" customWidth="1"/>
    <col min="3842" max="3842" width="10.85546875" style="4" customWidth="1"/>
    <col min="3843" max="3843" width="9.42578125" style="4" customWidth="1"/>
    <col min="3844" max="4092" width="10.140625" style="4"/>
    <col min="4093" max="4093" width="5.28515625" style="4" customWidth="1"/>
    <col min="4094" max="4094" width="23" style="4" customWidth="1"/>
    <col min="4095" max="4095" width="18" style="4" customWidth="1"/>
    <col min="4096" max="4096" width="12" style="4" customWidth="1"/>
    <col min="4097" max="4097" width="11" style="4" customWidth="1"/>
    <col min="4098" max="4098" width="10.85546875" style="4" customWidth="1"/>
    <col min="4099" max="4099" width="9.42578125" style="4" customWidth="1"/>
    <col min="4100" max="4348" width="10.140625" style="4"/>
    <col min="4349" max="4349" width="5.28515625" style="4" customWidth="1"/>
    <col min="4350" max="4350" width="23" style="4" customWidth="1"/>
    <col min="4351" max="4351" width="18" style="4" customWidth="1"/>
    <col min="4352" max="4352" width="12" style="4" customWidth="1"/>
    <col min="4353" max="4353" width="11" style="4" customWidth="1"/>
    <col min="4354" max="4354" width="10.85546875" style="4" customWidth="1"/>
    <col min="4355" max="4355" width="9.42578125" style="4" customWidth="1"/>
    <col min="4356" max="4604" width="10.140625" style="4"/>
    <col min="4605" max="4605" width="5.28515625" style="4" customWidth="1"/>
    <col min="4606" max="4606" width="23" style="4" customWidth="1"/>
    <col min="4607" max="4607" width="18" style="4" customWidth="1"/>
    <col min="4608" max="4608" width="12" style="4" customWidth="1"/>
    <col min="4609" max="4609" width="11" style="4" customWidth="1"/>
    <col min="4610" max="4610" width="10.85546875" style="4" customWidth="1"/>
    <col min="4611" max="4611" width="9.42578125" style="4" customWidth="1"/>
    <col min="4612" max="4860" width="10.140625" style="4"/>
    <col min="4861" max="4861" width="5.28515625" style="4" customWidth="1"/>
    <col min="4862" max="4862" width="23" style="4" customWidth="1"/>
    <col min="4863" max="4863" width="18" style="4" customWidth="1"/>
    <col min="4864" max="4864" width="12" style="4" customWidth="1"/>
    <col min="4865" max="4865" width="11" style="4" customWidth="1"/>
    <col min="4866" max="4866" width="10.85546875" style="4" customWidth="1"/>
    <col min="4867" max="4867" width="9.42578125" style="4" customWidth="1"/>
    <col min="4868" max="5116" width="10.140625" style="4"/>
    <col min="5117" max="5117" width="5.28515625" style="4" customWidth="1"/>
    <col min="5118" max="5118" width="23" style="4" customWidth="1"/>
    <col min="5119" max="5119" width="18" style="4" customWidth="1"/>
    <col min="5120" max="5120" width="12" style="4" customWidth="1"/>
    <col min="5121" max="5121" width="11" style="4" customWidth="1"/>
    <col min="5122" max="5122" width="10.85546875" style="4" customWidth="1"/>
    <col min="5123" max="5123" width="9.42578125" style="4" customWidth="1"/>
    <col min="5124" max="5372" width="10.140625" style="4"/>
    <col min="5373" max="5373" width="5.28515625" style="4" customWidth="1"/>
    <col min="5374" max="5374" width="23" style="4" customWidth="1"/>
    <col min="5375" max="5375" width="18" style="4" customWidth="1"/>
    <col min="5376" max="5376" width="12" style="4" customWidth="1"/>
    <col min="5377" max="5377" width="11" style="4" customWidth="1"/>
    <col min="5378" max="5378" width="10.85546875" style="4" customWidth="1"/>
    <col min="5379" max="5379" width="9.42578125" style="4" customWidth="1"/>
    <col min="5380" max="5628" width="10.140625" style="4"/>
    <col min="5629" max="5629" width="5.28515625" style="4" customWidth="1"/>
    <col min="5630" max="5630" width="23" style="4" customWidth="1"/>
    <col min="5631" max="5631" width="18" style="4" customWidth="1"/>
    <col min="5632" max="5632" width="12" style="4" customWidth="1"/>
    <col min="5633" max="5633" width="11" style="4" customWidth="1"/>
    <col min="5634" max="5634" width="10.85546875" style="4" customWidth="1"/>
    <col min="5635" max="5635" width="9.42578125" style="4" customWidth="1"/>
    <col min="5636" max="5884" width="10.140625" style="4"/>
    <col min="5885" max="5885" width="5.28515625" style="4" customWidth="1"/>
    <col min="5886" max="5886" width="23" style="4" customWidth="1"/>
    <col min="5887" max="5887" width="18" style="4" customWidth="1"/>
    <col min="5888" max="5888" width="12" style="4" customWidth="1"/>
    <col min="5889" max="5889" width="11" style="4" customWidth="1"/>
    <col min="5890" max="5890" width="10.85546875" style="4" customWidth="1"/>
    <col min="5891" max="5891" width="9.42578125" style="4" customWidth="1"/>
    <col min="5892" max="6140" width="10.140625" style="4"/>
    <col min="6141" max="6141" width="5.28515625" style="4" customWidth="1"/>
    <col min="6142" max="6142" width="23" style="4" customWidth="1"/>
    <col min="6143" max="6143" width="18" style="4" customWidth="1"/>
    <col min="6144" max="6144" width="12" style="4" customWidth="1"/>
    <col min="6145" max="6145" width="11" style="4" customWidth="1"/>
    <col min="6146" max="6146" width="10.85546875" style="4" customWidth="1"/>
    <col min="6147" max="6147" width="9.42578125" style="4" customWidth="1"/>
    <col min="6148" max="6396" width="10.140625" style="4"/>
    <col min="6397" max="6397" width="5.28515625" style="4" customWidth="1"/>
    <col min="6398" max="6398" width="23" style="4" customWidth="1"/>
    <col min="6399" max="6399" width="18" style="4" customWidth="1"/>
    <col min="6400" max="6400" width="12" style="4" customWidth="1"/>
    <col min="6401" max="6401" width="11" style="4" customWidth="1"/>
    <col min="6402" max="6402" width="10.85546875" style="4" customWidth="1"/>
    <col min="6403" max="6403" width="9.42578125" style="4" customWidth="1"/>
    <col min="6404" max="6652" width="10.140625" style="4"/>
    <col min="6653" max="6653" width="5.28515625" style="4" customWidth="1"/>
    <col min="6654" max="6654" width="23" style="4" customWidth="1"/>
    <col min="6655" max="6655" width="18" style="4" customWidth="1"/>
    <col min="6656" max="6656" width="12" style="4" customWidth="1"/>
    <col min="6657" max="6657" width="11" style="4" customWidth="1"/>
    <col min="6658" max="6658" width="10.85546875" style="4" customWidth="1"/>
    <col min="6659" max="6659" width="9.42578125" style="4" customWidth="1"/>
    <col min="6660" max="6908" width="10.140625" style="4"/>
    <col min="6909" max="6909" width="5.28515625" style="4" customWidth="1"/>
    <col min="6910" max="6910" width="23" style="4" customWidth="1"/>
    <col min="6911" max="6911" width="18" style="4" customWidth="1"/>
    <col min="6912" max="6912" width="12" style="4" customWidth="1"/>
    <col min="6913" max="6913" width="11" style="4" customWidth="1"/>
    <col min="6914" max="6914" width="10.85546875" style="4" customWidth="1"/>
    <col min="6915" max="6915" width="9.42578125" style="4" customWidth="1"/>
    <col min="6916" max="7164" width="10.140625" style="4"/>
    <col min="7165" max="7165" width="5.28515625" style="4" customWidth="1"/>
    <col min="7166" max="7166" width="23" style="4" customWidth="1"/>
    <col min="7167" max="7167" width="18" style="4" customWidth="1"/>
    <col min="7168" max="7168" width="12" style="4" customWidth="1"/>
    <col min="7169" max="7169" width="11" style="4" customWidth="1"/>
    <col min="7170" max="7170" width="10.85546875" style="4" customWidth="1"/>
    <col min="7171" max="7171" width="9.42578125" style="4" customWidth="1"/>
    <col min="7172" max="7420" width="10.140625" style="4"/>
    <col min="7421" max="7421" width="5.28515625" style="4" customWidth="1"/>
    <col min="7422" max="7422" width="23" style="4" customWidth="1"/>
    <col min="7423" max="7423" width="18" style="4" customWidth="1"/>
    <col min="7424" max="7424" width="12" style="4" customWidth="1"/>
    <col min="7425" max="7425" width="11" style="4" customWidth="1"/>
    <col min="7426" max="7426" width="10.85546875" style="4" customWidth="1"/>
    <col min="7427" max="7427" width="9.42578125" style="4" customWidth="1"/>
    <col min="7428" max="7676" width="10.140625" style="4"/>
    <col min="7677" max="7677" width="5.28515625" style="4" customWidth="1"/>
    <col min="7678" max="7678" width="23" style="4" customWidth="1"/>
    <col min="7679" max="7679" width="18" style="4" customWidth="1"/>
    <col min="7680" max="7680" width="12" style="4" customWidth="1"/>
    <col min="7681" max="7681" width="11" style="4" customWidth="1"/>
    <col min="7682" max="7682" width="10.85546875" style="4" customWidth="1"/>
    <col min="7683" max="7683" width="9.42578125" style="4" customWidth="1"/>
    <col min="7684" max="7932" width="10.140625" style="4"/>
    <col min="7933" max="7933" width="5.28515625" style="4" customWidth="1"/>
    <col min="7934" max="7934" width="23" style="4" customWidth="1"/>
    <col min="7935" max="7935" width="18" style="4" customWidth="1"/>
    <col min="7936" max="7936" width="12" style="4" customWidth="1"/>
    <col min="7937" max="7937" width="11" style="4" customWidth="1"/>
    <col min="7938" max="7938" width="10.85546875" style="4" customWidth="1"/>
    <col min="7939" max="7939" width="9.42578125" style="4" customWidth="1"/>
    <col min="7940" max="8188" width="10.140625" style="4"/>
    <col min="8189" max="8189" width="5.28515625" style="4" customWidth="1"/>
    <col min="8190" max="8190" width="23" style="4" customWidth="1"/>
    <col min="8191" max="8191" width="18" style="4" customWidth="1"/>
    <col min="8192" max="8192" width="12" style="4" customWidth="1"/>
    <col min="8193" max="8193" width="11" style="4" customWidth="1"/>
    <col min="8194" max="8194" width="10.85546875" style="4" customWidth="1"/>
    <col min="8195" max="8195" width="9.42578125" style="4" customWidth="1"/>
    <col min="8196" max="8444" width="10.140625" style="4"/>
    <col min="8445" max="8445" width="5.28515625" style="4" customWidth="1"/>
    <col min="8446" max="8446" width="23" style="4" customWidth="1"/>
    <col min="8447" max="8447" width="18" style="4" customWidth="1"/>
    <col min="8448" max="8448" width="12" style="4" customWidth="1"/>
    <col min="8449" max="8449" width="11" style="4" customWidth="1"/>
    <col min="8450" max="8450" width="10.85546875" style="4" customWidth="1"/>
    <col min="8451" max="8451" width="9.42578125" style="4" customWidth="1"/>
    <col min="8452" max="8700" width="10.140625" style="4"/>
    <col min="8701" max="8701" width="5.28515625" style="4" customWidth="1"/>
    <col min="8702" max="8702" width="23" style="4" customWidth="1"/>
    <col min="8703" max="8703" width="18" style="4" customWidth="1"/>
    <col min="8704" max="8704" width="12" style="4" customWidth="1"/>
    <col min="8705" max="8705" width="11" style="4" customWidth="1"/>
    <col min="8706" max="8706" width="10.85546875" style="4" customWidth="1"/>
    <col min="8707" max="8707" width="9.42578125" style="4" customWidth="1"/>
    <col min="8708" max="8956" width="10.140625" style="4"/>
    <col min="8957" max="8957" width="5.28515625" style="4" customWidth="1"/>
    <col min="8958" max="8958" width="23" style="4" customWidth="1"/>
    <col min="8959" max="8959" width="18" style="4" customWidth="1"/>
    <col min="8960" max="8960" width="12" style="4" customWidth="1"/>
    <col min="8961" max="8961" width="11" style="4" customWidth="1"/>
    <col min="8962" max="8962" width="10.85546875" style="4" customWidth="1"/>
    <col min="8963" max="8963" width="9.42578125" style="4" customWidth="1"/>
    <col min="8964" max="9212" width="10.140625" style="4"/>
    <col min="9213" max="9213" width="5.28515625" style="4" customWidth="1"/>
    <col min="9214" max="9214" width="23" style="4" customWidth="1"/>
    <col min="9215" max="9215" width="18" style="4" customWidth="1"/>
    <col min="9216" max="9216" width="12" style="4" customWidth="1"/>
    <col min="9217" max="9217" width="11" style="4" customWidth="1"/>
    <col min="9218" max="9218" width="10.85546875" style="4" customWidth="1"/>
    <col min="9219" max="9219" width="9.42578125" style="4" customWidth="1"/>
    <col min="9220" max="9468" width="10.140625" style="4"/>
    <col min="9469" max="9469" width="5.28515625" style="4" customWidth="1"/>
    <col min="9470" max="9470" width="23" style="4" customWidth="1"/>
    <col min="9471" max="9471" width="18" style="4" customWidth="1"/>
    <col min="9472" max="9472" width="12" style="4" customWidth="1"/>
    <col min="9473" max="9473" width="11" style="4" customWidth="1"/>
    <col min="9474" max="9474" width="10.85546875" style="4" customWidth="1"/>
    <col min="9475" max="9475" width="9.42578125" style="4" customWidth="1"/>
    <col min="9476" max="9724" width="10.140625" style="4"/>
    <col min="9725" max="9725" width="5.28515625" style="4" customWidth="1"/>
    <col min="9726" max="9726" width="23" style="4" customWidth="1"/>
    <col min="9727" max="9727" width="18" style="4" customWidth="1"/>
    <col min="9728" max="9728" width="12" style="4" customWidth="1"/>
    <col min="9729" max="9729" width="11" style="4" customWidth="1"/>
    <col min="9730" max="9730" width="10.85546875" style="4" customWidth="1"/>
    <col min="9731" max="9731" width="9.42578125" style="4" customWidth="1"/>
    <col min="9732" max="9980" width="10.140625" style="4"/>
    <col min="9981" max="9981" width="5.28515625" style="4" customWidth="1"/>
    <col min="9982" max="9982" width="23" style="4" customWidth="1"/>
    <col min="9983" max="9983" width="18" style="4" customWidth="1"/>
    <col min="9984" max="9984" width="12" style="4" customWidth="1"/>
    <col min="9985" max="9985" width="11" style="4" customWidth="1"/>
    <col min="9986" max="9986" width="10.85546875" style="4" customWidth="1"/>
    <col min="9987" max="9987" width="9.42578125" style="4" customWidth="1"/>
    <col min="9988" max="10236" width="10.140625" style="4"/>
    <col min="10237" max="10237" width="5.28515625" style="4" customWidth="1"/>
    <col min="10238" max="10238" width="23" style="4" customWidth="1"/>
    <col min="10239" max="10239" width="18" style="4" customWidth="1"/>
    <col min="10240" max="10240" width="12" style="4" customWidth="1"/>
    <col min="10241" max="10241" width="11" style="4" customWidth="1"/>
    <col min="10242" max="10242" width="10.85546875" style="4" customWidth="1"/>
    <col min="10243" max="10243" width="9.42578125" style="4" customWidth="1"/>
    <col min="10244" max="10492" width="10.140625" style="4"/>
    <col min="10493" max="10493" width="5.28515625" style="4" customWidth="1"/>
    <col min="10494" max="10494" width="23" style="4" customWidth="1"/>
    <col min="10495" max="10495" width="18" style="4" customWidth="1"/>
    <col min="10496" max="10496" width="12" style="4" customWidth="1"/>
    <col min="10497" max="10497" width="11" style="4" customWidth="1"/>
    <col min="10498" max="10498" width="10.85546875" style="4" customWidth="1"/>
    <col min="10499" max="10499" width="9.42578125" style="4" customWidth="1"/>
    <col min="10500" max="10748" width="10.140625" style="4"/>
    <col min="10749" max="10749" width="5.28515625" style="4" customWidth="1"/>
    <col min="10750" max="10750" width="23" style="4" customWidth="1"/>
    <col min="10751" max="10751" width="18" style="4" customWidth="1"/>
    <col min="10752" max="10752" width="12" style="4" customWidth="1"/>
    <col min="10753" max="10753" width="11" style="4" customWidth="1"/>
    <col min="10754" max="10754" width="10.85546875" style="4" customWidth="1"/>
    <col min="10755" max="10755" width="9.42578125" style="4" customWidth="1"/>
    <col min="10756" max="11004" width="10.140625" style="4"/>
    <col min="11005" max="11005" width="5.28515625" style="4" customWidth="1"/>
    <col min="11006" max="11006" width="23" style="4" customWidth="1"/>
    <col min="11007" max="11007" width="18" style="4" customWidth="1"/>
    <col min="11008" max="11008" width="12" style="4" customWidth="1"/>
    <col min="11009" max="11009" width="11" style="4" customWidth="1"/>
    <col min="11010" max="11010" width="10.85546875" style="4" customWidth="1"/>
    <col min="11011" max="11011" width="9.42578125" style="4" customWidth="1"/>
    <col min="11012" max="11260" width="10.140625" style="4"/>
    <col min="11261" max="11261" width="5.28515625" style="4" customWidth="1"/>
    <col min="11262" max="11262" width="23" style="4" customWidth="1"/>
    <col min="11263" max="11263" width="18" style="4" customWidth="1"/>
    <col min="11264" max="11264" width="12" style="4" customWidth="1"/>
    <col min="11265" max="11265" width="11" style="4" customWidth="1"/>
    <col min="11266" max="11266" width="10.85546875" style="4" customWidth="1"/>
    <col min="11267" max="11267" width="9.42578125" style="4" customWidth="1"/>
    <col min="11268" max="11516" width="10.140625" style="4"/>
    <col min="11517" max="11517" width="5.28515625" style="4" customWidth="1"/>
    <col min="11518" max="11518" width="23" style="4" customWidth="1"/>
    <col min="11519" max="11519" width="18" style="4" customWidth="1"/>
    <col min="11520" max="11520" width="12" style="4" customWidth="1"/>
    <col min="11521" max="11521" width="11" style="4" customWidth="1"/>
    <col min="11522" max="11522" width="10.85546875" style="4" customWidth="1"/>
    <col min="11523" max="11523" width="9.42578125" style="4" customWidth="1"/>
    <col min="11524" max="11772" width="10.140625" style="4"/>
    <col min="11773" max="11773" width="5.28515625" style="4" customWidth="1"/>
    <col min="11774" max="11774" width="23" style="4" customWidth="1"/>
    <col min="11775" max="11775" width="18" style="4" customWidth="1"/>
    <col min="11776" max="11776" width="12" style="4" customWidth="1"/>
    <col min="11777" max="11777" width="11" style="4" customWidth="1"/>
    <col min="11778" max="11778" width="10.85546875" style="4" customWidth="1"/>
    <col min="11779" max="11779" width="9.42578125" style="4" customWidth="1"/>
    <col min="11780" max="12028" width="10.140625" style="4"/>
    <col min="12029" max="12029" width="5.28515625" style="4" customWidth="1"/>
    <col min="12030" max="12030" width="23" style="4" customWidth="1"/>
    <col min="12031" max="12031" width="18" style="4" customWidth="1"/>
    <col min="12032" max="12032" width="12" style="4" customWidth="1"/>
    <col min="12033" max="12033" width="11" style="4" customWidth="1"/>
    <col min="12034" max="12034" width="10.85546875" style="4" customWidth="1"/>
    <col min="12035" max="12035" width="9.42578125" style="4" customWidth="1"/>
    <col min="12036" max="12284" width="10.140625" style="4"/>
    <col min="12285" max="12285" width="5.28515625" style="4" customWidth="1"/>
    <col min="12286" max="12286" width="23" style="4" customWidth="1"/>
    <col min="12287" max="12287" width="18" style="4" customWidth="1"/>
    <col min="12288" max="12288" width="12" style="4" customWidth="1"/>
    <col min="12289" max="12289" width="11" style="4" customWidth="1"/>
    <col min="12290" max="12290" width="10.85546875" style="4" customWidth="1"/>
    <col min="12291" max="12291" width="9.42578125" style="4" customWidth="1"/>
    <col min="12292" max="12540" width="10.140625" style="4"/>
    <col min="12541" max="12541" width="5.28515625" style="4" customWidth="1"/>
    <col min="12542" max="12542" width="23" style="4" customWidth="1"/>
    <col min="12543" max="12543" width="18" style="4" customWidth="1"/>
    <col min="12544" max="12544" width="12" style="4" customWidth="1"/>
    <col min="12545" max="12545" width="11" style="4" customWidth="1"/>
    <col min="12546" max="12546" width="10.85546875" style="4" customWidth="1"/>
    <col min="12547" max="12547" width="9.42578125" style="4" customWidth="1"/>
    <col min="12548" max="12796" width="10.140625" style="4"/>
    <col min="12797" max="12797" width="5.28515625" style="4" customWidth="1"/>
    <col min="12798" max="12798" width="23" style="4" customWidth="1"/>
    <col min="12799" max="12799" width="18" style="4" customWidth="1"/>
    <col min="12800" max="12800" width="12" style="4" customWidth="1"/>
    <col min="12801" max="12801" width="11" style="4" customWidth="1"/>
    <col min="12802" max="12802" width="10.85546875" style="4" customWidth="1"/>
    <col min="12803" max="12803" width="9.42578125" style="4" customWidth="1"/>
    <col min="12804" max="13052" width="10.140625" style="4"/>
    <col min="13053" max="13053" width="5.28515625" style="4" customWidth="1"/>
    <col min="13054" max="13054" width="23" style="4" customWidth="1"/>
    <col min="13055" max="13055" width="18" style="4" customWidth="1"/>
    <col min="13056" max="13056" width="12" style="4" customWidth="1"/>
    <col min="13057" max="13057" width="11" style="4" customWidth="1"/>
    <col min="13058" max="13058" width="10.85546875" style="4" customWidth="1"/>
    <col min="13059" max="13059" width="9.42578125" style="4" customWidth="1"/>
    <col min="13060" max="13308" width="10.140625" style="4"/>
    <col min="13309" max="13309" width="5.28515625" style="4" customWidth="1"/>
    <col min="13310" max="13310" width="23" style="4" customWidth="1"/>
    <col min="13311" max="13311" width="18" style="4" customWidth="1"/>
    <col min="13312" max="13312" width="12" style="4" customWidth="1"/>
    <col min="13313" max="13313" width="11" style="4" customWidth="1"/>
    <col min="13314" max="13314" width="10.85546875" style="4" customWidth="1"/>
    <col min="13315" max="13315" width="9.42578125" style="4" customWidth="1"/>
    <col min="13316" max="13564" width="10.140625" style="4"/>
    <col min="13565" max="13565" width="5.28515625" style="4" customWidth="1"/>
    <col min="13566" max="13566" width="23" style="4" customWidth="1"/>
    <col min="13567" max="13567" width="18" style="4" customWidth="1"/>
    <col min="13568" max="13568" width="12" style="4" customWidth="1"/>
    <col min="13569" max="13569" width="11" style="4" customWidth="1"/>
    <col min="13570" max="13570" width="10.85546875" style="4" customWidth="1"/>
    <col min="13571" max="13571" width="9.42578125" style="4" customWidth="1"/>
    <col min="13572" max="13820" width="10.140625" style="4"/>
    <col min="13821" max="13821" width="5.28515625" style="4" customWidth="1"/>
    <col min="13822" max="13822" width="23" style="4" customWidth="1"/>
    <col min="13823" max="13823" width="18" style="4" customWidth="1"/>
    <col min="13824" max="13824" width="12" style="4" customWidth="1"/>
    <col min="13825" max="13825" width="11" style="4" customWidth="1"/>
    <col min="13826" max="13826" width="10.85546875" style="4" customWidth="1"/>
    <col min="13827" max="13827" width="9.42578125" style="4" customWidth="1"/>
    <col min="13828" max="14076" width="10.140625" style="4"/>
    <col min="14077" max="14077" width="5.28515625" style="4" customWidth="1"/>
    <col min="14078" max="14078" width="23" style="4" customWidth="1"/>
    <col min="14079" max="14079" width="18" style="4" customWidth="1"/>
    <col min="14080" max="14080" width="12" style="4" customWidth="1"/>
    <col min="14081" max="14081" width="11" style="4" customWidth="1"/>
    <col min="14082" max="14082" width="10.85546875" style="4" customWidth="1"/>
    <col min="14083" max="14083" width="9.42578125" style="4" customWidth="1"/>
    <col min="14084" max="14332" width="10.140625" style="4"/>
    <col min="14333" max="14333" width="5.28515625" style="4" customWidth="1"/>
    <col min="14334" max="14334" width="23" style="4" customWidth="1"/>
    <col min="14335" max="14335" width="18" style="4" customWidth="1"/>
    <col min="14336" max="14336" width="12" style="4" customWidth="1"/>
    <col min="14337" max="14337" width="11" style="4" customWidth="1"/>
    <col min="14338" max="14338" width="10.85546875" style="4" customWidth="1"/>
    <col min="14339" max="14339" width="9.42578125" style="4" customWidth="1"/>
    <col min="14340" max="14588" width="10.140625" style="4"/>
    <col min="14589" max="14589" width="5.28515625" style="4" customWidth="1"/>
    <col min="14590" max="14590" width="23" style="4" customWidth="1"/>
    <col min="14591" max="14591" width="18" style="4" customWidth="1"/>
    <col min="14592" max="14592" width="12" style="4" customWidth="1"/>
    <col min="14593" max="14593" width="11" style="4" customWidth="1"/>
    <col min="14594" max="14594" width="10.85546875" style="4" customWidth="1"/>
    <col min="14595" max="14595" width="9.42578125" style="4" customWidth="1"/>
    <col min="14596" max="14844" width="10.140625" style="4"/>
    <col min="14845" max="14845" width="5.28515625" style="4" customWidth="1"/>
    <col min="14846" max="14846" width="23" style="4" customWidth="1"/>
    <col min="14847" max="14847" width="18" style="4" customWidth="1"/>
    <col min="14848" max="14848" width="12" style="4" customWidth="1"/>
    <col min="14849" max="14849" width="11" style="4" customWidth="1"/>
    <col min="14850" max="14850" width="10.85546875" style="4" customWidth="1"/>
    <col min="14851" max="14851" width="9.42578125" style="4" customWidth="1"/>
    <col min="14852" max="15100" width="10.140625" style="4"/>
    <col min="15101" max="15101" width="5.28515625" style="4" customWidth="1"/>
    <col min="15102" max="15102" width="23" style="4" customWidth="1"/>
    <col min="15103" max="15103" width="18" style="4" customWidth="1"/>
    <col min="15104" max="15104" width="12" style="4" customWidth="1"/>
    <col min="15105" max="15105" width="11" style="4" customWidth="1"/>
    <col min="15106" max="15106" width="10.85546875" style="4" customWidth="1"/>
    <col min="15107" max="15107" width="9.42578125" style="4" customWidth="1"/>
    <col min="15108" max="15356" width="10.140625" style="4"/>
    <col min="15357" max="15357" width="5.28515625" style="4" customWidth="1"/>
    <col min="15358" max="15358" width="23" style="4" customWidth="1"/>
    <col min="15359" max="15359" width="18" style="4" customWidth="1"/>
    <col min="15360" max="15360" width="12" style="4" customWidth="1"/>
    <col min="15361" max="15361" width="11" style="4" customWidth="1"/>
    <col min="15362" max="15362" width="10.85546875" style="4" customWidth="1"/>
    <col min="15363" max="15363" width="9.42578125" style="4" customWidth="1"/>
    <col min="15364" max="15612" width="10.140625" style="4"/>
    <col min="15613" max="15613" width="5.28515625" style="4" customWidth="1"/>
    <col min="15614" max="15614" width="23" style="4" customWidth="1"/>
    <col min="15615" max="15615" width="18" style="4" customWidth="1"/>
    <col min="15616" max="15616" width="12" style="4" customWidth="1"/>
    <col min="15617" max="15617" width="11" style="4" customWidth="1"/>
    <col min="15618" max="15618" width="10.85546875" style="4" customWidth="1"/>
    <col min="15619" max="15619" width="9.42578125" style="4" customWidth="1"/>
    <col min="15620" max="15868" width="10.140625" style="4"/>
    <col min="15869" max="15869" width="5.28515625" style="4" customWidth="1"/>
    <col min="15870" max="15870" width="23" style="4" customWidth="1"/>
    <col min="15871" max="15871" width="18" style="4" customWidth="1"/>
    <col min="15872" max="15872" width="12" style="4" customWidth="1"/>
    <col min="15873" max="15873" width="11" style="4" customWidth="1"/>
    <col min="15874" max="15874" width="10.85546875" style="4" customWidth="1"/>
    <col min="15875" max="15875" width="9.42578125" style="4" customWidth="1"/>
    <col min="15876" max="16124" width="10.140625" style="4"/>
    <col min="16125" max="16125" width="5.28515625" style="4" customWidth="1"/>
    <col min="16126" max="16126" width="23" style="4" customWidth="1"/>
    <col min="16127" max="16127" width="18" style="4" customWidth="1"/>
    <col min="16128" max="16128" width="12" style="4" customWidth="1"/>
    <col min="16129" max="16129" width="11" style="4" customWidth="1"/>
    <col min="16130" max="16130" width="10.85546875" style="4" customWidth="1"/>
    <col min="16131" max="16131" width="9.42578125" style="4" customWidth="1"/>
    <col min="16132" max="16384" width="10.140625" style="4"/>
  </cols>
  <sheetData>
    <row r="1" spans="1:7" ht="15.75" x14ac:dyDescent="0.25">
      <c r="A1" s="1"/>
      <c r="B1" s="1"/>
      <c r="C1" s="1" t="s">
        <v>281</v>
      </c>
      <c r="D1" s="1"/>
      <c r="E1" s="1"/>
      <c r="F1" s="1"/>
      <c r="G1" s="1"/>
    </row>
    <row r="2" spans="1:7" ht="15.75" x14ac:dyDescent="0.25">
      <c r="A2" s="1"/>
      <c r="B2" s="1"/>
      <c r="C2" s="1" t="s">
        <v>334</v>
      </c>
      <c r="D2" s="1"/>
      <c r="E2" s="1"/>
      <c r="F2" s="1"/>
      <c r="G2" s="1"/>
    </row>
    <row r="3" spans="1:7" ht="15.75" x14ac:dyDescent="0.25">
      <c r="A3" s="1"/>
      <c r="B3" s="1"/>
      <c r="C3" s="1" t="s">
        <v>282</v>
      </c>
      <c r="D3" s="1"/>
      <c r="E3" s="1"/>
      <c r="F3" s="1"/>
      <c r="G3" s="1"/>
    </row>
    <row r="4" spans="1:7" ht="15.75" x14ac:dyDescent="0.25">
      <c r="A4" s="1"/>
      <c r="B4" s="1"/>
      <c r="C4" s="1"/>
      <c r="D4" s="1"/>
      <c r="E4" s="1"/>
      <c r="F4" s="1"/>
      <c r="G4" s="1"/>
    </row>
    <row r="5" spans="1:7" ht="15.75" customHeight="1" x14ac:dyDescent="0.2">
      <c r="A5" s="130" t="s">
        <v>283</v>
      </c>
      <c r="B5" s="130"/>
      <c r="C5" s="130"/>
      <c r="D5" s="130"/>
      <c r="E5" s="130"/>
      <c r="F5" s="130"/>
      <c r="G5" s="130"/>
    </row>
    <row r="6" spans="1:7" ht="15.75" customHeight="1" x14ac:dyDescent="0.2">
      <c r="A6" s="130"/>
      <c r="B6" s="130"/>
      <c r="C6" s="130"/>
      <c r="D6" s="130"/>
      <c r="E6" s="130"/>
      <c r="F6" s="130"/>
      <c r="G6" s="130"/>
    </row>
    <row r="7" spans="1:7" ht="15.75" customHeight="1" x14ac:dyDescent="0.25">
      <c r="A7" s="62"/>
      <c r="B7" s="62"/>
      <c r="C7" s="62"/>
    </row>
    <row r="8" spans="1:7" ht="15.75" x14ac:dyDescent="0.25">
      <c r="A8" s="1"/>
      <c r="B8" s="6"/>
      <c r="C8" s="1"/>
      <c r="D8" s="47"/>
      <c r="E8" s="47"/>
      <c r="F8" s="47" t="s">
        <v>1</v>
      </c>
      <c r="G8" s="47"/>
    </row>
    <row r="9" spans="1:7" ht="15.75" x14ac:dyDescent="0.25">
      <c r="A9" s="131" t="s">
        <v>2</v>
      </c>
      <c r="B9" s="124" t="s">
        <v>284</v>
      </c>
      <c r="C9" s="124" t="s">
        <v>285</v>
      </c>
      <c r="D9" s="132" t="s">
        <v>278</v>
      </c>
      <c r="E9" s="125" t="s">
        <v>5</v>
      </c>
      <c r="F9" s="125"/>
      <c r="G9" s="125"/>
    </row>
    <row r="10" spans="1:7" ht="15.75" customHeight="1" x14ac:dyDescent="0.25">
      <c r="A10" s="131"/>
      <c r="B10" s="124"/>
      <c r="C10" s="124"/>
      <c r="D10" s="132"/>
      <c r="E10" s="124" t="s">
        <v>190</v>
      </c>
      <c r="F10" s="124"/>
      <c r="G10" s="124" t="s">
        <v>286</v>
      </c>
    </row>
    <row r="11" spans="1:7" ht="47.25" x14ac:dyDescent="0.25">
      <c r="A11" s="131"/>
      <c r="B11" s="124"/>
      <c r="C11" s="124"/>
      <c r="D11" s="132"/>
      <c r="E11" s="60" t="s">
        <v>4</v>
      </c>
      <c r="F11" s="60" t="s">
        <v>193</v>
      </c>
      <c r="G11" s="124"/>
    </row>
    <row r="12" spans="1:7" ht="15.75" x14ac:dyDescent="0.25">
      <c r="A12" s="14">
        <v>1</v>
      </c>
      <c r="B12" s="72">
        <v>2</v>
      </c>
      <c r="C12" s="72">
        <v>3</v>
      </c>
      <c r="D12" s="71">
        <v>4</v>
      </c>
      <c r="E12" s="71">
        <v>5</v>
      </c>
      <c r="F12" s="71">
        <v>6</v>
      </c>
      <c r="G12" s="71">
        <v>7</v>
      </c>
    </row>
    <row r="13" spans="1:7" ht="47.25" x14ac:dyDescent="0.25">
      <c r="A13" s="126" t="s">
        <v>287</v>
      </c>
      <c r="B13" s="127" t="s">
        <v>288</v>
      </c>
      <c r="C13" s="70" t="s">
        <v>246</v>
      </c>
      <c r="D13" s="102">
        <v>774.4</v>
      </c>
      <c r="E13" s="102">
        <v>348.9</v>
      </c>
      <c r="F13" s="102">
        <v>18.899999999999999</v>
      </c>
      <c r="G13" s="102">
        <v>425.5</v>
      </c>
    </row>
    <row r="14" spans="1:7" ht="31.5" x14ac:dyDescent="0.25">
      <c r="A14" s="126"/>
      <c r="B14" s="127"/>
      <c r="C14" s="70" t="s">
        <v>13</v>
      </c>
      <c r="D14" s="102">
        <v>25</v>
      </c>
      <c r="E14" s="102">
        <v>25</v>
      </c>
      <c r="F14" s="102">
        <v>0</v>
      </c>
      <c r="G14" s="102">
        <v>0</v>
      </c>
    </row>
    <row r="15" spans="1:7" ht="47.25" x14ac:dyDescent="0.25">
      <c r="A15" s="126"/>
      <c r="B15" s="127"/>
      <c r="C15" s="70" t="s">
        <v>215</v>
      </c>
      <c r="D15" s="102">
        <v>25</v>
      </c>
      <c r="E15" s="102">
        <v>25</v>
      </c>
      <c r="F15" s="102">
        <v>0</v>
      </c>
      <c r="G15" s="102">
        <v>0</v>
      </c>
    </row>
    <row r="16" spans="1:7" ht="21" customHeight="1" x14ac:dyDescent="0.25">
      <c r="A16" s="126"/>
      <c r="B16" s="127"/>
      <c r="C16" s="70" t="s">
        <v>289</v>
      </c>
      <c r="D16" s="100">
        <v>824.4</v>
      </c>
      <c r="E16" s="100">
        <v>398.9</v>
      </c>
      <c r="F16" s="100">
        <v>18.899999999999999</v>
      </c>
      <c r="G16" s="100">
        <v>425.5</v>
      </c>
    </row>
    <row r="17" spans="1:7" ht="54" customHeight="1" x14ac:dyDescent="0.25">
      <c r="A17" s="73" t="s">
        <v>290</v>
      </c>
      <c r="B17" s="74" t="s">
        <v>291</v>
      </c>
      <c r="C17" s="70" t="s">
        <v>215</v>
      </c>
      <c r="D17" s="100">
        <v>3520.1</v>
      </c>
      <c r="E17" s="100">
        <v>530.79999999999995</v>
      </c>
      <c r="F17" s="100">
        <v>0</v>
      </c>
      <c r="G17" s="100">
        <v>2989.3</v>
      </c>
    </row>
    <row r="18" spans="1:7" ht="33" customHeight="1" x14ac:dyDescent="0.25">
      <c r="A18" s="128" t="s">
        <v>292</v>
      </c>
      <c r="B18" s="127" t="s">
        <v>197</v>
      </c>
      <c r="C18" s="70" t="s">
        <v>13</v>
      </c>
      <c r="D18" s="102">
        <v>37738</v>
      </c>
      <c r="E18" s="102">
        <v>27078.5</v>
      </c>
      <c r="F18" s="102">
        <v>13225</v>
      </c>
      <c r="G18" s="102">
        <v>10659.5</v>
      </c>
    </row>
    <row r="19" spans="1:7" ht="50.25" customHeight="1" x14ac:dyDescent="0.25">
      <c r="A19" s="128"/>
      <c r="B19" s="127"/>
      <c r="C19" s="70" t="s">
        <v>215</v>
      </c>
      <c r="D19" s="102">
        <v>1841</v>
      </c>
      <c r="E19" s="102">
        <v>1169.7</v>
      </c>
      <c r="F19" s="102">
        <v>8.4</v>
      </c>
      <c r="G19" s="102">
        <v>671.3</v>
      </c>
    </row>
    <row r="20" spans="1:7" ht="47.25" customHeight="1" x14ac:dyDescent="0.25">
      <c r="A20" s="128"/>
      <c r="B20" s="127"/>
      <c r="C20" s="70" t="s">
        <v>194</v>
      </c>
      <c r="D20" s="102">
        <v>419.9</v>
      </c>
      <c r="E20" s="102">
        <v>419.9</v>
      </c>
      <c r="F20" s="102">
        <v>300.10000000000002</v>
      </c>
      <c r="G20" s="102">
        <v>0</v>
      </c>
    </row>
    <row r="21" spans="1:7" ht="30" customHeight="1" x14ac:dyDescent="0.25">
      <c r="A21" s="128"/>
      <c r="B21" s="127"/>
      <c r="C21" s="70" t="s">
        <v>289</v>
      </c>
      <c r="D21" s="100">
        <v>39998.9</v>
      </c>
      <c r="E21" s="100">
        <v>28668.1</v>
      </c>
      <c r="F21" s="100">
        <v>13533.5</v>
      </c>
      <c r="G21" s="100">
        <v>11330.8</v>
      </c>
    </row>
    <row r="22" spans="1:7" ht="50.25" customHeight="1" x14ac:dyDescent="0.25">
      <c r="A22" s="73" t="s">
        <v>293</v>
      </c>
      <c r="B22" s="74" t="s">
        <v>294</v>
      </c>
      <c r="C22" s="70" t="s">
        <v>215</v>
      </c>
      <c r="D22" s="100">
        <v>2468.6</v>
      </c>
      <c r="E22" s="100">
        <v>524.1</v>
      </c>
      <c r="F22" s="100">
        <v>0</v>
      </c>
      <c r="G22" s="100">
        <v>1944.5</v>
      </c>
    </row>
    <row r="23" spans="1:7" ht="51" customHeight="1" x14ac:dyDescent="0.25">
      <c r="A23" s="126" t="s">
        <v>295</v>
      </c>
      <c r="B23" s="129" t="s">
        <v>247</v>
      </c>
      <c r="C23" s="70" t="s">
        <v>215</v>
      </c>
      <c r="D23" s="102">
        <v>5242.8</v>
      </c>
      <c r="E23" s="102">
        <v>384.6</v>
      </c>
      <c r="F23" s="102">
        <v>0</v>
      </c>
      <c r="G23" s="102">
        <v>4858.2</v>
      </c>
    </row>
    <row r="24" spans="1:7" ht="31.5" x14ac:dyDescent="0.25">
      <c r="A24" s="126"/>
      <c r="B24" s="129"/>
      <c r="C24" s="70" t="s">
        <v>14</v>
      </c>
      <c r="D24" s="102">
        <v>18322.7</v>
      </c>
      <c r="E24" s="102">
        <v>18222.099999999999</v>
      </c>
      <c r="F24" s="102">
        <v>0</v>
      </c>
      <c r="G24" s="102">
        <v>100.6</v>
      </c>
    </row>
    <row r="25" spans="1:7" ht="24" customHeight="1" x14ac:dyDescent="0.25">
      <c r="A25" s="126"/>
      <c r="B25" s="129"/>
      <c r="C25" s="70" t="s">
        <v>289</v>
      </c>
      <c r="D25" s="100">
        <v>23565.5</v>
      </c>
      <c r="E25" s="100">
        <v>18606.7</v>
      </c>
      <c r="F25" s="100">
        <v>0</v>
      </c>
      <c r="G25" s="100">
        <v>4958.8</v>
      </c>
    </row>
    <row r="26" spans="1:7" ht="32.25" customHeight="1" x14ac:dyDescent="0.25">
      <c r="A26" s="126" t="s">
        <v>296</v>
      </c>
      <c r="B26" s="127" t="s">
        <v>297</v>
      </c>
      <c r="C26" s="70" t="s">
        <v>13</v>
      </c>
      <c r="D26" s="102">
        <v>216.6</v>
      </c>
      <c r="E26" s="102">
        <v>216.6</v>
      </c>
      <c r="F26" s="102">
        <v>0</v>
      </c>
      <c r="G26" s="102">
        <v>0</v>
      </c>
    </row>
    <row r="27" spans="1:7" ht="48" customHeight="1" x14ac:dyDescent="0.25">
      <c r="A27" s="126"/>
      <c r="B27" s="127"/>
      <c r="C27" s="70" t="s">
        <v>215</v>
      </c>
      <c r="D27" s="102">
        <v>2440.1</v>
      </c>
      <c r="E27" s="102">
        <v>61.3</v>
      </c>
      <c r="F27" s="102">
        <v>19.2</v>
      </c>
      <c r="G27" s="102">
        <v>2378.8000000000002</v>
      </c>
    </row>
    <row r="28" spans="1:7" ht="34.5" customHeight="1" x14ac:dyDescent="0.25">
      <c r="A28" s="126"/>
      <c r="B28" s="127"/>
      <c r="C28" s="70" t="s">
        <v>14</v>
      </c>
      <c r="D28" s="102">
        <v>22109.9</v>
      </c>
      <c r="E28" s="102">
        <v>21858.9</v>
      </c>
      <c r="F28" s="102">
        <v>0</v>
      </c>
      <c r="G28" s="102">
        <v>251</v>
      </c>
    </row>
    <row r="29" spans="1:7" ht="27.75" customHeight="1" x14ac:dyDescent="0.25">
      <c r="A29" s="126"/>
      <c r="B29" s="127"/>
      <c r="C29" s="70" t="s">
        <v>289</v>
      </c>
      <c r="D29" s="100">
        <v>24766.6</v>
      </c>
      <c r="E29" s="100">
        <v>22136.799999999999</v>
      </c>
      <c r="F29" s="100">
        <v>19.2</v>
      </c>
      <c r="G29" s="100">
        <v>2629.8</v>
      </c>
    </row>
    <row r="30" spans="1:7" ht="30.75" customHeight="1" x14ac:dyDescent="0.25">
      <c r="A30" s="126" t="s">
        <v>298</v>
      </c>
      <c r="B30" s="127" t="s">
        <v>299</v>
      </c>
      <c r="C30" s="70" t="s">
        <v>13</v>
      </c>
      <c r="D30" s="102">
        <v>610.4</v>
      </c>
      <c r="E30" s="102">
        <v>610.4</v>
      </c>
      <c r="F30" s="102">
        <v>0</v>
      </c>
      <c r="G30" s="102">
        <v>0</v>
      </c>
    </row>
    <row r="31" spans="1:7" ht="48.75" customHeight="1" x14ac:dyDescent="0.25">
      <c r="A31" s="126"/>
      <c r="B31" s="127"/>
      <c r="C31" s="70" t="s">
        <v>215</v>
      </c>
      <c r="D31" s="102">
        <v>1386.1</v>
      </c>
      <c r="E31" s="102">
        <v>62</v>
      </c>
      <c r="F31" s="102">
        <v>0</v>
      </c>
      <c r="G31" s="102">
        <v>1324.1</v>
      </c>
    </row>
    <row r="32" spans="1:7" ht="32.25" customHeight="1" x14ac:dyDescent="0.25">
      <c r="A32" s="126"/>
      <c r="B32" s="127"/>
      <c r="C32" s="70" t="s">
        <v>14</v>
      </c>
      <c r="D32" s="102">
        <v>32849.699999999997</v>
      </c>
      <c r="E32" s="102">
        <v>32624.5</v>
      </c>
      <c r="F32" s="102">
        <v>742.4</v>
      </c>
      <c r="G32" s="102">
        <v>225.2</v>
      </c>
    </row>
    <row r="33" spans="1:7" ht="33.75" customHeight="1" x14ac:dyDescent="0.25">
      <c r="A33" s="126"/>
      <c r="B33" s="127"/>
      <c r="C33" s="70" t="s">
        <v>112</v>
      </c>
      <c r="D33" s="102">
        <v>1.8</v>
      </c>
      <c r="E33" s="102">
        <v>1.8</v>
      </c>
      <c r="F33" s="102">
        <v>0.3</v>
      </c>
      <c r="G33" s="102">
        <v>0</v>
      </c>
    </row>
    <row r="34" spans="1:7" ht="19.5" customHeight="1" x14ac:dyDescent="0.25">
      <c r="A34" s="126"/>
      <c r="B34" s="127"/>
      <c r="C34" s="70" t="s">
        <v>289</v>
      </c>
      <c r="D34" s="100">
        <v>34848</v>
      </c>
      <c r="E34" s="100">
        <v>33298.699999999997</v>
      </c>
      <c r="F34" s="100">
        <v>742.7</v>
      </c>
      <c r="G34" s="100">
        <v>1549.3</v>
      </c>
    </row>
    <row r="35" spans="1:7" ht="63" customHeight="1" x14ac:dyDescent="0.25">
      <c r="A35" s="126"/>
      <c r="B35" s="127" t="s">
        <v>300</v>
      </c>
      <c r="C35" s="70" t="s">
        <v>14</v>
      </c>
      <c r="D35" s="102">
        <v>68.900000000000006</v>
      </c>
      <c r="E35" s="102">
        <v>68.900000000000006</v>
      </c>
      <c r="F35" s="102">
        <v>0</v>
      </c>
      <c r="G35" s="102">
        <v>0</v>
      </c>
    </row>
    <row r="36" spans="1:7" ht="50.25" customHeight="1" x14ac:dyDescent="0.25">
      <c r="A36" s="126"/>
      <c r="B36" s="127"/>
      <c r="C36" s="70" t="s">
        <v>15</v>
      </c>
      <c r="D36" s="102">
        <v>10415.700000000001</v>
      </c>
      <c r="E36" s="102">
        <v>10339.200000000001</v>
      </c>
      <c r="F36" s="102">
        <v>4869.1000000000004</v>
      </c>
      <c r="G36" s="102">
        <v>76.5</v>
      </c>
    </row>
    <row r="37" spans="1:7" ht="22.5" customHeight="1" x14ac:dyDescent="0.25">
      <c r="A37" s="126"/>
      <c r="B37" s="127"/>
      <c r="C37" s="70" t="s">
        <v>289</v>
      </c>
      <c r="D37" s="100">
        <v>10484.6</v>
      </c>
      <c r="E37" s="100">
        <v>10408.1</v>
      </c>
      <c r="F37" s="100">
        <v>4869.1000000000004</v>
      </c>
      <c r="G37" s="100">
        <v>76.5</v>
      </c>
    </row>
    <row r="38" spans="1:7" ht="36.75" customHeight="1" x14ac:dyDescent="0.25">
      <c r="A38" s="73" t="s">
        <v>301</v>
      </c>
      <c r="B38" s="75" t="s">
        <v>302</v>
      </c>
      <c r="C38" s="70" t="s">
        <v>13</v>
      </c>
      <c r="D38" s="100">
        <v>92</v>
      </c>
      <c r="E38" s="100">
        <v>77.3</v>
      </c>
      <c r="F38" s="100">
        <v>2.8</v>
      </c>
      <c r="G38" s="100">
        <v>14.7</v>
      </c>
    </row>
    <row r="39" spans="1:7" ht="51" customHeight="1" x14ac:dyDescent="0.25">
      <c r="A39" s="126" t="s">
        <v>303</v>
      </c>
      <c r="B39" s="127" t="s">
        <v>258</v>
      </c>
      <c r="C39" s="70" t="s">
        <v>215</v>
      </c>
      <c r="D39" s="102">
        <v>1542.3</v>
      </c>
      <c r="E39" s="102">
        <v>0</v>
      </c>
      <c r="F39" s="102">
        <v>0</v>
      </c>
      <c r="G39" s="102">
        <v>1542.3</v>
      </c>
    </row>
    <row r="40" spans="1:7" ht="31.5" x14ac:dyDescent="0.25">
      <c r="A40" s="126"/>
      <c r="B40" s="127"/>
      <c r="C40" s="70" t="s">
        <v>14</v>
      </c>
      <c r="D40" s="102">
        <v>4507.5</v>
      </c>
      <c r="E40" s="102">
        <v>4507.5</v>
      </c>
      <c r="F40" s="102">
        <v>0</v>
      </c>
      <c r="G40" s="102">
        <v>0</v>
      </c>
    </row>
    <row r="41" spans="1:7" ht="47.25" customHeight="1" x14ac:dyDescent="0.25">
      <c r="A41" s="126"/>
      <c r="B41" s="127"/>
      <c r="C41" s="70" t="s">
        <v>15</v>
      </c>
      <c r="D41" s="102">
        <v>190075.6</v>
      </c>
      <c r="E41" s="102">
        <v>189859</v>
      </c>
      <c r="F41" s="102">
        <v>126925.3</v>
      </c>
      <c r="G41" s="102">
        <v>216.6</v>
      </c>
    </row>
    <row r="42" spans="1:7" ht="20.25" customHeight="1" x14ac:dyDescent="0.25">
      <c r="A42" s="126"/>
      <c r="B42" s="127"/>
      <c r="C42" s="70" t="s">
        <v>289</v>
      </c>
      <c r="D42" s="100">
        <v>196125.4</v>
      </c>
      <c r="E42" s="100">
        <v>194366.5</v>
      </c>
      <c r="F42" s="100">
        <v>126925.3</v>
      </c>
      <c r="G42" s="100">
        <v>1758.9</v>
      </c>
    </row>
    <row r="43" spans="1:7" ht="46.5" customHeight="1" x14ac:dyDescent="0.25">
      <c r="A43" s="126" t="s">
        <v>304</v>
      </c>
      <c r="B43" s="127" t="s">
        <v>263</v>
      </c>
      <c r="C43" s="70" t="s">
        <v>215</v>
      </c>
      <c r="D43" s="102">
        <v>1825</v>
      </c>
      <c r="E43" s="102">
        <v>0</v>
      </c>
      <c r="F43" s="102">
        <v>0</v>
      </c>
      <c r="G43" s="102">
        <v>1825</v>
      </c>
    </row>
    <row r="44" spans="1:7" ht="31.5" customHeight="1" x14ac:dyDescent="0.25">
      <c r="A44" s="126"/>
      <c r="B44" s="127"/>
      <c r="C44" s="70" t="s">
        <v>14</v>
      </c>
      <c r="D44" s="102">
        <v>235</v>
      </c>
      <c r="E44" s="102">
        <v>235</v>
      </c>
      <c r="F44" s="102">
        <v>0</v>
      </c>
      <c r="G44" s="102">
        <v>0</v>
      </c>
    </row>
    <row r="45" spans="1:7" ht="36" customHeight="1" x14ac:dyDescent="0.25">
      <c r="A45" s="126"/>
      <c r="B45" s="127"/>
      <c r="C45" s="70" t="s">
        <v>15</v>
      </c>
      <c r="D45" s="102">
        <v>14644.5</v>
      </c>
      <c r="E45" s="102">
        <v>14555.3</v>
      </c>
      <c r="F45" s="102">
        <v>6899.6</v>
      </c>
      <c r="G45" s="102">
        <v>89.2</v>
      </c>
    </row>
    <row r="46" spans="1:7" ht="19.5" customHeight="1" x14ac:dyDescent="0.25">
      <c r="A46" s="126"/>
      <c r="B46" s="127"/>
      <c r="C46" s="70" t="s">
        <v>289</v>
      </c>
      <c r="D46" s="100">
        <v>16704.5</v>
      </c>
      <c r="E46" s="100">
        <v>14790.3</v>
      </c>
      <c r="F46" s="100">
        <v>6899.6</v>
      </c>
      <c r="G46" s="100">
        <v>1914.2</v>
      </c>
    </row>
    <row r="47" spans="1:7" ht="34.5" customHeight="1" x14ac:dyDescent="0.25">
      <c r="A47" s="126" t="s">
        <v>305</v>
      </c>
      <c r="B47" s="127" t="s">
        <v>266</v>
      </c>
      <c r="C47" s="70" t="s">
        <v>13</v>
      </c>
      <c r="D47" s="102">
        <v>300</v>
      </c>
      <c r="E47" s="102">
        <v>0</v>
      </c>
      <c r="F47" s="102">
        <v>0</v>
      </c>
      <c r="G47" s="102">
        <v>300</v>
      </c>
    </row>
    <row r="48" spans="1:7" ht="50.25" customHeight="1" x14ac:dyDescent="0.25">
      <c r="A48" s="126"/>
      <c r="B48" s="127"/>
      <c r="C48" s="70" t="s">
        <v>215</v>
      </c>
      <c r="D48" s="102">
        <v>1786.9</v>
      </c>
      <c r="E48" s="102">
        <v>10.9</v>
      </c>
      <c r="F48" s="102">
        <v>4.0999999999999996</v>
      </c>
      <c r="G48" s="102">
        <v>1776</v>
      </c>
    </row>
    <row r="49" spans="1:7" ht="31.5" x14ac:dyDescent="0.25">
      <c r="A49" s="126"/>
      <c r="B49" s="127"/>
      <c r="C49" s="70" t="s">
        <v>14</v>
      </c>
      <c r="D49" s="102">
        <v>137.30000000000001</v>
      </c>
      <c r="E49" s="102">
        <v>107.3</v>
      </c>
      <c r="F49" s="102">
        <v>0</v>
      </c>
      <c r="G49" s="102">
        <v>30</v>
      </c>
    </row>
    <row r="50" spans="1:7" ht="38.25" customHeight="1" x14ac:dyDescent="0.25">
      <c r="A50" s="126"/>
      <c r="B50" s="127"/>
      <c r="C50" s="70" t="s">
        <v>112</v>
      </c>
      <c r="D50" s="102">
        <v>48352.3</v>
      </c>
      <c r="E50" s="102">
        <v>48347.3</v>
      </c>
      <c r="F50" s="102">
        <v>8532.1</v>
      </c>
      <c r="G50" s="102">
        <v>5</v>
      </c>
    </row>
    <row r="51" spans="1:7" ht="19.5" customHeight="1" x14ac:dyDescent="0.25">
      <c r="A51" s="126"/>
      <c r="B51" s="127"/>
      <c r="C51" s="70" t="s">
        <v>289</v>
      </c>
      <c r="D51" s="100">
        <v>50576.5</v>
      </c>
      <c r="E51" s="100">
        <v>48465.5</v>
      </c>
      <c r="F51" s="100">
        <v>8536.2000000000007</v>
      </c>
      <c r="G51" s="100">
        <v>2111</v>
      </c>
    </row>
    <row r="52" spans="1:7" ht="47.25" x14ac:dyDescent="0.25">
      <c r="A52" s="126" t="s">
        <v>306</v>
      </c>
      <c r="B52" s="127" t="s">
        <v>307</v>
      </c>
      <c r="C52" s="70" t="s">
        <v>215</v>
      </c>
      <c r="D52" s="102">
        <v>1000</v>
      </c>
      <c r="E52" s="102">
        <v>0</v>
      </c>
      <c r="F52" s="102">
        <v>0</v>
      </c>
      <c r="G52" s="102">
        <v>1000</v>
      </c>
    </row>
    <row r="53" spans="1:7" ht="31.5" x14ac:dyDescent="0.25">
      <c r="A53" s="126"/>
      <c r="B53" s="127"/>
      <c r="C53" s="70" t="s">
        <v>112</v>
      </c>
      <c r="D53" s="102">
        <v>4699.7</v>
      </c>
      <c r="E53" s="102">
        <v>4646.5</v>
      </c>
      <c r="F53" s="102">
        <v>2541</v>
      </c>
      <c r="G53" s="102">
        <v>53.2</v>
      </c>
    </row>
    <row r="54" spans="1:7" ht="17.25" customHeight="1" x14ac:dyDescent="0.25">
      <c r="A54" s="126"/>
      <c r="B54" s="127"/>
      <c r="C54" s="70" t="s">
        <v>289</v>
      </c>
      <c r="D54" s="100">
        <v>5699.7</v>
      </c>
      <c r="E54" s="100">
        <v>4646.5</v>
      </c>
      <c r="F54" s="100">
        <v>2541</v>
      </c>
      <c r="G54" s="100">
        <v>1053.2</v>
      </c>
    </row>
    <row r="55" spans="1:7" ht="19.5" customHeight="1" x14ac:dyDescent="0.25">
      <c r="A55" s="14" t="s">
        <v>308</v>
      </c>
      <c r="B55" s="76" t="s">
        <v>309</v>
      </c>
      <c r="C55" s="29"/>
      <c r="D55" s="100">
        <v>409674.8</v>
      </c>
      <c r="E55" s="100">
        <v>376918.3</v>
      </c>
      <c r="F55" s="100">
        <v>164088.29999999999</v>
      </c>
      <c r="G55" s="100">
        <v>32756.5</v>
      </c>
    </row>
    <row r="57" spans="1:7" x14ac:dyDescent="0.2">
      <c r="B57" s="69"/>
      <c r="C57" s="69"/>
      <c r="D57" s="77"/>
      <c r="E57" s="37"/>
      <c r="F57" s="37"/>
      <c r="G57" s="37"/>
    </row>
    <row r="58" spans="1:7" x14ac:dyDescent="0.2">
      <c r="D58" s="28"/>
      <c r="E58" s="37"/>
      <c r="F58" s="37"/>
      <c r="G58" s="37"/>
    </row>
  </sheetData>
  <mergeCells count="28">
    <mergeCell ref="A5:G6"/>
    <mergeCell ref="A9:A11"/>
    <mergeCell ref="B9:B11"/>
    <mergeCell ref="C9:C11"/>
    <mergeCell ref="D9:D11"/>
    <mergeCell ref="E9:G9"/>
    <mergeCell ref="E10:F10"/>
    <mergeCell ref="G10:G11"/>
    <mergeCell ref="A13:A16"/>
    <mergeCell ref="B13:B16"/>
    <mergeCell ref="A18:A21"/>
    <mergeCell ref="B18:B21"/>
    <mergeCell ref="A23:A25"/>
    <mergeCell ref="B23:B25"/>
    <mergeCell ref="A26:A29"/>
    <mergeCell ref="B26:B29"/>
    <mergeCell ref="A30:A34"/>
    <mergeCell ref="B30:B34"/>
    <mergeCell ref="A35:A37"/>
    <mergeCell ref="B35:B37"/>
    <mergeCell ref="A52:A54"/>
    <mergeCell ref="B52:B54"/>
    <mergeCell ref="A39:A42"/>
    <mergeCell ref="B39:B42"/>
    <mergeCell ref="A43:A46"/>
    <mergeCell ref="B43:B46"/>
    <mergeCell ref="A47:A51"/>
    <mergeCell ref="B47:B51"/>
  </mergeCells>
  <pageMargins left="0.9055118110236221" right="0.51181102362204722" top="0.74803149606299213" bottom="0.59055118110236227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15" zoomScaleNormal="115" workbookViewId="0">
      <selection activeCell="F5" sqref="F5"/>
    </sheetView>
  </sheetViews>
  <sheetFormatPr defaultColWidth="10.140625" defaultRowHeight="15.75" x14ac:dyDescent="0.25"/>
  <cols>
    <col min="1" max="1" width="6" style="93" customWidth="1"/>
    <col min="2" max="2" width="58.7109375" customWidth="1"/>
    <col min="3" max="3" width="18.5703125" customWidth="1"/>
    <col min="255" max="255" width="6" customWidth="1"/>
    <col min="256" max="256" width="54.28515625" customWidth="1"/>
    <col min="257" max="257" width="15.140625" customWidth="1"/>
    <col min="258" max="258" width="10.85546875" customWidth="1"/>
    <col min="259" max="259" width="11.140625" customWidth="1"/>
    <col min="511" max="511" width="6" customWidth="1"/>
    <col min="512" max="512" width="54.28515625" customWidth="1"/>
    <col min="513" max="513" width="15.140625" customWidth="1"/>
    <col min="514" max="514" width="10.85546875" customWidth="1"/>
    <col min="515" max="515" width="11.140625" customWidth="1"/>
    <col min="767" max="767" width="6" customWidth="1"/>
    <col min="768" max="768" width="54.28515625" customWidth="1"/>
    <col min="769" max="769" width="15.140625" customWidth="1"/>
    <col min="770" max="770" width="10.85546875" customWidth="1"/>
    <col min="771" max="771" width="11.140625" customWidth="1"/>
    <col min="1023" max="1023" width="6" customWidth="1"/>
    <col min="1024" max="1024" width="54.28515625" customWidth="1"/>
    <col min="1025" max="1025" width="15.140625" customWidth="1"/>
    <col min="1026" max="1026" width="10.85546875" customWidth="1"/>
    <col min="1027" max="1027" width="11.140625" customWidth="1"/>
    <col min="1279" max="1279" width="6" customWidth="1"/>
    <col min="1280" max="1280" width="54.28515625" customWidth="1"/>
    <col min="1281" max="1281" width="15.140625" customWidth="1"/>
    <col min="1282" max="1282" width="10.85546875" customWidth="1"/>
    <col min="1283" max="1283" width="11.140625" customWidth="1"/>
    <col min="1535" max="1535" width="6" customWidth="1"/>
    <col min="1536" max="1536" width="54.28515625" customWidth="1"/>
    <col min="1537" max="1537" width="15.140625" customWidth="1"/>
    <col min="1538" max="1538" width="10.85546875" customWidth="1"/>
    <col min="1539" max="1539" width="11.140625" customWidth="1"/>
    <col min="1791" max="1791" width="6" customWidth="1"/>
    <col min="1792" max="1792" width="54.28515625" customWidth="1"/>
    <col min="1793" max="1793" width="15.140625" customWidth="1"/>
    <col min="1794" max="1794" width="10.85546875" customWidth="1"/>
    <col min="1795" max="1795" width="11.140625" customWidth="1"/>
    <col min="2047" max="2047" width="6" customWidth="1"/>
    <col min="2048" max="2048" width="54.28515625" customWidth="1"/>
    <col min="2049" max="2049" width="15.140625" customWidth="1"/>
    <col min="2050" max="2050" width="10.85546875" customWidth="1"/>
    <col min="2051" max="2051" width="11.140625" customWidth="1"/>
    <col min="2303" max="2303" width="6" customWidth="1"/>
    <col min="2304" max="2304" width="54.28515625" customWidth="1"/>
    <col min="2305" max="2305" width="15.140625" customWidth="1"/>
    <col min="2306" max="2306" width="10.85546875" customWidth="1"/>
    <col min="2307" max="2307" width="11.140625" customWidth="1"/>
    <col min="2559" max="2559" width="6" customWidth="1"/>
    <col min="2560" max="2560" width="54.28515625" customWidth="1"/>
    <col min="2561" max="2561" width="15.140625" customWidth="1"/>
    <col min="2562" max="2562" width="10.85546875" customWidth="1"/>
    <col min="2563" max="2563" width="11.140625" customWidth="1"/>
    <col min="2815" max="2815" width="6" customWidth="1"/>
    <col min="2816" max="2816" width="54.28515625" customWidth="1"/>
    <col min="2817" max="2817" width="15.140625" customWidth="1"/>
    <col min="2818" max="2818" width="10.85546875" customWidth="1"/>
    <col min="2819" max="2819" width="11.140625" customWidth="1"/>
    <col min="3071" max="3071" width="6" customWidth="1"/>
    <col min="3072" max="3072" width="54.28515625" customWidth="1"/>
    <col min="3073" max="3073" width="15.140625" customWidth="1"/>
    <col min="3074" max="3074" width="10.85546875" customWidth="1"/>
    <col min="3075" max="3075" width="11.140625" customWidth="1"/>
    <col min="3327" max="3327" width="6" customWidth="1"/>
    <col min="3328" max="3328" width="54.28515625" customWidth="1"/>
    <col min="3329" max="3329" width="15.140625" customWidth="1"/>
    <col min="3330" max="3330" width="10.85546875" customWidth="1"/>
    <col min="3331" max="3331" width="11.140625" customWidth="1"/>
    <col min="3583" max="3583" width="6" customWidth="1"/>
    <col min="3584" max="3584" width="54.28515625" customWidth="1"/>
    <col min="3585" max="3585" width="15.140625" customWidth="1"/>
    <col min="3586" max="3586" width="10.85546875" customWidth="1"/>
    <col min="3587" max="3587" width="11.140625" customWidth="1"/>
    <col min="3839" max="3839" width="6" customWidth="1"/>
    <col min="3840" max="3840" width="54.28515625" customWidth="1"/>
    <col min="3841" max="3841" width="15.140625" customWidth="1"/>
    <col min="3842" max="3842" width="10.85546875" customWidth="1"/>
    <col min="3843" max="3843" width="11.140625" customWidth="1"/>
    <col min="4095" max="4095" width="6" customWidth="1"/>
    <col min="4096" max="4096" width="54.28515625" customWidth="1"/>
    <col min="4097" max="4097" width="15.140625" customWidth="1"/>
    <col min="4098" max="4098" width="10.85546875" customWidth="1"/>
    <col min="4099" max="4099" width="11.140625" customWidth="1"/>
    <col min="4351" max="4351" width="6" customWidth="1"/>
    <col min="4352" max="4352" width="54.28515625" customWidth="1"/>
    <col min="4353" max="4353" width="15.140625" customWidth="1"/>
    <col min="4354" max="4354" width="10.85546875" customWidth="1"/>
    <col min="4355" max="4355" width="11.140625" customWidth="1"/>
    <col min="4607" max="4607" width="6" customWidth="1"/>
    <col min="4608" max="4608" width="54.28515625" customWidth="1"/>
    <col min="4609" max="4609" width="15.140625" customWidth="1"/>
    <col min="4610" max="4610" width="10.85546875" customWidth="1"/>
    <col min="4611" max="4611" width="11.140625" customWidth="1"/>
    <col min="4863" max="4863" width="6" customWidth="1"/>
    <col min="4864" max="4864" width="54.28515625" customWidth="1"/>
    <col min="4865" max="4865" width="15.140625" customWidth="1"/>
    <col min="4866" max="4866" width="10.85546875" customWidth="1"/>
    <col min="4867" max="4867" width="11.140625" customWidth="1"/>
    <col min="5119" max="5119" width="6" customWidth="1"/>
    <col min="5120" max="5120" width="54.28515625" customWidth="1"/>
    <col min="5121" max="5121" width="15.140625" customWidth="1"/>
    <col min="5122" max="5122" width="10.85546875" customWidth="1"/>
    <col min="5123" max="5123" width="11.140625" customWidth="1"/>
    <col min="5375" max="5375" width="6" customWidth="1"/>
    <col min="5376" max="5376" width="54.28515625" customWidth="1"/>
    <col min="5377" max="5377" width="15.140625" customWidth="1"/>
    <col min="5378" max="5378" width="10.85546875" customWidth="1"/>
    <col min="5379" max="5379" width="11.140625" customWidth="1"/>
    <col min="5631" max="5631" width="6" customWidth="1"/>
    <col min="5632" max="5632" width="54.28515625" customWidth="1"/>
    <col min="5633" max="5633" width="15.140625" customWidth="1"/>
    <col min="5634" max="5634" width="10.85546875" customWidth="1"/>
    <col min="5635" max="5635" width="11.140625" customWidth="1"/>
    <col min="5887" max="5887" width="6" customWidth="1"/>
    <col min="5888" max="5888" width="54.28515625" customWidth="1"/>
    <col min="5889" max="5889" width="15.140625" customWidth="1"/>
    <col min="5890" max="5890" width="10.85546875" customWidth="1"/>
    <col min="5891" max="5891" width="11.140625" customWidth="1"/>
    <col min="6143" max="6143" width="6" customWidth="1"/>
    <col min="6144" max="6144" width="54.28515625" customWidth="1"/>
    <col min="6145" max="6145" width="15.140625" customWidth="1"/>
    <col min="6146" max="6146" width="10.85546875" customWidth="1"/>
    <col min="6147" max="6147" width="11.140625" customWidth="1"/>
    <col min="6399" max="6399" width="6" customWidth="1"/>
    <col min="6400" max="6400" width="54.28515625" customWidth="1"/>
    <col min="6401" max="6401" width="15.140625" customWidth="1"/>
    <col min="6402" max="6402" width="10.85546875" customWidth="1"/>
    <col min="6403" max="6403" width="11.140625" customWidth="1"/>
    <col min="6655" max="6655" width="6" customWidth="1"/>
    <col min="6656" max="6656" width="54.28515625" customWidth="1"/>
    <col min="6657" max="6657" width="15.140625" customWidth="1"/>
    <col min="6658" max="6658" width="10.85546875" customWidth="1"/>
    <col min="6659" max="6659" width="11.140625" customWidth="1"/>
    <col min="6911" max="6911" width="6" customWidth="1"/>
    <col min="6912" max="6912" width="54.28515625" customWidth="1"/>
    <col min="6913" max="6913" width="15.140625" customWidth="1"/>
    <col min="6914" max="6914" width="10.85546875" customWidth="1"/>
    <col min="6915" max="6915" width="11.140625" customWidth="1"/>
    <col min="7167" max="7167" width="6" customWidth="1"/>
    <col min="7168" max="7168" width="54.28515625" customWidth="1"/>
    <col min="7169" max="7169" width="15.140625" customWidth="1"/>
    <col min="7170" max="7170" width="10.85546875" customWidth="1"/>
    <col min="7171" max="7171" width="11.140625" customWidth="1"/>
    <col min="7423" max="7423" width="6" customWidth="1"/>
    <col min="7424" max="7424" width="54.28515625" customWidth="1"/>
    <col min="7425" max="7425" width="15.140625" customWidth="1"/>
    <col min="7426" max="7426" width="10.85546875" customWidth="1"/>
    <col min="7427" max="7427" width="11.140625" customWidth="1"/>
    <col min="7679" max="7679" width="6" customWidth="1"/>
    <col min="7680" max="7680" width="54.28515625" customWidth="1"/>
    <col min="7681" max="7681" width="15.140625" customWidth="1"/>
    <col min="7682" max="7682" width="10.85546875" customWidth="1"/>
    <col min="7683" max="7683" width="11.140625" customWidth="1"/>
    <col min="7935" max="7935" width="6" customWidth="1"/>
    <col min="7936" max="7936" width="54.28515625" customWidth="1"/>
    <col min="7937" max="7937" width="15.140625" customWidth="1"/>
    <col min="7938" max="7938" width="10.85546875" customWidth="1"/>
    <col min="7939" max="7939" width="11.140625" customWidth="1"/>
    <col min="8191" max="8191" width="6" customWidth="1"/>
    <col min="8192" max="8192" width="54.28515625" customWidth="1"/>
    <col min="8193" max="8193" width="15.140625" customWidth="1"/>
    <col min="8194" max="8194" width="10.85546875" customWidth="1"/>
    <col min="8195" max="8195" width="11.140625" customWidth="1"/>
    <col min="8447" max="8447" width="6" customWidth="1"/>
    <col min="8448" max="8448" width="54.28515625" customWidth="1"/>
    <col min="8449" max="8449" width="15.140625" customWidth="1"/>
    <col min="8450" max="8450" width="10.85546875" customWidth="1"/>
    <col min="8451" max="8451" width="11.140625" customWidth="1"/>
    <col min="8703" max="8703" width="6" customWidth="1"/>
    <col min="8704" max="8704" width="54.28515625" customWidth="1"/>
    <col min="8705" max="8705" width="15.140625" customWidth="1"/>
    <col min="8706" max="8706" width="10.85546875" customWidth="1"/>
    <col min="8707" max="8707" width="11.140625" customWidth="1"/>
    <col min="8959" max="8959" width="6" customWidth="1"/>
    <col min="8960" max="8960" width="54.28515625" customWidth="1"/>
    <col min="8961" max="8961" width="15.140625" customWidth="1"/>
    <col min="8962" max="8962" width="10.85546875" customWidth="1"/>
    <col min="8963" max="8963" width="11.140625" customWidth="1"/>
    <col min="9215" max="9215" width="6" customWidth="1"/>
    <col min="9216" max="9216" width="54.28515625" customWidth="1"/>
    <col min="9217" max="9217" width="15.140625" customWidth="1"/>
    <col min="9218" max="9218" width="10.85546875" customWidth="1"/>
    <col min="9219" max="9219" width="11.140625" customWidth="1"/>
    <col min="9471" max="9471" width="6" customWidth="1"/>
    <col min="9472" max="9472" width="54.28515625" customWidth="1"/>
    <col min="9473" max="9473" width="15.140625" customWidth="1"/>
    <col min="9474" max="9474" width="10.85546875" customWidth="1"/>
    <col min="9475" max="9475" width="11.140625" customWidth="1"/>
    <col min="9727" max="9727" width="6" customWidth="1"/>
    <col min="9728" max="9728" width="54.28515625" customWidth="1"/>
    <col min="9729" max="9729" width="15.140625" customWidth="1"/>
    <col min="9730" max="9730" width="10.85546875" customWidth="1"/>
    <col min="9731" max="9731" width="11.140625" customWidth="1"/>
    <col min="9983" max="9983" width="6" customWidth="1"/>
    <col min="9984" max="9984" width="54.28515625" customWidth="1"/>
    <col min="9985" max="9985" width="15.140625" customWidth="1"/>
    <col min="9986" max="9986" width="10.85546875" customWidth="1"/>
    <col min="9987" max="9987" width="11.140625" customWidth="1"/>
    <col min="10239" max="10239" width="6" customWidth="1"/>
    <col min="10240" max="10240" width="54.28515625" customWidth="1"/>
    <col min="10241" max="10241" width="15.140625" customWidth="1"/>
    <col min="10242" max="10242" width="10.85546875" customWidth="1"/>
    <col min="10243" max="10243" width="11.140625" customWidth="1"/>
    <col min="10495" max="10495" width="6" customWidth="1"/>
    <col min="10496" max="10496" width="54.28515625" customWidth="1"/>
    <col min="10497" max="10497" width="15.140625" customWidth="1"/>
    <col min="10498" max="10498" width="10.85546875" customWidth="1"/>
    <col min="10499" max="10499" width="11.140625" customWidth="1"/>
    <col min="10751" max="10751" width="6" customWidth="1"/>
    <col min="10752" max="10752" width="54.28515625" customWidth="1"/>
    <col min="10753" max="10753" width="15.140625" customWidth="1"/>
    <col min="10754" max="10754" width="10.85546875" customWidth="1"/>
    <col min="10755" max="10755" width="11.140625" customWidth="1"/>
    <col min="11007" max="11007" width="6" customWidth="1"/>
    <col min="11008" max="11008" width="54.28515625" customWidth="1"/>
    <col min="11009" max="11009" width="15.140625" customWidth="1"/>
    <col min="11010" max="11010" width="10.85546875" customWidth="1"/>
    <col min="11011" max="11011" width="11.140625" customWidth="1"/>
    <col min="11263" max="11263" width="6" customWidth="1"/>
    <col min="11264" max="11264" width="54.28515625" customWidth="1"/>
    <col min="11265" max="11265" width="15.140625" customWidth="1"/>
    <col min="11266" max="11266" width="10.85546875" customWidth="1"/>
    <col min="11267" max="11267" width="11.140625" customWidth="1"/>
    <col min="11519" max="11519" width="6" customWidth="1"/>
    <col min="11520" max="11520" width="54.28515625" customWidth="1"/>
    <col min="11521" max="11521" width="15.140625" customWidth="1"/>
    <col min="11522" max="11522" width="10.85546875" customWidth="1"/>
    <col min="11523" max="11523" width="11.140625" customWidth="1"/>
    <col min="11775" max="11775" width="6" customWidth="1"/>
    <col min="11776" max="11776" width="54.28515625" customWidth="1"/>
    <col min="11777" max="11777" width="15.140625" customWidth="1"/>
    <col min="11778" max="11778" width="10.85546875" customWidth="1"/>
    <col min="11779" max="11779" width="11.140625" customWidth="1"/>
    <col min="12031" max="12031" width="6" customWidth="1"/>
    <col min="12032" max="12032" width="54.28515625" customWidth="1"/>
    <col min="12033" max="12033" width="15.140625" customWidth="1"/>
    <col min="12034" max="12034" width="10.85546875" customWidth="1"/>
    <col min="12035" max="12035" width="11.140625" customWidth="1"/>
    <col min="12287" max="12287" width="6" customWidth="1"/>
    <col min="12288" max="12288" width="54.28515625" customWidth="1"/>
    <col min="12289" max="12289" width="15.140625" customWidth="1"/>
    <col min="12290" max="12290" width="10.85546875" customWidth="1"/>
    <col min="12291" max="12291" width="11.140625" customWidth="1"/>
    <col min="12543" max="12543" width="6" customWidth="1"/>
    <col min="12544" max="12544" width="54.28515625" customWidth="1"/>
    <col min="12545" max="12545" width="15.140625" customWidth="1"/>
    <col min="12546" max="12546" width="10.85546875" customWidth="1"/>
    <col min="12547" max="12547" width="11.140625" customWidth="1"/>
    <col min="12799" max="12799" width="6" customWidth="1"/>
    <col min="12800" max="12800" width="54.28515625" customWidth="1"/>
    <col min="12801" max="12801" width="15.140625" customWidth="1"/>
    <col min="12802" max="12802" width="10.85546875" customWidth="1"/>
    <col min="12803" max="12803" width="11.140625" customWidth="1"/>
    <col min="13055" max="13055" width="6" customWidth="1"/>
    <col min="13056" max="13056" width="54.28515625" customWidth="1"/>
    <col min="13057" max="13057" width="15.140625" customWidth="1"/>
    <col min="13058" max="13058" width="10.85546875" customWidth="1"/>
    <col min="13059" max="13059" width="11.140625" customWidth="1"/>
    <col min="13311" max="13311" width="6" customWidth="1"/>
    <col min="13312" max="13312" width="54.28515625" customWidth="1"/>
    <col min="13313" max="13313" width="15.140625" customWidth="1"/>
    <col min="13314" max="13314" width="10.85546875" customWidth="1"/>
    <col min="13315" max="13315" width="11.140625" customWidth="1"/>
    <col min="13567" max="13567" width="6" customWidth="1"/>
    <col min="13568" max="13568" width="54.28515625" customWidth="1"/>
    <col min="13569" max="13569" width="15.140625" customWidth="1"/>
    <col min="13570" max="13570" width="10.85546875" customWidth="1"/>
    <col min="13571" max="13571" width="11.140625" customWidth="1"/>
    <col min="13823" max="13823" width="6" customWidth="1"/>
    <col min="13824" max="13824" width="54.28515625" customWidth="1"/>
    <col min="13825" max="13825" width="15.140625" customWidth="1"/>
    <col min="13826" max="13826" width="10.85546875" customWidth="1"/>
    <col min="13827" max="13827" width="11.140625" customWidth="1"/>
    <col min="14079" max="14079" width="6" customWidth="1"/>
    <col min="14080" max="14080" width="54.28515625" customWidth="1"/>
    <col min="14081" max="14081" width="15.140625" customWidth="1"/>
    <col min="14082" max="14082" width="10.85546875" customWidth="1"/>
    <col min="14083" max="14083" width="11.140625" customWidth="1"/>
    <col min="14335" max="14335" width="6" customWidth="1"/>
    <col min="14336" max="14336" width="54.28515625" customWidth="1"/>
    <col min="14337" max="14337" width="15.140625" customWidth="1"/>
    <col min="14338" max="14338" width="10.85546875" customWidth="1"/>
    <col min="14339" max="14339" width="11.140625" customWidth="1"/>
    <col min="14591" max="14591" width="6" customWidth="1"/>
    <col min="14592" max="14592" width="54.28515625" customWidth="1"/>
    <col min="14593" max="14593" width="15.140625" customWidth="1"/>
    <col min="14594" max="14594" width="10.85546875" customWidth="1"/>
    <col min="14595" max="14595" width="11.140625" customWidth="1"/>
    <col min="14847" max="14847" width="6" customWidth="1"/>
    <col min="14848" max="14848" width="54.28515625" customWidth="1"/>
    <col min="14849" max="14849" width="15.140625" customWidth="1"/>
    <col min="14850" max="14850" width="10.85546875" customWidth="1"/>
    <col min="14851" max="14851" width="11.140625" customWidth="1"/>
    <col min="15103" max="15103" width="6" customWidth="1"/>
    <col min="15104" max="15104" width="54.28515625" customWidth="1"/>
    <col min="15105" max="15105" width="15.140625" customWidth="1"/>
    <col min="15106" max="15106" width="10.85546875" customWidth="1"/>
    <col min="15107" max="15107" width="11.140625" customWidth="1"/>
    <col min="15359" max="15359" width="6" customWidth="1"/>
    <col min="15360" max="15360" width="54.28515625" customWidth="1"/>
    <col min="15361" max="15361" width="15.140625" customWidth="1"/>
    <col min="15362" max="15362" width="10.85546875" customWidth="1"/>
    <col min="15363" max="15363" width="11.140625" customWidth="1"/>
    <col min="15615" max="15615" width="6" customWidth="1"/>
    <col min="15616" max="15616" width="54.28515625" customWidth="1"/>
    <col min="15617" max="15617" width="15.140625" customWidth="1"/>
    <col min="15618" max="15618" width="10.85546875" customWidth="1"/>
    <col min="15619" max="15619" width="11.140625" customWidth="1"/>
    <col min="15871" max="15871" width="6" customWidth="1"/>
    <col min="15872" max="15872" width="54.28515625" customWidth="1"/>
    <col min="15873" max="15873" width="15.140625" customWidth="1"/>
    <col min="15874" max="15874" width="10.85546875" customWidth="1"/>
    <col min="15875" max="15875" width="11.140625" customWidth="1"/>
    <col min="16127" max="16127" width="6" customWidth="1"/>
    <col min="16128" max="16128" width="54.28515625" customWidth="1"/>
    <col min="16129" max="16129" width="15.140625" customWidth="1"/>
    <col min="16130" max="16130" width="10.85546875" customWidth="1"/>
    <col min="16131" max="16131" width="11.140625" customWidth="1"/>
  </cols>
  <sheetData>
    <row r="1" spans="1:3" x14ac:dyDescent="0.25">
      <c r="A1" s="79"/>
      <c r="B1" s="45" t="s">
        <v>310</v>
      </c>
      <c r="C1" s="79"/>
    </row>
    <row r="2" spans="1:3" x14ac:dyDescent="0.25">
      <c r="A2" s="79"/>
      <c r="B2" s="45" t="s">
        <v>332</v>
      </c>
      <c r="C2" s="79"/>
    </row>
    <row r="3" spans="1:3" x14ac:dyDescent="0.25">
      <c r="A3" s="79"/>
      <c r="B3" s="45" t="s">
        <v>311</v>
      </c>
      <c r="C3" s="79"/>
    </row>
    <row r="4" spans="1:3" x14ac:dyDescent="0.25">
      <c r="A4" s="79"/>
      <c r="B4" s="79"/>
      <c r="C4" s="79"/>
    </row>
    <row r="5" spans="1:3" ht="49.5" customHeight="1" x14ac:dyDescent="0.25">
      <c r="A5" s="133" t="s">
        <v>312</v>
      </c>
      <c r="B5" s="133"/>
      <c r="C5" s="133"/>
    </row>
    <row r="6" spans="1:3" x14ac:dyDescent="0.25">
      <c r="A6" s="79"/>
      <c r="B6" s="79"/>
      <c r="C6" s="79"/>
    </row>
    <row r="7" spans="1:3" x14ac:dyDescent="0.25">
      <c r="A7" s="80"/>
      <c r="B7" s="45"/>
      <c r="C7" s="46" t="s">
        <v>1</v>
      </c>
    </row>
    <row r="8" spans="1:3" ht="32.25" customHeight="1" x14ac:dyDescent="0.25">
      <c r="A8" s="96" t="s">
        <v>2</v>
      </c>
      <c r="B8" s="98" t="s">
        <v>189</v>
      </c>
      <c r="C8" s="97" t="s">
        <v>315</v>
      </c>
    </row>
    <row r="9" spans="1:3" x14ac:dyDescent="0.25">
      <c r="A9" s="81">
        <v>1</v>
      </c>
      <c r="B9" s="82">
        <v>2</v>
      </c>
      <c r="C9" s="83">
        <v>3</v>
      </c>
    </row>
    <row r="10" spans="1:3" x14ac:dyDescent="0.25">
      <c r="A10" s="84">
        <v>1</v>
      </c>
      <c r="B10" s="85" t="s">
        <v>215</v>
      </c>
      <c r="C10" s="86"/>
    </row>
    <row r="11" spans="1:3" x14ac:dyDescent="0.25">
      <c r="A11" s="84">
        <f>+A10+1</f>
        <v>2</v>
      </c>
      <c r="B11" s="87" t="s">
        <v>313</v>
      </c>
      <c r="C11" s="88">
        <v>2989.3</v>
      </c>
    </row>
    <row r="12" spans="1:3" x14ac:dyDescent="0.25">
      <c r="A12" s="84">
        <f t="shared" ref="A12:A19" si="0">+A11+1</f>
        <v>3</v>
      </c>
      <c r="B12" s="87" t="s">
        <v>197</v>
      </c>
      <c r="C12" s="88">
        <v>595</v>
      </c>
    </row>
    <row r="13" spans="1:3" x14ac:dyDescent="0.25">
      <c r="A13" s="84">
        <f t="shared" si="0"/>
        <v>4</v>
      </c>
      <c r="B13" s="87" t="s">
        <v>294</v>
      </c>
      <c r="C13" s="88">
        <v>1944.5</v>
      </c>
    </row>
    <row r="14" spans="1:3" x14ac:dyDescent="0.25">
      <c r="A14" s="84">
        <f t="shared" si="0"/>
        <v>5</v>
      </c>
      <c r="B14" s="87" t="s">
        <v>226</v>
      </c>
      <c r="C14" s="88">
        <v>4738.2</v>
      </c>
    </row>
    <row r="15" spans="1:3" s="89" customFormat="1" x14ac:dyDescent="0.25">
      <c r="A15" s="84">
        <f t="shared" si="0"/>
        <v>6</v>
      </c>
      <c r="B15" s="87" t="s">
        <v>314</v>
      </c>
      <c r="C15" s="88">
        <v>138.19999999999999</v>
      </c>
    </row>
    <row r="16" spans="1:3" s="89" customFormat="1" ht="31.5" x14ac:dyDescent="0.25">
      <c r="A16" s="84">
        <f t="shared" si="0"/>
        <v>7</v>
      </c>
      <c r="B16" s="90" t="s">
        <v>249</v>
      </c>
      <c r="C16" s="88">
        <v>598.79999999999995</v>
      </c>
    </row>
    <row r="17" spans="1:4" x14ac:dyDescent="0.25">
      <c r="A17" s="84">
        <f t="shared" si="0"/>
        <v>8</v>
      </c>
      <c r="B17" s="87" t="s">
        <v>236</v>
      </c>
      <c r="C17" s="88">
        <v>1159.5999999999999</v>
      </c>
    </row>
    <row r="18" spans="1:4" s="89" customFormat="1" x14ac:dyDescent="0.25">
      <c r="A18" s="84">
        <f t="shared" si="0"/>
        <v>9</v>
      </c>
      <c r="B18" s="87" t="s">
        <v>242</v>
      </c>
      <c r="C18" s="88">
        <v>723.4</v>
      </c>
    </row>
    <row r="19" spans="1:4" x14ac:dyDescent="0.25">
      <c r="A19" s="84">
        <f t="shared" si="0"/>
        <v>10</v>
      </c>
      <c r="B19" s="91" t="s">
        <v>278</v>
      </c>
      <c r="C19" s="86">
        <v>12887</v>
      </c>
      <c r="D19" s="92"/>
    </row>
    <row r="20" spans="1:4" x14ac:dyDescent="0.25">
      <c r="C20" s="92"/>
    </row>
    <row r="21" spans="1:4" x14ac:dyDescent="0.25">
      <c r="B21" s="94"/>
      <c r="C21" s="92"/>
    </row>
    <row r="23" spans="1:4" x14ac:dyDescent="0.25">
      <c r="C23" s="95"/>
    </row>
  </sheetData>
  <mergeCells count="1">
    <mergeCell ref="A5:C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Zeros="0" zoomScale="115" zoomScaleNormal="115" workbookViewId="0">
      <selection activeCell="I6" sqref="I6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4" customWidth="1"/>
    <col min="4" max="4" width="9.7109375" style="4" customWidth="1"/>
    <col min="5" max="5" width="9.5703125" style="4" customWidth="1"/>
    <col min="6" max="6" width="9.42578125" style="4" customWidth="1"/>
    <col min="7" max="16384" width="9.140625" style="4"/>
  </cols>
  <sheetData>
    <row r="1" spans="1:7" x14ac:dyDescent="0.25">
      <c r="C1" s="122" t="s">
        <v>335</v>
      </c>
      <c r="D1" s="3"/>
      <c r="E1" s="3"/>
      <c r="F1" s="3"/>
    </row>
    <row r="2" spans="1:7" x14ac:dyDescent="0.25">
      <c r="C2" s="2" t="s">
        <v>336</v>
      </c>
      <c r="D2" s="3"/>
      <c r="E2" s="3"/>
      <c r="F2" s="3"/>
    </row>
    <row r="3" spans="1:7" x14ac:dyDescent="0.25">
      <c r="C3" s="2" t="s">
        <v>337</v>
      </c>
      <c r="D3" s="3"/>
      <c r="E3" s="3"/>
      <c r="F3" s="3"/>
    </row>
    <row r="4" spans="1:7" x14ac:dyDescent="0.25">
      <c r="B4" s="5"/>
    </row>
    <row r="5" spans="1:7" ht="18" customHeight="1" x14ac:dyDescent="0.2">
      <c r="A5" s="130" t="s">
        <v>0</v>
      </c>
      <c r="B5" s="130"/>
      <c r="C5" s="130"/>
      <c r="D5" s="130"/>
      <c r="E5" s="130"/>
      <c r="F5" s="130"/>
    </row>
    <row r="6" spans="1:7" ht="18" customHeight="1" x14ac:dyDescent="0.2">
      <c r="A6" s="130"/>
      <c r="B6" s="130"/>
      <c r="C6" s="130"/>
      <c r="D6" s="130"/>
      <c r="E6" s="130"/>
      <c r="F6" s="130"/>
    </row>
    <row r="7" spans="1:7" ht="15" customHeight="1" x14ac:dyDescent="0.25">
      <c r="A7" s="6"/>
      <c r="B7" s="6"/>
      <c r="C7" s="7"/>
      <c r="D7" s="34"/>
      <c r="E7" s="34"/>
      <c r="F7" s="34"/>
    </row>
    <row r="8" spans="1:7" ht="15.75" customHeight="1" x14ac:dyDescent="0.25">
      <c r="A8" s="9"/>
      <c r="B8" s="10"/>
      <c r="C8" s="11"/>
      <c r="D8" s="11"/>
      <c r="E8" s="11"/>
      <c r="F8" s="44" t="s">
        <v>1</v>
      </c>
    </row>
    <row r="9" spans="1:7" ht="17.25" customHeight="1" x14ac:dyDescent="0.25">
      <c r="A9" s="134" t="s">
        <v>2</v>
      </c>
      <c r="B9" s="134" t="s">
        <v>3</v>
      </c>
      <c r="C9" s="135" t="s">
        <v>4</v>
      </c>
      <c r="D9" s="124" t="s">
        <v>5</v>
      </c>
      <c r="E9" s="124"/>
      <c r="F9" s="124"/>
    </row>
    <row r="10" spans="1:7" ht="113.25" customHeight="1" x14ac:dyDescent="0.2">
      <c r="A10" s="134"/>
      <c r="B10" s="134"/>
      <c r="C10" s="135"/>
      <c r="D10" s="12" t="s">
        <v>6</v>
      </c>
      <c r="E10" s="13" t="s">
        <v>7</v>
      </c>
      <c r="F10" s="13" t="s">
        <v>8</v>
      </c>
    </row>
    <row r="11" spans="1:7" ht="15" customHeight="1" x14ac:dyDescent="0.25">
      <c r="A11" s="14">
        <v>1</v>
      </c>
      <c r="B11" s="15" t="s">
        <v>9</v>
      </c>
      <c r="C11" s="16" t="s">
        <v>10</v>
      </c>
      <c r="D11" s="16" t="s">
        <v>11</v>
      </c>
      <c r="E11" s="78">
        <v>5</v>
      </c>
      <c r="F11" s="16" t="s">
        <v>12</v>
      </c>
      <c r="G11" s="18"/>
    </row>
    <row r="12" spans="1:7" ht="21" customHeight="1" x14ac:dyDescent="0.25">
      <c r="A12" s="19">
        <v>1</v>
      </c>
      <c r="B12" s="20" t="s">
        <v>13</v>
      </c>
      <c r="C12" s="99">
        <f>+D12+E12+F12</f>
        <v>40.5</v>
      </c>
      <c r="D12" s="100">
        <v>0</v>
      </c>
      <c r="E12" s="100">
        <v>0</v>
      </c>
      <c r="F12" s="100">
        <v>40.5</v>
      </c>
      <c r="G12" s="18"/>
    </row>
    <row r="13" spans="1:7" ht="19.5" customHeight="1" x14ac:dyDescent="0.25">
      <c r="A13" s="19">
        <v>2</v>
      </c>
      <c r="B13" s="20" t="s">
        <v>14</v>
      </c>
      <c r="C13" s="99">
        <f t="shared" ref="C13:F13" si="0">+C14+C15</f>
        <v>119.7</v>
      </c>
      <c r="D13" s="99">
        <f t="shared" si="0"/>
        <v>0</v>
      </c>
      <c r="E13" s="99">
        <f t="shared" si="0"/>
        <v>96.5</v>
      </c>
      <c r="F13" s="99">
        <f t="shared" si="0"/>
        <v>23.2</v>
      </c>
      <c r="G13" s="18"/>
    </row>
    <row r="14" spans="1:7" ht="19.5" customHeight="1" x14ac:dyDescent="0.25">
      <c r="A14" s="19">
        <v>3</v>
      </c>
      <c r="B14" s="21" t="s">
        <v>14</v>
      </c>
      <c r="C14" s="101">
        <f>+D14+E14+F14</f>
        <v>3.5</v>
      </c>
      <c r="D14" s="102">
        <v>0</v>
      </c>
      <c r="E14" s="102">
        <v>3.5</v>
      </c>
      <c r="F14" s="102">
        <v>0</v>
      </c>
      <c r="G14" s="18"/>
    </row>
    <row r="15" spans="1:7" ht="19.5" customHeight="1" x14ac:dyDescent="0.25">
      <c r="A15" s="19">
        <v>4</v>
      </c>
      <c r="B15" s="21" t="s">
        <v>331</v>
      </c>
      <c r="C15" s="101">
        <f>+D15+E15+F15</f>
        <v>116.2</v>
      </c>
      <c r="D15" s="102">
        <v>0</v>
      </c>
      <c r="E15" s="102">
        <f>9+84</f>
        <v>93</v>
      </c>
      <c r="F15" s="102">
        <v>23.2</v>
      </c>
      <c r="G15" s="18"/>
    </row>
    <row r="16" spans="1:7" s="23" customFormat="1" x14ac:dyDescent="0.25">
      <c r="A16" s="19">
        <v>5</v>
      </c>
      <c r="B16" s="20" t="s">
        <v>15</v>
      </c>
      <c r="C16" s="99">
        <f>SUM(C17:C121)</f>
        <v>18073.100000000009</v>
      </c>
      <c r="D16" s="99">
        <f>SUM(D17:D121)</f>
        <v>13592.2</v>
      </c>
      <c r="E16" s="99">
        <f>SUM(E17:E121)</f>
        <v>4066.7999999999997</v>
      </c>
      <c r="F16" s="99">
        <f>SUM(F17:F121)</f>
        <v>414.10000000000014</v>
      </c>
      <c r="G16" s="22"/>
    </row>
    <row r="17" spans="1:7" x14ac:dyDescent="0.25">
      <c r="A17" s="19">
        <v>6</v>
      </c>
      <c r="B17" s="21" t="s">
        <v>16</v>
      </c>
      <c r="C17" s="101">
        <f t="shared" ref="C17:C83" si="1">+D17+E17+F17</f>
        <v>240</v>
      </c>
      <c r="D17" s="102">
        <v>120</v>
      </c>
      <c r="E17" s="102">
        <v>120</v>
      </c>
      <c r="F17" s="102">
        <v>0</v>
      </c>
      <c r="G17" s="18"/>
    </row>
    <row r="18" spans="1:7" x14ac:dyDescent="0.25">
      <c r="A18" s="19">
        <v>7</v>
      </c>
      <c r="B18" s="21" t="s">
        <v>17</v>
      </c>
      <c r="C18" s="101">
        <f t="shared" si="1"/>
        <v>40</v>
      </c>
      <c r="D18" s="102">
        <v>40</v>
      </c>
      <c r="E18" s="102">
        <v>0</v>
      </c>
      <c r="F18" s="102">
        <v>0</v>
      </c>
      <c r="G18" s="18"/>
    </row>
    <row r="19" spans="1:7" ht="14.25" customHeight="1" x14ac:dyDescent="0.25">
      <c r="A19" s="19">
        <v>8</v>
      </c>
      <c r="B19" s="21" t="s">
        <v>18</v>
      </c>
      <c r="C19" s="101">
        <f t="shared" si="1"/>
        <v>162</v>
      </c>
      <c r="D19" s="102">
        <v>96</v>
      </c>
      <c r="E19" s="102">
        <v>47.4</v>
      </c>
      <c r="F19" s="102">
        <v>18.600000000000001</v>
      </c>
      <c r="G19" s="18"/>
    </row>
    <row r="20" spans="1:7" ht="30.75" customHeight="1" x14ac:dyDescent="0.25">
      <c r="A20" s="19">
        <v>9</v>
      </c>
      <c r="B20" s="21" t="s">
        <v>121</v>
      </c>
      <c r="C20" s="101">
        <f t="shared" si="1"/>
        <v>37.4</v>
      </c>
      <c r="D20" s="102">
        <v>24</v>
      </c>
      <c r="E20" s="102">
        <v>6.4</v>
      </c>
      <c r="F20" s="102">
        <v>7</v>
      </c>
      <c r="G20" s="18"/>
    </row>
    <row r="21" spans="1:7" ht="33" customHeight="1" x14ac:dyDescent="0.25">
      <c r="A21" s="19">
        <v>10</v>
      </c>
      <c r="B21" s="21" t="s">
        <v>19</v>
      </c>
      <c r="C21" s="101">
        <f t="shared" si="1"/>
        <v>100</v>
      </c>
      <c r="D21" s="102">
        <v>100</v>
      </c>
      <c r="E21" s="102">
        <v>0</v>
      </c>
      <c r="F21" s="102">
        <v>0</v>
      </c>
      <c r="G21" s="18"/>
    </row>
    <row r="22" spans="1:7" ht="32.25" customHeight="1" x14ac:dyDescent="0.25">
      <c r="A22" s="19">
        <v>11</v>
      </c>
      <c r="B22" s="21" t="s">
        <v>20</v>
      </c>
      <c r="C22" s="101">
        <f t="shared" si="1"/>
        <v>102.7</v>
      </c>
      <c r="D22" s="102">
        <v>0</v>
      </c>
      <c r="E22" s="102">
        <v>93.9</v>
      </c>
      <c r="F22" s="102">
        <v>8.8000000000000007</v>
      </c>
      <c r="G22" s="18"/>
    </row>
    <row r="23" spans="1:7" ht="30.75" customHeight="1" x14ac:dyDescent="0.25">
      <c r="A23" s="19">
        <v>12</v>
      </c>
      <c r="B23" s="21" t="s">
        <v>21</v>
      </c>
      <c r="C23" s="101">
        <f t="shared" si="1"/>
        <v>35</v>
      </c>
      <c r="D23" s="102">
        <v>0</v>
      </c>
      <c r="E23" s="102">
        <v>35</v>
      </c>
      <c r="F23" s="102">
        <v>0</v>
      </c>
      <c r="G23" s="18"/>
    </row>
    <row r="24" spans="1:7" ht="31.5" customHeight="1" x14ac:dyDescent="0.25">
      <c r="A24" s="19">
        <v>13</v>
      </c>
      <c r="B24" s="21" t="s">
        <v>22</v>
      </c>
      <c r="C24" s="101">
        <f t="shared" si="1"/>
        <v>118.9</v>
      </c>
      <c r="D24" s="102">
        <v>0</v>
      </c>
      <c r="E24" s="102">
        <v>118.9</v>
      </c>
      <c r="F24" s="102">
        <v>0</v>
      </c>
      <c r="G24" s="18"/>
    </row>
    <row r="25" spans="1:7" ht="31.5" x14ac:dyDescent="0.25">
      <c r="A25" s="19">
        <v>14</v>
      </c>
      <c r="B25" s="21" t="s">
        <v>23</v>
      </c>
      <c r="C25" s="101">
        <f t="shared" si="1"/>
        <v>353</v>
      </c>
      <c r="D25" s="102">
        <v>0</v>
      </c>
      <c r="E25" s="102">
        <v>220</v>
      </c>
      <c r="F25" s="102">
        <v>133</v>
      </c>
      <c r="G25" s="18"/>
    </row>
    <row r="26" spans="1:7" ht="31.5" x14ac:dyDescent="0.25">
      <c r="A26" s="19">
        <v>15</v>
      </c>
      <c r="B26" s="21" t="s">
        <v>24</v>
      </c>
      <c r="C26" s="101">
        <f t="shared" si="1"/>
        <v>607.5</v>
      </c>
      <c r="D26" s="102">
        <v>0</v>
      </c>
      <c r="E26" s="102">
        <v>580</v>
      </c>
      <c r="F26" s="102">
        <f>23+4.5</f>
        <v>27.5</v>
      </c>
      <c r="G26" s="18"/>
    </row>
    <row r="27" spans="1:7" ht="32.25" customHeight="1" x14ac:dyDescent="0.25">
      <c r="A27" s="19">
        <v>16</v>
      </c>
      <c r="B27" s="21" t="s">
        <v>25</v>
      </c>
      <c r="C27" s="101">
        <f t="shared" si="1"/>
        <v>20</v>
      </c>
      <c r="D27" s="102">
        <v>0</v>
      </c>
      <c r="E27" s="102">
        <v>20</v>
      </c>
      <c r="F27" s="102">
        <v>0</v>
      </c>
      <c r="G27" s="18"/>
    </row>
    <row r="28" spans="1:7" ht="15" customHeight="1" x14ac:dyDescent="0.25">
      <c r="A28" s="19">
        <v>17</v>
      </c>
      <c r="B28" s="21" t="s">
        <v>26</v>
      </c>
      <c r="C28" s="101">
        <f t="shared" si="1"/>
        <v>20</v>
      </c>
      <c r="D28" s="102">
        <v>0</v>
      </c>
      <c r="E28" s="102">
        <v>19</v>
      </c>
      <c r="F28" s="102">
        <v>1</v>
      </c>
      <c r="G28" s="18"/>
    </row>
    <row r="29" spans="1:7" ht="18.75" customHeight="1" x14ac:dyDescent="0.25">
      <c r="A29" s="19">
        <v>18</v>
      </c>
      <c r="B29" s="24" t="s">
        <v>27</v>
      </c>
      <c r="C29" s="101">
        <f t="shared" si="1"/>
        <v>390</v>
      </c>
      <c r="D29" s="102">
        <v>0</v>
      </c>
      <c r="E29" s="102">
        <v>385</v>
      </c>
      <c r="F29" s="102">
        <v>5</v>
      </c>
      <c r="G29" s="18"/>
    </row>
    <row r="30" spans="1:7" ht="15" customHeight="1" x14ac:dyDescent="0.25">
      <c r="A30" s="19">
        <v>19</v>
      </c>
      <c r="B30" s="24" t="s">
        <v>28</v>
      </c>
      <c r="C30" s="101">
        <f t="shared" si="1"/>
        <v>3.6</v>
      </c>
      <c r="D30" s="102">
        <v>0</v>
      </c>
      <c r="E30" s="102">
        <v>0</v>
      </c>
      <c r="F30" s="102">
        <v>3.6</v>
      </c>
      <c r="G30" s="18"/>
    </row>
    <row r="31" spans="1:7" ht="15" customHeight="1" x14ac:dyDescent="0.25">
      <c r="A31" s="19">
        <v>20</v>
      </c>
      <c r="B31" s="24" t="s">
        <v>29</v>
      </c>
      <c r="C31" s="101">
        <f t="shared" si="1"/>
        <v>98.6</v>
      </c>
      <c r="D31" s="102">
        <v>0</v>
      </c>
      <c r="E31" s="102">
        <v>95</v>
      </c>
      <c r="F31" s="102">
        <v>3.6</v>
      </c>
      <c r="G31" s="18"/>
    </row>
    <row r="32" spans="1:7" ht="15" customHeight="1" x14ac:dyDescent="0.25">
      <c r="A32" s="19">
        <v>21</v>
      </c>
      <c r="B32" s="24" t="s">
        <v>122</v>
      </c>
      <c r="C32" s="101">
        <f t="shared" si="1"/>
        <v>1.6</v>
      </c>
      <c r="D32" s="102">
        <v>0</v>
      </c>
      <c r="E32" s="102">
        <v>0</v>
      </c>
      <c r="F32" s="102">
        <v>1.6</v>
      </c>
      <c r="G32" s="18"/>
    </row>
    <row r="33" spans="1:7" ht="15" customHeight="1" x14ac:dyDescent="0.25">
      <c r="A33" s="19">
        <v>22</v>
      </c>
      <c r="B33" s="24" t="s">
        <v>123</v>
      </c>
      <c r="C33" s="101">
        <f t="shared" si="1"/>
        <v>2</v>
      </c>
      <c r="D33" s="102">
        <v>0</v>
      </c>
      <c r="E33" s="102">
        <v>0</v>
      </c>
      <c r="F33" s="102">
        <v>2</v>
      </c>
      <c r="G33" s="18"/>
    </row>
    <row r="34" spans="1:7" x14ac:dyDescent="0.25">
      <c r="A34" s="19">
        <v>23</v>
      </c>
      <c r="B34" s="24" t="s">
        <v>30</v>
      </c>
      <c r="C34" s="101">
        <f>+D34+E34+F34</f>
        <v>3</v>
      </c>
      <c r="D34" s="102">
        <v>0</v>
      </c>
      <c r="E34" s="102">
        <v>0</v>
      </c>
      <c r="F34" s="102">
        <v>3</v>
      </c>
      <c r="G34" s="18"/>
    </row>
    <row r="35" spans="1:7" ht="18" customHeight="1" x14ac:dyDescent="0.25">
      <c r="A35" s="19">
        <v>24</v>
      </c>
      <c r="B35" s="24" t="s">
        <v>31</v>
      </c>
      <c r="C35" s="101">
        <f t="shared" si="1"/>
        <v>426.4</v>
      </c>
      <c r="D35" s="102">
        <v>90.1</v>
      </c>
      <c r="E35" s="102">
        <v>327.8</v>
      </c>
      <c r="F35" s="102">
        <v>8.5</v>
      </c>
      <c r="G35" s="18"/>
    </row>
    <row r="36" spans="1:7" ht="16.5" customHeight="1" x14ac:dyDescent="0.25">
      <c r="A36" s="19">
        <v>25</v>
      </c>
      <c r="B36" s="24" t="s">
        <v>32</v>
      </c>
      <c r="C36" s="101">
        <f t="shared" si="1"/>
        <v>93.9</v>
      </c>
      <c r="D36" s="102">
        <v>0</v>
      </c>
      <c r="E36" s="102">
        <v>93.9</v>
      </c>
      <c r="F36" s="102">
        <v>0</v>
      </c>
      <c r="G36" s="18"/>
    </row>
    <row r="37" spans="1:7" ht="19.5" customHeight="1" x14ac:dyDescent="0.25">
      <c r="A37" s="19">
        <v>26</v>
      </c>
      <c r="B37" s="24" t="s">
        <v>124</v>
      </c>
      <c r="C37" s="101">
        <f t="shared" si="1"/>
        <v>605.4</v>
      </c>
      <c r="D37" s="102">
        <v>353</v>
      </c>
      <c r="E37" s="102">
        <v>246</v>
      </c>
      <c r="F37" s="102">
        <v>6.4</v>
      </c>
      <c r="G37" s="18"/>
    </row>
    <row r="38" spans="1:7" ht="17.25" customHeight="1" x14ac:dyDescent="0.25">
      <c r="A38" s="19">
        <v>27</v>
      </c>
      <c r="B38" s="24" t="s">
        <v>33</v>
      </c>
      <c r="C38" s="101">
        <f t="shared" si="1"/>
        <v>160.80000000000001</v>
      </c>
      <c r="D38" s="102">
        <v>0</v>
      </c>
      <c r="E38" s="102">
        <v>151</v>
      </c>
      <c r="F38" s="102">
        <v>9.8000000000000007</v>
      </c>
      <c r="G38" s="18"/>
    </row>
    <row r="39" spans="1:7" ht="16.5" customHeight="1" x14ac:dyDescent="0.25">
      <c r="A39" s="19">
        <v>28</v>
      </c>
      <c r="B39" s="24" t="s">
        <v>34</v>
      </c>
      <c r="C39" s="101">
        <f t="shared" si="1"/>
        <v>27.4</v>
      </c>
      <c r="D39" s="102">
        <v>23.9</v>
      </c>
      <c r="E39" s="102">
        <v>0</v>
      </c>
      <c r="F39" s="102">
        <v>3.5</v>
      </c>
      <c r="G39" s="18"/>
    </row>
    <row r="40" spans="1:7" ht="31.5" customHeight="1" x14ac:dyDescent="0.25">
      <c r="A40" s="19">
        <v>29</v>
      </c>
      <c r="B40" s="24" t="s">
        <v>35</v>
      </c>
      <c r="C40" s="101">
        <f t="shared" si="1"/>
        <v>243.5</v>
      </c>
      <c r="D40" s="102">
        <v>7</v>
      </c>
      <c r="E40" s="102">
        <v>220.5</v>
      </c>
      <c r="F40" s="102">
        <v>16</v>
      </c>
      <c r="G40" s="18"/>
    </row>
    <row r="41" spans="1:7" ht="15" customHeight="1" x14ac:dyDescent="0.25">
      <c r="A41" s="19">
        <v>30</v>
      </c>
      <c r="B41" s="24" t="s">
        <v>36</v>
      </c>
      <c r="C41" s="101">
        <f t="shared" si="1"/>
        <v>22.2</v>
      </c>
      <c r="D41" s="102">
        <v>15.9</v>
      </c>
      <c r="E41" s="102">
        <v>0</v>
      </c>
      <c r="F41" s="102">
        <v>6.3</v>
      </c>
      <c r="G41" s="18"/>
    </row>
    <row r="42" spans="1:7" ht="15" customHeight="1" x14ac:dyDescent="0.25">
      <c r="A42" s="19">
        <v>31</v>
      </c>
      <c r="B42" s="24" t="s">
        <v>125</v>
      </c>
      <c r="C42" s="101">
        <f t="shared" si="1"/>
        <v>33.5</v>
      </c>
      <c r="D42" s="102">
        <v>33.5</v>
      </c>
      <c r="E42" s="102">
        <v>0</v>
      </c>
      <c r="F42" s="102">
        <v>0</v>
      </c>
      <c r="G42" s="18"/>
    </row>
    <row r="43" spans="1:7" ht="15" customHeight="1" x14ac:dyDescent="0.25">
      <c r="A43" s="19">
        <v>32</v>
      </c>
      <c r="B43" s="24" t="s">
        <v>37</v>
      </c>
      <c r="C43" s="101">
        <f t="shared" si="1"/>
        <v>23.599999999999998</v>
      </c>
      <c r="D43" s="102">
        <v>16.399999999999999</v>
      </c>
      <c r="E43" s="102">
        <v>0</v>
      </c>
      <c r="F43" s="102">
        <v>7.2</v>
      </c>
      <c r="G43" s="18"/>
    </row>
    <row r="44" spans="1:7" ht="15" customHeight="1" x14ac:dyDescent="0.25">
      <c r="A44" s="19">
        <v>33</v>
      </c>
      <c r="B44" s="24" t="s">
        <v>38</v>
      </c>
      <c r="C44" s="101">
        <f t="shared" si="1"/>
        <v>130</v>
      </c>
      <c r="D44" s="102">
        <v>0</v>
      </c>
      <c r="E44" s="102">
        <v>130</v>
      </c>
      <c r="F44" s="102"/>
      <c r="G44" s="18"/>
    </row>
    <row r="45" spans="1:7" ht="16.5" customHeight="1" x14ac:dyDescent="0.25">
      <c r="A45" s="19">
        <v>34</v>
      </c>
      <c r="B45" s="24" t="s">
        <v>39</v>
      </c>
      <c r="C45" s="101">
        <f t="shared" si="1"/>
        <v>23</v>
      </c>
      <c r="D45" s="102">
        <v>15</v>
      </c>
      <c r="E45" s="102">
        <v>0</v>
      </c>
      <c r="F45" s="102">
        <v>8</v>
      </c>
      <c r="G45" s="18"/>
    </row>
    <row r="46" spans="1:7" ht="15" customHeight="1" x14ac:dyDescent="0.25">
      <c r="A46" s="19">
        <v>35</v>
      </c>
      <c r="B46" s="24" t="s">
        <v>40</v>
      </c>
      <c r="C46" s="101">
        <f t="shared" si="1"/>
        <v>77</v>
      </c>
      <c r="D46" s="102">
        <v>0</v>
      </c>
      <c r="E46" s="102">
        <v>76</v>
      </c>
      <c r="F46" s="102">
        <v>1</v>
      </c>
      <c r="G46" s="18"/>
    </row>
    <row r="47" spans="1:7" ht="15" customHeight="1" x14ac:dyDescent="0.25">
      <c r="A47" s="19">
        <v>36</v>
      </c>
      <c r="B47" s="24" t="s">
        <v>41</v>
      </c>
      <c r="C47" s="101">
        <f t="shared" si="1"/>
        <v>59.5</v>
      </c>
      <c r="D47" s="102">
        <v>0</v>
      </c>
      <c r="E47" s="102">
        <v>52.7</v>
      </c>
      <c r="F47" s="102">
        <v>6.8</v>
      </c>
      <c r="G47" s="18"/>
    </row>
    <row r="48" spans="1:7" ht="30" customHeight="1" x14ac:dyDescent="0.25">
      <c r="A48" s="19">
        <v>37</v>
      </c>
      <c r="B48" s="24" t="s">
        <v>42</v>
      </c>
      <c r="C48" s="101">
        <f t="shared" si="1"/>
        <v>40.5</v>
      </c>
      <c r="D48" s="102">
        <v>0</v>
      </c>
      <c r="E48" s="102">
        <v>40</v>
      </c>
      <c r="F48" s="102">
        <v>0.5</v>
      </c>
      <c r="G48" s="18"/>
    </row>
    <row r="49" spans="1:7" ht="15" customHeight="1" x14ac:dyDescent="0.25">
      <c r="A49" s="19">
        <v>38</v>
      </c>
      <c r="B49" s="24" t="s">
        <v>43</v>
      </c>
      <c r="C49" s="101">
        <f t="shared" si="1"/>
        <v>57.3</v>
      </c>
      <c r="D49" s="102">
        <v>56.3</v>
      </c>
      <c r="E49" s="102">
        <v>0</v>
      </c>
      <c r="F49" s="102">
        <v>1</v>
      </c>
      <c r="G49" s="18"/>
    </row>
    <row r="50" spans="1:7" ht="14.25" customHeight="1" x14ac:dyDescent="0.25">
      <c r="A50" s="19">
        <v>39</v>
      </c>
      <c r="B50" s="24" t="s">
        <v>44</v>
      </c>
      <c r="C50" s="101">
        <f t="shared" si="1"/>
        <v>4.5</v>
      </c>
      <c r="D50" s="102">
        <v>0</v>
      </c>
      <c r="E50" s="102">
        <v>0</v>
      </c>
      <c r="F50" s="102">
        <v>4.5</v>
      </c>
      <c r="G50" s="18"/>
    </row>
    <row r="51" spans="1:7" ht="30.75" customHeight="1" x14ac:dyDescent="0.25">
      <c r="A51" s="19">
        <v>40</v>
      </c>
      <c r="B51" s="24" t="s">
        <v>45</v>
      </c>
      <c r="C51" s="101">
        <f t="shared" si="1"/>
        <v>300</v>
      </c>
      <c r="D51" s="102">
        <v>0</v>
      </c>
      <c r="E51" s="102">
        <v>300</v>
      </c>
      <c r="F51" s="102">
        <v>0</v>
      </c>
      <c r="G51" s="18"/>
    </row>
    <row r="52" spans="1:7" x14ac:dyDescent="0.25">
      <c r="A52" s="19">
        <v>41</v>
      </c>
      <c r="B52" s="24" t="s">
        <v>46</v>
      </c>
      <c r="C52" s="101">
        <f t="shared" si="1"/>
        <v>140</v>
      </c>
      <c r="D52" s="102">
        <v>0</v>
      </c>
      <c r="E52" s="102">
        <v>140</v>
      </c>
      <c r="F52" s="102"/>
      <c r="G52" s="18"/>
    </row>
    <row r="53" spans="1:7" ht="18.75" customHeight="1" x14ac:dyDescent="0.25">
      <c r="A53" s="19">
        <v>42</v>
      </c>
      <c r="B53" s="24" t="s">
        <v>47</v>
      </c>
      <c r="C53" s="101">
        <f t="shared" si="1"/>
        <v>132</v>
      </c>
      <c r="D53" s="102">
        <v>69</v>
      </c>
      <c r="E53" s="102">
        <v>63</v>
      </c>
      <c r="F53" s="102">
        <v>0</v>
      </c>
      <c r="G53" s="18"/>
    </row>
    <row r="54" spans="1:7" ht="18.75" customHeight="1" x14ac:dyDescent="0.25">
      <c r="A54" s="19">
        <v>43</v>
      </c>
      <c r="B54" s="24" t="s">
        <v>48</v>
      </c>
      <c r="C54" s="101">
        <f t="shared" si="1"/>
        <v>141.30000000000001</v>
      </c>
      <c r="D54" s="102">
        <v>7.9</v>
      </c>
      <c r="E54" s="102">
        <v>130</v>
      </c>
      <c r="F54" s="102">
        <v>3.4</v>
      </c>
      <c r="G54" s="18"/>
    </row>
    <row r="55" spans="1:7" ht="33" customHeight="1" x14ac:dyDescent="0.25">
      <c r="A55" s="19">
        <v>44</v>
      </c>
      <c r="B55" s="24" t="s">
        <v>49</v>
      </c>
      <c r="C55" s="101">
        <f t="shared" si="1"/>
        <v>2</v>
      </c>
      <c r="D55" s="102">
        <v>0</v>
      </c>
      <c r="E55" s="102">
        <v>0</v>
      </c>
      <c r="F55" s="102">
        <v>2</v>
      </c>
      <c r="G55" s="18"/>
    </row>
    <row r="56" spans="1:7" ht="15" customHeight="1" x14ac:dyDescent="0.25">
      <c r="A56" s="19">
        <v>45</v>
      </c>
      <c r="B56" s="24" t="s">
        <v>50</v>
      </c>
      <c r="C56" s="101">
        <f t="shared" si="1"/>
        <v>0.7</v>
      </c>
      <c r="D56" s="102">
        <v>0</v>
      </c>
      <c r="E56" s="102">
        <v>0</v>
      </c>
      <c r="F56" s="102">
        <v>0.7</v>
      </c>
      <c r="G56" s="18"/>
    </row>
    <row r="57" spans="1:7" ht="15" customHeight="1" x14ac:dyDescent="0.25">
      <c r="A57" s="19">
        <v>46</v>
      </c>
      <c r="B57" s="24" t="s">
        <v>126</v>
      </c>
      <c r="C57" s="101">
        <f t="shared" si="1"/>
        <v>4.5</v>
      </c>
      <c r="D57" s="102">
        <v>4.5</v>
      </c>
      <c r="E57" s="102">
        <v>0</v>
      </c>
      <c r="F57" s="102">
        <v>0</v>
      </c>
      <c r="G57" s="18"/>
    </row>
    <row r="58" spans="1:7" ht="29.25" customHeight="1" x14ac:dyDescent="0.25">
      <c r="A58" s="19">
        <v>47</v>
      </c>
      <c r="B58" s="24" t="s">
        <v>127</v>
      </c>
      <c r="C58" s="101">
        <f t="shared" si="1"/>
        <v>9.6</v>
      </c>
      <c r="D58" s="102">
        <v>0</v>
      </c>
      <c r="E58" s="102">
        <v>0</v>
      </c>
      <c r="F58" s="102">
        <v>9.6</v>
      </c>
      <c r="G58" s="18"/>
    </row>
    <row r="59" spans="1:7" ht="31.5" customHeight="1" x14ac:dyDescent="0.25">
      <c r="A59" s="19">
        <v>48</v>
      </c>
      <c r="B59" s="24" t="s">
        <v>51</v>
      </c>
      <c r="C59" s="101">
        <f t="shared" si="1"/>
        <v>1.4</v>
      </c>
      <c r="D59" s="102">
        <v>1.4</v>
      </c>
      <c r="E59" s="102">
        <v>0</v>
      </c>
      <c r="F59" s="102">
        <v>0</v>
      </c>
      <c r="G59" s="18"/>
    </row>
    <row r="60" spans="1:7" ht="15" customHeight="1" x14ac:dyDescent="0.25">
      <c r="A60" s="19">
        <v>49</v>
      </c>
      <c r="B60" s="24" t="s">
        <v>52</v>
      </c>
      <c r="C60" s="101">
        <f t="shared" si="1"/>
        <v>296.10000000000002</v>
      </c>
      <c r="D60" s="102">
        <v>294.10000000000002</v>
      </c>
      <c r="E60" s="102">
        <v>0</v>
      </c>
      <c r="F60" s="102">
        <v>2</v>
      </c>
      <c r="G60" s="18"/>
    </row>
    <row r="61" spans="1:7" ht="17.25" customHeight="1" x14ac:dyDescent="0.25">
      <c r="A61" s="19">
        <v>50</v>
      </c>
      <c r="B61" s="24" t="s">
        <v>53</v>
      </c>
      <c r="C61" s="101">
        <f t="shared" si="1"/>
        <v>221.6</v>
      </c>
      <c r="D61" s="102">
        <v>220</v>
      </c>
      <c r="E61" s="102">
        <v>0</v>
      </c>
      <c r="F61" s="102">
        <v>1.6</v>
      </c>
      <c r="G61" s="18"/>
    </row>
    <row r="62" spans="1:7" ht="18" customHeight="1" x14ac:dyDescent="0.25">
      <c r="A62" s="19">
        <v>51</v>
      </c>
      <c r="B62" s="24" t="s">
        <v>54</v>
      </c>
      <c r="C62" s="101">
        <f t="shared" si="1"/>
        <v>223</v>
      </c>
      <c r="D62" s="102">
        <v>223</v>
      </c>
      <c r="E62" s="102">
        <v>0</v>
      </c>
      <c r="F62" s="102">
        <v>0</v>
      </c>
      <c r="G62" s="18"/>
    </row>
    <row r="63" spans="1:7" ht="17.25" customHeight="1" x14ac:dyDescent="0.25">
      <c r="A63" s="19">
        <v>52</v>
      </c>
      <c r="B63" s="24" t="s">
        <v>55</v>
      </c>
      <c r="C63" s="101">
        <f t="shared" si="1"/>
        <v>335.7</v>
      </c>
      <c r="D63" s="102">
        <v>333.4</v>
      </c>
      <c r="E63" s="102">
        <v>0</v>
      </c>
      <c r="F63" s="102">
        <v>2.2999999999999998</v>
      </c>
      <c r="G63" s="18"/>
    </row>
    <row r="64" spans="1:7" ht="20.25" customHeight="1" x14ac:dyDescent="0.25">
      <c r="A64" s="19">
        <v>53</v>
      </c>
      <c r="B64" s="24" t="s">
        <v>56</v>
      </c>
      <c r="C64" s="101">
        <f t="shared" si="1"/>
        <v>198.4</v>
      </c>
      <c r="D64" s="102">
        <v>197</v>
      </c>
      <c r="E64" s="102">
        <v>0</v>
      </c>
      <c r="F64" s="102">
        <v>1.4</v>
      </c>
      <c r="G64" s="18"/>
    </row>
    <row r="65" spans="1:7" ht="19.5" customHeight="1" x14ac:dyDescent="0.25">
      <c r="A65" s="19">
        <v>54</v>
      </c>
      <c r="B65" s="24" t="s">
        <v>57</v>
      </c>
      <c r="C65" s="101">
        <f t="shared" si="1"/>
        <v>192.8</v>
      </c>
      <c r="D65" s="102">
        <v>192.8</v>
      </c>
      <c r="E65" s="102">
        <v>0</v>
      </c>
      <c r="F65" s="102">
        <v>0</v>
      </c>
      <c r="G65" s="18"/>
    </row>
    <row r="66" spans="1:7" ht="30.75" customHeight="1" x14ac:dyDescent="0.25">
      <c r="A66" s="19">
        <v>55</v>
      </c>
      <c r="B66" s="24" t="s">
        <v>58</v>
      </c>
      <c r="C66" s="101">
        <f t="shared" si="1"/>
        <v>302.3</v>
      </c>
      <c r="D66" s="102">
        <v>302.3</v>
      </c>
      <c r="E66" s="102">
        <v>0</v>
      </c>
      <c r="F66" s="102">
        <v>0</v>
      </c>
      <c r="G66" s="18"/>
    </row>
    <row r="67" spans="1:7" ht="15" customHeight="1" x14ac:dyDescent="0.25">
      <c r="A67" s="19">
        <v>56</v>
      </c>
      <c r="B67" s="24" t="s">
        <v>59</v>
      </c>
      <c r="C67" s="101">
        <f t="shared" si="1"/>
        <v>235</v>
      </c>
      <c r="D67" s="102">
        <v>235</v>
      </c>
      <c r="E67" s="102">
        <v>0</v>
      </c>
      <c r="F67" s="102">
        <v>0</v>
      </c>
      <c r="G67" s="18"/>
    </row>
    <row r="68" spans="1:7" ht="17.25" customHeight="1" x14ac:dyDescent="0.25">
      <c r="A68" s="19">
        <v>57</v>
      </c>
      <c r="B68" s="24" t="s">
        <v>60</v>
      </c>
      <c r="C68" s="101">
        <f t="shared" si="1"/>
        <v>319.2</v>
      </c>
      <c r="D68" s="102">
        <v>315</v>
      </c>
      <c r="E68" s="102">
        <v>0</v>
      </c>
      <c r="F68" s="102">
        <v>4.2</v>
      </c>
      <c r="G68" s="18"/>
    </row>
    <row r="69" spans="1:7" ht="18" customHeight="1" x14ac:dyDescent="0.25">
      <c r="A69" s="19">
        <v>58</v>
      </c>
      <c r="B69" s="24" t="s">
        <v>61</v>
      </c>
      <c r="C69" s="101">
        <f t="shared" si="1"/>
        <v>255.1</v>
      </c>
      <c r="D69" s="102">
        <v>253.7</v>
      </c>
      <c r="E69" s="102">
        <v>0</v>
      </c>
      <c r="F69" s="102">
        <v>1.4</v>
      </c>
      <c r="G69" s="18"/>
    </row>
    <row r="70" spans="1:7" ht="33" customHeight="1" x14ac:dyDescent="0.25">
      <c r="A70" s="19">
        <v>59</v>
      </c>
      <c r="B70" s="24" t="s">
        <v>62</v>
      </c>
      <c r="C70" s="101">
        <f t="shared" si="1"/>
        <v>121</v>
      </c>
      <c r="D70" s="102">
        <v>115</v>
      </c>
      <c r="E70" s="102">
        <v>0</v>
      </c>
      <c r="F70" s="102">
        <v>6</v>
      </c>
      <c r="G70" s="18"/>
    </row>
    <row r="71" spans="1:7" ht="18" customHeight="1" x14ac:dyDescent="0.25">
      <c r="A71" s="19">
        <v>60</v>
      </c>
      <c r="B71" s="24" t="s">
        <v>63</v>
      </c>
      <c r="C71" s="101">
        <f t="shared" si="1"/>
        <v>153.79999999999998</v>
      </c>
      <c r="D71" s="102">
        <v>152.6</v>
      </c>
      <c r="E71" s="102">
        <v>0</v>
      </c>
      <c r="F71" s="102">
        <v>1.2</v>
      </c>
      <c r="G71" s="18"/>
    </row>
    <row r="72" spans="1:7" ht="18.75" customHeight="1" x14ac:dyDescent="0.25">
      <c r="A72" s="19">
        <v>61</v>
      </c>
      <c r="B72" s="24" t="s">
        <v>64</v>
      </c>
      <c r="C72" s="101">
        <f t="shared" si="1"/>
        <v>173.6</v>
      </c>
      <c r="D72" s="102">
        <v>169.6</v>
      </c>
      <c r="E72" s="102">
        <v>0</v>
      </c>
      <c r="F72" s="102">
        <v>4</v>
      </c>
      <c r="G72" s="18"/>
    </row>
    <row r="73" spans="1:7" ht="15" customHeight="1" x14ac:dyDescent="0.25">
      <c r="A73" s="19">
        <v>62</v>
      </c>
      <c r="B73" s="24" t="s">
        <v>65</v>
      </c>
      <c r="C73" s="101">
        <f t="shared" si="1"/>
        <v>187.6</v>
      </c>
      <c r="D73" s="102">
        <v>187.6</v>
      </c>
      <c r="E73" s="102">
        <v>0</v>
      </c>
      <c r="F73" s="102">
        <v>0</v>
      </c>
      <c r="G73" s="18"/>
    </row>
    <row r="74" spans="1:7" ht="18.75" customHeight="1" x14ac:dyDescent="0.25">
      <c r="A74" s="19">
        <v>63</v>
      </c>
      <c r="B74" s="24" t="s">
        <v>66</v>
      </c>
      <c r="C74" s="101">
        <f t="shared" si="1"/>
        <v>213.9</v>
      </c>
      <c r="D74" s="102">
        <v>213.9</v>
      </c>
      <c r="E74" s="102">
        <v>0</v>
      </c>
      <c r="F74" s="102">
        <v>0</v>
      </c>
      <c r="G74" s="18"/>
    </row>
    <row r="75" spans="1:7" ht="18.75" customHeight="1" x14ac:dyDescent="0.25">
      <c r="A75" s="19">
        <v>64</v>
      </c>
      <c r="B75" s="24" t="s">
        <v>67</v>
      </c>
      <c r="C75" s="101">
        <f t="shared" si="1"/>
        <v>256.10000000000002</v>
      </c>
      <c r="D75" s="102">
        <v>256.10000000000002</v>
      </c>
      <c r="E75" s="102">
        <v>0</v>
      </c>
      <c r="F75" s="102">
        <v>0</v>
      </c>
      <c r="G75" s="18"/>
    </row>
    <row r="76" spans="1:7" ht="18.75" customHeight="1" x14ac:dyDescent="0.25">
      <c r="A76" s="19">
        <v>65</v>
      </c>
      <c r="B76" s="24" t="s">
        <v>68</v>
      </c>
      <c r="C76" s="101">
        <f t="shared" si="1"/>
        <v>276.5</v>
      </c>
      <c r="D76" s="102">
        <v>275.3</v>
      </c>
      <c r="E76" s="102">
        <v>0</v>
      </c>
      <c r="F76" s="102">
        <v>1.2</v>
      </c>
      <c r="G76" s="18"/>
    </row>
    <row r="77" spans="1:7" ht="17.25" customHeight="1" x14ac:dyDescent="0.25">
      <c r="A77" s="19">
        <v>66</v>
      </c>
      <c r="B77" s="24" t="s">
        <v>69</v>
      </c>
      <c r="C77" s="101">
        <f t="shared" si="1"/>
        <v>140</v>
      </c>
      <c r="D77" s="102">
        <v>140</v>
      </c>
      <c r="E77" s="102">
        <v>0</v>
      </c>
      <c r="F77" s="102">
        <v>0</v>
      </c>
      <c r="G77" s="18"/>
    </row>
    <row r="78" spans="1:7" ht="18.75" customHeight="1" x14ac:dyDescent="0.25">
      <c r="A78" s="19">
        <v>67</v>
      </c>
      <c r="B78" s="24" t="s">
        <v>70</v>
      </c>
      <c r="C78" s="101">
        <f t="shared" si="1"/>
        <v>286.5</v>
      </c>
      <c r="D78" s="102">
        <v>285</v>
      </c>
      <c r="E78" s="102">
        <v>0</v>
      </c>
      <c r="F78" s="102">
        <v>1.5</v>
      </c>
      <c r="G78" s="18"/>
    </row>
    <row r="79" spans="1:7" x14ac:dyDescent="0.25">
      <c r="A79" s="19">
        <v>68</v>
      </c>
      <c r="B79" s="24" t="s">
        <v>71</v>
      </c>
      <c r="C79" s="101">
        <f t="shared" si="1"/>
        <v>180.2</v>
      </c>
      <c r="D79" s="102">
        <v>180.2</v>
      </c>
      <c r="E79" s="102">
        <v>0</v>
      </c>
      <c r="F79" s="102">
        <v>0</v>
      </c>
      <c r="G79" s="18"/>
    </row>
    <row r="80" spans="1:7" ht="16.5" customHeight="1" x14ac:dyDescent="0.25">
      <c r="A80" s="19">
        <v>69</v>
      </c>
      <c r="B80" s="24" t="s">
        <v>128</v>
      </c>
      <c r="C80" s="101">
        <f t="shared" si="1"/>
        <v>117.7</v>
      </c>
      <c r="D80" s="102">
        <v>117.7</v>
      </c>
      <c r="E80" s="102">
        <v>0</v>
      </c>
      <c r="F80" s="102">
        <v>0</v>
      </c>
      <c r="G80" s="18"/>
    </row>
    <row r="81" spans="1:7" ht="17.25" customHeight="1" x14ac:dyDescent="0.25">
      <c r="A81" s="19">
        <v>70</v>
      </c>
      <c r="B81" s="24" t="s">
        <v>72</v>
      </c>
      <c r="C81" s="101">
        <f t="shared" si="1"/>
        <v>243.2</v>
      </c>
      <c r="D81" s="102">
        <v>241.6</v>
      </c>
      <c r="E81" s="102">
        <v>0</v>
      </c>
      <c r="F81" s="102">
        <v>1.6</v>
      </c>
      <c r="G81" s="18"/>
    </row>
    <row r="82" spans="1:7" ht="15.75" customHeight="1" x14ac:dyDescent="0.25">
      <c r="A82" s="19">
        <v>71</v>
      </c>
      <c r="B82" s="24" t="s">
        <v>73</v>
      </c>
      <c r="C82" s="101">
        <f t="shared" si="1"/>
        <v>259.5</v>
      </c>
      <c r="D82" s="102">
        <v>256</v>
      </c>
      <c r="E82" s="102">
        <v>0</v>
      </c>
      <c r="F82" s="102">
        <v>3.5</v>
      </c>
      <c r="G82" s="18"/>
    </row>
    <row r="83" spans="1:7" ht="18" customHeight="1" x14ac:dyDescent="0.25">
      <c r="A83" s="19">
        <v>72</v>
      </c>
      <c r="B83" s="24" t="s">
        <v>74</v>
      </c>
      <c r="C83" s="101">
        <f t="shared" si="1"/>
        <v>253</v>
      </c>
      <c r="D83" s="102">
        <v>253</v>
      </c>
      <c r="E83" s="102">
        <v>0</v>
      </c>
      <c r="F83" s="102">
        <v>0</v>
      </c>
      <c r="G83" s="18"/>
    </row>
    <row r="84" spans="1:7" ht="16.5" customHeight="1" x14ac:dyDescent="0.25">
      <c r="A84" s="19">
        <v>73</v>
      </c>
      <c r="B84" s="24" t="s">
        <v>75</v>
      </c>
      <c r="C84" s="101">
        <f t="shared" ref="C84:C121" si="2">+D84+E84+F84</f>
        <v>111.5</v>
      </c>
      <c r="D84" s="102">
        <v>107.3</v>
      </c>
      <c r="E84" s="102">
        <v>0</v>
      </c>
      <c r="F84" s="102">
        <v>4.2</v>
      </c>
      <c r="G84" s="18"/>
    </row>
    <row r="85" spans="1:7" ht="16.5" customHeight="1" x14ac:dyDescent="0.25">
      <c r="A85" s="19">
        <v>74</v>
      </c>
      <c r="B85" s="24" t="s">
        <v>76</v>
      </c>
      <c r="C85" s="101">
        <f t="shared" si="2"/>
        <v>234.6</v>
      </c>
      <c r="D85" s="102">
        <v>233</v>
      </c>
      <c r="E85" s="102">
        <v>0</v>
      </c>
      <c r="F85" s="102">
        <v>1.6</v>
      </c>
      <c r="G85" s="18"/>
    </row>
    <row r="86" spans="1:7" ht="19.5" customHeight="1" x14ac:dyDescent="0.25">
      <c r="A86" s="19">
        <v>75</v>
      </c>
      <c r="B86" s="25" t="s">
        <v>77</v>
      </c>
      <c r="C86" s="101">
        <f t="shared" si="2"/>
        <v>160</v>
      </c>
      <c r="D86" s="102">
        <v>160</v>
      </c>
      <c r="E86" s="102">
        <v>0</v>
      </c>
      <c r="F86" s="102">
        <v>0</v>
      </c>
      <c r="G86" s="18"/>
    </row>
    <row r="87" spans="1:7" ht="15" customHeight="1" x14ac:dyDescent="0.25">
      <c r="A87" s="19">
        <v>76</v>
      </c>
      <c r="B87" s="24" t="s">
        <v>78</v>
      </c>
      <c r="C87" s="101">
        <f t="shared" si="2"/>
        <v>165.8</v>
      </c>
      <c r="D87" s="102">
        <v>165.8</v>
      </c>
      <c r="E87" s="102">
        <v>0</v>
      </c>
      <c r="F87" s="102">
        <v>0</v>
      </c>
      <c r="G87" s="18"/>
    </row>
    <row r="88" spans="1:7" ht="15" customHeight="1" x14ac:dyDescent="0.25">
      <c r="A88" s="19">
        <v>77</v>
      </c>
      <c r="B88" s="24" t="s">
        <v>79</v>
      </c>
      <c r="C88" s="101">
        <f t="shared" si="2"/>
        <v>162.1</v>
      </c>
      <c r="D88" s="102">
        <v>162.1</v>
      </c>
      <c r="E88" s="102">
        <v>0</v>
      </c>
      <c r="F88" s="102">
        <v>0</v>
      </c>
      <c r="G88" s="18"/>
    </row>
    <row r="89" spans="1:7" ht="19.5" customHeight="1" x14ac:dyDescent="0.25">
      <c r="A89" s="19">
        <v>78</v>
      </c>
      <c r="B89" s="24" t="s">
        <v>80</v>
      </c>
      <c r="C89" s="101">
        <f t="shared" si="2"/>
        <v>253.1</v>
      </c>
      <c r="D89" s="102">
        <v>249.5</v>
      </c>
      <c r="E89" s="102">
        <v>0</v>
      </c>
      <c r="F89" s="102">
        <v>3.6</v>
      </c>
      <c r="G89" s="18"/>
    </row>
    <row r="90" spans="1:7" ht="18.75" customHeight="1" x14ac:dyDescent="0.25">
      <c r="A90" s="19">
        <v>79</v>
      </c>
      <c r="B90" s="24" t="s">
        <v>81</v>
      </c>
      <c r="C90" s="101">
        <f t="shared" si="2"/>
        <v>179.4</v>
      </c>
      <c r="D90" s="102">
        <v>176.4</v>
      </c>
      <c r="E90" s="102">
        <v>0</v>
      </c>
      <c r="F90" s="102">
        <v>3</v>
      </c>
      <c r="G90" s="18"/>
    </row>
    <row r="91" spans="1:7" ht="15" customHeight="1" x14ac:dyDescent="0.25">
      <c r="A91" s="19">
        <v>80</v>
      </c>
      <c r="B91" s="24" t="s">
        <v>82</v>
      </c>
      <c r="C91" s="101">
        <f t="shared" si="2"/>
        <v>280.3</v>
      </c>
      <c r="D91" s="102">
        <v>278.5</v>
      </c>
      <c r="E91" s="102">
        <v>0</v>
      </c>
      <c r="F91" s="102">
        <v>1.8</v>
      </c>
      <c r="G91" s="18"/>
    </row>
    <row r="92" spans="1:7" ht="15" customHeight="1" x14ac:dyDescent="0.25">
      <c r="A92" s="19">
        <v>81</v>
      </c>
      <c r="B92" s="24" t="s">
        <v>83</v>
      </c>
      <c r="C92" s="101">
        <f t="shared" si="2"/>
        <v>241.79999999999998</v>
      </c>
      <c r="D92" s="102">
        <v>240.7</v>
      </c>
      <c r="E92" s="102">
        <v>0</v>
      </c>
      <c r="F92" s="102">
        <v>1.1000000000000001</v>
      </c>
      <c r="G92" s="18"/>
    </row>
    <row r="93" spans="1:7" ht="18" customHeight="1" x14ac:dyDescent="0.25">
      <c r="A93" s="19">
        <v>82</v>
      </c>
      <c r="B93" s="24" t="s">
        <v>84</v>
      </c>
      <c r="C93" s="101">
        <f t="shared" si="2"/>
        <v>272.5</v>
      </c>
      <c r="D93" s="102">
        <v>270</v>
      </c>
      <c r="E93" s="102">
        <v>0</v>
      </c>
      <c r="F93" s="102">
        <v>2.5</v>
      </c>
      <c r="G93" s="18"/>
    </row>
    <row r="94" spans="1:7" ht="16.5" customHeight="1" x14ac:dyDescent="0.25">
      <c r="A94" s="19">
        <v>83</v>
      </c>
      <c r="B94" s="24" t="s">
        <v>85</v>
      </c>
      <c r="C94" s="101">
        <f t="shared" si="2"/>
        <v>217</v>
      </c>
      <c r="D94" s="102">
        <v>216</v>
      </c>
      <c r="E94" s="102">
        <v>0</v>
      </c>
      <c r="F94" s="102">
        <v>1</v>
      </c>
      <c r="G94" s="18"/>
    </row>
    <row r="95" spans="1:7" ht="15" customHeight="1" x14ac:dyDescent="0.25">
      <c r="A95" s="19">
        <v>84</v>
      </c>
      <c r="B95" s="24" t="s">
        <v>86</v>
      </c>
      <c r="C95" s="101">
        <f t="shared" si="2"/>
        <v>162.30000000000001</v>
      </c>
      <c r="D95" s="102">
        <v>162.30000000000001</v>
      </c>
      <c r="E95" s="102">
        <v>0</v>
      </c>
      <c r="F95" s="102">
        <v>0</v>
      </c>
      <c r="G95" s="18"/>
    </row>
    <row r="96" spans="1:7" ht="15" customHeight="1" x14ac:dyDescent="0.25">
      <c r="A96" s="19">
        <v>85</v>
      </c>
      <c r="B96" s="24" t="s">
        <v>87</v>
      </c>
      <c r="C96" s="101">
        <f t="shared" si="2"/>
        <v>197.9</v>
      </c>
      <c r="D96" s="102">
        <v>197.9</v>
      </c>
      <c r="E96" s="102">
        <v>0</v>
      </c>
      <c r="F96" s="102">
        <v>0</v>
      </c>
      <c r="G96" s="18"/>
    </row>
    <row r="97" spans="1:9" ht="18" customHeight="1" x14ac:dyDescent="0.25">
      <c r="A97" s="19">
        <v>86</v>
      </c>
      <c r="B97" s="24" t="s">
        <v>88</v>
      </c>
      <c r="C97" s="101">
        <f t="shared" si="2"/>
        <v>247.2</v>
      </c>
      <c r="D97" s="102">
        <v>247.2</v>
      </c>
      <c r="E97" s="102">
        <v>0</v>
      </c>
      <c r="F97" s="102">
        <v>0</v>
      </c>
      <c r="G97" s="18"/>
    </row>
    <row r="98" spans="1:9" ht="18.75" customHeight="1" x14ac:dyDescent="0.25">
      <c r="A98" s="19">
        <v>87</v>
      </c>
      <c r="B98" s="24" t="s">
        <v>89</v>
      </c>
      <c r="C98" s="101">
        <f t="shared" si="2"/>
        <v>284.10000000000002</v>
      </c>
      <c r="D98" s="102">
        <v>282</v>
      </c>
      <c r="E98" s="102">
        <v>0</v>
      </c>
      <c r="F98" s="102">
        <v>2.1</v>
      </c>
      <c r="G98" s="18"/>
    </row>
    <row r="99" spans="1:9" ht="15" customHeight="1" x14ac:dyDescent="0.25">
      <c r="A99" s="19">
        <v>88</v>
      </c>
      <c r="B99" s="24" t="s">
        <v>90</v>
      </c>
      <c r="C99" s="101">
        <f t="shared" si="2"/>
        <v>290.3</v>
      </c>
      <c r="D99" s="102">
        <v>288</v>
      </c>
      <c r="E99" s="102">
        <v>0</v>
      </c>
      <c r="F99" s="102">
        <v>2.2999999999999998</v>
      </c>
      <c r="G99" s="18"/>
    </row>
    <row r="100" spans="1:9" ht="18" customHeight="1" x14ac:dyDescent="0.25">
      <c r="A100" s="19">
        <v>89</v>
      </c>
      <c r="B100" s="24" t="s">
        <v>91</v>
      </c>
      <c r="C100" s="101">
        <f t="shared" si="2"/>
        <v>252.20000000000002</v>
      </c>
      <c r="D100" s="102">
        <v>250.9</v>
      </c>
      <c r="E100" s="102">
        <v>0</v>
      </c>
      <c r="F100" s="102">
        <v>1.3</v>
      </c>
      <c r="G100" s="18"/>
    </row>
    <row r="101" spans="1:9" ht="15" customHeight="1" x14ac:dyDescent="0.25">
      <c r="A101" s="19">
        <v>90</v>
      </c>
      <c r="B101" s="24" t="s">
        <v>92</v>
      </c>
      <c r="C101" s="101">
        <f t="shared" si="2"/>
        <v>176.7</v>
      </c>
      <c r="D101" s="102">
        <v>176.7</v>
      </c>
      <c r="E101" s="102">
        <v>0</v>
      </c>
      <c r="F101" s="102">
        <v>0</v>
      </c>
      <c r="G101" s="18"/>
    </row>
    <row r="102" spans="1:9" ht="18.75" customHeight="1" x14ac:dyDescent="0.25">
      <c r="A102" s="19">
        <v>91</v>
      </c>
      <c r="B102" s="24" t="s">
        <v>93</v>
      </c>
      <c r="C102" s="101">
        <f t="shared" si="2"/>
        <v>180</v>
      </c>
      <c r="D102" s="102">
        <v>180</v>
      </c>
      <c r="E102" s="102">
        <v>0</v>
      </c>
      <c r="F102" s="102">
        <v>0</v>
      </c>
      <c r="G102" s="18"/>
    </row>
    <row r="103" spans="1:9" s="27" customFormat="1" ht="15" customHeight="1" x14ac:dyDescent="0.25">
      <c r="A103" s="19">
        <v>92</v>
      </c>
      <c r="B103" s="24" t="s">
        <v>94</v>
      </c>
      <c r="C103" s="101">
        <f t="shared" si="2"/>
        <v>323.2</v>
      </c>
      <c r="D103" s="102">
        <v>322.2</v>
      </c>
      <c r="E103" s="102">
        <v>0</v>
      </c>
      <c r="F103" s="102">
        <v>1</v>
      </c>
      <c r="G103" s="26"/>
    </row>
    <row r="104" spans="1:9" ht="15" customHeight="1" x14ac:dyDescent="0.25">
      <c r="A104" s="19">
        <v>93</v>
      </c>
      <c r="B104" s="24" t="s">
        <v>95</v>
      </c>
      <c r="C104" s="101">
        <f t="shared" si="2"/>
        <v>167.6</v>
      </c>
      <c r="D104" s="102">
        <v>165.5</v>
      </c>
      <c r="E104" s="102">
        <v>0</v>
      </c>
      <c r="F104" s="102">
        <v>2.1</v>
      </c>
      <c r="G104" s="18"/>
    </row>
    <row r="105" spans="1:9" ht="18" customHeight="1" x14ac:dyDescent="0.25">
      <c r="A105" s="19">
        <v>94</v>
      </c>
      <c r="B105" s="24" t="s">
        <v>96</v>
      </c>
      <c r="C105" s="101">
        <f t="shared" si="2"/>
        <v>223.1</v>
      </c>
      <c r="D105" s="102">
        <v>223.1</v>
      </c>
      <c r="E105" s="102">
        <v>0</v>
      </c>
      <c r="F105" s="102">
        <v>0</v>
      </c>
      <c r="G105" s="18"/>
      <c r="I105" s="28"/>
    </row>
    <row r="106" spans="1:9" ht="15" customHeight="1" x14ac:dyDescent="0.25">
      <c r="A106" s="19">
        <v>95</v>
      </c>
      <c r="B106" s="24" t="s">
        <v>97</v>
      </c>
      <c r="C106" s="101">
        <f t="shared" si="2"/>
        <v>195</v>
      </c>
      <c r="D106" s="102">
        <v>195</v>
      </c>
      <c r="E106" s="102">
        <v>0</v>
      </c>
      <c r="F106" s="102">
        <v>0</v>
      </c>
      <c r="G106" s="18"/>
    </row>
    <row r="107" spans="1:9" ht="16.5" customHeight="1" x14ac:dyDescent="0.25">
      <c r="A107" s="19">
        <v>96</v>
      </c>
      <c r="B107" s="24" t="s">
        <v>98</v>
      </c>
      <c r="C107" s="101">
        <f t="shared" si="2"/>
        <v>232</v>
      </c>
      <c r="D107" s="102">
        <v>230.9</v>
      </c>
      <c r="E107" s="102">
        <v>0</v>
      </c>
      <c r="F107" s="102">
        <v>1.1000000000000001</v>
      </c>
      <c r="G107" s="18"/>
    </row>
    <row r="108" spans="1:9" ht="15" customHeight="1" x14ac:dyDescent="0.25">
      <c r="A108" s="19">
        <v>97</v>
      </c>
      <c r="B108" s="24" t="s">
        <v>99</v>
      </c>
      <c r="C108" s="101">
        <f t="shared" si="2"/>
        <v>259.7</v>
      </c>
      <c r="D108" s="102">
        <v>258.5</v>
      </c>
      <c r="E108" s="102">
        <v>0</v>
      </c>
      <c r="F108" s="102">
        <v>1.2</v>
      </c>
      <c r="G108" s="18"/>
      <c r="H108" s="28"/>
    </row>
    <row r="109" spans="1:9" ht="17.25" customHeight="1" x14ac:dyDescent="0.25">
      <c r="A109" s="19">
        <v>98</v>
      </c>
      <c r="B109" s="24" t="s">
        <v>100</v>
      </c>
      <c r="C109" s="101">
        <f t="shared" si="2"/>
        <v>297.2</v>
      </c>
      <c r="D109" s="102">
        <v>294.89999999999998</v>
      </c>
      <c r="E109" s="102">
        <v>0</v>
      </c>
      <c r="F109" s="102">
        <f>2.2+0.1</f>
        <v>2.3000000000000003</v>
      </c>
      <c r="G109" s="18"/>
    </row>
    <row r="110" spans="1:9" ht="15" customHeight="1" x14ac:dyDescent="0.25">
      <c r="A110" s="19">
        <v>99</v>
      </c>
      <c r="B110" s="24" t="s">
        <v>101</v>
      </c>
      <c r="C110" s="101">
        <f t="shared" si="2"/>
        <v>266.40000000000003</v>
      </c>
      <c r="D110" s="102">
        <v>265.20000000000005</v>
      </c>
      <c r="E110" s="102">
        <v>0</v>
      </c>
      <c r="F110" s="102">
        <v>1.2</v>
      </c>
      <c r="G110" s="18"/>
    </row>
    <row r="111" spans="1:9" ht="15" customHeight="1" x14ac:dyDescent="0.25">
      <c r="A111" s="19">
        <v>100</v>
      </c>
      <c r="B111" s="24" t="s">
        <v>102</v>
      </c>
      <c r="C111" s="101">
        <f t="shared" si="2"/>
        <v>228.2</v>
      </c>
      <c r="D111" s="102">
        <v>225</v>
      </c>
      <c r="E111" s="102">
        <v>2.6</v>
      </c>
      <c r="F111" s="102">
        <v>0.6</v>
      </c>
      <c r="G111" s="18"/>
    </row>
    <row r="112" spans="1:9" ht="33" customHeight="1" x14ac:dyDescent="0.25">
      <c r="A112" s="19">
        <v>101</v>
      </c>
      <c r="B112" s="24" t="s">
        <v>103</v>
      </c>
      <c r="C112" s="101">
        <f t="shared" si="2"/>
        <v>287</v>
      </c>
      <c r="D112" s="102">
        <v>285</v>
      </c>
      <c r="E112" s="102">
        <v>2</v>
      </c>
      <c r="F112" s="102">
        <v>0</v>
      </c>
      <c r="G112" s="18"/>
    </row>
    <row r="113" spans="1:7" ht="15" customHeight="1" x14ac:dyDescent="0.25">
      <c r="A113" s="19">
        <v>102</v>
      </c>
      <c r="B113" s="24" t="s">
        <v>104</v>
      </c>
      <c r="C113" s="101">
        <f t="shared" si="2"/>
        <v>71</v>
      </c>
      <c r="D113" s="102">
        <v>70</v>
      </c>
      <c r="E113" s="102">
        <v>0</v>
      </c>
      <c r="F113" s="102">
        <v>1</v>
      </c>
      <c r="G113" s="18"/>
    </row>
    <row r="114" spans="1:7" ht="18.75" customHeight="1" x14ac:dyDescent="0.25">
      <c r="A114" s="19">
        <v>103</v>
      </c>
      <c r="B114" s="24" t="s">
        <v>105</v>
      </c>
      <c r="C114" s="101">
        <f t="shared" si="2"/>
        <v>176.5</v>
      </c>
      <c r="D114" s="102">
        <v>160</v>
      </c>
      <c r="E114" s="102">
        <v>0</v>
      </c>
      <c r="F114" s="102">
        <v>16.5</v>
      </c>
      <c r="G114" s="18"/>
    </row>
    <row r="115" spans="1:7" ht="15" customHeight="1" x14ac:dyDescent="0.25">
      <c r="A115" s="19">
        <v>104</v>
      </c>
      <c r="B115" s="24" t="s">
        <v>106</v>
      </c>
      <c r="C115" s="101">
        <f t="shared" si="2"/>
        <v>147.5</v>
      </c>
      <c r="D115" s="102">
        <v>145</v>
      </c>
      <c r="E115" s="102">
        <v>0</v>
      </c>
      <c r="F115" s="102">
        <v>2.5</v>
      </c>
      <c r="G115" s="18"/>
    </row>
    <row r="116" spans="1:7" ht="20.25" customHeight="1" x14ac:dyDescent="0.25">
      <c r="A116" s="19">
        <v>105</v>
      </c>
      <c r="B116" s="24" t="s">
        <v>107</v>
      </c>
      <c r="C116" s="101">
        <f>+D116+E116+F116</f>
        <v>117</v>
      </c>
      <c r="D116" s="102">
        <v>113</v>
      </c>
      <c r="E116" s="102">
        <v>0</v>
      </c>
      <c r="F116" s="102">
        <v>4</v>
      </c>
      <c r="G116" s="18"/>
    </row>
    <row r="117" spans="1:7" ht="18" customHeight="1" x14ac:dyDescent="0.25">
      <c r="A117" s="19">
        <v>106</v>
      </c>
      <c r="B117" s="24" t="s">
        <v>108</v>
      </c>
      <c r="C117" s="101">
        <f t="shared" si="2"/>
        <v>111.39999999999999</v>
      </c>
      <c r="D117" s="102">
        <v>110.8</v>
      </c>
      <c r="E117" s="102">
        <v>0</v>
      </c>
      <c r="F117" s="102">
        <v>0.6</v>
      </c>
      <c r="G117" s="18"/>
    </row>
    <row r="118" spans="1:7" s="23" customFormat="1" ht="31.5" customHeight="1" x14ac:dyDescent="0.25">
      <c r="A118" s="19">
        <v>107</v>
      </c>
      <c r="B118" s="24" t="s">
        <v>109</v>
      </c>
      <c r="C118" s="101">
        <f t="shared" si="2"/>
        <v>230</v>
      </c>
      <c r="D118" s="102">
        <v>0</v>
      </c>
      <c r="E118" s="102">
        <v>230</v>
      </c>
      <c r="F118" s="102">
        <v>0</v>
      </c>
      <c r="G118" s="22"/>
    </row>
    <row r="119" spans="1:7" ht="18.75" customHeight="1" x14ac:dyDescent="0.25">
      <c r="A119" s="19">
        <v>108</v>
      </c>
      <c r="B119" s="24" t="s">
        <v>110</v>
      </c>
      <c r="C119" s="101">
        <f t="shared" si="2"/>
        <v>9</v>
      </c>
      <c r="D119" s="102">
        <v>0</v>
      </c>
      <c r="E119" s="102">
        <v>4</v>
      </c>
      <c r="F119" s="102">
        <v>5</v>
      </c>
      <c r="G119" s="18"/>
    </row>
    <row r="120" spans="1:7" ht="18" customHeight="1" x14ac:dyDescent="0.25">
      <c r="A120" s="19">
        <v>109</v>
      </c>
      <c r="B120" s="24" t="s">
        <v>120</v>
      </c>
      <c r="C120" s="101">
        <f t="shared" si="2"/>
        <v>117.9</v>
      </c>
      <c r="D120" s="102">
        <v>0</v>
      </c>
      <c r="E120" s="102">
        <v>109.2</v>
      </c>
      <c r="F120" s="102">
        <v>8.6999999999999993</v>
      </c>
      <c r="G120" s="18"/>
    </row>
    <row r="121" spans="1:7" ht="18" customHeight="1" x14ac:dyDescent="0.25">
      <c r="A121" s="19">
        <v>110</v>
      </c>
      <c r="B121" s="24" t="s">
        <v>111</v>
      </c>
      <c r="C121" s="101">
        <f t="shared" si="2"/>
        <v>7.5</v>
      </c>
      <c r="D121" s="102"/>
      <c r="E121" s="102">
        <v>7.5</v>
      </c>
      <c r="F121" s="102">
        <v>0</v>
      </c>
      <c r="G121" s="18"/>
    </row>
    <row r="122" spans="1:7" ht="15" customHeight="1" x14ac:dyDescent="0.25">
      <c r="A122" s="19">
        <v>111</v>
      </c>
      <c r="B122" s="29" t="s">
        <v>112</v>
      </c>
      <c r="C122" s="99">
        <f>SUM(C123:C129)</f>
        <v>1501.2</v>
      </c>
      <c r="D122" s="99">
        <f>SUM(D123:D129)</f>
        <v>1233.4000000000001</v>
      </c>
      <c r="E122" s="99">
        <f>SUM(E123:E129)</f>
        <v>267.8</v>
      </c>
      <c r="F122" s="99">
        <f>SUM(F123:F129)</f>
        <v>0</v>
      </c>
      <c r="G122" s="18"/>
    </row>
    <row r="123" spans="1:7" ht="15" customHeight="1" x14ac:dyDescent="0.25">
      <c r="A123" s="19">
        <v>112</v>
      </c>
      <c r="B123" s="21" t="s">
        <v>113</v>
      </c>
      <c r="C123" s="101">
        <f t="shared" ref="C123:C129" si="3">+D123+E123+F123</f>
        <v>167.3</v>
      </c>
      <c r="D123" s="102">
        <v>0</v>
      </c>
      <c r="E123" s="102">
        <v>167.3</v>
      </c>
      <c r="F123" s="102">
        <v>0</v>
      </c>
      <c r="G123" s="18"/>
    </row>
    <row r="124" spans="1:7" ht="15" customHeight="1" x14ac:dyDescent="0.25">
      <c r="A124" s="19">
        <v>113</v>
      </c>
      <c r="B124" s="21" t="s">
        <v>114</v>
      </c>
      <c r="C124" s="101">
        <f t="shared" si="3"/>
        <v>848.90000000000009</v>
      </c>
      <c r="D124" s="102">
        <v>843.2</v>
      </c>
      <c r="E124" s="102">
        <v>5.7</v>
      </c>
      <c r="F124" s="102">
        <v>0</v>
      </c>
      <c r="G124" s="18"/>
    </row>
    <row r="125" spans="1:7" ht="15" customHeight="1" x14ac:dyDescent="0.25">
      <c r="A125" s="19">
        <v>114</v>
      </c>
      <c r="B125" s="21" t="s">
        <v>115</v>
      </c>
      <c r="C125" s="101">
        <f t="shared" si="3"/>
        <v>195.8</v>
      </c>
      <c r="D125" s="102">
        <v>107</v>
      </c>
      <c r="E125" s="102">
        <v>88.8</v>
      </c>
      <c r="F125" s="102">
        <v>0</v>
      </c>
      <c r="G125" s="18"/>
    </row>
    <row r="126" spans="1:7" ht="15" customHeight="1" x14ac:dyDescent="0.25">
      <c r="A126" s="19">
        <v>115</v>
      </c>
      <c r="B126" s="21" t="s">
        <v>116</v>
      </c>
      <c r="C126" s="101">
        <f t="shared" si="3"/>
        <v>9</v>
      </c>
      <c r="D126" s="102">
        <v>9</v>
      </c>
      <c r="E126" s="102">
        <v>0</v>
      </c>
      <c r="F126" s="102">
        <v>0</v>
      </c>
      <c r="G126" s="18"/>
    </row>
    <row r="127" spans="1:7" x14ac:dyDescent="0.25">
      <c r="A127" s="19">
        <v>116</v>
      </c>
      <c r="B127" s="24" t="s">
        <v>117</v>
      </c>
      <c r="C127" s="101">
        <f t="shared" si="3"/>
        <v>26.7</v>
      </c>
      <c r="D127" s="102">
        <v>20.7</v>
      </c>
      <c r="E127" s="102">
        <v>6</v>
      </c>
      <c r="F127" s="102">
        <v>0</v>
      </c>
      <c r="G127" s="18"/>
    </row>
    <row r="128" spans="1:7" x14ac:dyDescent="0.25">
      <c r="A128" s="19">
        <v>117</v>
      </c>
      <c r="B128" s="24" t="s">
        <v>118</v>
      </c>
      <c r="C128" s="101">
        <f t="shared" si="3"/>
        <v>251.5</v>
      </c>
      <c r="D128" s="102">
        <v>251.5</v>
      </c>
      <c r="E128" s="102">
        <v>0</v>
      </c>
      <c r="F128" s="102">
        <v>0</v>
      </c>
      <c r="G128" s="18"/>
    </row>
    <row r="129" spans="1:7" ht="31.5" x14ac:dyDescent="0.25">
      <c r="A129" s="19">
        <v>118</v>
      </c>
      <c r="B129" s="24" t="s">
        <v>119</v>
      </c>
      <c r="C129" s="101">
        <f t="shared" si="3"/>
        <v>2</v>
      </c>
      <c r="D129" s="102">
        <v>2</v>
      </c>
      <c r="E129" s="102"/>
      <c r="F129" s="102"/>
      <c r="G129" s="18"/>
    </row>
    <row r="130" spans="1:7" x14ac:dyDescent="0.25">
      <c r="A130" s="19">
        <v>119</v>
      </c>
      <c r="B130" s="20" t="s">
        <v>4</v>
      </c>
      <c r="C130" s="100">
        <f>+C122+C16+C13+C12</f>
        <v>19734.500000000011</v>
      </c>
      <c r="D130" s="100">
        <f>+D122+D16+D13+D12</f>
        <v>14825.6</v>
      </c>
      <c r="E130" s="100">
        <f>+E122+E16+E13+E12</f>
        <v>4431.0999999999995</v>
      </c>
      <c r="F130" s="100">
        <f>+F122+F16+F13+F12</f>
        <v>477.80000000000013</v>
      </c>
      <c r="G130" s="18"/>
    </row>
    <row r="131" spans="1:7" x14ac:dyDescent="0.25">
      <c r="B131" s="30"/>
      <c r="C131" s="30"/>
      <c r="D131" s="27"/>
      <c r="E131" s="27"/>
      <c r="F131" s="27"/>
    </row>
    <row r="132" spans="1:7" x14ac:dyDescent="0.25">
      <c r="B132" s="31"/>
      <c r="C132" s="32"/>
      <c r="D132" s="33"/>
      <c r="E132" s="27"/>
      <c r="F132" s="27"/>
    </row>
    <row r="133" spans="1:7" x14ac:dyDescent="0.25">
      <c r="A133" s="34"/>
      <c r="B133" s="35"/>
      <c r="C133" s="36"/>
      <c r="D133" s="37"/>
      <c r="E133" s="37"/>
      <c r="F133" s="37"/>
      <c r="G133" s="8"/>
    </row>
    <row r="134" spans="1:7" x14ac:dyDescent="0.25">
      <c r="A134" s="39"/>
      <c r="B134" s="38"/>
      <c r="C134" s="36"/>
      <c r="D134" s="37"/>
      <c r="E134" s="37"/>
      <c r="F134" s="37"/>
      <c r="G134" s="8"/>
    </row>
    <row r="135" spans="1:7" s="27" customFormat="1" x14ac:dyDescent="0.25">
      <c r="A135" s="39"/>
      <c r="B135" s="38"/>
      <c r="C135" s="36"/>
      <c r="D135" s="41"/>
      <c r="E135" s="41"/>
      <c r="F135" s="41"/>
      <c r="G135" s="33"/>
    </row>
    <row r="136" spans="1:7" x14ac:dyDescent="0.25">
      <c r="A136" s="39"/>
      <c r="B136" s="40"/>
      <c r="C136" s="36"/>
      <c r="D136" s="37"/>
      <c r="E136" s="37"/>
      <c r="F136" s="37"/>
      <c r="G136" s="8"/>
    </row>
    <row r="137" spans="1:7" x14ac:dyDescent="0.25">
      <c r="A137" s="39"/>
      <c r="B137" s="40"/>
      <c r="C137" s="36"/>
      <c r="D137" s="37"/>
      <c r="E137" s="37"/>
      <c r="F137" s="37"/>
      <c r="G137" s="8"/>
    </row>
    <row r="138" spans="1:7" x14ac:dyDescent="0.25">
      <c r="A138" s="34"/>
      <c r="B138" s="42"/>
      <c r="C138" s="43"/>
      <c r="D138" s="43"/>
      <c r="E138" s="43"/>
      <c r="F138" s="43"/>
      <c r="G138" s="8"/>
    </row>
    <row r="139" spans="1:7" x14ac:dyDescent="0.25">
      <c r="B139" s="30"/>
    </row>
    <row r="140" spans="1:7" x14ac:dyDescent="0.25">
      <c r="B140" s="30"/>
    </row>
    <row r="141" spans="1:7" x14ac:dyDescent="0.25">
      <c r="B141" s="30"/>
    </row>
    <row r="142" spans="1:7" x14ac:dyDescent="0.25">
      <c r="B142" s="30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abSelected="1" zoomScale="115" zoomScaleNormal="115" workbookViewId="0">
      <selection activeCell="J11" sqref="J11"/>
    </sheetView>
  </sheetViews>
  <sheetFormatPr defaultRowHeight="15.75" x14ac:dyDescent="0.25"/>
  <cols>
    <col min="1" max="1" width="5.28515625" style="45" customWidth="1"/>
    <col min="2" max="2" width="39.5703125" style="45" customWidth="1"/>
    <col min="3" max="3" width="12.7109375" style="45" customWidth="1"/>
    <col min="4" max="4" width="14.140625" customWidth="1"/>
    <col min="5" max="5" width="13.7109375" customWidth="1"/>
    <col min="257" max="257" width="5.28515625" customWidth="1"/>
    <col min="258" max="258" width="39.5703125" customWidth="1"/>
    <col min="259" max="259" width="14.7109375" customWidth="1"/>
    <col min="260" max="260" width="14.140625" customWidth="1"/>
    <col min="261" max="261" width="13.7109375" customWidth="1"/>
    <col min="513" max="513" width="5.28515625" customWidth="1"/>
    <col min="514" max="514" width="39.5703125" customWidth="1"/>
    <col min="515" max="515" width="14.7109375" customWidth="1"/>
    <col min="516" max="516" width="14.140625" customWidth="1"/>
    <col min="517" max="517" width="13.7109375" customWidth="1"/>
    <col min="769" max="769" width="5.28515625" customWidth="1"/>
    <col min="770" max="770" width="39.5703125" customWidth="1"/>
    <col min="771" max="771" width="14.7109375" customWidth="1"/>
    <col min="772" max="772" width="14.140625" customWidth="1"/>
    <col min="773" max="773" width="13.7109375" customWidth="1"/>
    <col min="1025" max="1025" width="5.28515625" customWidth="1"/>
    <col min="1026" max="1026" width="39.5703125" customWidth="1"/>
    <col min="1027" max="1027" width="14.7109375" customWidth="1"/>
    <col min="1028" max="1028" width="14.140625" customWidth="1"/>
    <col min="1029" max="1029" width="13.7109375" customWidth="1"/>
    <col min="1281" max="1281" width="5.28515625" customWidth="1"/>
    <col min="1282" max="1282" width="39.5703125" customWidth="1"/>
    <col min="1283" max="1283" width="14.7109375" customWidth="1"/>
    <col min="1284" max="1284" width="14.140625" customWidth="1"/>
    <col min="1285" max="1285" width="13.7109375" customWidth="1"/>
    <col min="1537" max="1537" width="5.28515625" customWidth="1"/>
    <col min="1538" max="1538" width="39.5703125" customWidth="1"/>
    <col min="1539" max="1539" width="14.7109375" customWidth="1"/>
    <col min="1540" max="1540" width="14.140625" customWidth="1"/>
    <col min="1541" max="1541" width="13.7109375" customWidth="1"/>
    <col min="1793" max="1793" width="5.28515625" customWidth="1"/>
    <col min="1794" max="1794" width="39.5703125" customWidth="1"/>
    <col min="1795" max="1795" width="14.7109375" customWidth="1"/>
    <col min="1796" max="1796" width="14.140625" customWidth="1"/>
    <col min="1797" max="1797" width="13.7109375" customWidth="1"/>
    <col min="2049" max="2049" width="5.28515625" customWidth="1"/>
    <col min="2050" max="2050" width="39.5703125" customWidth="1"/>
    <col min="2051" max="2051" width="14.7109375" customWidth="1"/>
    <col min="2052" max="2052" width="14.140625" customWidth="1"/>
    <col min="2053" max="2053" width="13.7109375" customWidth="1"/>
    <col min="2305" max="2305" width="5.28515625" customWidth="1"/>
    <col min="2306" max="2306" width="39.5703125" customWidth="1"/>
    <col min="2307" max="2307" width="14.7109375" customWidth="1"/>
    <col min="2308" max="2308" width="14.140625" customWidth="1"/>
    <col min="2309" max="2309" width="13.7109375" customWidth="1"/>
    <col min="2561" max="2561" width="5.28515625" customWidth="1"/>
    <col min="2562" max="2562" width="39.5703125" customWidth="1"/>
    <col min="2563" max="2563" width="14.7109375" customWidth="1"/>
    <col min="2564" max="2564" width="14.140625" customWidth="1"/>
    <col min="2565" max="2565" width="13.7109375" customWidth="1"/>
    <col min="2817" max="2817" width="5.28515625" customWidth="1"/>
    <col min="2818" max="2818" width="39.5703125" customWidth="1"/>
    <col min="2819" max="2819" width="14.7109375" customWidth="1"/>
    <col min="2820" max="2820" width="14.140625" customWidth="1"/>
    <col min="2821" max="2821" width="13.7109375" customWidth="1"/>
    <col min="3073" max="3073" width="5.28515625" customWidth="1"/>
    <col min="3074" max="3074" width="39.5703125" customWidth="1"/>
    <col min="3075" max="3075" width="14.7109375" customWidth="1"/>
    <col min="3076" max="3076" width="14.140625" customWidth="1"/>
    <col min="3077" max="3077" width="13.7109375" customWidth="1"/>
    <col min="3329" max="3329" width="5.28515625" customWidth="1"/>
    <col min="3330" max="3330" width="39.5703125" customWidth="1"/>
    <col min="3331" max="3331" width="14.7109375" customWidth="1"/>
    <col min="3332" max="3332" width="14.140625" customWidth="1"/>
    <col min="3333" max="3333" width="13.7109375" customWidth="1"/>
    <col min="3585" max="3585" width="5.28515625" customWidth="1"/>
    <col min="3586" max="3586" width="39.5703125" customWidth="1"/>
    <col min="3587" max="3587" width="14.7109375" customWidth="1"/>
    <col min="3588" max="3588" width="14.140625" customWidth="1"/>
    <col min="3589" max="3589" width="13.7109375" customWidth="1"/>
    <col min="3841" max="3841" width="5.28515625" customWidth="1"/>
    <col min="3842" max="3842" width="39.5703125" customWidth="1"/>
    <col min="3843" max="3843" width="14.7109375" customWidth="1"/>
    <col min="3844" max="3844" width="14.140625" customWidth="1"/>
    <col min="3845" max="3845" width="13.7109375" customWidth="1"/>
    <col min="4097" max="4097" width="5.28515625" customWidth="1"/>
    <col min="4098" max="4098" width="39.5703125" customWidth="1"/>
    <col min="4099" max="4099" width="14.7109375" customWidth="1"/>
    <col min="4100" max="4100" width="14.140625" customWidth="1"/>
    <col min="4101" max="4101" width="13.7109375" customWidth="1"/>
    <col min="4353" max="4353" width="5.28515625" customWidth="1"/>
    <col min="4354" max="4354" width="39.5703125" customWidth="1"/>
    <col min="4355" max="4355" width="14.7109375" customWidth="1"/>
    <col min="4356" max="4356" width="14.140625" customWidth="1"/>
    <col min="4357" max="4357" width="13.7109375" customWidth="1"/>
    <col min="4609" max="4609" width="5.28515625" customWidth="1"/>
    <col min="4610" max="4610" width="39.5703125" customWidth="1"/>
    <col min="4611" max="4611" width="14.7109375" customWidth="1"/>
    <col min="4612" max="4612" width="14.140625" customWidth="1"/>
    <col min="4613" max="4613" width="13.7109375" customWidth="1"/>
    <col min="4865" max="4865" width="5.28515625" customWidth="1"/>
    <col min="4866" max="4866" width="39.5703125" customWidth="1"/>
    <col min="4867" max="4867" width="14.7109375" customWidth="1"/>
    <col min="4868" max="4868" width="14.140625" customWidth="1"/>
    <col min="4869" max="4869" width="13.7109375" customWidth="1"/>
    <col min="5121" max="5121" width="5.28515625" customWidth="1"/>
    <col min="5122" max="5122" width="39.5703125" customWidth="1"/>
    <col min="5123" max="5123" width="14.7109375" customWidth="1"/>
    <col min="5124" max="5124" width="14.140625" customWidth="1"/>
    <col min="5125" max="5125" width="13.7109375" customWidth="1"/>
    <col min="5377" max="5377" width="5.28515625" customWidth="1"/>
    <col min="5378" max="5378" width="39.5703125" customWidth="1"/>
    <col min="5379" max="5379" width="14.7109375" customWidth="1"/>
    <col min="5380" max="5380" width="14.140625" customWidth="1"/>
    <col min="5381" max="5381" width="13.7109375" customWidth="1"/>
    <col min="5633" max="5633" width="5.28515625" customWidth="1"/>
    <col min="5634" max="5634" width="39.5703125" customWidth="1"/>
    <col min="5635" max="5635" width="14.7109375" customWidth="1"/>
    <col min="5636" max="5636" width="14.140625" customWidth="1"/>
    <col min="5637" max="5637" width="13.7109375" customWidth="1"/>
    <col min="5889" max="5889" width="5.28515625" customWidth="1"/>
    <col min="5890" max="5890" width="39.5703125" customWidth="1"/>
    <col min="5891" max="5891" width="14.7109375" customWidth="1"/>
    <col min="5892" max="5892" width="14.140625" customWidth="1"/>
    <col min="5893" max="5893" width="13.7109375" customWidth="1"/>
    <col min="6145" max="6145" width="5.28515625" customWidth="1"/>
    <col min="6146" max="6146" width="39.5703125" customWidth="1"/>
    <col min="6147" max="6147" width="14.7109375" customWidth="1"/>
    <col min="6148" max="6148" width="14.140625" customWidth="1"/>
    <col min="6149" max="6149" width="13.7109375" customWidth="1"/>
    <col min="6401" max="6401" width="5.28515625" customWidth="1"/>
    <col min="6402" max="6402" width="39.5703125" customWidth="1"/>
    <col min="6403" max="6403" width="14.7109375" customWidth="1"/>
    <col min="6404" max="6404" width="14.140625" customWidth="1"/>
    <col min="6405" max="6405" width="13.7109375" customWidth="1"/>
    <col min="6657" max="6657" width="5.28515625" customWidth="1"/>
    <col min="6658" max="6658" width="39.5703125" customWidth="1"/>
    <col min="6659" max="6659" width="14.7109375" customWidth="1"/>
    <col min="6660" max="6660" width="14.140625" customWidth="1"/>
    <col min="6661" max="6661" width="13.7109375" customWidth="1"/>
    <col min="6913" max="6913" width="5.28515625" customWidth="1"/>
    <col min="6914" max="6914" width="39.5703125" customWidth="1"/>
    <col min="6915" max="6915" width="14.7109375" customWidth="1"/>
    <col min="6916" max="6916" width="14.140625" customWidth="1"/>
    <col min="6917" max="6917" width="13.7109375" customWidth="1"/>
    <col min="7169" max="7169" width="5.28515625" customWidth="1"/>
    <col min="7170" max="7170" width="39.5703125" customWidth="1"/>
    <col min="7171" max="7171" width="14.7109375" customWidth="1"/>
    <col min="7172" max="7172" width="14.140625" customWidth="1"/>
    <col min="7173" max="7173" width="13.7109375" customWidth="1"/>
    <col min="7425" max="7425" width="5.28515625" customWidth="1"/>
    <col min="7426" max="7426" width="39.5703125" customWidth="1"/>
    <col min="7427" max="7427" width="14.7109375" customWidth="1"/>
    <col min="7428" max="7428" width="14.140625" customWidth="1"/>
    <col min="7429" max="7429" width="13.7109375" customWidth="1"/>
    <col min="7681" max="7681" width="5.28515625" customWidth="1"/>
    <col min="7682" max="7682" width="39.5703125" customWidth="1"/>
    <col min="7683" max="7683" width="14.7109375" customWidth="1"/>
    <col min="7684" max="7684" width="14.140625" customWidth="1"/>
    <col min="7685" max="7685" width="13.7109375" customWidth="1"/>
    <col min="7937" max="7937" width="5.28515625" customWidth="1"/>
    <col min="7938" max="7938" width="39.5703125" customWidth="1"/>
    <col min="7939" max="7939" width="14.7109375" customWidth="1"/>
    <col min="7940" max="7940" width="14.140625" customWidth="1"/>
    <col min="7941" max="7941" width="13.7109375" customWidth="1"/>
    <col min="8193" max="8193" width="5.28515625" customWidth="1"/>
    <col min="8194" max="8194" width="39.5703125" customWidth="1"/>
    <col min="8195" max="8195" width="14.7109375" customWidth="1"/>
    <col min="8196" max="8196" width="14.140625" customWidth="1"/>
    <col min="8197" max="8197" width="13.7109375" customWidth="1"/>
    <col min="8449" max="8449" width="5.28515625" customWidth="1"/>
    <col min="8450" max="8450" width="39.5703125" customWidth="1"/>
    <col min="8451" max="8451" width="14.7109375" customWidth="1"/>
    <col min="8452" max="8452" width="14.140625" customWidth="1"/>
    <col min="8453" max="8453" width="13.7109375" customWidth="1"/>
    <col min="8705" max="8705" width="5.28515625" customWidth="1"/>
    <col min="8706" max="8706" width="39.5703125" customWidth="1"/>
    <col min="8707" max="8707" width="14.7109375" customWidth="1"/>
    <col min="8708" max="8708" width="14.140625" customWidth="1"/>
    <col min="8709" max="8709" width="13.7109375" customWidth="1"/>
    <col min="8961" max="8961" width="5.28515625" customWidth="1"/>
    <col min="8962" max="8962" width="39.5703125" customWidth="1"/>
    <col min="8963" max="8963" width="14.7109375" customWidth="1"/>
    <col min="8964" max="8964" width="14.140625" customWidth="1"/>
    <col min="8965" max="8965" width="13.7109375" customWidth="1"/>
    <col min="9217" max="9217" width="5.28515625" customWidth="1"/>
    <col min="9218" max="9218" width="39.5703125" customWidth="1"/>
    <col min="9219" max="9219" width="14.7109375" customWidth="1"/>
    <col min="9220" max="9220" width="14.140625" customWidth="1"/>
    <col min="9221" max="9221" width="13.7109375" customWidth="1"/>
    <col min="9473" max="9473" width="5.28515625" customWidth="1"/>
    <col min="9474" max="9474" width="39.5703125" customWidth="1"/>
    <col min="9475" max="9475" width="14.7109375" customWidth="1"/>
    <col min="9476" max="9476" width="14.140625" customWidth="1"/>
    <col min="9477" max="9477" width="13.7109375" customWidth="1"/>
    <col min="9729" max="9729" width="5.28515625" customWidth="1"/>
    <col min="9730" max="9730" width="39.5703125" customWidth="1"/>
    <col min="9731" max="9731" width="14.7109375" customWidth="1"/>
    <col min="9732" max="9732" width="14.140625" customWidth="1"/>
    <col min="9733" max="9733" width="13.7109375" customWidth="1"/>
    <col min="9985" max="9985" width="5.28515625" customWidth="1"/>
    <col min="9986" max="9986" width="39.5703125" customWidth="1"/>
    <col min="9987" max="9987" width="14.7109375" customWidth="1"/>
    <col min="9988" max="9988" width="14.140625" customWidth="1"/>
    <col min="9989" max="9989" width="13.7109375" customWidth="1"/>
    <col min="10241" max="10241" width="5.28515625" customWidth="1"/>
    <col min="10242" max="10242" width="39.5703125" customWidth="1"/>
    <col min="10243" max="10243" width="14.7109375" customWidth="1"/>
    <col min="10244" max="10244" width="14.140625" customWidth="1"/>
    <col min="10245" max="10245" width="13.7109375" customWidth="1"/>
    <col min="10497" max="10497" width="5.28515625" customWidth="1"/>
    <col min="10498" max="10498" width="39.5703125" customWidth="1"/>
    <col min="10499" max="10499" width="14.7109375" customWidth="1"/>
    <col min="10500" max="10500" width="14.140625" customWidth="1"/>
    <col min="10501" max="10501" width="13.7109375" customWidth="1"/>
    <col min="10753" max="10753" width="5.28515625" customWidth="1"/>
    <col min="10754" max="10754" width="39.5703125" customWidth="1"/>
    <col min="10755" max="10755" width="14.7109375" customWidth="1"/>
    <col min="10756" max="10756" width="14.140625" customWidth="1"/>
    <col min="10757" max="10757" width="13.7109375" customWidth="1"/>
    <col min="11009" max="11009" width="5.28515625" customWidth="1"/>
    <col min="11010" max="11010" width="39.5703125" customWidth="1"/>
    <col min="11011" max="11011" width="14.7109375" customWidth="1"/>
    <col min="11012" max="11012" width="14.140625" customWidth="1"/>
    <col min="11013" max="11013" width="13.7109375" customWidth="1"/>
    <col min="11265" max="11265" width="5.28515625" customWidth="1"/>
    <col min="11266" max="11266" width="39.5703125" customWidth="1"/>
    <col min="11267" max="11267" width="14.7109375" customWidth="1"/>
    <col min="11268" max="11268" width="14.140625" customWidth="1"/>
    <col min="11269" max="11269" width="13.7109375" customWidth="1"/>
    <col min="11521" max="11521" width="5.28515625" customWidth="1"/>
    <col min="11522" max="11522" width="39.5703125" customWidth="1"/>
    <col min="11523" max="11523" width="14.7109375" customWidth="1"/>
    <col min="11524" max="11524" width="14.140625" customWidth="1"/>
    <col min="11525" max="11525" width="13.7109375" customWidth="1"/>
    <col min="11777" max="11777" width="5.28515625" customWidth="1"/>
    <col min="11778" max="11778" width="39.5703125" customWidth="1"/>
    <col min="11779" max="11779" width="14.7109375" customWidth="1"/>
    <col min="11780" max="11780" width="14.140625" customWidth="1"/>
    <col min="11781" max="11781" width="13.7109375" customWidth="1"/>
    <col min="12033" max="12033" width="5.28515625" customWidth="1"/>
    <col min="12034" max="12034" width="39.5703125" customWidth="1"/>
    <col min="12035" max="12035" width="14.7109375" customWidth="1"/>
    <col min="12036" max="12036" width="14.140625" customWidth="1"/>
    <col min="12037" max="12037" width="13.7109375" customWidth="1"/>
    <col min="12289" max="12289" width="5.28515625" customWidth="1"/>
    <col min="12290" max="12290" width="39.5703125" customWidth="1"/>
    <col min="12291" max="12291" width="14.7109375" customWidth="1"/>
    <col min="12292" max="12292" width="14.140625" customWidth="1"/>
    <col min="12293" max="12293" width="13.7109375" customWidth="1"/>
    <col min="12545" max="12545" width="5.28515625" customWidth="1"/>
    <col min="12546" max="12546" width="39.5703125" customWidth="1"/>
    <col min="12547" max="12547" width="14.7109375" customWidth="1"/>
    <col min="12548" max="12548" width="14.140625" customWidth="1"/>
    <col min="12549" max="12549" width="13.7109375" customWidth="1"/>
    <col min="12801" max="12801" width="5.28515625" customWidth="1"/>
    <col min="12802" max="12802" width="39.5703125" customWidth="1"/>
    <col min="12803" max="12803" width="14.7109375" customWidth="1"/>
    <col min="12804" max="12804" width="14.140625" customWidth="1"/>
    <col min="12805" max="12805" width="13.7109375" customWidth="1"/>
    <col min="13057" max="13057" width="5.28515625" customWidth="1"/>
    <col min="13058" max="13058" width="39.5703125" customWidth="1"/>
    <col min="13059" max="13059" width="14.7109375" customWidth="1"/>
    <col min="13060" max="13060" width="14.140625" customWidth="1"/>
    <col min="13061" max="13061" width="13.7109375" customWidth="1"/>
    <col min="13313" max="13313" width="5.28515625" customWidth="1"/>
    <col min="13314" max="13314" width="39.5703125" customWidth="1"/>
    <col min="13315" max="13315" width="14.7109375" customWidth="1"/>
    <col min="13316" max="13316" width="14.140625" customWidth="1"/>
    <col min="13317" max="13317" width="13.7109375" customWidth="1"/>
    <col min="13569" max="13569" width="5.28515625" customWidth="1"/>
    <col min="13570" max="13570" width="39.5703125" customWidth="1"/>
    <col min="13571" max="13571" width="14.7109375" customWidth="1"/>
    <col min="13572" max="13572" width="14.140625" customWidth="1"/>
    <col min="13573" max="13573" width="13.7109375" customWidth="1"/>
    <col min="13825" max="13825" width="5.28515625" customWidth="1"/>
    <col min="13826" max="13826" width="39.5703125" customWidth="1"/>
    <col min="13827" max="13827" width="14.7109375" customWidth="1"/>
    <col min="13828" max="13828" width="14.140625" customWidth="1"/>
    <col min="13829" max="13829" width="13.7109375" customWidth="1"/>
    <col min="14081" max="14081" width="5.28515625" customWidth="1"/>
    <col min="14082" max="14082" width="39.5703125" customWidth="1"/>
    <col min="14083" max="14083" width="14.7109375" customWidth="1"/>
    <col min="14084" max="14084" width="14.140625" customWidth="1"/>
    <col min="14085" max="14085" width="13.7109375" customWidth="1"/>
    <col min="14337" max="14337" width="5.28515625" customWidth="1"/>
    <col min="14338" max="14338" width="39.5703125" customWidth="1"/>
    <col min="14339" max="14339" width="14.7109375" customWidth="1"/>
    <col min="14340" max="14340" width="14.140625" customWidth="1"/>
    <col min="14341" max="14341" width="13.7109375" customWidth="1"/>
    <col min="14593" max="14593" width="5.28515625" customWidth="1"/>
    <col min="14594" max="14594" width="39.5703125" customWidth="1"/>
    <col min="14595" max="14595" width="14.7109375" customWidth="1"/>
    <col min="14596" max="14596" width="14.140625" customWidth="1"/>
    <col min="14597" max="14597" width="13.7109375" customWidth="1"/>
    <col min="14849" max="14849" width="5.28515625" customWidth="1"/>
    <col min="14850" max="14850" width="39.5703125" customWidth="1"/>
    <col min="14851" max="14851" width="14.7109375" customWidth="1"/>
    <col min="14852" max="14852" width="14.140625" customWidth="1"/>
    <col min="14853" max="14853" width="13.7109375" customWidth="1"/>
    <col min="15105" max="15105" width="5.28515625" customWidth="1"/>
    <col min="15106" max="15106" width="39.5703125" customWidth="1"/>
    <col min="15107" max="15107" width="14.7109375" customWidth="1"/>
    <col min="15108" max="15108" width="14.140625" customWidth="1"/>
    <col min="15109" max="15109" width="13.7109375" customWidth="1"/>
    <col min="15361" max="15361" width="5.28515625" customWidth="1"/>
    <col min="15362" max="15362" width="39.5703125" customWidth="1"/>
    <col min="15363" max="15363" width="14.7109375" customWidth="1"/>
    <col min="15364" max="15364" width="14.140625" customWidth="1"/>
    <col min="15365" max="15365" width="13.7109375" customWidth="1"/>
    <col min="15617" max="15617" width="5.28515625" customWidth="1"/>
    <col min="15618" max="15618" width="39.5703125" customWidth="1"/>
    <col min="15619" max="15619" width="14.7109375" customWidth="1"/>
    <col min="15620" max="15620" width="14.140625" customWidth="1"/>
    <col min="15621" max="15621" width="13.7109375" customWidth="1"/>
    <col min="15873" max="15873" width="5.28515625" customWidth="1"/>
    <col min="15874" max="15874" width="39.5703125" customWidth="1"/>
    <col min="15875" max="15875" width="14.7109375" customWidth="1"/>
    <col min="15876" max="15876" width="14.140625" customWidth="1"/>
    <col min="15877" max="15877" width="13.7109375" customWidth="1"/>
    <col min="16129" max="16129" width="5.28515625" customWidth="1"/>
    <col min="16130" max="16130" width="39.5703125" customWidth="1"/>
    <col min="16131" max="16131" width="14.7109375" customWidth="1"/>
    <col min="16132" max="16132" width="14.140625" customWidth="1"/>
    <col min="16133" max="16133" width="13.7109375" customWidth="1"/>
  </cols>
  <sheetData>
    <row r="1" spans="1:5" ht="9.75" customHeight="1" x14ac:dyDescent="0.25"/>
    <row r="2" spans="1:5" x14ac:dyDescent="0.25">
      <c r="B2" s="112"/>
      <c r="C2" s="45" t="s">
        <v>335</v>
      </c>
      <c r="D2" s="113"/>
      <c r="E2" s="113"/>
    </row>
    <row r="3" spans="1:5" x14ac:dyDescent="0.25">
      <c r="C3" s="45" t="s">
        <v>336</v>
      </c>
      <c r="D3" s="113"/>
      <c r="E3" s="113"/>
    </row>
    <row r="4" spans="1:5" x14ac:dyDescent="0.25">
      <c r="C4" s="45" t="s">
        <v>338</v>
      </c>
      <c r="D4" s="113"/>
      <c r="E4" s="113"/>
    </row>
    <row r="5" spans="1:5" ht="15" customHeight="1" x14ac:dyDescent="0.25">
      <c r="C5" s="105"/>
      <c r="D5" s="113"/>
      <c r="E5" s="113"/>
    </row>
    <row r="6" spans="1:5" ht="68.25" customHeight="1" x14ac:dyDescent="0.25">
      <c r="A6" s="133" t="s">
        <v>324</v>
      </c>
      <c r="B6" s="133"/>
      <c r="C6" s="133"/>
      <c r="D6" s="133"/>
      <c r="E6" s="133"/>
    </row>
    <row r="7" spans="1:5" ht="15" customHeight="1" x14ac:dyDescent="0.25">
      <c r="A7" s="79"/>
      <c r="B7" s="79"/>
      <c r="C7" s="105"/>
      <c r="D7" s="113"/>
      <c r="E7" s="113"/>
    </row>
    <row r="8" spans="1:5" ht="18" customHeight="1" x14ac:dyDescent="0.25">
      <c r="A8" s="103"/>
      <c r="B8" s="103"/>
      <c r="C8" s="103"/>
      <c r="D8" s="45" t="s">
        <v>316</v>
      </c>
      <c r="E8" s="113"/>
    </row>
    <row r="9" spans="1:5" ht="15.75" customHeight="1" x14ac:dyDescent="0.25">
      <c r="A9" s="134" t="s">
        <v>2</v>
      </c>
      <c r="B9" s="134" t="s">
        <v>317</v>
      </c>
      <c r="C9" s="134" t="s">
        <v>4</v>
      </c>
      <c r="D9" s="136" t="s">
        <v>5</v>
      </c>
      <c r="E9" s="136"/>
    </row>
    <row r="10" spans="1:5" ht="33" customHeight="1" x14ac:dyDescent="0.25">
      <c r="A10" s="134"/>
      <c r="B10" s="134"/>
      <c r="C10" s="134"/>
      <c r="D10" s="106" t="s">
        <v>318</v>
      </c>
      <c r="E10" s="106" t="s">
        <v>319</v>
      </c>
    </row>
    <row r="11" spans="1:5" ht="15" customHeight="1" x14ac:dyDescent="0.25">
      <c r="A11" s="81">
        <v>1</v>
      </c>
      <c r="B11" s="15" t="s">
        <v>9</v>
      </c>
      <c r="C11" s="15" t="s">
        <v>10</v>
      </c>
      <c r="D11" s="81">
        <v>4</v>
      </c>
      <c r="E11" s="81">
        <v>5</v>
      </c>
    </row>
    <row r="12" spans="1:5" ht="21" customHeight="1" x14ac:dyDescent="0.25">
      <c r="A12" s="19">
        <v>1</v>
      </c>
      <c r="B12" s="20" t="s">
        <v>197</v>
      </c>
      <c r="C12" s="114">
        <f>+D12+E12</f>
        <v>3.4</v>
      </c>
      <c r="D12" s="115">
        <v>3.4</v>
      </c>
      <c r="E12" s="115"/>
    </row>
    <row r="13" spans="1:5" ht="31.5" customHeight="1" x14ac:dyDescent="0.25">
      <c r="A13" s="19">
        <v>2</v>
      </c>
      <c r="B13" s="20" t="s">
        <v>299</v>
      </c>
      <c r="C13" s="114">
        <f>+C15</f>
        <v>1.9</v>
      </c>
      <c r="D13" s="114">
        <f>+D15</f>
        <v>1.9</v>
      </c>
      <c r="E13" s="114">
        <f>+E15</f>
        <v>0</v>
      </c>
    </row>
    <row r="14" spans="1:5" ht="21" customHeight="1" x14ac:dyDescent="0.25">
      <c r="A14" s="19">
        <v>3</v>
      </c>
      <c r="B14" s="107" t="s">
        <v>5</v>
      </c>
      <c r="C14" s="114"/>
      <c r="D14" s="116"/>
      <c r="E14" s="116"/>
    </row>
    <row r="15" spans="1:5" ht="31.5" x14ac:dyDescent="0.25">
      <c r="A15" s="19">
        <v>4</v>
      </c>
      <c r="B15" s="21" t="s">
        <v>330</v>
      </c>
      <c r="C15" s="117">
        <f t="shared" ref="C15:C78" si="0">+D15+E15</f>
        <v>1.9</v>
      </c>
      <c r="D15" s="116">
        <v>1.9</v>
      </c>
      <c r="E15" s="116"/>
    </row>
    <row r="16" spans="1:5" ht="31.5" x14ac:dyDescent="0.25">
      <c r="A16" s="19">
        <v>5</v>
      </c>
      <c r="B16" s="20" t="s">
        <v>297</v>
      </c>
      <c r="C16" s="114">
        <f t="shared" si="0"/>
        <v>771.6</v>
      </c>
      <c r="D16" s="116"/>
      <c r="E16" s="116">
        <v>771.6</v>
      </c>
    </row>
    <row r="17" spans="1:5" x14ac:dyDescent="0.25">
      <c r="A17" s="19">
        <v>6</v>
      </c>
      <c r="B17" s="20" t="s">
        <v>226</v>
      </c>
      <c r="C17" s="114">
        <f t="shared" si="0"/>
        <v>14671.699999999999</v>
      </c>
      <c r="D17" s="116"/>
      <c r="E17" s="115">
        <f>13824.9+846.8</f>
        <v>14671.699999999999</v>
      </c>
    </row>
    <row r="18" spans="1:5" x14ac:dyDescent="0.25">
      <c r="A18" s="19">
        <v>7</v>
      </c>
      <c r="B18" s="107" t="s">
        <v>5</v>
      </c>
      <c r="C18" s="114"/>
      <c r="D18" s="116"/>
      <c r="E18" s="116"/>
    </row>
    <row r="19" spans="1:5" ht="31.5" x14ac:dyDescent="0.25">
      <c r="A19" s="19">
        <v>8</v>
      </c>
      <c r="B19" s="21" t="s">
        <v>229</v>
      </c>
      <c r="C19" s="117">
        <f t="shared" si="0"/>
        <v>846.8</v>
      </c>
      <c r="D19" s="116"/>
      <c r="E19" s="116">
        <v>846.8</v>
      </c>
    </row>
    <row r="20" spans="1:5" s="89" customFormat="1" ht="31.5" x14ac:dyDescent="0.25">
      <c r="A20" s="19">
        <v>9</v>
      </c>
      <c r="B20" s="20" t="s">
        <v>263</v>
      </c>
      <c r="C20" s="114">
        <f>SUM(C22:C26)</f>
        <v>102.8</v>
      </c>
      <c r="D20" s="114">
        <f>SUM(D22:D26)</f>
        <v>102.8</v>
      </c>
      <c r="E20" s="114">
        <f>SUM(E22:E26)</f>
        <v>0</v>
      </c>
    </row>
    <row r="21" spans="1:5" s="89" customFormat="1" x14ac:dyDescent="0.25">
      <c r="A21" s="19">
        <v>10</v>
      </c>
      <c r="B21" s="107" t="s">
        <v>5</v>
      </c>
      <c r="C21" s="114"/>
      <c r="D21" s="115"/>
      <c r="E21" s="115"/>
    </row>
    <row r="22" spans="1:5" x14ac:dyDescent="0.25">
      <c r="A22" s="19">
        <v>11</v>
      </c>
      <c r="B22" s="21" t="s">
        <v>16</v>
      </c>
      <c r="C22" s="117">
        <f t="shared" si="0"/>
        <v>58.4</v>
      </c>
      <c r="D22" s="116">
        <v>58.4</v>
      </c>
      <c r="E22" s="116"/>
    </row>
    <row r="23" spans="1:5" x14ac:dyDescent="0.25">
      <c r="A23" s="19">
        <v>12</v>
      </c>
      <c r="B23" s="21" t="s">
        <v>17</v>
      </c>
      <c r="C23" s="117">
        <f t="shared" si="0"/>
        <v>10.1</v>
      </c>
      <c r="D23" s="116">
        <v>10.1</v>
      </c>
      <c r="E23" s="116"/>
    </row>
    <row r="24" spans="1:5" ht="15" customHeight="1" x14ac:dyDescent="0.25">
      <c r="A24" s="19">
        <v>13</v>
      </c>
      <c r="B24" s="21" t="s">
        <v>18</v>
      </c>
      <c r="C24" s="117">
        <f t="shared" si="0"/>
        <v>3.9</v>
      </c>
      <c r="D24" s="116">
        <v>3.9</v>
      </c>
      <c r="E24" s="116"/>
    </row>
    <row r="25" spans="1:5" ht="33" customHeight="1" x14ac:dyDescent="0.25">
      <c r="A25" s="19">
        <v>14</v>
      </c>
      <c r="B25" s="21" t="s">
        <v>19</v>
      </c>
      <c r="C25" s="117">
        <f t="shared" si="0"/>
        <v>15.3</v>
      </c>
      <c r="D25" s="116">
        <v>15.3</v>
      </c>
      <c r="E25" s="116"/>
    </row>
    <row r="26" spans="1:5" ht="32.25" customHeight="1" x14ac:dyDescent="0.25">
      <c r="A26" s="19">
        <v>15</v>
      </c>
      <c r="B26" s="21" t="s">
        <v>20</v>
      </c>
      <c r="C26" s="117">
        <f t="shared" si="0"/>
        <v>15.1</v>
      </c>
      <c r="D26" s="116">
        <v>15.1</v>
      </c>
      <c r="E26" s="116"/>
    </row>
    <row r="27" spans="1:5" ht="48" customHeight="1" x14ac:dyDescent="0.25">
      <c r="A27" s="19">
        <v>16</v>
      </c>
      <c r="B27" s="20" t="s">
        <v>255</v>
      </c>
      <c r="C27" s="114">
        <f>SUM(C29:C33)</f>
        <v>140.6</v>
      </c>
      <c r="D27" s="114">
        <f>SUM(D29:D33)</f>
        <v>140.6</v>
      </c>
      <c r="E27" s="114">
        <f>SUM(E29:E33)</f>
        <v>0</v>
      </c>
    </row>
    <row r="28" spans="1:5" ht="21" customHeight="1" x14ac:dyDescent="0.25">
      <c r="A28" s="19">
        <v>17</v>
      </c>
      <c r="B28" s="107" t="s">
        <v>5</v>
      </c>
      <c r="C28" s="114"/>
      <c r="D28" s="116"/>
      <c r="E28" s="116"/>
    </row>
    <row r="29" spans="1:5" ht="31.5" customHeight="1" x14ac:dyDescent="0.25">
      <c r="A29" s="19">
        <v>18</v>
      </c>
      <c r="B29" s="21" t="s">
        <v>22</v>
      </c>
      <c r="C29" s="117">
        <f t="shared" si="0"/>
        <v>8</v>
      </c>
      <c r="D29" s="116">
        <v>8</v>
      </c>
      <c r="E29" s="116"/>
    </row>
    <row r="30" spans="1:5" ht="31.5" x14ac:dyDescent="0.25">
      <c r="A30" s="19">
        <v>19</v>
      </c>
      <c r="B30" s="21" t="s">
        <v>23</v>
      </c>
      <c r="C30" s="117">
        <f t="shared" si="0"/>
        <v>25</v>
      </c>
      <c r="D30" s="116">
        <v>25</v>
      </c>
      <c r="E30" s="116"/>
    </row>
    <row r="31" spans="1:5" ht="31.5" x14ac:dyDescent="0.25">
      <c r="A31" s="19">
        <v>20</v>
      </c>
      <c r="B31" s="21" t="s">
        <v>24</v>
      </c>
      <c r="C31" s="117">
        <f t="shared" si="0"/>
        <v>103.5</v>
      </c>
      <c r="D31" s="116">
        <v>103.5</v>
      </c>
      <c r="E31" s="116"/>
    </row>
    <row r="32" spans="1:5" ht="32.25" customHeight="1" x14ac:dyDescent="0.25">
      <c r="A32" s="19">
        <v>21</v>
      </c>
      <c r="B32" s="21" t="s">
        <v>25</v>
      </c>
      <c r="C32" s="117">
        <f t="shared" si="0"/>
        <v>3</v>
      </c>
      <c r="D32" s="116">
        <v>3</v>
      </c>
      <c r="E32" s="116"/>
    </row>
    <row r="33" spans="1:5" ht="15" customHeight="1" x14ac:dyDescent="0.25">
      <c r="A33" s="19">
        <v>22</v>
      </c>
      <c r="B33" s="21" t="s">
        <v>26</v>
      </c>
      <c r="C33" s="117">
        <f t="shared" si="0"/>
        <v>1.1000000000000001</v>
      </c>
      <c r="D33" s="116">
        <v>1.1000000000000001</v>
      </c>
      <c r="E33" s="116"/>
    </row>
    <row r="34" spans="1:5" ht="15" customHeight="1" x14ac:dyDescent="0.25">
      <c r="A34" s="19">
        <v>23</v>
      </c>
      <c r="B34" s="20" t="s">
        <v>258</v>
      </c>
      <c r="C34" s="114">
        <f>SUM(C36:C119)</f>
        <v>1258.1000000000004</v>
      </c>
      <c r="D34" s="114">
        <f>SUM(D36:D119)</f>
        <v>1255.2000000000003</v>
      </c>
      <c r="E34" s="114">
        <f>SUM(E36:E119)</f>
        <v>2.9</v>
      </c>
    </row>
    <row r="35" spans="1:5" ht="15" customHeight="1" x14ac:dyDescent="0.25">
      <c r="A35" s="19">
        <v>24</v>
      </c>
      <c r="B35" s="107" t="s">
        <v>5</v>
      </c>
      <c r="C35" s="114"/>
      <c r="D35" s="116"/>
      <c r="E35" s="116"/>
    </row>
    <row r="36" spans="1:5" ht="15.75" customHeight="1" x14ac:dyDescent="0.25">
      <c r="A36" s="19">
        <v>25</v>
      </c>
      <c r="B36" s="21" t="s">
        <v>320</v>
      </c>
      <c r="C36" s="117">
        <f t="shared" si="0"/>
        <v>2.9</v>
      </c>
      <c r="D36" s="116"/>
      <c r="E36" s="116">
        <v>2.9</v>
      </c>
    </row>
    <row r="37" spans="1:5" ht="15" customHeight="1" x14ac:dyDescent="0.25">
      <c r="A37" s="19">
        <v>26</v>
      </c>
      <c r="B37" s="24" t="s">
        <v>27</v>
      </c>
      <c r="C37" s="117">
        <f t="shared" si="0"/>
        <v>45.1</v>
      </c>
      <c r="D37" s="116">
        <v>45.1</v>
      </c>
      <c r="E37" s="116"/>
    </row>
    <row r="38" spans="1:5" ht="15" customHeight="1" x14ac:dyDescent="0.25">
      <c r="A38" s="19">
        <v>27</v>
      </c>
      <c r="B38" s="24" t="s">
        <v>28</v>
      </c>
      <c r="C38" s="117">
        <f t="shared" si="0"/>
        <v>0.3</v>
      </c>
      <c r="D38" s="116">
        <v>0.3</v>
      </c>
      <c r="E38" s="116"/>
    </row>
    <row r="39" spans="1:5" ht="15" customHeight="1" x14ac:dyDescent="0.25">
      <c r="A39" s="19">
        <v>28</v>
      </c>
      <c r="B39" s="24" t="s">
        <v>29</v>
      </c>
      <c r="C39" s="117">
        <f t="shared" si="0"/>
        <v>4.2</v>
      </c>
      <c r="D39" s="116">
        <v>4.2</v>
      </c>
      <c r="E39" s="116"/>
    </row>
    <row r="40" spans="1:5" x14ac:dyDescent="0.25">
      <c r="A40" s="19">
        <v>29</v>
      </c>
      <c r="B40" s="24" t="s">
        <v>30</v>
      </c>
      <c r="C40" s="117">
        <f t="shared" si="0"/>
        <v>0.5</v>
      </c>
      <c r="D40" s="116">
        <v>0.5</v>
      </c>
      <c r="E40" s="116"/>
    </row>
    <row r="41" spans="1:5" ht="16.5" customHeight="1" x14ac:dyDescent="0.25">
      <c r="A41" s="19">
        <v>30</v>
      </c>
      <c r="B41" s="24" t="s">
        <v>31</v>
      </c>
      <c r="C41" s="117">
        <f t="shared" si="0"/>
        <v>81.7</v>
      </c>
      <c r="D41" s="116">
        <v>81.7</v>
      </c>
      <c r="E41" s="116"/>
    </row>
    <row r="42" spans="1:5" ht="15" customHeight="1" x14ac:dyDescent="0.25">
      <c r="A42" s="19">
        <v>31</v>
      </c>
      <c r="B42" s="24" t="s">
        <v>32</v>
      </c>
      <c r="C42" s="117">
        <f t="shared" si="0"/>
        <v>12.3</v>
      </c>
      <c r="D42" s="116">
        <v>12.3</v>
      </c>
      <c r="E42" s="116"/>
    </row>
    <row r="43" spans="1:5" ht="17.25" customHeight="1" x14ac:dyDescent="0.25">
      <c r="A43" s="19">
        <v>32</v>
      </c>
      <c r="B43" s="24" t="s">
        <v>124</v>
      </c>
      <c r="C43" s="117">
        <f t="shared" si="0"/>
        <v>45.9</v>
      </c>
      <c r="D43" s="116">
        <v>45.9</v>
      </c>
      <c r="E43" s="116"/>
    </row>
    <row r="44" spans="1:5" ht="15" customHeight="1" x14ac:dyDescent="0.25">
      <c r="A44" s="19">
        <v>33</v>
      </c>
      <c r="B44" s="24" t="s">
        <v>33</v>
      </c>
      <c r="C44" s="117">
        <f t="shared" si="0"/>
        <v>12</v>
      </c>
      <c r="D44" s="116">
        <v>12</v>
      </c>
      <c r="E44" s="116"/>
    </row>
    <row r="45" spans="1:5" ht="17.25" customHeight="1" x14ac:dyDescent="0.25">
      <c r="A45" s="19">
        <v>34</v>
      </c>
      <c r="B45" s="24" t="s">
        <v>34</v>
      </c>
      <c r="C45" s="117">
        <f t="shared" si="0"/>
        <v>6.1</v>
      </c>
      <c r="D45" s="116">
        <v>6.1</v>
      </c>
      <c r="E45" s="116"/>
    </row>
    <row r="46" spans="1:5" ht="31.5" customHeight="1" x14ac:dyDescent="0.25">
      <c r="A46" s="19">
        <v>35</v>
      </c>
      <c r="B46" s="24" t="s">
        <v>35</v>
      </c>
      <c r="C46" s="117">
        <f t="shared" si="0"/>
        <v>22.6</v>
      </c>
      <c r="D46" s="116">
        <v>22.6</v>
      </c>
      <c r="E46" s="116"/>
    </row>
    <row r="47" spans="1:5" ht="15" customHeight="1" x14ac:dyDescent="0.25">
      <c r="A47" s="19">
        <v>36</v>
      </c>
      <c r="B47" s="24" t="s">
        <v>36</v>
      </c>
      <c r="C47" s="117">
        <f t="shared" si="0"/>
        <v>1.4</v>
      </c>
      <c r="D47" s="116">
        <v>1.4</v>
      </c>
      <c r="E47" s="116"/>
    </row>
    <row r="48" spans="1:5" ht="15" customHeight="1" x14ac:dyDescent="0.25">
      <c r="A48" s="19">
        <v>37</v>
      </c>
      <c r="B48" s="24" t="s">
        <v>37</v>
      </c>
      <c r="C48" s="117">
        <f t="shared" si="0"/>
        <v>2.7</v>
      </c>
      <c r="D48" s="116">
        <v>2.7</v>
      </c>
      <c r="E48" s="116"/>
    </row>
    <row r="49" spans="1:5" ht="15" customHeight="1" x14ac:dyDescent="0.25">
      <c r="A49" s="19">
        <v>38</v>
      </c>
      <c r="B49" s="24" t="s">
        <v>38</v>
      </c>
      <c r="C49" s="117">
        <f t="shared" si="0"/>
        <v>26.6</v>
      </c>
      <c r="D49" s="116">
        <v>26.6</v>
      </c>
      <c r="E49" s="116"/>
    </row>
    <row r="50" spans="1:5" ht="18.75" customHeight="1" x14ac:dyDescent="0.25">
      <c r="A50" s="19">
        <v>39</v>
      </c>
      <c r="B50" s="24" t="s">
        <v>39</v>
      </c>
      <c r="C50" s="117">
        <f t="shared" si="0"/>
        <v>1.7</v>
      </c>
      <c r="D50" s="116">
        <v>1.7</v>
      </c>
      <c r="E50" s="116"/>
    </row>
    <row r="51" spans="1:5" ht="15" customHeight="1" x14ac:dyDescent="0.25">
      <c r="A51" s="19">
        <v>40</v>
      </c>
      <c r="B51" s="24" t="s">
        <v>40</v>
      </c>
      <c r="C51" s="117">
        <f t="shared" si="0"/>
        <v>12.8</v>
      </c>
      <c r="D51" s="116">
        <v>12.8</v>
      </c>
      <c r="E51" s="116"/>
    </row>
    <row r="52" spans="1:5" ht="15" customHeight="1" x14ac:dyDescent="0.25">
      <c r="A52" s="19">
        <v>41</v>
      </c>
      <c r="B52" s="24" t="s">
        <v>41</v>
      </c>
      <c r="C52" s="117">
        <f t="shared" si="0"/>
        <v>4.3</v>
      </c>
      <c r="D52" s="116">
        <v>4.3</v>
      </c>
      <c r="E52" s="116"/>
    </row>
    <row r="53" spans="1:5" ht="30" customHeight="1" x14ac:dyDescent="0.25">
      <c r="A53" s="19">
        <v>42</v>
      </c>
      <c r="B53" s="24" t="s">
        <v>42</v>
      </c>
      <c r="C53" s="117">
        <f t="shared" si="0"/>
        <v>1.4</v>
      </c>
      <c r="D53" s="116">
        <v>1.4</v>
      </c>
      <c r="E53" s="116"/>
    </row>
    <row r="54" spans="1:5" ht="14.25" customHeight="1" x14ac:dyDescent="0.25">
      <c r="A54" s="19">
        <v>43</v>
      </c>
      <c r="B54" s="24" t="s">
        <v>43</v>
      </c>
      <c r="C54" s="117">
        <f t="shared" si="0"/>
        <v>19.7</v>
      </c>
      <c r="D54" s="116">
        <v>19.7</v>
      </c>
      <c r="E54" s="116"/>
    </row>
    <row r="55" spans="1:5" ht="28.5" customHeight="1" x14ac:dyDescent="0.25">
      <c r="A55" s="19">
        <v>44</v>
      </c>
      <c r="B55" s="24" t="s">
        <v>45</v>
      </c>
      <c r="C55" s="117">
        <f t="shared" si="0"/>
        <v>1</v>
      </c>
      <c r="D55" s="116">
        <v>1</v>
      </c>
      <c r="E55" s="116"/>
    </row>
    <row r="56" spans="1:5" ht="15.75" customHeight="1" x14ac:dyDescent="0.25">
      <c r="A56" s="19">
        <v>45</v>
      </c>
      <c r="B56" s="24" t="s">
        <v>46</v>
      </c>
      <c r="C56" s="117">
        <f t="shared" si="0"/>
        <v>18.5</v>
      </c>
      <c r="D56" s="116">
        <v>18.5</v>
      </c>
      <c r="E56" s="116"/>
    </row>
    <row r="57" spans="1:5" ht="17.25" customHeight="1" x14ac:dyDescent="0.25">
      <c r="A57" s="19">
        <v>46</v>
      </c>
      <c r="B57" s="24" t="s">
        <v>47</v>
      </c>
      <c r="C57" s="117">
        <f t="shared" si="0"/>
        <v>5.8</v>
      </c>
      <c r="D57" s="116">
        <v>5.8</v>
      </c>
      <c r="E57" s="116"/>
    </row>
    <row r="58" spans="1:5" ht="33" customHeight="1" x14ac:dyDescent="0.25">
      <c r="A58" s="19">
        <v>47</v>
      </c>
      <c r="B58" s="24" t="s">
        <v>48</v>
      </c>
      <c r="C58" s="117">
        <f t="shared" si="0"/>
        <v>34.299999999999997</v>
      </c>
      <c r="D58" s="116">
        <v>34.299999999999997</v>
      </c>
      <c r="E58" s="116"/>
    </row>
    <row r="59" spans="1:5" ht="28.5" customHeight="1" x14ac:dyDescent="0.25">
      <c r="A59" s="19">
        <v>48</v>
      </c>
      <c r="B59" s="24" t="s">
        <v>49</v>
      </c>
      <c r="C59" s="117">
        <f t="shared" si="0"/>
        <v>0.8</v>
      </c>
      <c r="D59" s="116">
        <v>0.8</v>
      </c>
      <c r="E59" s="116"/>
    </row>
    <row r="60" spans="1:5" ht="15" customHeight="1" x14ac:dyDescent="0.25">
      <c r="A60" s="19">
        <v>49</v>
      </c>
      <c r="B60" s="24" t="s">
        <v>126</v>
      </c>
      <c r="C60" s="117">
        <f t="shared" si="0"/>
        <v>0.2</v>
      </c>
      <c r="D60" s="116">
        <v>0.2</v>
      </c>
      <c r="E60" s="116"/>
    </row>
    <row r="61" spans="1:5" ht="31.5" customHeight="1" x14ac:dyDescent="0.25">
      <c r="A61" s="19">
        <v>50</v>
      </c>
      <c r="B61" s="24" t="s">
        <v>51</v>
      </c>
      <c r="C61" s="117">
        <f t="shared" si="0"/>
        <v>2.6</v>
      </c>
      <c r="D61" s="116">
        <v>2.6</v>
      </c>
      <c r="E61" s="116"/>
    </row>
    <row r="62" spans="1:5" ht="15" customHeight="1" x14ac:dyDescent="0.25">
      <c r="A62" s="19">
        <v>51</v>
      </c>
      <c r="B62" s="24" t="s">
        <v>52</v>
      </c>
      <c r="C62" s="117">
        <f t="shared" si="0"/>
        <v>19.5</v>
      </c>
      <c r="D62" s="116">
        <v>19.5</v>
      </c>
      <c r="E62" s="116"/>
    </row>
    <row r="63" spans="1:5" ht="15" customHeight="1" x14ac:dyDescent="0.25">
      <c r="A63" s="19">
        <v>52</v>
      </c>
      <c r="B63" s="24" t="s">
        <v>53</v>
      </c>
      <c r="C63" s="117">
        <f t="shared" si="0"/>
        <v>8</v>
      </c>
      <c r="D63" s="116">
        <v>8</v>
      </c>
      <c r="E63" s="116"/>
    </row>
    <row r="64" spans="1:5" ht="15" customHeight="1" x14ac:dyDescent="0.25">
      <c r="A64" s="19">
        <v>53</v>
      </c>
      <c r="B64" s="24" t="s">
        <v>54</v>
      </c>
      <c r="C64" s="117">
        <f t="shared" si="0"/>
        <v>11.8</v>
      </c>
      <c r="D64" s="116">
        <v>11.8</v>
      </c>
      <c r="E64" s="116"/>
    </row>
    <row r="65" spans="1:5" ht="15" customHeight="1" x14ac:dyDescent="0.25">
      <c r="A65" s="19">
        <v>54</v>
      </c>
      <c r="B65" s="24" t="s">
        <v>55</v>
      </c>
      <c r="C65" s="117">
        <f t="shared" si="0"/>
        <v>6.1</v>
      </c>
      <c r="D65" s="116">
        <v>6.1</v>
      </c>
      <c r="E65" s="116"/>
    </row>
    <row r="66" spans="1:5" ht="17.25" customHeight="1" x14ac:dyDescent="0.25">
      <c r="A66" s="19">
        <v>55</v>
      </c>
      <c r="B66" s="24" t="s">
        <v>56</v>
      </c>
      <c r="C66" s="117">
        <f t="shared" si="0"/>
        <v>5.0999999999999996</v>
      </c>
      <c r="D66" s="116">
        <v>5.0999999999999996</v>
      </c>
      <c r="E66" s="116"/>
    </row>
    <row r="67" spans="1:5" ht="18" customHeight="1" x14ac:dyDescent="0.25">
      <c r="A67" s="19">
        <v>56</v>
      </c>
      <c r="B67" s="24" t="s">
        <v>57</v>
      </c>
      <c r="C67" s="117">
        <f t="shared" si="0"/>
        <v>11.4</v>
      </c>
      <c r="D67" s="116">
        <v>11.4</v>
      </c>
      <c r="E67" s="116"/>
    </row>
    <row r="68" spans="1:5" ht="31.5" customHeight="1" x14ac:dyDescent="0.25">
      <c r="A68" s="19">
        <v>57</v>
      </c>
      <c r="B68" s="24" t="s">
        <v>58</v>
      </c>
      <c r="C68" s="117">
        <f t="shared" si="0"/>
        <v>59</v>
      </c>
      <c r="D68" s="116">
        <v>59</v>
      </c>
      <c r="E68" s="116"/>
    </row>
    <row r="69" spans="1:5" ht="18.75" customHeight="1" x14ac:dyDescent="0.25">
      <c r="A69" s="19">
        <v>58</v>
      </c>
      <c r="B69" s="24" t="s">
        <v>59</v>
      </c>
      <c r="C69" s="117">
        <f t="shared" si="0"/>
        <v>10.1</v>
      </c>
      <c r="D69" s="116">
        <v>10.1</v>
      </c>
      <c r="E69" s="116"/>
    </row>
    <row r="70" spans="1:5" ht="17.25" customHeight="1" x14ac:dyDescent="0.25">
      <c r="A70" s="19">
        <v>59</v>
      </c>
      <c r="B70" s="24" t="s">
        <v>60</v>
      </c>
      <c r="C70" s="117">
        <f t="shared" si="0"/>
        <v>66.7</v>
      </c>
      <c r="D70" s="116">
        <v>66.7</v>
      </c>
      <c r="E70" s="116"/>
    </row>
    <row r="71" spans="1:5" ht="15" customHeight="1" x14ac:dyDescent="0.25">
      <c r="A71" s="19">
        <v>60</v>
      </c>
      <c r="B71" s="24" t="s">
        <v>61</v>
      </c>
      <c r="C71" s="117">
        <f t="shared" si="0"/>
        <v>11.3</v>
      </c>
      <c r="D71" s="116">
        <v>11.3</v>
      </c>
      <c r="E71" s="116"/>
    </row>
    <row r="72" spans="1:5" ht="31.5" x14ac:dyDescent="0.25">
      <c r="A72" s="19">
        <v>61</v>
      </c>
      <c r="B72" s="24" t="s">
        <v>62</v>
      </c>
      <c r="C72" s="117">
        <f t="shared" si="0"/>
        <v>4.8</v>
      </c>
      <c r="D72" s="116">
        <v>4.8</v>
      </c>
      <c r="E72" s="116"/>
    </row>
    <row r="73" spans="1:5" ht="18" customHeight="1" x14ac:dyDescent="0.25">
      <c r="A73" s="19">
        <v>62</v>
      </c>
      <c r="B73" s="24" t="s">
        <v>63</v>
      </c>
      <c r="C73" s="117">
        <f t="shared" si="0"/>
        <v>15.6</v>
      </c>
      <c r="D73" s="116">
        <v>15.6</v>
      </c>
      <c r="E73" s="116"/>
    </row>
    <row r="74" spans="1:5" ht="15" customHeight="1" x14ac:dyDescent="0.25">
      <c r="A74" s="19">
        <v>63</v>
      </c>
      <c r="B74" s="24" t="s">
        <v>65</v>
      </c>
      <c r="C74" s="117">
        <f t="shared" si="0"/>
        <v>3.9</v>
      </c>
      <c r="D74" s="116">
        <v>3.9</v>
      </c>
      <c r="E74" s="116"/>
    </row>
    <row r="75" spans="1:5" ht="18.75" customHeight="1" x14ac:dyDescent="0.25">
      <c r="A75" s="19">
        <v>64</v>
      </c>
      <c r="B75" s="24" t="s">
        <v>66</v>
      </c>
      <c r="C75" s="117">
        <f t="shared" si="0"/>
        <v>26.5</v>
      </c>
      <c r="D75" s="116">
        <v>26.5</v>
      </c>
      <c r="E75" s="116"/>
    </row>
    <row r="76" spans="1:5" ht="16.5" customHeight="1" x14ac:dyDescent="0.25">
      <c r="A76" s="19">
        <v>65</v>
      </c>
      <c r="B76" s="24" t="s">
        <v>67</v>
      </c>
      <c r="C76" s="117">
        <f t="shared" si="0"/>
        <v>9.6</v>
      </c>
      <c r="D76" s="116">
        <v>9.6</v>
      </c>
      <c r="E76" s="116"/>
    </row>
    <row r="77" spans="1:5" ht="18.75" customHeight="1" x14ac:dyDescent="0.25">
      <c r="A77" s="19">
        <v>66</v>
      </c>
      <c r="B77" s="24" t="s">
        <v>68</v>
      </c>
      <c r="C77" s="117">
        <f t="shared" si="0"/>
        <v>21.9</v>
      </c>
      <c r="D77" s="116">
        <v>21.9</v>
      </c>
      <c r="E77" s="116"/>
    </row>
    <row r="78" spans="1:5" ht="15" customHeight="1" x14ac:dyDescent="0.25">
      <c r="A78" s="19">
        <v>67</v>
      </c>
      <c r="B78" s="24" t="s">
        <v>69</v>
      </c>
      <c r="C78" s="117">
        <f t="shared" si="0"/>
        <v>1.4</v>
      </c>
      <c r="D78" s="116">
        <v>1.4</v>
      </c>
      <c r="E78" s="116"/>
    </row>
    <row r="79" spans="1:5" ht="14.25" customHeight="1" x14ac:dyDescent="0.25">
      <c r="A79" s="19">
        <v>68</v>
      </c>
      <c r="B79" s="24" t="s">
        <v>70</v>
      </c>
      <c r="C79" s="117">
        <f t="shared" ref="C79:C127" si="1">+D79+E79</f>
        <v>8</v>
      </c>
      <c r="D79" s="116">
        <v>8</v>
      </c>
      <c r="E79" s="116"/>
    </row>
    <row r="80" spans="1:5" x14ac:dyDescent="0.25">
      <c r="A80" s="19">
        <v>69</v>
      </c>
      <c r="B80" s="24" t="s">
        <v>71</v>
      </c>
      <c r="C80" s="117">
        <f t="shared" si="1"/>
        <v>16.7</v>
      </c>
      <c r="D80" s="116">
        <v>16.7</v>
      </c>
      <c r="E80" s="116"/>
    </row>
    <row r="81" spans="1:5" x14ac:dyDescent="0.25">
      <c r="A81" s="19">
        <v>70</v>
      </c>
      <c r="B81" s="24" t="s">
        <v>128</v>
      </c>
      <c r="C81" s="117">
        <f t="shared" si="1"/>
        <v>1.2</v>
      </c>
      <c r="D81" s="116">
        <v>1.2</v>
      </c>
      <c r="E81" s="116"/>
    </row>
    <row r="82" spans="1:5" x14ac:dyDescent="0.25">
      <c r="A82" s="19">
        <v>71</v>
      </c>
      <c r="B82" s="24" t="s">
        <v>72</v>
      </c>
      <c r="C82" s="117">
        <f t="shared" si="1"/>
        <v>17.899999999999999</v>
      </c>
      <c r="D82" s="116">
        <v>17.899999999999999</v>
      </c>
      <c r="E82" s="116"/>
    </row>
    <row r="83" spans="1:5" x14ac:dyDescent="0.25">
      <c r="A83" s="19">
        <v>72</v>
      </c>
      <c r="B83" s="24" t="s">
        <v>73</v>
      </c>
      <c r="C83" s="117">
        <f t="shared" si="1"/>
        <v>5</v>
      </c>
      <c r="D83" s="116">
        <v>5</v>
      </c>
      <c r="E83" s="116"/>
    </row>
    <row r="84" spans="1:5" x14ac:dyDescent="0.25">
      <c r="A84" s="19">
        <v>73</v>
      </c>
      <c r="B84" s="24" t="s">
        <v>74</v>
      </c>
      <c r="C84" s="117">
        <f t="shared" si="1"/>
        <v>13.5</v>
      </c>
      <c r="D84" s="116">
        <v>13.5</v>
      </c>
      <c r="E84" s="116"/>
    </row>
    <row r="85" spans="1:5" x14ac:dyDescent="0.25">
      <c r="A85" s="19">
        <v>74</v>
      </c>
      <c r="B85" s="24" t="s">
        <v>75</v>
      </c>
      <c r="C85" s="117">
        <f t="shared" si="1"/>
        <v>4.5</v>
      </c>
      <c r="D85" s="116">
        <v>4.5</v>
      </c>
      <c r="E85" s="116"/>
    </row>
    <row r="86" spans="1:5" x14ac:dyDescent="0.25">
      <c r="A86" s="19">
        <v>75</v>
      </c>
      <c r="B86" s="24" t="s">
        <v>76</v>
      </c>
      <c r="C86" s="117">
        <f t="shared" si="1"/>
        <v>12.8</v>
      </c>
      <c r="D86" s="116">
        <v>12.8</v>
      </c>
      <c r="E86" s="116"/>
    </row>
    <row r="87" spans="1:5" x14ac:dyDescent="0.25">
      <c r="A87" s="19">
        <v>76</v>
      </c>
      <c r="B87" s="25" t="s">
        <v>77</v>
      </c>
      <c r="C87" s="117">
        <f t="shared" si="1"/>
        <v>2.5</v>
      </c>
      <c r="D87" s="116">
        <v>2.5</v>
      </c>
      <c r="E87" s="116"/>
    </row>
    <row r="88" spans="1:5" ht="15" customHeight="1" x14ac:dyDescent="0.25">
      <c r="A88" s="19">
        <v>77</v>
      </c>
      <c r="B88" s="24" t="s">
        <v>78</v>
      </c>
      <c r="C88" s="117">
        <f t="shared" si="1"/>
        <v>4.7</v>
      </c>
      <c r="D88" s="116">
        <v>4.7</v>
      </c>
      <c r="E88" s="116"/>
    </row>
    <row r="89" spans="1:5" ht="15" customHeight="1" x14ac:dyDescent="0.25">
      <c r="A89" s="19">
        <v>78</v>
      </c>
      <c r="B89" s="24" t="s">
        <v>80</v>
      </c>
      <c r="C89" s="117">
        <f t="shared" si="1"/>
        <v>6.6</v>
      </c>
      <c r="D89" s="116">
        <v>6.6</v>
      </c>
      <c r="E89" s="116"/>
    </row>
    <row r="90" spans="1:5" ht="15" customHeight="1" x14ac:dyDescent="0.25">
      <c r="A90" s="19">
        <v>79</v>
      </c>
      <c r="B90" s="24" t="s">
        <v>81</v>
      </c>
      <c r="C90" s="117">
        <f t="shared" si="1"/>
        <v>2.2999999999999998</v>
      </c>
      <c r="D90" s="116">
        <v>2.2999999999999998</v>
      </c>
      <c r="E90" s="116"/>
    </row>
    <row r="91" spans="1:5" ht="15" customHeight="1" x14ac:dyDescent="0.25">
      <c r="A91" s="19">
        <v>80</v>
      </c>
      <c r="B91" s="24" t="s">
        <v>82</v>
      </c>
      <c r="C91" s="117">
        <f t="shared" si="1"/>
        <v>26.5</v>
      </c>
      <c r="D91" s="116">
        <v>26.5</v>
      </c>
      <c r="E91" s="116"/>
    </row>
    <row r="92" spans="1:5" ht="15" customHeight="1" x14ac:dyDescent="0.25">
      <c r="A92" s="19">
        <v>81</v>
      </c>
      <c r="B92" s="24" t="s">
        <v>83</v>
      </c>
      <c r="C92" s="117">
        <f t="shared" si="1"/>
        <v>10.8</v>
      </c>
      <c r="D92" s="116">
        <v>10.8</v>
      </c>
      <c r="E92" s="116"/>
    </row>
    <row r="93" spans="1:5" ht="15" customHeight="1" x14ac:dyDescent="0.25">
      <c r="A93" s="19">
        <v>82</v>
      </c>
      <c r="B93" s="24" t="s">
        <v>84</v>
      </c>
      <c r="C93" s="117">
        <f t="shared" si="1"/>
        <v>13</v>
      </c>
      <c r="D93" s="116">
        <v>13</v>
      </c>
      <c r="E93" s="116"/>
    </row>
    <row r="94" spans="1:5" ht="14.25" customHeight="1" x14ac:dyDescent="0.25">
      <c r="A94" s="19">
        <v>83</v>
      </c>
      <c r="B94" s="24" t="s">
        <v>85</v>
      </c>
      <c r="C94" s="117">
        <f t="shared" si="1"/>
        <v>27</v>
      </c>
      <c r="D94" s="116">
        <v>27</v>
      </c>
      <c r="E94" s="116"/>
    </row>
    <row r="95" spans="1:5" ht="15" customHeight="1" x14ac:dyDescent="0.25">
      <c r="A95" s="19">
        <v>84</v>
      </c>
      <c r="B95" s="24" t="s">
        <v>86</v>
      </c>
      <c r="C95" s="117">
        <f t="shared" si="1"/>
        <v>8.6999999999999993</v>
      </c>
      <c r="D95" s="116">
        <v>8.6999999999999993</v>
      </c>
      <c r="E95" s="116"/>
    </row>
    <row r="96" spans="1:5" ht="15" customHeight="1" x14ac:dyDescent="0.25">
      <c r="A96" s="19">
        <v>85</v>
      </c>
      <c r="B96" s="24" t="s">
        <v>87</v>
      </c>
      <c r="C96" s="117">
        <f t="shared" si="1"/>
        <v>18.100000000000001</v>
      </c>
      <c r="D96" s="116">
        <v>18.100000000000001</v>
      </c>
      <c r="E96" s="116"/>
    </row>
    <row r="97" spans="1:5" ht="15" customHeight="1" x14ac:dyDescent="0.25">
      <c r="A97" s="19">
        <v>86</v>
      </c>
      <c r="B97" s="24" t="s">
        <v>88</v>
      </c>
      <c r="C97" s="117">
        <f t="shared" si="1"/>
        <v>11.2</v>
      </c>
      <c r="D97" s="116">
        <v>11.2</v>
      </c>
      <c r="E97" s="116"/>
    </row>
    <row r="98" spans="1:5" ht="15" customHeight="1" x14ac:dyDescent="0.25">
      <c r="A98" s="19">
        <v>87</v>
      </c>
      <c r="B98" s="24" t="s">
        <v>89</v>
      </c>
      <c r="C98" s="117">
        <f t="shared" si="1"/>
        <v>13.4</v>
      </c>
      <c r="D98" s="116">
        <v>13.4</v>
      </c>
      <c r="E98" s="116"/>
    </row>
    <row r="99" spans="1:5" ht="15" customHeight="1" x14ac:dyDescent="0.25">
      <c r="A99" s="19">
        <v>88</v>
      </c>
      <c r="B99" s="24" t="s">
        <v>91</v>
      </c>
      <c r="C99" s="117">
        <f t="shared" si="1"/>
        <v>1.5</v>
      </c>
      <c r="D99" s="116">
        <v>1.5</v>
      </c>
      <c r="E99" s="116"/>
    </row>
    <row r="100" spans="1:5" ht="15" customHeight="1" x14ac:dyDescent="0.25">
      <c r="A100" s="19">
        <v>89</v>
      </c>
      <c r="B100" s="24" t="s">
        <v>92</v>
      </c>
      <c r="C100" s="117">
        <f t="shared" si="1"/>
        <v>11.5</v>
      </c>
      <c r="D100" s="116">
        <v>11.5</v>
      </c>
      <c r="E100" s="116"/>
    </row>
    <row r="101" spans="1:5" x14ac:dyDescent="0.25">
      <c r="A101" s="19">
        <v>90</v>
      </c>
      <c r="B101" s="24" t="s">
        <v>93</v>
      </c>
      <c r="C101" s="117">
        <f t="shared" si="1"/>
        <v>30.2</v>
      </c>
      <c r="D101" s="116">
        <v>30.2</v>
      </c>
      <c r="E101" s="116"/>
    </row>
    <row r="102" spans="1:5" ht="15" customHeight="1" x14ac:dyDescent="0.25">
      <c r="A102" s="19">
        <v>91</v>
      </c>
      <c r="B102" s="24" t="s">
        <v>94</v>
      </c>
      <c r="C102" s="117">
        <f t="shared" si="1"/>
        <v>0.1</v>
      </c>
      <c r="D102" s="116">
        <v>0.1</v>
      </c>
      <c r="E102" s="116"/>
    </row>
    <row r="103" spans="1:5" ht="15" customHeight="1" x14ac:dyDescent="0.25">
      <c r="A103" s="19">
        <v>92</v>
      </c>
      <c r="B103" s="24" t="s">
        <v>95</v>
      </c>
      <c r="C103" s="117">
        <f t="shared" si="1"/>
        <v>1.2</v>
      </c>
      <c r="D103" s="116">
        <v>1.2</v>
      </c>
      <c r="E103" s="116"/>
    </row>
    <row r="104" spans="1:5" ht="15" customHeight="1" x14ac:dyDescent="0.25">
      <c r="A104" s="19">
        <v>93</v>
      </c>
      <c r="B104" s="24" t="s">
        <v>96</v>
      </c>
      <c r="C104" s="117">
        <f t="shared" si="1"/>
        <v>9</v>
      </c>
      <c r="D104" s="116">
        <v>9</v>
      </c>
      <c r="E104" s="116"/>
    </row>
    <row r="105" spans="1:5" ht="15" customHeight="1" x14ac:dyDescent="0.25">
      <c r="A105" s="19">
        <v>94</v>
      </c>
      <c r="B105" s="24" t="s">
        <v>97</v>
      </c>
      <c r="C105" s="117">
        <f t="shared" si="1"/>
        <v>23.9</v>
      </c>
      <c r="D105" s="116">
        <v>23.9</v>
      </c>
      <c r="E105" s="116"/>
    </row>
    <row r="106" spans="1:5" ht="16.5" customHeight="1" x14ac:dyDescent="0.25">
      <c r="A106" s="19">
        <v>95</v>
      </c>
      <c r="B106" s="24" t="s">
        <v>98</v>
      </c>
      <c r="C106" s="117">
        <f t="shared" si="1"/>
        <v>24.6</v>
      </c>
      <c r="D106" s="116">
        <v>24.6</v>
      </c>
      <c r="E106" s="116"/>
    </row>
    <row r="107" spans="1:5" ht="15" customHeight="1" x14ac:dyDescent="0.25">
      <c r="A107" s="19">
        <v>96</v>
      </c>
      <c r="B107" s="24" t="s">
        <v>99</v>
      </c>
      <c r="C107" s="117">
        <f t="shared" si="1"/>
        <v>17.8</v>
      </c>
      <c r="D107" s="116">
        <v>17.8</v>
      </c>
      <c r="E107" s="116"/>
    </row>
    <row r="108" spans="1:5" ht="15" customHeight="1" x14ac:dyDescent="0.25">
      <c r="A108" s="19">
        <v>97</v>
      </c>
      <c r="B108" s="24" t="s">
        <v>100</v>
      </c>
      <c r="C108" s="117">
        <f t="shared" si="1"/>
        <v>14.7</v>
      </c>
      <c r="D108" s="116">
        <v>14.7</v>
      </c>
      <c r="E108" s="116"/>
    </row>
    <row r="109" spans="1:5" ht="15" customHeight="1" x14ac:dyDescent="0.25">
      <c r="A109" s="19">
        <v>98</v>
      </c>
      <c r="B109" s="24" t="s">
        <v>101</v>
      </c>
      <c r="C109" s="117">
        <f t="shared" si="1"/>
        <v>19.399999999999999</v>
      </c>
      <c r="D109" s="116">
        <v>19.399999999999999</v>
      </c>
      <c r="E109" s="116"/>
    </row>
    <row r="110" spans="1:5" ht="15" customHeight="1" x14ac:dyDescent="0.25">
      <c r="A110" s="19">
        <v>99</v>
      </c>
      <c r="B110" s="24" t="s">
        <v>102</v>
      </c>
      <c r="C110" s="117">
        <f t="shared" si="1"/>
        <v>35.299999999999997</v>
      </c>
      <c r="D110" s="116">
        <v>35.299999999999997</v>
      </c>
      <c r="E110" s="116"/>
    </row>
    <row r="111" spans="1:5" ht="33" customHeight="1" x14ac:dyDescent="0.25">
      <c r="A111" s="19">
        <v>100</v>
      </c>
      <c r="B111" s="24" t="s">
        <v>103</v>
      </c>
      <c r="C111" s="117">
        <f t="shared" si="1"/>
        <v>31.2</v>
      </c>
      <c r="D111" s="116">
        <v>31.2</v>
      </c>
      <c r="E111" s="116"/>
    </row>
    <row r="112" spans="1:5" ht="15" customHeight="1" x14ac:dyDescent="0.25">
      <c r="A112" s="19">
        <v>101</v>
      </c>
      <c r="B112" s="24" t="s">
        <v>105</v>
      </c>
      <c r="C112" s="117">
        <f t="shared" si="1"/>
        <v>30.3</v>
      </c>
      <c r="D112" s="116">
        <v>30.3</v>
      </c>
      <c r="E112" s="116"/>
    </row>
    <row r="113" spans="1:5" ht="15" customHeight="1" x14ac:dyDescent="0.25">
      <c r="A113" s="19">
        <v>102</v>
      </c>
      <c r="B113" s="24" t="s">
        <v>106</v>
      </c>
      <c r="C113" s="117">
        <f t="shared" si="1"/>
        <v>39.4</v>
      </c>
      <c r="D113" s="116">
        <v>39.4</v>
      </c>
      <c r="E113" s="116"/>
    </row>
    <row r="114" spans="1:5" x14ac:dyDescent="0.25">
      <c r="A114" s="19">
        <v>103</v>
      </c>
      <c r="B114" s="24" t="s">
        <v>107</v>
      </c>
      <c r="C114" s="117">
        <f t="shared" si="1"/>
        <v>17.3</v>
      </c>
      <c r="D114" s="116">
        <v>17.3</v>
      </c>
      <c r="E114" s="116"/>
    </row>
    <row r="115" spans="1:5" ht="15" customHeight="1" x14ac:dyDescent="0.25">
      <c r="A115" s="19">
        <v>104</v>
      </c>
      <c r="B115" s="24" t="s">
        <v>108</v>
      </c>
      <c r="C115" s="117">
        <f t="shared" si="1"/>
        <v>11.9</v>
      </c>
      <c r="D115" s="116">
        <v>11.9</v>
      </c>
      <c r="E115" s="116"/>
    </row>
    <row r="116" spans="1:5" s="89" customFormat="1" ht="31.5" customHeight="1" x14ac:dyDescent="0.25">
      <c r="A116" s="19">
        <v>105</v>
      </c>
      <c r="B116" s="24" t="s">
        <v>109</v>
      </c>
      <c r="C116" s="117">
        <f t="shared" si="1"/>
        <v>12.6</v>
      </c>
      <c r="D116" s="116">
        <v>12.6</v>
      </c>
      <c r="E116" s="115"/>
    </row>
    <row r="117" spans="1:5" ht="15" customHeight="1" x14ac:dyDescent="0.25">
      <c r="A117" s="19">
        <v>106</v>
      </c>
      <c r="B117" s="24" t="s">
        <v>110</v>
      </c>
      <c r="C117" s="117">
        <f t="shared" si="1"/>
        <v>1.3</v>
      </c>
      <c r="D117" s="116">
        <v>1.3</v>
      </c>
      <c r="E117" s="116"/>
    </row>
    <row r="118" spans="1:5" ht="17.25" customHeight="1" x14ac:dyDescent="0.25">
      <c r="A118" s="19">
        <v>107</v>
      </c>
      <c r="B118" s="24" t="s">
        <v>120</v>
      </c>
      <c r="C118" s="117">
        <f t="shared" si="1"/>
        <v>39.9</v>
      </c>
      <c r="D118" s="116">
        <v>39.9</v>
      </c>
      <c r="E118" s="116"/>
    </row>
    <row r="119" spans="1:5" ht="19.5" customHeight="1" x14ac:dyDescent="0.25">
      <c r="A119" s="19">
        <v>108</v>
      </c>
      <c r="B119" s="24" t="s">
        <v>111</v>
      </c>
      <c r="C119" s="117">
        <f t="shared" si="1"/>
        <v>0.5</v>
      </c>
      <c r="D119" s="116">
        <v>0.5</v>
      </c>
      <c r="E119" s="116"/>
    </row>
    <row r="120" spans="1:5" ht="36.75" customHeight="1" x14ac:dyDescent="0.25">
      <c r="A120" s="19">
        <v>109</v>
      </c>
      <c r="B120" s="29" t="s">
        <v>266</v>
      </c>
      <c r="C120" s="114">
        <f>SUM(C122:C127)</f>
        <v>1590.4829999999999</v>
      </c>
      <c r="D120" s="114">
        <f>SUM(D122:D127)</f>
        <v>19.7</v>
      </c>
      <c r="E120" s="114">
        <f>SUM(E122:E127)</f>
        <v>1570.7829999999999</v>
      </c>
    </row>
    <row r="121" spans="1:5" ht="18" customHeight="1" x14ac:dyDescent="0.25">
      <c r="A121" s="19">
        <v>110</v>
      </c>
      <c r="B121" s="107" t="s">
        <v>5</v>
      </c>
      <c r="C121" s="114"/>
      <c r="D121" s="116"/>
      <c r="E121" s="116"/>
    </row>
    <row r="122" spans="1:5" ht="18" customHeight="1" x14ac:dyDescent="0.25">
      <c r="A122" s="19">
        <v>111</v>
      </c>
      <c r="B122" s="21" t="s">
        <v>13</v>
      </c>
      <c r="C122" s="117">
        <f t="shared" si="1"/>
        <v>218.1</v>
      </c>
      <c r="D122" s="116"/>
      <c r="E122" s="116">
        <v>218.1</v>
      </c>
    </row>
    <row r="123" spans="1:5" x14ac:dyDescent="0.25">
      <c r="A123" s="19">
        <v>112</v>
      </c>
      <c r="B123" s="24" t="s">
        <v>321</v>
      </c>
      <c r="C123" s="117">
        <f>+D123+E123</f>
        <v>1352.683</v>
      </c>
      <c r="D123" s="116"/>
      <c r="E123" s="118">
        <f>1004.924+347.759</f>
        <v>1352.683</v>
      </c>
    </row>
    <row r="124" spans="1:5" ht="15" customHeight="1" x14ac:dyDescent="0.25">
      <c r="A124" s="19">
        <v>113</v>
      </c>
      <c r="B124" s="21" t="s">
        <v>114</v>
      </c>
      <c r="C124" s="117">
        <f t="shared" si="1"/>
        <v>2.4</v>
      </c>
      <c r="D124" s="116">
        <v>2.4</v>
      </c>
      <c r="E124" s="116"/>
    </row>
    <row r="125" spans="1:5" ht="15" customHeight="1" x14ac:dyDescent="0.25">
      <c r="A125" s="19">
        <v>114</v>
      </c>
      <c r="B125" s="21" t="s">
        <v>115</v>
      </c>
      <c r="C125" s="117">
        <f t="shared" si="1"/>
        <v>10.6</v>
      </c>
      <c r="D125" s="116">
        <v>10.6</v>
      </c>
      <c r="E125" s="116"/>
    </row>
    <row r="126" spans="1:5" ht="15" customHeight="1" x14ac:dyDescent="0.25">
      <c r="A126" s="19">
        <v>115</v>
      </c>
      <c r="B126" s="21" t="s">
        <v>116</v>
      </c>
      <c r="C126" s="117">
        <f t="shared" si="1"/>
        <v>5</v>
      </c>
      <c r="D126" s="116">
        <v>5</v>
      </c>
      <c r="E126" s="116"/>
    </row>
    <row r="127" spans="1:5" x14ac:dyDescent="0.25">
      <c r="A127" s="19">
        <v>116</v>
      </c>
      <c r="B127" s="24" t="s">
        <v>117</v>
      </c>
      <c r="C127" s="117">
        <f t="shared" si="1"/>
        <v>1.7</v>
      </c>
      <c r="D127" s="116">
        <v>1.7</v>
      </c>
      <c r="E127" s="116"/>
    </row>
    <row r="128" spans="1:5" x14ac:dyDescent="0.25">
      <c r="A128" s="19">
        <v>117</v>
      </c>
      <c r="B128" s="29" t="s">
        <v>272</v>
      </c>
      <c r="C128" s="114">
        <f>+C130+C131</f>
        <v>135.69999999999999</v>
      </c>
      <c r="D128" s="114">
        <f>+D130+D131</f>
        <v>8</v>
      </c>
      <c r="E128" s="114">
        <f>+E130+E131</f>
        <v>127.7</v>
      </c>
    </row>
    <row r="129" spans="1:6" x14ac:dyDescent="0.25">
      <c r="A129" s="19">
        <v>118</v>
      </c>
      <c r="B129" s="107" t="s">
        <v>5</v>
      </c>
      <c r="C129" s="114"/>
      <c r="D129" s="114"/>
      <c r="E129" s="114"/>
    </row>
    <row r="130" spans="1:6" x14ac:dyDescent="0.25">
      <c r="A130" s="19">
        <v>119</v>
      </c>
      <c r="B130" s="90" t="s">
        <v>322</v>
      </c>
      <c r="C130" s="117">
        <f>+D130+E130</f>
        <v>8</v>
      </c>
      <c r="D130" s="117">
        <v>8</v>
      </c>
      <c r="E130" s="114"/>
    </row>
    <row r="131" spans="1:6" ht="31.5" x14ac:dyDescent="0.25">
      <c r="A131" s="19">
        <v>120</v>
      </c>
      <c r="B131" s="24" t="s">
        <v>275</v>
      </c>
      <c r="C131" s="117">
        <f>+D131+E131</f>
        <v>127.7</v>
      </c>
      <c r="D131" s="116"/>
      <c r="E131" s="116">
        <v>127.7</v>
      </c>
    </row>
    <row r="132" spans="1:6" x14ac:dyDescent="0.25">
      <c r="A132" s="19">
        <v>121</v>
      </c>
      <c r="B132" s="29" t="s">
        <v>323</v>
      </c>
      <c r="C132" s="104">
        <f>+C12+C13+C16+C17+C20+C27+C34+C120+C128</f>
        <v>18676.282999999999</v>
      </c>
      <c r="D132" s="104">
        <f>+D12+D13+D16+D17+D20+D27+D34+D120+D128</f>
        <v>1531.6000000000004</v>
      </c>
      <c r="E132" s="104">
        <f>+E12+E13+E16+E17+E20+E27+E34+E120+E128</f>
        <v>17144.683000000001</v>
      </c>
      <c r="F132" s="92"/>
    </row>
    <row r="133" spans="1:6" x14ac:dyDescent="0.25">
      <c r="B133" s="108"/>
      <c r="C133" s="108"/>
    </row>
    <row r="134" spans="1:6" x14ac:dyDescent="0.25">
      <c r="B134" s="109"/>
      <c r="C134" s="110"/>
    </row>
    <row r="135" spans="1:6" x14ac:dyDescent="0.25">
      <c r="B135" s="108"/>
      <c r="C135" s="111"/>
    </row>
  </sheetData>
  <mergeCells count="5">
    <mergeCell ref="A6:E6"/>
    <mergeCell ref="A9:A10"/>
    <mergeCell ref="B9:B10"/>
    <mergeCell ref="C9:C10"/>
    <mergeCell ref="D9:E9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</vt:lpstr>
      <vt:lpstr>1 pr. asignavimai</vt:lpstr>
      <vt:lpstr>2 pr.</vt:lpstr>
      <vt:lpstr>3 pr.</vt:lpstr>
      <vt:lpstr>4pr.</vt:lpstr>
      <vt:lpstr>5 pr.</vt:lpstr>
      <vt:lpstr>'1 pr. asignavimai'!Print_Titles</vt:lpstr>
      <vt:lpstr>'1 pr. pajamos'!Print_Titles</vt:lpstr>
      <vt:lpstr>'2 pr.'!Print_Titles</vt:lpstr>
      <vt:lpstr>'4pr.'!Print_Titles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2014-01-29T07:56:09Z</cp:lastPrinted>
  <dcterms:created xsi:type="dcterms:W3CDTF">2013-11-22T06:09:34Z</dcterms:created>
  <dcterms:modified xsi:type="dcterms:W3CDTF">2014-02-17T07:00:30Z</dcterms:modified>
</cp:coreProperties>
</file>