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Šios_darbaknygės" defaultThemeVersion="124226"/>
  <bookViews>
    <workbookView xWindow="30" yWindow="165" windowWidth="19170" windowHeight="11820"/>
  </bookViews>
  <sheets>
    <sheet name="Ataskaita" sheetId="10" r:id="rId1"/>
    <sheet name="Priemonių suvestinių" sheetId="9" r:id="rId2"/>
  </sheets>
  <definedNames>
    <definedName name="_xlnm.Print_Area" localSheetId="1">'Priemonių suvestinių'!$A$1:$O$108</definedName>
    <definedName name="_xlnm.Print_Titles" localSheetId="1">'Priemonių suvestinių'!$4:$6</definedName>
  </definedNames>
  <calcPr calcId="145621"/>
</workbook>
</file>

<file path=xl/calcChain.xml><?xml version="1.0" encoding="utf-8"?>
<calcChain xmlns="http://schemas.openxmlformats.org/spreadsheetml/2006/main">
  <c r="J91" i="9" l="1"/>
  <c r="J94" i="9"/>
  <c r="I86" i="9" l="1"/>
  <c r="J86" i="9"/>
  <c r="J34" i="9" l="1"/>
  <c r="J33" i="9"/>
  <c r="J52" i="9" s="1"/>
  <c r="J79" i="9" l="1"/>
  <c r="J65" i="9"/>
  <c r="J80" i="9" l="1"/>
  <c r="J107" i="9"/>
  <c r="J106" i="9"/>
  <c r="J104" i="9"/>
  <c r="J103" i="9"/>
  <c r="H107" i="9"/>
  <c r="H106" i="9"/>
  <c r="H104" i="9"/>
  <c r="I78" i="9"/>
  <c r="H77" i="9"/>
  <c r="H78" i="9" s="1"/>
  <c r="H103" i="9" l="1"/>
  <c r="H102" i="9" s="1"/>
  <c r="H108" i="9" s="1"/>
  <c r="J105" i="9"/>
  <c r="J102" i="9"/>
  <c r="J108" i="9" s="1"/>
  <c r="H105" i="9"/>
  <c r="I62" i="9" l="1"/>
  <c r="J95" i="9"/>
  <c r="J96" i="9" s="1"/>
  <c r="J97" i="9" s="1"/>
  <c r="H94" i="9"/>
  <c r="H91" i="9"/>
  <c r="H86" i="9"/>
  <c r="H87" i="9" s="1"/>
  <c r="H76" i="9"/>
  <c r="H73" i="9"/>
  <c r="H70" i="9"/>
  <c r="H64" i="9"/>
  <c r="H62" i="9"/>
  <c r="H59" i="9"/>
  <c r="H51" i="9"/>
  <c r="H47" i="9"/>
  <c r="H42" i="9"/>
  <c r="H33" i="9"/>
  <c r="H52" i="9" l="1"/>
  <c r="H65" i="9"/>
  <c r="H95" i="9"/>
  <c r="H96" i="9" s="1"/>
  <c r="H79" i="9"/>
  <c r="H80" i="9" l="1"/>
  <c r="H97" i="9" s="1"/>
  <c r="I42" i="9"/>
  <c r="I76" i="9" l="1"/>
  <c r="I64" i="9"/>
  <c r="I104" i="9"/>
  <c r="I107" i="9"/>
  <c r="I59" i="9"/>
  <c r="I106" i="9"/>
  <c r="I65" i="9" l="1"/>
  <c r="I105" i="9"/>
  <c r="I47" i="9"/>
  <c r="I70" i="9"/>
  <c r="I73" i="9"/>
  <c r="I87" i="9"/>
  <c r="I94" i="9"/>
  <c r="I51" i="9"/>
  <c r="I103" i="9"/>
  <c r="I102" i="9" s="1"/>
  <c r="I91" i="9"/>
  <c r="I33" i="9"/>
  <c r="I52" i="9" l="1"/>
  <c r="I79" i="9"/>
  <c r="I80" i="9" s="1"/>
  <c r="I95" i="9"/>
  <c r="I96" i="9" s="1"/>
  <c r="I108" i="9"/>
  <c r="I97" i="9" l="1"/>
</calcChain>
</file>

<file path=xl/comments1.xml><?xml version="1.0" encoding="utf-8"?>
<comments xmlns="http://schemas.openxmlformats.org/spreadsheetml/2006/main">
  <authors>
    <author>Audra Cepiene</author>
  </authors>
  <commentList>
    <comment ref="D77" authorId="0">
      <text>
        <r>
          <rPr>
            <b/>
            <sz val="9"/>
            <color indexed="81"/>
            <rFont val="Tahoma"/>
            <family val="2"/>
            <charset val="186"/>
          </rPr>
          <t>Audra Cepiene:</t>
        </r>
        <r>
          <rPr>
            <sz val="9"/>
            <color indexed="81"/>
            <rFont val="Tahoma"/>
            <family val="2"/>
            <charset val="186"/>
          </rPr>
          <t xml:space="preserve">
Įtraukta priemonė, kur GIS pateikė metų pradžioje, bet į mūsų planą nebuvo įtraukta</t>
        </r>
      </text>
    </comment>
  </commentList>
</comments>
</file>

<file path=xl/sharedStrings.xml><?xml version="1.0" encoding="utf-8"?>
<sst xmlns="http://schemas.openxmlformats.org/spreadsheetml/2006/main" count="275" uniqueCount="174">
  <si>
    <t>tūkst. Lt</t>
  </si>
  <si>
    <t>Uždavinio kodas</t>
  </si>
  <si>
    <t>Priemonės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</si>
  <si>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</si>
  <si>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</si>
  <si>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</si>
  <si>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</si>
  <si>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</si>
  <si>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</si>
  <si>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</si>
  <si>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</si>
  <si>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</si>
  <si>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</si>
  <si>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</si>
  <si>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</si>
  <si>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</si>
  <si>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</si>
  <si>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</si>
  <si>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</si>
  <si>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</si>
  <si>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SB</t>
  </si>
  <si>
    <t>03</t>
  </si>
  <si>
    <t>04</t>
  </si>
  <si>
    <t>05</t>
  </si>
  <si>
    <t>Užtikrinti kompleksišką ir darnų miesto planavimą</t>
  </si>
  <si>
    <t>Rengti miesto teritorijų planavimo bei susijusius dokumentus</t>
  </si>
  <si>
    <t>ES</t>
  </si>
  <si>
    <t xml:space="preserve">B </t>
  </si>
  <si>
    <t>I etape parengta planų iš viso, vnt.</t>
  </si>
  <si>
    <t>II etape parengta planų iš viso, vnt.</t>
  </si>
  <si>
    <t>Parengta planų, vnt.</t>
  </si>
  <si>
    <t>Teritorijos tarp Senosios Smiltelės, Marių, Sirvytės ir kt. gatvių detaliojo plano parengimas</t>
  </si>
  <si>
    <t>Parengtas techninis projektas, vnt.</t>
  </si>
  <si>
    <t>Metinio architektūros darbų leidinio „Klaipėdos architektūra“  išleidimas ir architektūrinės parodos su aptarimu organizavimas</t>
  </si>
  <si>
    <t>Leidinys „Klaipėdos architektūra“, egz.</t>
  </si>
  <si>
    <t>Rengti atskirų žemės sklypų planus bei susijusius dokumentus</t>
  </si>
  <si>
    <t>Užtikrinti geoinformacinių sistemų (GIS) administravimą ir vykdomų geodezinių darbų kontrolę</t>
  </si>
  <si>
    <t>Žemės sklypų planų, prilyginamų detaliojo teritorijų planavimo dokumentams, rengimas</t>
  </si>
  <si>
    <t>Planų su kadastrinių matavimų duomenimis rengimas ir registravimas Nekilnojamojo turto registre</t>
  </si>
  <si>
    <t>Nuolatinių gyventojų iškėlimas iš Klaipėdos laisvosios ekonominės zonos ir kitų pramonės plėtros teritorijų</t>
  </si>
  <si>
    <t>Iškeldinta gyventojų</t>
  </si>
  <si>
    <t>Žemės paėmimo visuomenės poreikiams projektų rengimas</t>
  </si>
  <si>
    <t>Parengta žemės paėmimo visuomenės poreikiams projektų, vnt.</t>
  </si>
  <si>
    <t>Savivaldybės administracijos GIS programinės įrangos ir informacinių sistemų, veikiančių GIS pagrindu, atnaujinimas, papildymas</t>
  </si>
  <si>
    <t>Atnaujinta duomenų bazių, vnt.</t>
  </si>
  <si>
    <t>Topografinių-inžinerinių nuotraukų vykdymui reikalingų išeitinių duomenų išdavimas, atliktų geodezinių darbų kontrolės vykdymas</t>
  </si>
  <si>
    <t>Savivaldybės teritorijoje esančių geodezinių ženklų inventorizacija ir Klaipėdos miesto administracinės ribos posūkių taškų sunaikintų riboženklių atstatymas</t>
  </si>
  <si>
    <t>Inventorizuota geodezinių ženklų, %</t>
  </si>
  <si>
    <t>Užtikrinti Klaipėdos miesto nekilnojamojo kultūros paveldo išsaugojimą</t>
  </si>
  <si>
    <t>Apskaityti bei vertinti kultūros paveldo objektus</t>
  </si>
  <si>
    <t>Vykdyti kultūros paveldo objektų priežiūrą</t>
  </si>
  <si>
    <t>Kultūrinės vertės nustatymo objektų dokumentacijos parengimas</t>
  </si>
  <si>
    <t>Parengta techninių projektų, vnt.</t>
  </si>
  <si>
    <t>LRVB</t>
  </si>
  <si>
    <t>Parengta koncepcija, vnt.</t>
  </si>
  <si>
    <t>Skulptūrų parko (buv. senųjų miesto kapinių) sutvarkymo ir vizualinės informacinės sistemos sukūrimo koncepcijos parengimas</t>
  </si>
  <si>
    <t>Detaliųjų planų rengimas:</t>
  </si>
  <si>
    <t>Viešo naudojimo erdvių miesto istorinėje dalyje (U16) sutvarkymo detaliojo plano parengimas</t>
  </si>
  <si>
    <t>Žemės sklypo tarp Didžiosios Vandens g., Pasiuntinių g., Tomo g. ir Vežėjų g. detaliojo plano parengimas</t>
  </si>
  <si>
    <t xml:space="preserve">Gyvenamųjų teritorijų tarp Tilžės g., Baltikalnio g., Gluosnių g., kitų detaliai suplanuotų teritorijų ir Kooperacijos g. detalusis planas </t>
  </si>
  <si>
    <t>Klaipėdos miesto dviračių infrastruktūros plėtros specialusis planas</t>
  </si>
  <si>
    <t xml:space="preserve">Žardės piliakalnio gyvenamojo rajono inžinerinės ir susisiekimo infrastruktūros specialusis planas </t>
  </si>
  <si>
    <t>II etapas:</t>
  </si>
  <si>
    <r>
      <rPr>
        <b/>
        <sz val="10"/>
        <rFont val="Times New Roman"/>
        <family val="1"/>
        <charset val="186"/>
      </rPr>
      <t>III etapas</t>
    </r>
    <r>
      <rPr>
        <sz val="10"/>
        <rFont val="Times New Roman"/>
        <family val="1"/>
        <charset val="186"/>
      </rPr>
      <t>:</t>
    </r>
  </si>
  <si>
    <t>Rekreacinių teritorijų nuo Švyturio g., Melnragės, Girulių iki Karklės dviračių takų ir kraštovaizdžio specialiojo plano parengimas</t>
  </si>
  <si>
    <t xml:space="preserve">Senamiesčio centrinės dalies ir turgavietės detaliojo plano parengimas </t>
  </si>
  <si>
    <t>Teritorijos tarp Danės g. tęsinio, Artojų g., skvero ir Danės upės detaliojo plano parengimas</t>
  </si>
  <si>
    <t>Teritorijos tarp Baltijos pr., Minijos g., Dubysos g. ir Šilutės pl. detaliojo plano parengimas</t>
  </si>
  <si>
    <t>Girulių detaliojo plano parengimas</t>
  </si>
  <si>
    <t>110 kV įtampos oro linijos atšakos nuo Stadiono g. iki magistralinio kelio A13 pakeitimo kabeline linija specialiojo plano parengimas</t>
  </si>
  <si>
    <t>Žemės sklypų prie daugiabučių namų įteisinimas</t>
  </si>
  <si>
    <t>Suorganizuota paroda</t>
  </si>
  <si>
    <t>P2.2.2.2</t>
  </si>
  <si>
    <t>P2.4.1.1</t>
  </si>
  <si>
    <t>P2.4.1.2</t>
  </si>
  <si>
    <t>P3.2.1.5.</t>
  </si>
  <si>
    <t>Atnaujinta topografinių-inžinerinių nuotraukų kokybės tikrinimo programų, vnt.</t>
  </si>
  <si>
    <t>Parengta objektų kultūrinės vertės nustatymo dokumentacija, sk.</t>
  </si>
  <si>
    <t>Žemės sklypų planų rengimas:</t>
  </si>
  <si>
    <t>P2.2.2.4</t>
  </si>
  <si>
    <t>P2.4.3.3.</t>
  </si>
  <si>
    <t>Parengta planų, iš viso</t>
  </si>
  <si>
    <t>III etape parengta planų iš viso, vnt.</t>
  </si>
  <si>
    <t xml:space="preserve">Iš viso  programai: </t>
  </si>
  <si>
    <t>Klaipėdos mieto rytinės dalies A teritorijos susisiekimo infrastruktūros  vystymo specialiojo plano parengimas</t>
  </si>
  <si>
    <t>Danės upės pakrantės iki Joniškės ir Liepų g. detaliojo plano parengimas</t>
  </si>
  <si>
    <t>SB(L)</t>
  </si>
  <si>
    <r>
      <t xml:space="preserve">Programų lėšų likučių laikinai laisvos lėšos </t>
    </r>
    <r>
      <rPr>
        <b/>
        <sz val="10"/>
        <rFont val="Times New Roman"/>
        <family val="1"/>
        <charset val="186"/>
      </rPr>
      <t>SB(L)</t>
    </r>
  </si>
  <si>
    <t>Žemės sklypų Bangų g. 7, Gluosnių g. 8 ir juos supančios aplinkos detaliojo plano sprendinių keitimo teritorijos daliai prie Bangų gatvės detaliojo plano parengimas</t>
  </si>
  <si>
    <t xml:space="preserve">Žemės sklypo Danės g. 19, Klaipėdoje, ir jo supančios aplinkos detaliojo plano parengimas </t>
  </si>
  <si>
    <t xml:space="preserve">Gyvenamųjų teritorijų tarp Taikos pr., Tilžės g., Rumpiškės g., Sausio 15-osios g., kitų detaliai suplanuotų teritorijų, Ryšininkų g. ir Paryžiaus Komunos g. detalusis planas </t>
  </si>
  <si>
    <t xml:space="preserve">Smiltynės g. 1 ir 2 detaliojo plano parengimas </t>
  </si>
  <si>
    <t xml:space="preserve">~30 ha Smiltynės teritorijos prie jachtklubo detaliojo plano parengimas </t>
  </si>
  <si>
    <t>Senamiesčio ir miesto istorinės dalies viešųjų erdvių tvarkybos techninių projektų parengimas (2013 m. 1923 m. paminklo sukilėliams restauravimas)</t>
  </si>
  <si>
    <t>Atnaujintų GIS licencijuotų darbo vietų, vnt.</t>
  </si>
  <si>
    <t>Buvusių karinių objektų pajūryje pritaikymas rekreacinėms reikmėms: teritorijos nuo Audros g. tęsinio iki jūros, prie buvusių karinių objektų  (Antrojo pasaulinio karo vokiečių baterijos) Melnragės pajūryje iki Klaipėdos valstybinio jūrų uosto teritorijos prie šiaurinio molo detaliojo plano parengimas bei 2 teritorijų Smiltynėje detaliųjų planų parengimas</t>
  </si>
  <si>
    <t>Teritorijos tarp Tilžės gatvės, geležinkelio, Klemiškės g. ir kelio A13 detaliojo plano parengimas (sporto komplekso ir Kauno g. tęsinio)</t>
  </si>
  <si>
    <t>Medelyno teritorijos detaliojo plano parengimas</t>
  </si>
  <si>
    <t xml:space="preserve"> </t>
  </si>
  <si>
    <r>
      <t xml:space="preserve">ES projekto „Teritorinio planavimo dokumentų rengimas“ įgyvendinimas. </t>
    </r>
    <r>
      <rPr>
        <b/>
        <sz val="10"/>
        <rFont val="Times New Roman"/>
        <family val="1"/>
        <charset val="186"/>
      </rPr>
      <t>I etapas:</t>
    </r>
  </si>
  <si>
    <t>Klaipėdos m. žemės kadastro skaitmeninių duomenų įsigijimas</t>
  </si>
  <si>
    <t>Programos tikslo kodas</t>
  </si>
  <si>
    <t>Asignavimai (tūkst. Lt)</t>
  </si>
  <si>
    <t>Vertinimo kriterijaus</t>
  </si>
  <si>
    <t>Informacija apie pasiektus rezultatus, dumenys apie asignavimų panaudojimo tikslingumą</t>
  </si>
  <si>
    <t>Priežastys, dėl kurių planuotos rodiklių reikšmės nepasiektos</t>
  </si>
  <si>
    <t xml:space="preserve"> Pavadinimas</t>
  </si>
  <si>
    <t>planuotos reikšmės</t>
  </si>
  <si>
    <t>faktinės reikšmės</t>
  </si>
  <si>
    <t>2013 m. asignavimų patvirtintas planas*</t>
  </si>
  <si>
    <t>2013 m. asignavimų patikslintas planas**</t>
  </si>
  <si>
    <t>2013 m. panaudotos lėšos (kasinės išlaidos)</t>
  </si>
  <si>
    <t>4</t>
  </si>
  <si>
    <t xml:space="preserve">Suderintų teritorijų planavimo dokumentų (specialiųjų planų, detaliųjų planų) skaičius, vnt.  </t>
  </si>
  <si>
    <t>Visuomenės reikmėms atlaisvintos teritorijos plotas per ataskaitinį laikotarpį, ha</t>
  </si>
  <si>
    <t>Atnaujintas topografinių duomenų bazės plotas, ha</t>
  </si>
  <si>
    <t>Architektūros ir miesto planavimo skyrius</t>
  </si>
  <si>
    <t>Žemėtvarkos skyrius</t>
  </si>
  <si>
    <t>Geodezijos ir GIS skyrius</t>
  </si>
  <si>
    <t>&lt;24</t>
  </si>
  <si>
    <t>Paveldosaugos skyrius</t>
  </si>
  <si>
    <t>Į Lietuvos Respublikos nekilnojamųjų vertybių registrą įtrauktų Klaipėdos kultūros paveldo objektų (pastatų) skaičius, vnt.</t>
  </si>
  <si>
    <t>Kultūros paveldo objektų, kuriems atlikti tvarkybos darbai, dalis nuo visų kultūros paveldo objektų, %</t>
  </si>
  <si>
    <t xml:space="preserve">STRATEGINIO VEIKLOS PLANO VYKDYMO ATASKAITA </t>
  </si>
  <si>
    <t>(MIESTO URBANISTINIO PLANAVIMO  PROGRAMA (NR. 01))</t>
  </si>
  <si>
    <t>0</t>
  </si>
  <si>
    <t>Įsigyta sk. duomenų, vnt.</t>
  </si>
  <si>
    <t>Kt</t>
  </si>
  <si>
    <t>Registruotų sklypų ribų vektorinių duomenų naudojimas leis savivaldybės darbuotojams  išvengti klaidų ir padės greičiau atlikti  kasdieninius uždavinius</t>
  </si>
  <si>
    <t>** pagal Klaipėdos miesto savivaldybės tarybos 2013-11-28 sprendimą Nr. T2-279</t>
  </si>
  <si>
    <t>* pagal Klaipėdos miesto savivaldybės tarybos 2013-02-28 sprendimą Nr. T2-33</t>
  </si>
  <si>
    <t>Parengtas 2012 metais</t>
  </si>
  <si>
    <t>ĮVYKDYMO ATASKAITA</t>
  </si>
  <si>
    <t>faktiškai įvykdyta</t>
  </si>
  <si>
    <t>iš dalies įvykdyta</t>
  </si>
  <si>
    <t>neįvykdyta</t>
  </si>
  <si>
    <r>
      <rPr>
        <b/>
        <sz val="11"/>
        <rFont val="Times New Roman"/>
        <family val="1"/>
        <charset val="186"/>
      </rPr>
      <t>Pastaba</t>
    </r>
    <r>
      <rPr>
        <sz val="11"/>
        <rFont val="Times New Roman"/>
        <family val="1"/>
        <charset val="186"/>
      </rPr>
      <t>.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</si>
  <si>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</si>
  <si>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</si>
  <si>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</si>
  <si>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2013 M. KLAIPĖDOS MIESTO SAVIVALDYBĖS </t>
  </si>
  <si>
    <t>Specialiųjų planų ir techninių projektų rengimas</t>
  </si>
  <si>
    <t>Klaipėdos miesto šventinės puošybos sistemos ir įrangos, reprezentacinių zonų apšvietimo kompleksinio projekto parengimas</t>
  </si>
  <si>
    <t>2013 m. kultūros paveldo tvarkybos darbams nebuvo skirtas finanavimas</t>
  </si>
  <si>
    <r>
      <t xml:space="preserve">Dviejų daugiabučių gyvenamųjų namų kvartalų detaliųjų planų parengimas: </t>
    </r>
    <r>
      <rPr>
        <b/>
        <sz val="10"/>
        <rFont val="Times New Roman"/>
        <family val="1"/>
        <charset val="186"/>
      </rPr>
      <t>1.</t>
    </r>
    <r>
      <rPr>
        <sz val="10"/>
        <rFont val="Times New Roman"/>
        <family val="1"/>
        <charset val="186"/>
      </rPr>
      <t xml:space="preserve"> apie 23 ha teritorijos, ribojamos Stadiono g., Pušyno g., Švyturio g., Malūnininkų g., Sportininkų g. ir Dariaus ir Girėno g.; </t>
    </r>
    <r>
      <rPr>
        <b/>
        <sz val="10"/>
        <rFont val="Times New Roman"/>
        <family val="1"/>
        <charset val="186"/>
      </rPr>
      <t>2</t>
    </r>
    <r>
      <rPr>
        <sz val="10"/>
        <rFont val="Times New Roman"/>
        <family val="1"/>
        <charset val="186"/>
      </rPr>
      <t>. apie 13 ha teritorijos, ribojamos Kretingos g., „Žemynos“ gimnazijos sklypo riba, Klaipėdos universiteto sklypo riba ir Herkaus Manto g.</t>
    </r>
  </si>
  <si>
    <t>Parengti ir patvirtinti 4 detalieji planai: 1. apie 16 ha teritorijos, ribojamos Kretingos g., Panevėžio g., Liepojos g. ir Šiaurės pr.; 2. apie 38 ha teritorijos, ribojamos Taikos pr., Statybininkų pr., komercinės paskirties žemės sklypų Minijos gatvėje riba bei Smiltelės g.; 3. apie 120 ha teritorijos, ribojamos Šilutės pl., Smiltelės g., Taikos pr. ir Statybininkų pr.; 4. apie 71 ha teritorijos tarp Jūreivių g., Poilsio g., Strėvos g. tęsinio, Mituvos g., Žalgirio g., Kalnupės g., Nidos g. ir Rambyno g.</t>
  </si>
  <si>
    <t>Penkių daugiabučių gyvenamųjų namų kvartalų detaliųjų planų parengimas: 1. apie 16 ha teritorijos, ribojamos Kretingos g., Panevėžio g., Liepojos g. ir Šiaurės pr.; 2. apie 38 ha teritorijos, ribojamos Taikos pr., Statybininkų pr., komercinės paskirties žemės sklypų Minijos gatvėje riba bei Smiltelės g.; 3. apie 120 ha teritorijos, ribojamos Šilutės pl., Smiltelės g., Taikos pr. ir Statybininkų pr.; 4. apie 166 ha teritorijos, ribojamos Jūrininkų pr., Šilutės pl., Smiltelės g., ir  Liubeko g.; 5. apie 71 ha teritorijos tarp Jūreivių g., Poilsio g., Strėvos g. tęsinio, Mituvos g., Žalgirio g., Kalnupės g., Nidos g. ir Rambyno g.</t>
  </si>
  <si>
    <t>Paslaugos pirkimai įvyko pavėluotai, pagal sutartį paslaugos turi būti suteiktos iki 2014-03-04</t>
  </si>
  <si>
    <t>Sutartis turėjo būti įvykdyta iki 2013 m. gruodžio 15 d. Paslaugos nebuvo suteiktos laiku. Sutartis nutraukta dėl paslaugų teikėjo kaltės</t>
  </si>
  <si>
    <t>Nuolatinėje statybos komisijoje buvo derinami 93 teritorijų planavimo dokumentai (iš jų 59 detalieji planai, 34 teritorijų planavimo dokumentų tikslinimai). Suderintas 51 teritorijų planavimo dokumentas</t>
  </si>
  <si>
    <t>Teritorijos neatlaisvintos, nes neužbaigtas žemės paėmimo visuomenės poreikiams projektas</t>
  </si>
  <si>
    <t>Priemonė nebaigta vykdyti, nes nesuderinti institucijose: Senamiesčio centrinės dalies ir turgavietės detalusis planas, teritorijos tarp Baltijos pr., Minijos g., Dubysos g. ir Šilutės pl. ir Girulių detalusis planas bei rekreacinių teritorijų specialusis planas. Projekto I etapo sutartis  pratęsta iki 2014 m. liepos mėn.</t>
  </si>
  <si>
    <t>Detalusis planas parengtas, bus svarstomas nuolatinės statybos komisijos 2014-02-12 posėdyje. Lėšos numatytos 2014 m.</t>
  </si>
  <si>
    <t>Dėl viešųjų pirkimų metu pasiūlytų aukštesnių kainų buvo sumažintos darbų apimtys ir planų parengta mažiau</t>
  </si>
  <si>
    <t>Neskirtos valstybės biudžeto lėšos</t>
  </si>
  <si>
    <t>2013 m. nebuvo skirtos lėšos iš valstybės biudžeto kompensacijoms už paimtą turtą, nebuvo galima pasirašyti sutarčių su gyventojais, o nepasirašius sutarčių, žemės paėmimo visuomenės poreikiams projektas negalėjo būti užbaigtas</t>
  </si>
  <si>
    <t xml:space="preserve">Nebuvo organizuotas paslaugos pirkimas. Planuojama įvykdyti 2014-2015 m. </t>
  </si>
  <si>
    <t>Neįvyko konkursas dėl per didelės pasiūlytos kainos. Buvo pakoreguota techninė specifikacija ir pakartotinai teikta Viešųjų pirkimų skyriui</t>
  </si>
  <si>
    <t xml:space="preserve">Į Lietuvos Respublikos nekilnojamųjų vertybių registrą įtraukti 5 objektai ir 1 pastatų kompleksas (2 objektai):
1. Pastatas S. Daukanto g. 28;
2. Pastatas K. Donelaičio g. 3;
3. Pastatas Vilties g. 2;
4. Pastatų kompleksas Vytauto g. 4, 6, 8; 
5. Pastatas Vytauto g. 13
</t>
  </si>
  <si>
    <t>–</t>
  </si>
  <si>
    <t>MIESTO URBANISTINIO PLANAVIMO PROGRAMOS (NR. 01)</t>
  </si>
  <si>
    <t>(pagal planą arba geriau);</t>
  </si>
  <si>
    <t>(blogiau, nei planuota);</t>
  </si>
  <si>
    <r>
      <rPr>
        <b/>
        <sz val="12"/>
        <rFont val="Times New Roman"/>
        <family val="1"/>
        <charset val="186"/>
      </rPr>
      <t xml:space="preserve">Iš 2013 m. </t>
    </r>
    <r>
      <rPr>
        <sz val="12"/>
        <rFont val="Times New Roman"/>
        <family val="1"/>
        <charset val="186"/>
      </rPr>
      <t xml:space="preserve">planuotų įvykdyti 14 priemonių (kurioms patvirtinti / skirti asignavimai): </t>
    </r>
  </si>
  <si>
    <t>Detalusis planas patvirtintas,  tačiau už jo rengimą nesumokėta. Suteikti paslaugas vėluota 400 dienų, nuspręsta taikyti delspinigius</t>
  </si>
  <si>
    <t>Pagal  UAB „Nemuno deltos projektai“ pateiktą likusių darbų vykdymo grafiką planuojama baigti 2015 m. I ketvirtį</t>
  </si>
  <si>
    <t>Parengta ir patvirtinta koncepcija, t. y. atlikta 50 proc. darbų. Vėluojama dėl derinimo institucijose problemų, UAB „Geometra“ pateikė naują sutarties įvykdymo garantą, įsipareigojo baigti darbus iki 2014 m. birželio 30 d.</t>
  </si>
  <si>
    <t>Detaliojo plano rengimo paslauga nebuvo nupirkta, nes neapsispręsta dėl Muzikinio teatro vietos. Paslaugos pirkimas ir lėšos numatyti 2014 m.</t>
  </si>
  <si>
    <t xml:space="preserve">Planas baigiamas parengti ir artimiausiu metu bus pateiktas nuolatinei statybos komisijai </t>
  </si>
  <si>
    <t>Paslaugų teikėjų pasiūlyti įkainiai buvo mažesni, negu buvo suplanuota</t>
  </si>
  <si>
    <t>Detalusis planas rengiamas ne savivaldybės biudžeto lėšomis. Pagal Savivaldybės administracijos (organizatorės) ir uždarosios bendrovės „SBTF“ (planavimo iniciatorės) sudarytą detaliojo plano rengimo 2013 m. spalio 8 d. sutartį Nr. J9-1047  žemės sklypų Bangų g. 7, Gluosnių g. 8 ir juos supančios aplinkos detaliojo plano sprendinių keitimo teritorijos daliai prie Bangų gatvės detaliojo plano parengimą organizuoja ir finansuoja planavimo iniciatorė – UAB „SBTF“, savo nuožiūra pasirenka detaliojo plano rengėją. Detaliojo plano rengėjas yra UAB „Uostamiesčio projektas“. Detaliojo plano rengimo terminas yra 2013–2014 metai</t>
  </si>
  <si>
    <t>.</t>
  </si>
  <si>
    <r>
      <t>Asignavimų valdytojas –</t>
    </r>
    <r>
      <rPr>
        <sz val="12"/>
        <rFont val="Times New Roman"/>
        <family val="1"/>
        <charset val="186"/>
      </rPr>
      <t xml:space="preserve"> Urbanistinės plėtros departamentas (4), Investicijų ir ekonomikos departamentas (5).</t>
    </r>
  </si>
  <si>
    <r>
      <rPr>
        <b/>
        <sz val="12"/>
        <rFont val="Times New Roman"/>
        <family val="1"/>
        <charset val="186"/>
      </rPr>
      <t>Programą vykdė:</t>
    </r>
    <r>
      <rPr>
        <sz val="12"/>
        <rFont val="Times New Roman"/>
        <family val="1"/>
        <charset val="186"/>
      </rPr>
      <t xml:space="preserve"> Urbanistinės plėtros departamentas (Architektūros ir miesto planavimo skyrius, Geodezijos ir GIS skyrius, Žemėtvarkos ir teritorijų plėtros skyrius, Paveldosaugos skyrius), Investicijų ir ekonomikos departamentas (Projektų skyrius), Strategionio planavimo skyrius.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</si>
</sst>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t_-;\-* #,##0.00\ _L_t_-;_-* &quot;-&quot;??\ _L_t_-;_-@_-"/>
    <numFmt numFmtId="164" formatCode="0.0"/>
    <numFmt numFmtId="165" formatCode="#,##0.0"/>
  </numFmts>
  <fonts count="15" x14ac:knownFonts="1">
    <font>
      <sz val="10"/>
      <name val="Arial"/>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sz val="10"/>
      <name val="Arial"/>
      <family val="2"/>
      <charset val="186"/>
    </font>
    <font>
      <sz val="9"/>
      <name val="Times New Roman"/>
      <family val="1"/>
      <charset val="186"/>
    </font>
    <font>
      <sz val="9"/>
      <color indexed="81"/>
      <name val="Tahoma"/>
      <family val="2"/>
      <charset val="186"/>
    </font>
    <font>
      <b/>
      <sz val="9"/>
      <color indexed="81"/>
      <name val="Tahoma"/>
      <family val="2"/>
      <charset val="186"/>
    </font>
    <font>
      <sz val="10"/>
      <name val="Times New Roman"/>
      <family val="1"/>
    </font>
    <font>
      <sz val="11"/>
      <name val="Times New Roman"/>
      <family val="1"/>
      <charset val="186"/>
    </font>
    <font>
      <b/>
      <sz val="11"/>
      <name val="Times New Roman"/>
      <family val="1"/>
      <charset val="186"/>
    </font>
    <font>
      <sz val="10"/>
      <name val="Arial"/>
      <family val="2"/>
      <charset val="186"/>
    </font>
    <font>
      <b/>
      <sz val="12"/>
      <name val="Times New Roman"/>
      <family val="1"/>
      <charset val="186"/>
    </font>
    <font>
      <sz val="10"/>
      <color rgb="FFFF0000"/>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rgb="FFCCEC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s>
  <cellStyleXfs count="2">
    <xf numFmtId="0" fontId="0" fillId="0" borderId="0"/>
    <xf numFmtId="43" fontId="12" fillId="0" borderId="0" applyFont="0" applyFill="0" applyBorder="0" applyAlignment="0" applyProtection="0"/>
  </cellStyleXfs>
  <cellXfs count="571">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Alignment="1">
      <alignment vertical="top"/>
    </xf>
    <xf numFmtId="0" fontId="2" fillId="0" borderId="0" xfId="0" applyFont="1" applyAlignment="1">
      <alignment horizontal="center" vertical="top"/>
    </xf>
    <xf numFmtId="49" fontId="4" fillId="2" borderId="3" xfId="0" applyNumberFormat="1" applyFont="1" applyFill="1" applyBorder="1" applyAlignment="1">
      <alignment horizontal="center" vertical="top"/>
    </xf>
    <xf numFmtId="0" fontId="2" fillId="0" borderId="4" xfId="0" applyFont="1" applyFill="1" applyBorder="1" applyAlignment="1">
      <alignment horizontal="center" vertical="top" wrapText="1"/>
    </xf>
    <xf numFmtId="0" fontId="2" fillId="0" borderId="9" xfId="0" applyFont="1" applyFill="1" applyBorder="1" applyAlignment="1">
      <alignment vertical="top" wrapText="1"/>
    </xf>
    <xf numFmtId="0" fontId="2" fillId="0" borderId="4" xfId="0" applyFont="1" applyFill="1" applyBorder="1" applyAlignment="1">
      <alignment horizontal="center" vertical="top"/>
    </xf>
    <xf numFmtId="0" fontId="2" fillId="0" borderId="21" xfId="0" applyFont="1" applyFill="1" applyBorder="1" applyAlignment="1">
      <alignment horizontal="center" vertical="top"/>
    </xf>
    <xf numFmtId="0" fontId="2" fillId="0" borderId="4" xfId="0" applyFont="1" applyBorder="1" applyAlignment="1">
      <alignment horizontal="center" vertical="top" wrapText="1"/>
    </xf>
    <xf numFmtId="0" fontId="2" fillId="0" borderId="21" xfId="0" applyFont="1" applyBorder="1" applyAlignment="1">
      <alignment horizontal="center" vertical="top" wrapText="1"/>
    </xf>
    <xf numFmtId="0" fontId="2" fillId="0" borderId="9" xfId="0" applyFont="1" applyBorder="1" applyAlignment="1">
      <alignment vertical="top" wrapText="1"/>
    </xf>
    <xf numFmtId="3" fontId="2" fillId="0" borderId="14" xfId="0" applyNumberFormat="1" applyFont="1" applyFill="1" applyBorder="1" applyAlignment="1">
      <alignment horizontal="center" vertical="top"/>
    </xf>
    <xf numFmtId="3" fontId="2" fillId="0" borderId="15" xfId="0" applyNumberFormat="1" applyFont="1" applyFill="1" applyBorder="1" applyAlignment="1">
      <alignment horizontal="center" vertical="top"/>
    </xf>
    <xf numFmtId="3" fontId="2" fillId="0" borderId="12" xfId="0" applyNumberFormat="1" applyFont="1" applyFill="1" applyBorder="1" applyAlignment="1">
      <alignment horizontal="center" vertical="top"/>
    </xf>
    <xf numFmtId="3" fontId="2" fillId="0" borderId="24" xfId="0" applyNumberFormat="1" applyFont="1" applyFill="1" applyBorder="1" applyAlignment="1">
      <alignment horizontal="center" vertical="top"/>
    </xf>
    <xf numFmtId="3" fontId="2" fillId="0" borderId="25" xfId="0" applyNumberFormat="1" applyFont="1" applyFill="1" applyBorder="1" applyAlignment="1">
      <alignment horizontal="center" vertical="top"/>
    </xf>
    <xf numFmtId="3" fontId="2" fillId="0" borderId="26" xfId="0" applyNumberFormat="1" applyFont="1" applyFill="1" applyBorder="1" applyAlignment="1">
      <alignment horizontal="center" vertical="top"/>
    </xf>
    <xf numFmtId="3" fontId="2" fillId="3" borderId="1" xfId="0" applyNumberFormat="1" applyFont="1" applyFill="1" applyBorder="1" applyAlignment="1">
      <alignment horizontal="center" vertical="top"/>
    </xf>
    <xf numFmtId="0" fontId="2" fillId="0" borderId="22" xfId="0" applyFont="1" applyBorder="1" applyAlignment="1">
      <alignment horizontal="center" vertical="top" wrapText="1"/>
    </xf>
    <xf numFmtId="0" fontId="2" fillId="0" borderId="0" xfId="0" applyFont="1" applyAlignment="1">
      <alignment vertical="center"/>
    </xf>
    <xf numFmtId="49" fontId="4" fillId="2" borderId="25" xfId="0" applyNumberFormat="1" applyFont="1" applyFill="1" applyBorder="1" applyAlignment="1">
      <alignment vertical="top"/>
    </xf>
    <xf numFmtId="49" fontId="4" fillId="0" borderId="25" xfId="0" applyNumberFormat="1" applyFont="1" applyBorder="1" applyAlignment="1">
      <alignment vertical="top"/>
    </xf>
    <xf numFmtId="49" fontId="4" fillId="2" borderId="14" xfId="0" applyNumberFormat="1" applyFont="1" applyFill="1" applyBorder="1" applyAlignment="1">
      <alignment vertical="top"/>
    </xf>
    <xf numFmtId="49" fontId="4" fillId="0" borderId="14" xfId="0" applyNumberFormat="1" applyFont="1" applyBorder="1" applyAlignment="1">
      <alignment vertical="top"/>
    </xf>
    <xf numFmtId="3" fontId="2" fillId="3" borderId="15" xfId="0" applyNumberFormat="1" applyFont="1" applyFill="1" applyBorder="1" applyAlignment="1">
      <alignment horizontal="center" vertical="top"/>
    </xf>
    <xf numFmtId="3" fontId="2" fillId="3" borderId="12" xfId="0" applyNumberFormat="1" applyFont="1" applyFill="1" applyBorder="1" applyAlignment="1">
      <alignment horizontal="center" vertical="top"/>
    </xf>
    <xf numFmtId="3" fontId="2" fillId="0" borderId="17" xfId="0" applyNumberFormat="1" applyFont="1" applyFill="1" applyBorder="1" applyAlignment="1">
      <alignment horizontal="center" vertical="top"/>
    </xf>
    <xf numFmtId="3" fontId="2" fillId="0" borderId="18" xfId="0" applyNumberFormat="1" applyFont="1" applyFill="1" applyBorder="1" applyAlignment="1">
      <alignment horizontal="center" vertical="top"/>
    </xf>
    <xf numFmtId="3" fontId="2" fillId="3" borderId="17" xfId="0" applyNumberFormat="1" applyFont="1" applyFill="1" applyBorder="1" applyAlignment="1">
      <alignment horizontal="center" vertical="top"/>
    </xf>
    <xf numFmtId="0" fontId="2" fillId="0" borderId="33" xfId="0" applyFont="1" applyBorder="1" applyAlignment="1">
      <alignment vertical="top"/>
    </xf>
    <xf numFmtId="3" fontId="2" fillId="3" borderId="17" xfId="0" applyNumberFormat="1" applyFont="1" applyFill="1" applyBorder="1" applyAlignment="1">
      <alignment horizontal="center" vertical="top" wrapText="1"/>
    </xf>
    <xf numFmtId="49" fontId="4" fillId="0" borderId="16" xfId="0" applyNumberFormat="1" applyFont="1" applyBorder="1" applyAlignment="1">
      <alignment vertical="top"/>
    </xf>
    <xf numFmtId="49" fontId="4" fillId="2" borderId="12" xfId="0" applyNumberFormat="1" applyFont="1" applyFill="1" applyBorder="1" applyAlignment="1">
      <alignment vertical="top"/>
    </xf>
    <xf numFmtId="49" fontId="4" fillId="0" borderId="12" xfId="0" applyNumberFormat="1" applyFont="1" applyBorder="1" applyAlignment="1">
      <alignment vertical="top"/>
    </xf>
    <xf numFmtId="164" fontId="4" fillId="2" borderId="45" xfId="0" applyNumberFormat="1" applyFont="1" applyFill="1" applyBorder="1" applyAlignment="1">
      <alignment horizontal="right" vertical="top"/>
    </xf>
    <xf numFmtId="164" fontId="4" fillId="2" borderId="23" xfId="0" applyNumberFormat="1" applyFont="1" applyFill="1" applyBorder="1" applyAlignment="1">
      <alignment horizontal="right" vertical="top"/>
    </xf>
    <xf numFmtId="3" fontId="2" fillId="3" borderId="14" xfId="0" applyNumberFormat="1" applyFont="1" applyFill="1" applyBorder="1" applyAlignment="1">
      <alignment vertical="top"/>
    </xf>
    <xf numFmtId="3" fontId="2" fillId="0" borderId="25" xfId="0" applyNumberFormat="1" applyFont="1" applyFill="1" applyBorder="1" applyAlignment="1">
      <alignment horizontal="center" vertical="top" wrapText="1"/>
    </xf>
    <xf numFmtId="3" fontId="2" fillId="0" borderId="14" xfId="0" applyNumberFormat="1" applyFont="1" applyFill="1" applyBorder="1" applyAlignment="1">
      <alignment horizontal="center" vertical="top" wrapText="1"/>
    </xf>
    <xf numFmtId="0" fontId="2" fillId="0" borderId="46" xfId="0" applyFont="1" applyBorder="1" applyAlignment="1">
      <alignment vertical="top"/>
    </xf>
    <xf numFmtId="0" fontId="2" fillId="0" borderId="25" xfId="0" applyFont="1" applyBorder="1" applyAlignment="1">
      <alignment vertical="top"/>
    </xf>
    <xf numFmtId="0" fontId="2" fillId="3" borderId="0" xfId="0" applyFont="1" applyFill="1" applyBorder="1" applyAlignment="1">
      <alignment vertical="top"/>
    </xf>
    <xf numFmtId="3" fontId="2" fillId="3" borderId="25" xfId="0" applyNumberFormat="1" applyFont="1" applyFill="1" applyBorder="1" applyAlignment="1">
      <alignment horizontal="center" vertical="top"/>
    </xf>
    <xf numFmtId="3" fontId="2" fillId="0" borderId="12" xfId="0" applyNumberFormat="1" applyFont="1" applyFill="1" applyBorder="1" applyAlignment="1">
      <alignment horizontal="center" vertical="top" wrapText="1"/>
    </xf>
    <xf numFmtId="0" fontId="4" fillId="5" borderId="6" xfId="0" applyFont="1" applyFill="1" applyBorder="1" applyAlignment="1">
      <alignment horizontal="center" vertical="top"/>
    </xf>
    <xf numFmtId="0" fontId="4" fillId="5" borderId="11" xfId="0" applyFont="1" applyFill="1" applyBorder="1" applyAlignment="1">
      <alignment horizontal="center" vertical="top"/>
    </xf>
    <xf numFmtId="49" fontId="4" fillId="6" borderId="2"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165" fontId="2" fillId="0" borderId="47" xfId="0" applyNumberFormat="1" applyFont="1" applyBorder="1" applyAlignment="1">
      <alignment horizontal="center" vertical="top" wrapText="1"/>
    </xf>
    <xf numFmtId="165" fontId="4" fillId="5" borderId="36" xfId="0" applyNumberFormat="1" applyFont="1" applyFill="1" applyBorder="1" applyAlignment="1">
      <alignment horizontal="center" vertical="top" wrapText="1"/>
    </xf>
    <xf numFmtId="165" fontId="4" fillId="6" borderId="47" xfId="0" applyNumberFormat="1" applyFont="1" applyFill="1" applyBorder="1" applyAlignment="1">
      <alignment horizontal="center" vertical="top" wrapText="1"/>
    </xf>
    <xf numFmtId="165" fontId="4" fillId="6" borderId="43" xfId="0" applyNumberFormat="1" applyFont="1" applyFill="1" applyBorder="1" applyAlignment="1">
      <alignment horizontal="center" vertical="top" wrapText="1"/>
    </xf>
    <xf numFmtId="0" fontId="3" fillId="0" borderId="0" xfId="0" applyFont="1" applyAlignment="1">
      <alignment horizontal="center" vertical="top"/>
    </xf>
    <xf numFmtId="0" fontId="2" fillId="0" borderId="44"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2" fillId="0" borderId="36" xfId="0" applyFont="1" applyFill="1" applyBorder="1" applyAlignment="1">
      <alignment horizontal="center" vertical="center" textRotation="90" wrapText="1"/>
    </xf>
    <xf numFmtId="3" fontId="2" fillId="3" borderId="14" xfId="0" applyNumberFormat="1" applyFont="1" applyFill="1" applyBorder="1" applyAlignment="1">
      <alignment horizontal="center" vertical="top" wrapText="1"/>
    </xf>
    <xf numFmtId="164" fontId="2" fillId="5" borderId="0" xfId="0" applyNumberFormat="1" applyFont="1" applyFill="1" applyBorder="1" applyAlignment="1">
      <alignment horizontal="right" vertical="top"/>
    </xf>
    <xf numFmtId="3" fontId="2" fillId="0" borderId="16" xfId="0" applyNumberFormat="1" applyFont="1" applyFill="1" applyBorder="1" applyAlignment="1">
      <alignment horizontal="center" vertical="top"/>
    </xf>
    <xf numFmtId="3" fontId="2" fillId="3" borderId="16" xfId="0" applyNumberFormat="1" applyFont="1" applyFill="1" applyBorder="1" applyAlignment="1">
      <alignment horizontal="center" vertical="top" wrapText="1"/>
    </xf>
    <xf numFmtId="3" fontId="2" fillId="0" borderId="16" xfId="0" applyNumberFormat="1" applyFont="1" applyFill="1" applyBorder="1" applyAlignment="1">
      <alignment horizontal="center" vertical="top" wrapText="1"/>
    </xf>
    <xf numFmtId="3" fontId="2" fillId="0" borderId="38" xfId="0" applyNumberFormat="1" applyFont="1" applyFill="1" applyBorder="1" applyAlignment="1">
      <alignment horizontal="center" vertical="top" wrapText="1"/>
    </xf>
    <xf numFmtId="3" fontId="2" fillId="0" borderId="37" xfId="0" applyNumberFormat="1" applyFont="1" applyFill="1" applyBorder="1" applyAlignment="1">
      <alignment horizontal="center" vertical="top" wrapText="1"/>
    </xf>
    <xf numFmtId="3" fontId="2" fillId="0" borderId="37" xfId="0" applyNumberFormat="1" applyFont="1" applyFill="1" applyBorder="1" applyAlignment="1">
      <alignment horizontal="center" vertical="top"/>
    </xf>
    <xf numFmtId="0" fontId="1" fillId="0" borderId="0" xfId="0" applyFont="1" applyBorder="1" applyAlignment="1">
      <alignment vertical="top"/>
    </xf>
    <xf numFmtId="164" fontId="4" fillId="5" borderId="34" xfId="0" applyNumberFormat="1" applyFont="1" applyFill="1" applyBorder="1" applyAlignment="1">
      <alignment horizontal="center" vertical="top"/>
    </xf>
    <xf numFmtId="164" fontId="2" fillId="0" borderId="43" xfId="0" applyNumberFormat="1" applyFont="1" applyFill="1" applyBorder="1" applyAlignment="1">
      <alignment horizontal="center" vertical="top" wrapText="1"/>
    </xf>
    <xf numFmtId="164" fontId="4" fillId="4" borderId="34" xfId="0" applyNumberFormat="1" applyFont="1" applyFill="1" applyBorder="1" applyAlignment="1">
      <alignment horizontal="center" vertical="top"/>
    </xf>
    <xf numFmtId="164" fontId="2" fillId="4" borderId="43" xfId="0" applyNumberFormat="1" applyFont="1" applyFill="1" applyBorder="1" applyAlignment="1">
      <alignment horizontal="center" vertical="top" wrapText="1"/>
    </xf>
    <xf numFmtId="164" fontId="2" fillId="4" borderId="47" xfId="0" applyNumberFormat="1" applyFont="1" applyFill="1" applyBorder="1" applyAlignment="1">
      <alignment horizontal="center" vertical="top" wrapText="1"/>
    </xf>
    <xf numFmtId="164" fontId="4" fillId="5" borderId="6" xfId="0" applyNumberFormat="1" applyFont="1" applyFill="1" applyBorder="1" applyAlignment="1">
      <alignment horizontal="center" vertical="top"/>
    </xf>
    <xf numFmtId="164" fontId="2" fillId="0" borderId="43" xfId="0" applyNumberFormat="1" applyFont="1" applyFill="1" applyBorder="1" applyAlignment="1">
      <alignment horizontal="center" vertical="top"/>
    </xf>
    <xf numFmtId="164" fontId="2" fillId="0" borderId="47" xfId="0" applyNumberFormat="1" applyFont="1" applyFill="1" applyBorder="1" applyAlignment="1">
      <alignment horizontal="center" vertical="top"/>
    </xf>
    <xf numFmtId="164" fontId="2" fillId="0" borderId="52" xfId="0" applyNumberFormat="1" applyFont="1" applyBorder="1" applyAlignment="1">
      <alignment horizontal="center" vertical="top" wrapText="1"/>
    </xf>
    <xf numFmtId="164" fontId="4" fillId="5" borderId="27" xfId="0" applyNumberFormat="1" applyFont="1" applyFill="1" applyBorder="1" applyAlignment="1">
      <alignment horizontal="center" vertical="top"/>
    </xf>
    <xf numFmtId="164" fontId="4" fillId="2" borderId="45" xfId="0" applyNumberFormat="1" applyFont="1" applyFill="1" applyBorder="1" applyAlignment="1">
      <alignment horizontal="center" vertical="top"/>
    </xf>
    <xf numFmtId="164" fontId="2" fillId="4" borderId="4" xfId="0" applyNumberFormat="1" applyFont="1" applyFill="1" applyBorder="1" applyAlignment="1">
      <alignment horizontal="center" vertical="top"/>
    </xf>
    <xf numFmtId="164" fontId="2" fillId="4" borderId="21" xfId="0" applyNumberFormat="1" applyFont="1" applyFill="1" applyBorder="1" applyAlignment="1">
      <alignment horizontal="center" vertical="top"/>
    </xf>
    <xf numFmtId="164" fontId="4" fillId="4" borderId="6" xfId="0" applyNumberFormat="1" applyFont="1" applyFill="1" applyBorder="1" applyAlignment="1">
      <alignment horizontal="center" vertical="top"/>
    </xf>
    <xf numFmtId="164" fontId="4" fillId="2" borderId="23" xfId="0" applyNumberFormat="1" applyFont="1" applyFill="1" applyBorder="1" applyAlignment="1">
      <alignment horizontal="center" vertical="top"/>
    </xf>
    <xf numFmtId="164" fontId="2" fillId="5" borderId="4" xfId="0" applyNumberFormat="1" applyFont="1" applyFill="1" applyBorder="1" applyAlignment="1">
      <alignment horizontal="center" vertical="top"/>
    </xf>
    <xf numFmtId="164" fontId="2" fillId="5" borderId="22" xfId="0" applyNumberFormat="1" applyFont="1" applyFill="1" applyBorder="1" applyAlignment="1">
      <alignment horizontal="center" vertical="top"/>
    </xf>
    <xf numFmtId="164" fontId="4" fillId="6" borderId="45" xfId="0" applyNumberFormat="1" applyFont="1" applyFill="1" applyBorder="1" applyAlignment="1">
      <alignment horizontal="center" vertical="top"/>
    </xf>
    <xf numFmtId="164" fontId="4" fillId="6" borderId="23" xfId="0" applyNumberFormat="1" applyFont="1" applyFill="1" applyBorder="1" applyAlignment="1">
      <alignment horizontal="center" vertical="top"/>
    </xf>
    <xf numFmtId="164" fontId="2" fillId="5" borderId="39" xfId="0" applyNumberFormat="1" applyFont="1" applyFill="1" applyBorder="1" applyAlignment="1">
      <alignment horizontal="center" vertical="top"/>
    </xf>
    <xf numFmtId="164" fontId="2" fillId="5" borderId="53" xfId="0" applyNumberFormat="1" applyFont="1" applyFill="1" applyBorder="1" applyAlignment="1">
      <alignment horizontal="center" vertical="top"/>
    </xf>
    <xf numFmtId="164" fontId="4" fillId="2" borderId="50" xfId="0" applyNumberFormat="1" applyFont="1" applyFill="1" applyBorder="1" applyAlignment="1">
      <alignment horizontal="center" vertical="top"/>
    </xf>
    <xf numFmtId="0" fontId="2" fillId="3" borderId="25" xfId="0" applyNumberFormat="1" applyFont="1" applyFill="1" applyBorder="1" applyAlignment="1">
      <alignment horizontal="center" vertical="top"/>
    </xf>
    <xf numFmtId="165" fontId="4" fillId="6" borderId="4" xfId="0" applyNumberFormat="1" applyFont="1" applyFill="1" applyBorder="1" applyAlignment="1">
      <alignment horizontal="center" vertical="top" wrapText="1"/>
    </xf>
    <xf numFmtId="165" fontId="4" fillId="5" borderId="11" xfId="0" applyNumberFormat="1" applyFont="1" applyFill="1" applyBorder="1" applyAlignment="1">
      <alignment horizontal="center" vertical="top"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165" fontId="2" fillId="0" borderId="21" xfId="0" applyNumberFormat="1" applyFont="1" applyBorder="1" applyAlignment="1">
      <alignment horizontal="center" vertical="top" wrapText="1"/>
    </xf>
    <xf numFmtId="165" fontId="4" fillId="6" borderId="21" xfId="0" applyNumberFormat="1" applyFont="1" applyFill="1" applyBorder="1" applyAlignment="1">
      <alignment horizontal="center" vertical="top" wrapText="1"/>
    </xf>
    <xf numFmtId="0" fontId="2" fillId="0" borderId="16" xfId="0" applyFont="1" applyBorder="1" applyAlignment="1">
      <alignment vertical="top" wrapText="1"/>
    </xf>
    <xf numFmtId="0" fontId="2" fillId="0" borderId="30" xfId="0" applyFont="1" applyFill="1" applyBorder="1" applyAlignment="1">
      <alignment horizontal="left" vertical="top" wrapText="1"/>
    </xf>
    <xf numFmtId="0" fontId="2" fillId="3" borderId="32" xfId="0" applyFont="1" applyFill="1" applyBorder="1" applyAlignment="1">
      <alignment vertical="top" wrapText="1"/>
    </xf>
    <xf numFmtId="0" fontId="2" fillId="3" borderId="57" xfId="0" applyFont="1" applyFill="1" applyBorder="1" applyAlignment="1">
      <alignment vertical="top" wrapText="1"/>
    </xf>
    <xf numFmtId="0" fontId="2" fillId="3" borderId="59" xfId="0" applyFont="1" applyFill="1" applyBorder="1" applyAlignment="1">
      <alignment vertical="top" wrapText="1"/>
    </xf>
    <xf numFmtId="0" fontId="2" fillId="0" borderId="57" xfId="0" applyFont="1" applyFill="1" applyBorder="1" applyAlignment="1">
      <alignment vertical="top" wrapText="1"/>
    </xf>
    <xf numFmtId="0" fontId="2" fillId="0" borderId="42" xfId="0" applyFont="1" applyFill="1" applyBorder="1" applyAlignment="1">
      <alignment vertical="top" wrapText="1"/>
    </xf>
    <xf numFmtId="0" fontId="2" fillId="0" borderId="60" xfId="0" applyFont="1" applyFill="1" applyBorder="1" applyAlignment="1">
      <alignment vertical="top" wrapText="1"/>
    </xf>
    <xf numFmtId="0" fontId="2" fillId="0" borderId="1" xfId="0" applyFont="1" applyBorder="1" applyAlignment="1">
      <alignment horizontal="center" vertical="top"/>
    </xf>
    <xf numFmtId="164" fontId="2" fillId="5" borderId="1" xfId="0" applyNumberFormat="1" applyFont="1" applyFill="1" applyBorder="1" applyAlignment="1">
      <alignment horizontal="right" vertical="top"/>
    </xf>
    <xf numFmtId="164" fontId="2" fillId="5" borderId="28" xfId="0" applyNumberFormat="1" applyFont="1" applyFill="1" applyBorder="1" applyAlignment="1">
      <alignment horizontal="right" vertical="top"/>
    </xf>
    <xf numFmtId="0" fontId="2" fillId="0" borderId="17" xfId="0" applyFont="1" applyBorder="1" applyAlignment="1">
      <alignment horizontal="center" vertical="top"/>
    </xf>
    <xf numFmtId="0" fontId="2" fillId="5" borderId="17" xfId="0" applyFont="1" applyFill="1" applyBorder="1" applyAlignment="1">
      <alignment horizontal="center" vertical="top"/>
    </xf>
    <xf numFmtId="164" fontId="2" fillId="5" borderId="17" xfId="0" applyNumberFormat="1" applyFont="1" applyFill="1" applyBorder="1" applyAlignment="1">
      <alignment horizontal="right" vertical="top"/>
    </xf>
    <xf numFmtId="0" fontId="2" fillId="5" borderId="14" xfId="0" applyFont="1" applyFill="1" applyBorder="1" applyAlignment="1">
      <alignment horizontal="center" vertical="top" wrapText="1"/>
    </xf>
    <xf numFmtId="164" fontId="2" fillId="5" borderId="14" xfId="0" applyNumberFormat="1" applyFont="1" applyFill="1" applyBorder="1" applyAlignment="1">
      <alignment horizontal="right" vertical="top"/>
    </xf>
    <xf numFmtId="0" fontId="2" fillId="0" borderId="1" xfId="0" applyFont="1" applyBorder="1" applyAlignment="1">
      <alignment vertical="center" textRotation="90" wrapText="1"/>
    </xf>
    <xf numFmtId="0" fontId="2" fillId="0" borderId="14" xfId="0" applyFont="1" applyBorder="1" applyAlignment="1">
      <alignment vertical="center" textRotation="90" wrapText="1"/>
    </xf>
    <xf numFmtId="0" fontId="2" fillId="0" borderId="14" xfId="0" applyFont="1" applyBorder="1" applyAlignment="1">
      <alignment horizontal="center" vertical="top"/>
    </xf>
    <xf numFmtId="0" fontId="2" fillId="5" borderId="14" xfId="0" applyFont="1" applyFill="1" applyBorder="1" applyAlignment="1">
      <alignment horizontal="center" vertical="top"/>
    </xf>
    <xf numFmtId="0" fontId="1" fillId="0" borderId="14" xfId="0" applyFont="1" applyBorder="1" applyAlignment="1">
      <alignment vertical="center" textRotation="90" wrapText="1"/>
    </xf>
    <xf numFmtId="0" fontId="2" fillId="5" borderId="1" xfId="0" applyFont="1" applyFill="1" applyBorder="1" applyAlignment="1">
      <alignment horizontal="center" vertical="top"/>
    </xf>
    <xf numFmtId="0" fontId="2" fillId="0" borderId="25" xfId="0" applyFont="1" applyFill="1" applyBorder="1" applyAlignment="1">
      <alignment horizontal="center" vertical="top" wrapText="1"/>
    </xf>
    <xf numFmtId="0" fontId="2" fillId="5" borderId="25" xfId="0" applyFont="1" applyFill="1" applyBorder="1" applyAlignment="1">
      <alignment horizontal="center" vertical="top" wrapText="1"/>
    </xf>
    <xf numFmtId="164" fontId="2" fillId="5" borderId="25" xfId="0" applyNumberFormat="1" applyFont="1" applyFill="1" applyBorder="1" applyAlignment="1">
      <alignment horizontal="right" vertical="top"/>
    </xf>
    <xf numFmtId="0" fontId="1" fillId="0" borderId="17" xfId="0" applyFont="1" applyFill="1" applyBorder="1" applyAlignment="1">
      <alignment horizontal="center" vertical="center" wrapText="1"/>
    </xf>
    <xf numFmtId="0" fontId="1" fillId="0" borderId="14" xfId="0" applyFont="1" applyFill="1" applyBorder="1" applyAlignment="1">
      <alignment vertical="center" textRotation="90" wrapText="1"/>
    </xf>
    <xf numFmtId="0" fontId="2" fillId="0" borderId="1"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2" fillId="0" borderId="17" xfId="0" applyFont="1" applyFill="1" applyBorder="1" applyAlignment="1">
      <alignment horizontal="center" vertical="top" wrapText="1"/>
    </xf>
    <xf numFmtId="0" fontId="2" fillId="5" borderId="17" xfId="0" applyFont="1" applyFill="1" applyBorder="1" applyAlignment="1">
      <alignment horizontal="center" vertical="top" wrapText="1"/>
    </xf>
    <xf numFmtId="0" fontId="2" fillId="3" borderId="17" xfId="0" applyFont="1" applyFill="1" applyBorder="1" applyAlignment="1">
      <alignment vertical="center" textRotation="90" wrapText="1"/>
    </xf>
    <xf numFmtId="0" fontId="2" fillId="3" borderId="14" xfId="0" applyFont="1" applyFill="1" applyBorder="1" applyAlignment="1">
      <alignment vertical="center" textRotation="90" wrapText="1"/>
    </xf>
    <xf numFmtId="0" fontId="2" fillId="3" borderId="12" xfId="0" applyFont="1" applyFill="1" applyBorder="1" applyAlignment="1">
      <alignment vertical="center" textRotation="90" wrapText="1"/>
    </xf>
    <xf numFmtId="0" fontId="4" fillId="5" borderId="56" xfId="0" applyFont="1" applyFill="1" applyBorder="1" applyAlignment="1">
      <alignment horizontal="center" vertical="top"/>
    </xf>
    <xf numFmtId="164" fontId="4" fillId="5" borderId="56" xfId="0" applyNumberFormat="1" applyFont="1" applyFill="1" applyBorder="1" applyAlignment="1">
      <alignment horizontal="center" vertical="top"/>
    </xf>
    <xf numFmtId="164" fontId="4" fillId="5" borderId="56" xfId="0" applyNumberFormat="1" applyFont="1" applyFill="1" applyBorder="1" applyAlignment="1">
      <alignment horizontal="right" vertical="top"/>
    </xf>
    <xf numFmtId="0" fontId="2" fillId="0" borderId="25" xfId="0" applyFont="1" applyFill="1" applyBorder="1" applyAlignment="1">
      <alignment horizontal="center" vertical="center" wrapText="1"/>
    </xf>
    <xf numFmtId="0" fontId="2" fillId="0" borderId="14" xfId="0" applyFont="1" applyFill="1" applyBorder="1" applyAlignment="1">
      <alignment vertical="center" textRotation="90" wrapText="1"/>
    </xf>
    <xf numFmtId="0" fontId="5" fillId="0" borderId="14" xfId="0" applyFont="1" applyBorder="1" applyAlignment="1">
      <alignment vertical="center" textRotation="90" wrapText="1"/>
    </xf>
    <xf numFmtId="0" fontId="2" fillId="0" borderId="14" xfId="0" applyFont="1" applyFill="1" applyBorder="1" applyAlignment="1">
      <alignment vertical="center" wrapText="1"/>
    </xf>
    <xf numFmtId="0" fontId="2" fillId="0" borderId="55" xfId="0" applyFont="1" applyFill="1" applyBorder="1" applyAlignment="1">
      <alignment horizontal="center" vertical="top" wrapText="1"/>
    </xf>
    <xf numFmtId="164" fontId="2" fillId="5" borderId="55" xfId="0" applyNumberFormat="1" applyFont="1" applyFill="1" applyBorder="1" applyAlignment="1">
      <alignment horizontal="center" vertical="top" wrapText="1"/>
    </xf>
    <xf numFmtId="164" fontId="2" fillId="5" borderId="55" xfId="0" applyNumberFormat="1" applyFont="1" applyFill="1" applyBorder="1" applyAlignment="1">
      <alignment horizontal="right" vertical="top"/>
    </xf>
    <xf numFmtId="0" fontId="2" fillId="0" borderId="1" xfId="0" applyFont="1" applyFill="1" applyBorder="1" applyAlignment="1">
      <alignment horizontal="center" vertical="top" wrapText="1"/>
    </xf>
    <xf numFmtId="164" fontId="2" fillId="5" borderId="1" xfId="0" applyNumberFormat="1" applyFont="1" applyFill="1" applyBorder="1" applyAlignment="1">
      <alignment horizontal="center" vertical="top" wrapText="1"/>
    </xf>
    <xf numFmtId="164" fontId="2" fillId="5" borderId="28" xfId="0" applyNumberFormat="1" applyFont="1" applyFill="1" applyBorder="1" applyAlignment="1">
      <alignment horizontal="center" vertical="top" wrapText="1"/>
    </xf>
    <xf numFmtId="164" fontId="2" fillId="5" borderId="14" xfId="0" applyNumberFormat="1" applyFont="1" applyFill="1" applyBorder="1" applyAlignment="1">
      <alignment horizontal="center" vertical="top" wrapText="1"/>
    </xf>
    <xf numFmtId="0" fontId="2" fillId="5" borderId="14" xfId="0" applyFont="1" applyFill="1" applyBorder="1" applyAlignment="1">
      <alignment vertical="top"/>
    </xf>
    <xf numFmtId="164" fontId="4" fillId="2" borderId="3" xfId="0" applyNumberFormat="1" applyFont="1" applyFill="1" applyBorder="1" applyAlignment="1">
      <alignment horizontal="right" vertical="top"/>
    </xf>
    <xf numFmtId="164" fontId="2" fillId="5" borderId="25" xfId="0" applyNumberFormat="1" applyFont="1" applyFill="1" applyBorder="1" applyAlignment="1">
      <alignment horizontal="center" vertical="top"/>
    </xf>
    <xf numFmtId="164" fontId="2" fillId="5" borderId="14" xfId="0" applyNumberFormat="1" applyFont="1" applyFill="1" applyBorder="1" applyAlignment="1">
      <alignment vertical="top"/>
    </xf>
    <xf numFmtId="164" fontId="2" fillId="5" borderId="14" xfId="0" applyNumberFormat="1" applyFont="1" applyFill="1" applyBorder="1" applyAlignment="1">
      <alignment horizontal="center" vertical="top"/>
    </xf>
    <xf numFmtId="164" fontId="2" fillId="5" borderId="28" xfId="0" applyNumberFormat="1" applyFont="1" applyFill="1" applyBorder="1" applyAlignment="1">
      <alignment horizontal="center" vertical="top"/>
    </xf>
    <xf numFmtId="164" fontId="2" fillId="5" borderId="55" xfId="0" applyNumberFormat="1" applyFont="1" applyFill="1" applyBorder="1" applyAlignment="1">
      <alignment horizontal="center" vertical="top"/>
    </xf>
    <xf numFmtId="164" fontId="2" fillId="5" borderId="1" xfId="0" applyNumberFormat="1" applyFont="1" applyFill="1" applyBorder="1" applyAlignment="1">
      <alignment horizontal="center" vertical="top"/>
    </xf>
    <xf numFmtId="0" fontId="2" fillId="5" borderId="55" xfId="0" applyFont="1" applyFill="1" applyBorder="1" applyAlignment="1">
      <alignment horizontal="center" vertical="top"/>
    </xf>
    <xf numFmtId="0" fontId="2" fillId="5" borderId="28" xfId="0" applyFont="1" applyFill="1" applyBorder="1" applyAlignment="1">
      <alignment horizontal="center" vertical="top"/>
    </xf>
    <xf numFmtId="0" fontId="4" fillId="5" borderId="12" xfId="0" applyFont="1" applyFill="1" applyBorder="1" applyAlignment="1">
      <alignment horizontal="center" vertical="top"/>
    </xf>
    <xf numFmtId="164" fontId="4" fillId="5" borderId="12" xfId="0" applyNumberFormat="1" applyFont="1" applyFill="1" applyBorder="1" applyAlignment="1">
      <alignment horizontal="right" vertical="top"/>
    </xf>
    <xf numFmtId="0" fontId="4" fillId="5" borderId="55" xfId="0" applyFont="1" applyFill="1" applyBorder="1" applyAlignment="1">
      <alignment horizontal="center" vertical="top"/>
    </xf>
    <xf numFmtId="164" fontId="4" fillId="5" borderId="55" xfId="0" applyNumberFormat="1" applyFont="1" applyFill="1" applyBorder="1" applyAlignment="1">
      <alignment horizontal="right" vertical="top"/>
    </xf>
    <xf numFmtId="0" fontId="2" fillId="0" borderId="0" xfId="0" applyFont="1" applyFill="1" applyBorder="1" applyAlignment="1">
      <alignment vertical="top"/>
    </xf>
    <xf numFmtId="0" fontId="3" fillId="0" borderId="0" xfId="0" applyFont="1" applyBorder="1" applyAlignment="1">
      <alignment horizontal="center" vertical="top"/>
    </xf>
    <xf numFmtId="0" fontId="2" fillId="0" borderId="0" xfId="0" applyFont="1" applyBorder="1" applyAlignment="1">
      <alignment vertical="center"/>
    </xf>
    <xf numFmtId="0" fontId="2" fillId="0" borderId="17" xfId="0" applyFont="1" applyFill="1" applyBorder="1" applyAlignment="1">
      <alignment vertical="top" wrapText="1"/>
    </xf>
    <xf numFmtId="0" fontId="2" fillId="0" borderId="28" xfId="0" applyFont="1" applyFill="1" applyBorder="1" applyAlignment="1">
      <alignment horizontal="center" vertical="top" wrapText="1"/>
    </xf>
    <xf numFmtId="0" fontId="2" fillId="5" borderId="1"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2" fillId="0" borderId="59" xfId="0" applyFont="1" applyFill="1" applyBorder="1" applyAlignment="1">
      <alignment vertical="top" wrapText="1"/>
    </xf>
    <xf numFmtId="164" fontId="2" fillId="0" borderId="59" xfId="0" applyNumberFormat="1" applyFont="1" applyFill="1" applyBorder="1" applyAlignment="1">
      <alignment vertical="top" wrapText="1"/>
    </xf>
    <xf numFmtId="0" fontId="4" fillId="0" borderId="37" xfId="0" applyFont="1" applyBorder="1" applyAlignment="1">
      <alignment vertical="top"/>
    </xf>
    <xf numFmtId="0" fontId="2" fillId="0" borderId="46" xfId="0" applyFont="1" applyFill="1" applyBorder="1" applyAlignment="1">
      <alignment horizontal="center" vertical="top"/>
    </xf>
    <xf numFmtId="0" fontId="2" fillId="0" borderId="53" xfId="0" applyFont="1" applyFill="1" applyBorder="1" applyAlignment="1">
      <alignment horizontal="center" vertical="top"/>
    </xf>
    <xf numFmtId="0" fontId="4" fillId="5" borderId="34" xfId="0" applyFont="1" applyFill="1" applyBorder="1" applyAlignment="1">
      <alignment horizontal="center" vertical="top"/>
    </xf>
    <xf numFmtId="0" fontId="2" fillId="0" borderId="39" xfId="0" applyFont="1" applyFill="1" applyBorder="1" applyAlignment="1">
      <alignment horizontal="center" vertical="top"/>
    </xf>
    <xf numFmtId="0" fontId="2" fillId="0" borderId="40" xfId="0" applyFont="1" applyFill="1" applyBorder="1" applyAlignment="1">
      <alignment horizontal="center" vertical="top"/>
    </xf>
    <xf numFmtId="164" fontId="4" fillId="2" borderId="12" xfId="0" applyNumberFormat="1" applyFont="1" applyFill="1" applyBorder="1" applyAlignment="1">
      <alignment horizontal="right" vertical="top"/>
    </xf>
    <xf numFmtId="0" fontId="2" fillId="0" borderId="12" xfId="0" applyFont="1" applyFill="1" applyBorder="1" applyAlignment="1">
      <alignment vertical="center" wrapText="1"/>
    </xf>
    <xf numFmtId="0" fontId="4" fillId="5" borderId="56" xfId="0" applyFont="1" applyFill="1" applyBorder="1" applyAlignment="1">
      <alignment horizontal="center" vertical="top" wrapText="1"/>
    </xf>
    <xf numFmtId="0" fontId="4" fillId="5" borderId="12" xfId="0" applyFont="1" applyFill="1" applyBorder="1" applyAlignment="1">
      <alignment horizontal="center" vertical="top" wrapText="1"/>
    </xf>
    <xf numFmtId="3" fontId="2" fillId="3" borderId="15" xfId="0" applyNumberFormat="1" applyFont="1" applyFill="1" applyBorder="1" applyAlignment="1">
      <alignment horizontal="center" vertical="top" wrapText="1"/>
    </xf>
    <xf numFmtId="3" fontId="2" fillId="3" borderId="24"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4" fillId="5" borderId="27" xfId="0" applyFont="1" applyFill="1" applyBorder="1" applyAlignment="1">
      <alignment horizontal="center" vertical="top"/>
    </xf>
    <xf numFmtId="0" fontId="4" fillId="7" borderId="54" xfId="0" applyFont="1" applyFill="1" applyBorder="1" applyAlignment="1">
      <alignment vertical="top" wrapText="1"/>
    </xf>
    <xf numFmtId="0" fontId="2" fillId="7" borderId="29" xfId="0" applyFont="1" applyFill="1" applyBorder="1" applyAlignment="1">
      <alignment vertical="top" wrapText="1"/>
    </xf>
    <xf numFmtId="0" fontId="2" fillId="7" borderId="30" xfId="0" applyFont="1" applyFill="1" applyBorder="1" applyAlignment="1">
      <alignment vertical="top" wrapText="1"/>
    </xf>
    <xf numFmtId="0" fontId="2" fillId="7" borderId="1" xfId="0" applyFont="1" applyFill="1" applyBorder="1" applyAlignment="1">
      <alignment vertical="top" wrapText="1"/>
    </xf>
    <xf numFmtId="3" fontId="2" fillId="8" borderId="15" xfId="0" applyNumberFormat="1" applyFont="1" applyFill="1" applyBorder="1" applyAlignment="1">
      <alignment horizontal="center" vertical="top"/>
    </xf>
    <xf numFmtId="3" fontId="2" fillId="8" borderId="24" xfId="0" applyNumberFormat="1" applyFont="1" applyFill="1" applyBorder="1" applyAlignment="1">
      <alignment horizontal="center" vertical="top"/>
    </xf>
    <xf numFmtId="3" fontId="2" fillId="7" borderId="30" xfId="0" applyNumberFormat="1" applyFont="1" applyFill="1" applyBorder="1" applyAlignment="1">
      <alignment horizontal="center" vertical="top" wrapText="1"/>
    </xf>
    <xf numFmtId="3" fontId="2" fillId="7" borderId="27" xfId="0" applyNumberFormat="1" applyFont="1" applyFill="1" applyBorder="1" applyAlignment="1">
      <alignment horizontal="center" vertical="top" wrapText="1"/>
    </xf>
    <xf numFmtId="3" fontId="2" fillId="7" borderId="31" xfId="0" applyNumberFormat="1" applyFont="1" applyFill="1" applyBorder="1" applyAlignment="1">
      <alignment horizontal="center" vertical="top" wrapText="1"/>
    </xf>
    <xf numFmtId="0" fontId="2" fillId="0" borderId="25" xfId="0" applyNumberFormat="1" applyFont="1" applyFill="1" applyBorder="1" applyAlignment="1">
      <alignment horizontal="center" vertical="top"/>
    </xf>
    <xf numFmtId="164" fontId="2" fillId="5" borderId="21" xfId="0" applyNumberFormat="1" applyFont="1" applyFill="1" applyBorder="1" applyAlignment="1">
      <alignment horizontal="center" vertical="top"/>
    </xf>
    <xf numFmtId="0" fontId="2" fillId="0" borderId="0" xfId="0" applyNumberFormat="1" applyFont="1" applyBorder="1" applyAlignment="1">
      <alignment horizontal="center" vertical="top"/>
    </xf>
    <xf numFmtId="0" fontId="2" fillId="0" borderId="0" xfId="0" applyNumberFormat="1" applyFont="1" applyBorder="1" applyAlignment="1">
      <alignment vertical="top"/>
    </xf>
    <xf numFmtId="0" fontId="1" fillId="0" borderId="0" xfId="0" applyFont="1" applyBorder="1" applyAlignment="1">
      <alignment vertical="top" wrapText="1"/>
    </xf>
    <xf numFmtId="49" fontId="4" fillId="0" borderId="38" xfId="0" applyNumberFormat="1" applyFont="1" applyBorder="1" applyAlignment="1">
      <alignment vertical="top"/>
    </xf>
    <xf numFmtId="0" fontId="2" fillId="0" borderId="12" xfId="0" applyFont="1" applyBorder="1" applyAlignment="1">
      <alignment horizontal="center" vertical="top"/>
    </xf>
    <xf numFmtId="0" fontId="2" fillId="5" borderId="12" xfId="0" applyFont="1" applyFill="1" applyBorder="1" applyAlignment="1">
      <alignment horizontal="center" vertical="top"/>
    </xf>
    <xf numFmtId="164" fontId="2" fillId="5" borderId="12" xfId="0" applyNumberFormat="1" applyFont="1" applyFill="1" applyBorder="1" applyAlignment="1">
      <alignment horizontal="right" vertical="top"/>
    </xf>
    <xf numFmtId="0" fontId="2" fillId="3" borderId="42" xfId="0" applyFont="1" applyFill="1" applyBorder="1" applyAlignment="1">
      <alignment vertical="top" wrapText="1"/>
    </xf>
    <xf numFmtId="0" fontId="2" fillId="0" borderId="63" xfId="0" applyFont="1" applyFill="1" applyBorder="1" applyAlignment="1">
      <alignment horizontal="left" vertical="top" wrapText="1"/>
    </xf>
    <xf numFmtId="0" fontId="1" fillId="0" borderId="56" xfId="0" applyFont="1" applyBorder="1" applyAlignment="1">
      <alignment horizontal="center" vertical="center" textRotation="90" wrapText="1"/>
    </xf>
    <xf numFmtId="0" fontId="2" fillId="0" borderId="56" xfId="0" applyFont="1" applyFill="1" applyBorder="1" applyAlignment="1">
      <alignment horizontal="center" vertical="top" wrapText="1"/>
    </xf>
    <xf numFmtId="0" fontId="2" fillId="5" borderId="56" xfId="0" applyFont="1" applyFill="1" applyBorder="1" applyAlignment="1">
      <alignment horizontal="center" vertical="top" wrapText="1"/>
    </xf>
    <xf numFmtId="164" fontId="2" fillId="5" borderId="56" xfId="0" applyNumberFormat="1" applyFont="1" applyFill="1" applyBorder="1" applyAlignment="1">
      <alignment horizontal="right" vertical="top"/>
    </xf>
    <xf numFmtId="0" fontId="2" fillId="0" borderId="65" xfId="0" applyFont="1" applyBorder="1" applyAlignment="1">
      <alignment vertical="top" wrapText="1"/>
    </xf>
    <xf numFmtId="3" fontId="2" fillId="0" borderId="56" xfId="0" applyNumberFormat="1" applyFont="1" applyFill="1" applyBorder="1" applyAlignment="1">
      <alignment horizontal="center" vertical="top"/>
    </xf>
    <xf numFmtId="3" fontId="2" fillId="0" borderId="64" xfId="0" applyNumberFormat="1" applyFont="1" applyFill="1" applyBorder="1" applyAlignment="1">
      <alignment horizontal="center" vertical="top"/>
    </xf>
    <xf numFmtId="49" fontId="4" fillId="0" borderId="37" xfId="0" applyNumberFormat="1" applyFont="1" applyBorder="1" applyAlignment="1">
      <alignment vertical="top"/>
    </xf>
    <xf numFmtId="0" fontId="1" fillId="0" borderId="25" xfId="0" applyFont="1" applyFill="1" applyBorder="1" applyAlignment="1">
      <alignment horizontal="center" vertical="center" textRotation="90" wrapText="1"/>
    </xf>
    <xf numFmtId="0" fontId="2" fillId="0" borderId="37" xfId="0" applyFont="1" applyFill="1" applyBorder="1" applyAlignment="1">
      <alignment horizontal="left" vertical="top" wrapText="1"/>
    </xf>
    <xf numFmtId="0" fontId="2" fillId="3" borderId="60" xfId="0" applyFont="1" applyFill="1" applyBorder="1" applyAlignment="1">
      <alignment vertical="top" wrapText="1"/>
    </xf>
    <xf numFmtId="3" fontId="2" fillId="3" borderId="55" xfId="0" applyNumberFormat="1" applyFont="1" applyFill="1" applyBorder="1" applyAlignment="1">
      <alignment horizontal="center" vertical="top"/>
    </xf>
    <xf numFmtId="3" fontId="2" fillId="3" borderId="26" xfId="0" applyNumberFormat="1" applyFont="1" applyFill="1" applyBorder="1" applyAlignment="1">
      <alignment horizontal="center" vertical="top"/>
    </xf>
    <xf numFmtId="3" fontId="2" fillId="3" borderId="24" xfId="0" applyNumberFormat="1" applyFont="1" applyFill="1" applyBorder="1" applyAlignment="1">
      <alignment horizontal="center" vertical="top"/>
    </xf>
    <xf numFmtId="0" fontId="2" fillId="7" borderId="63" xfId="0" applyFont="1" applyFill="1" applyBorder="1" applyAlignment="1">
      <alignment vertical="top" wrapText="1"/>
    </xf>
    <xf numFmtId="0" fontId="3" fillId="0" borderId="0" xfId="0" applyFont="1"/>
    <xf numFmtId="0" fontId="3" fillId="0" borderId="0" xfId="0" applyFont="1" applyAlignment="1">
      <alignment horizontal="center"/>
    </xf>
    <xf numFmtId="3" fontId="2" fillId="0" borderId="61" xfId="0" applyNumberFormat="1" applyFont="1" applyFill="1" applyBorder="1" applyAlignment="1">
      <alignment horizontal="center" vertical="top" wrapText="1"/>
    </xf>
    <xf numFmtId="3" fontId="2" fillId="7" borderId="25" xfId="0" applyNumberFormat="1" applyFont="1" applyFill="1" applyBorder="1" applyAlignment="1">
      <alignment horizontal="center" vertical="top" wrapText="1"/>
    </xf>
    <xf numFmtId="3" fontId="2" fillId="7" borderId="1" xfId="0" applyNumberFormat="1" applyFont="1" applyFill="1" applyBorder="1" applyAlignment="1">
      <alignment horizontal="center" vertical="top" wrapText="1"/>
    </xf>
    <xf numFmtId="3" fontId="2" fillId="7" borderId="12" xfId="0" applyNumberFormat="1" applyFont="1" applyFill="1" applyBorder="1" applyAlignment="1">
      <alignment horizontal="center" vertical="top" wrapText="1"/>
    </xf>
    <xf numFmtId="3" fontId="2" fillId="8" borderId="25" xfId="0" applyNumberFormat="1" applyFont="1" applyFill="1" applyBorder="1" applyAlignment="1">
      <alignment horizontal="center" vertical="top"/>
    </xf>
    <xf numFmtId="3" fontId="2" fillId="8" borderId="37" xfId="0" applyNumberFormat="1" applyFont="1" applyFill="1" applyBorder="1" applyAlignment="1">
      <alignment horizontal="center" vertical="top"/>
    </xf>
    <xf numFmtId="3" fontId="2" fillId="8" borderId="14" xfId="0" applyNumberFormat="1" applyFont="1" applyFill="1" applyBorder="1" applyAlignment="1">
      <alignment horizontal="center" vertical="top"/>
    </xf>
    <xf numFmtId="3" fontId="2" fillId="8" borderId="16"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3" fontId="2" fillId="8" borderId="38" xfId="0" applyNumberFormat="1" applyFont="1" applyFill="1" applyBorder="1" applyAlignment="1">
      <alignment horizontal="center" vertical="top"/>
    </xf>
    <xf numFmtId="3" fontId="2" fillId="8" borderId="46" xfId="0" applyNumberFormat="1" applyFont="1" applyFill="1" applyBorder="1" applyAlignment="1">
      <alignment horizontal="center" vertical="top"/>
    </xf>
    <xf numFmtId="3" fontId="2" fillId="8" borderId="0" xfId="0" applyNumberFormat="1" applyFont="1" applyFill="1" applyBorder="1" applyAlignment="1">
      <alignment horizontal="center" vertical="top"/>
    </xf>
    <xf numFmtId="3" fontId="2" fillId="8" borderId="27" xfId="0" applyNumberFormat="1" applyFont="1" applyFill="1" applyBorder="1" applyAlignment="1">
      <alignment horizontal="center" vertical="top"/>
    </xf>
    <xf numFmtId="164" fontId="2" fillId="4" borderId="39" xfId="0" applyNumberFormat="1" applyFont="1" applyFill="1" applyBorder="1" applyAlignment="1">
      <alignment horizontal="center" vertical="top"/>
    </xf>
    <xf numFmtId="164" fontId="2" fillId="4" borderId="0" xfId="0" applyNumberFormat="1" applyFont="1" applyFill="1" applyBorder="1" applyAlignment="1">
      <alignment horizontal="center" vertical="top"/>
    </xf>
    <xf numFmtId="0" fontId="2" fillId="0" borderId="14" xfId="0" applyFont="1" applyFill="1" applyBorder="1" applyAlignment="1">
      <alignment horizontal="center" vertical="top" wrapText="1"/>
    </xf>
    <xf numFmtId="0" fontId="2" fillId="0" borderId="25"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3" fontId="2" fillId="3" borderId="14" xfId="0" applyNumberFormat="1" applyFont="1" applyFill="1" applyBorder="1" applyAlignment="1">
      <alignment horizontal="center" vertical="top"/>
    </xf>
    <xf numFmtId="49" fontId="4" fillId="2" borderId="25" xfId="0" applyNumberFormat="1" applyFont="1" applyFill="1" applyBorder="1" applyAlignment="1">
      <alignment horizontal="center" vertical="top"/>
    </xf>
    <xf numFmtId="49" fontId="4" fillId="2" borderId="14" xfId="0" applyNumberFormat="1" applyFont="1" applyFill="1" applyBorder="1" applyAlignment="1">
      <alignment horizontal="center" vertical="top"/>
    </xf>
    <xf numFmtId="49" fontId="4" fillId="2" borderId="12" xfId="0" applyNumberFormat="1" applyFont="1" applyFill="1" applyBorder="1" applyAlignment="1">
      <alignment horizontal="center" vertical="top"/>
    </xf>
    <xf numFmtId="49" fontId="4" fillId="0" borderId="14" xfId="0" applyNumberFormat="1" applyFont="1" applyBorder="1" applyAlignment="1">
      <alignment horizontal="center" vertical="top"/>
    </xf>
    <xf numFmtId="0" fontId="2" fillId="0" borderId="12" xfId="0" applyFont="1" applyFill="1" applyBorder="1" applyAlignment="1">
      <alignment horizontal="center" vertical="center" textRotation="90" wrapText="1"/>
    </xf>
    <xf numFmtId="0" fontId="2" fillId="2" borderId="27"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0" borderId="16" xfId="0" applyFont="1" applyFill="1" applyBorder="1" applyAlignment="1">
      <alignment vertical="top" wrapText="1"/>
    </xf>
    <xf numFmtId="0" fontId="2" fillId="2" borderId="10" xfId="0" applyFont="1" applyFill="1" applyBorder="1" applyAlignment="1">
      <alignment horizontal="center" vertical="top" wrapText="1"/>
    </xf>
    <xf numFmtId="3" fontId="2" fillId="0" borderId="62" xfId="0" applyNumberFormat="1" applyFont="1" applyFill="1" applyBorder="1" applyAlignment="1">
      <alignment horizontal="center" vertical="top" wrapText="1"/>
    </xf>
    <xf numFmtId="3" fontId="2" fillId="0" borderId="31" xfId="0" applyNumberFormat="1" applyFont="1" applyFill="1" applyBorder="1" applyAlignment="1">
      <alignment horizontal="center" vertical="top" wrapText="1"/>
    </xf>
    <xf numFmtId="49" fontId="4" fillId="9" borderId="67" xfId="0" applyNumberFormat="1" applyFont="1" applyFill="1" applyBorder="1" applyAlignment="1">
      <alignment horizontal="center" vertical="top"/>
    </xf>
    <xf numFmtId="0" fontId="4" fillId="9" borderId="54" xfId="0" applyFont="1" applyFill="1" applyBorder="1" applyAlignment="1">
      <alignment horizontal="left" vertical="top"/>
    </xf>
    <xf numFmtId="0" fontId="0" fillId="9" borderId="39" xfId="0" applyFill="1" applyBorder="1" applyAlignment="1">
      <alignment horizontal="left" vertical="top"/>
    </xf>
    <xf numFmtId="0" fontId="0" fillId="9" borderId="46" xfId="0" applyFill="1" applyBorder="1" applyAlignment="1">
      <alignment horizontal="left" vertical="top"/>
    </xf>
    <xf numFmtId="0" fontId="3" fillId="9" borderId="55" xfId="0" applyFont="1" applyFill="1" applyBorder="1" applyAlignment="1">
      <alignment horizontal="center" vertical="center" wrapText="1"/>
    </xf>
    <xf numFmtId="0" fontId="3" fillId="9" borderId="25" xfId="0" applyFont="1" applyFill="1" applyBorder="1" applyAlignment="1">
      <alignment horizontal="center" vertical="center" wrapText="1"/>
    </xf>
    <xf numFmtId="49" fontId="4" fillId="9" borderId="13" xfId="0" applyNumberFormat="1" applyFont="1" applyFill="1" applyBorder="1" applyAlignment="1">
      <alignment horizontal="center" vertical="top"/>
    </xf>
    <xf numFmtId="0" fontId="4" fillId="9" borderId="29" xfId="0" applyFont="1" applyFill="1" applyBorder="1" applyAlignment="1">
      <alignment horizontal="left" vertical="top"/>
    </xf>
    <xf numFmtId="0" fontId="0" fillId="9" borderId="53" xfId="0" applyFill="1" applyBorder="1" applyAlignment="1">
      <alignment horizontal="left" vertical="top"/>
    </xf>
    <xf numFmtId="0" fontId="0" fillId="9" borderId="40" xfId="0" applyFill="1" applyBorder="1" applyAlignment="1">
      <alignment horizontal="left" vertical="top"/>
    </xf>
    <xf numFmtId="0" fontId="3" fillId="9" borderId="28" xfId="0" applyFont="1" applyFill="1" applyBorder="1" applyAlignment="1">
      <alignment horizontal="center" vertical="center" wrapText="1"/>
    </xf>
    <xf numFmtId="49" fontId="3" fillId="9" borderId="1" xfId="0" applyNumberFormat="1" applyFont="1" applyFill="1" applyBorder="1" applyAlignment="1">
      <alignment horizontal="center" vertical="center"/>
    </xf>
    <xf numFmtId="0" fontId="4" fillId="9" borderId="30" xfId="0" applyFont="1" applyFill="1" applyBorder="1" applyAlignment="1">
      <alignment horizontal="left" vertical="top"/>
    </xf>
    <xf numFmtId="4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4" fillId="9" borderId="1" xfId="0" applyFont="1" applyFill="1" applyBorder="1" applyAlignment="1">
      <alignment horizontal="left" vertical="top"/>
    </xf>
    <xf numFmtId="0" fontId="4" fillId="9" borderId="41" xfId="0" applyFont="1" applyFill="1" applyBorder="1" applyAlignment="1">
      <alignment horizontal="left" vertical="top"/>
    </xf>
    <xf numFmtId="49" fontId="4" fillId="9" borderId="8" xfId="0" applyNumberFormat="1" applyFont="1" applyFill="1" applyBorder="1" applyAlignment="1">
      <alignment vertical="top"/>
    </xf>
    <xf numFmtId="49" fontId="4" fillId="9" borderId="9" xfId="0" applyNumberFormat="1" applyFont="1" applyFill="1" applyBorder="1" applyAlignment="1">
      <alignment vertical="top"/>
    </xf>
    <xf numFmtId="49" fontId="4" fillId="9" borderId="7" xfId="0" applyNumberFormat="1" applyFont="1" applyFill="1" applyBorder="1" applyAlignment="1">
      <alignment vertical="top"/>
    </xf>
    <xf numFmtId="49" fontId="4" fillId="9" borderId="2"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9" borderId="8" xfId="0" applyNumberFormat="1" applyFont="1" applyFill="1" applyBorder="1" applyAlignment="1">
      <alignment horizontal="center" vertical="top"/>
    </xf>
    <xf numFmtId="49" fontId="4" fillId="9" borderId="36"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164" fontId="4" fillId="9" borderId="3" xfId="0" applyNumberFormat="1" applyFont="1" applyFill="1" applyBorder="1" applyAlignment="1">
      <alignment horizontal="right" vertical="top"/>
    </xf>
    <xf numFmtId="0" fontId="4" fillId="9" borderId="55" xfId="0" applyFont="1" applyFill="1" applyBorder="1" applyAlignment="1">
      <alignment horizontal="center" vertical="center"/>
    </xf>
    <xf numFmtId="0" fontId="3" fillId="9" borderId="12" xfId="0" applyFont="1" applyFill="1" applyBorder="1" applyAlignment="1">
      <alignment horizontal="center" vertical="center" wrapText="1"/>
    </xf>
    <xf numFmtId="0" fontId="4" fillId="9" borderId="12" xfId="0" applyFont="1" applyFill="1" applyBorder="1" applyAlignment="1">
      <alignment horizontal="left" vertical="top"/>
    </xf>
    <xf numFmtId="164" fontId="4" fillId="9" borderId="45" xfId="0" applyNumberFormat="1" applyFont="1" applyFill="1" applyBorder="1" applyAlignment="1">
      <alignment horizontal="center" vertical="top"/>
    </xf>
    <xf numFmtId="164" fontId="4" fillId="9" borderId="23" xfId="0" applyNumberFormat="1" applyFont="1" applyFill="1" applyBorder="1" applyAlignment="1">
      <alignment horizontal="center" vertical="top"/>
    </xf>
    <xf numFmtId="3" fontId="2" fillId="3" borderId="55" xfId="0" applyNumberFormat="1" applyFont="1" applyFill="1" applyBorder="1" applyAlignment="1">
      <alignment horizontal="left" vertical="top" wrapText="1"/>
    </xf>
    <xf numFmtId="165" fontId="2" fillId="4" borderId="2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3" fontId="2" fillId="0" borderId="29" xfId="0" applyNumberFormat="1" applyFont="1" applyFill="1" applyBorder="1" applyAlignment="1">
      <alignment horizontal="center" vertical="top"/>
    </xf>
    <xf numFmtId="3" fontId="2" fillId="0" borderId="69" xfId="0" applyNumberFormat="1" applyFont="1" applyFill="1" applyBorder="1" applyAlignment="1">
      <alignment horizontal="left" vertical="top" wrapText="1"/>
    </xf>
    <xf numFmtId="3" fontId="2" fillId="0" borderId="49" xfId="0" applyNumberFormat="1" applyFont="1" applyFill="1" applyBorder="1" applyAlignment="1">
      <alignment horizontal="left" vertical="top" wrapText="1"/>
    </xf>
    <xf numFmtId="3" fontId="2" fillId="7" borderId="14" xfId="0" applyNumberFormat="1" applyFont="1" applyFill="1" applyBorder="1" applyAlignment="1">
      <alignment horizontal="center" vertical="top"/>
    </xf>
    <xf numFmtId="3" fontId="2" fillId="7" borderId="16" xfId="0" applyNumberFormat="1" applyFont="1" applyFill="1" applyBorder="1" applyAlignment="1">
      <alignment horizontal="center" vertical="top"/>
    </xf>
    <xf numFmtId="3" fontId="2" fillId="7" borderId="1" xfId="0" applyNumberFormat="1" applyFont="1" applyFill="1" applyBorder="1" applyAlignment="1">
      <alignment horizontal="center" vertical="top"/>
    </xf>
    <xf numFmtId="0" fontId="2" fillId="5" borderId="28" xfId="0" applyFont="1" applyFill="1" applyBorder="1" applyAlignment="1">
      <alignment horizontal="center" vertical="top" wrapText="1"/>
    </xf>
    <xf numFmtId="0" fontId="2" fillId="0" borderId="58" xfId="0" applyFont="1" applyFill="1" applyBorder="1" applyAlignment="1">
      <alignment vertical="top" wrapText="1"/>
    </xf>
    <xf numFmtId="3" fontId="2" fillId="0" borderId="28" xfId="0" applyNumberFormat="1" applyFont="1" applyFill="1" applyBorder="1" applyAlignment="1">
      <alignment horizontal="center" vertical="top" wrapText="1"/>
    </xf>
    <xf numFmtId="3" fontId="2" fillId="7" borderId="28" xfId="0" applyNumberFormat="1" applyFont="1" applyFill="1" applyBorder="1" applyAlignment="1">
      <alignment horizontal="center" vertical="top" wrapText="1"/>
    </xf>
    <xf numFmtId="3" fontId="2" fillId="8" borderId="26" xfId="0" applyNumberFormat="1" applyFont="1" applyFill="1" applyBorder="1" applyAlignment="1">
      <alignment horizontal="left" vertical="top"/>
    </xf>
    <xf numFmtId="0" fontId="14" fillId="0" borderId="0" xfId="0" applyFont="1" applyBorder="1" applyAlignment="1">
      <alignment vertical="top"/>
    </xf>
    <xf numFmtId="0" fontId="2" fillId="0" borderId="14" xfId="0" applyFont="1" applyFill="1" applyBorder="1" applyAlignment="1">
      <alignment horizontal="center" vertical="top" wrapText="1"/>
    </xf>
    <xf numFmtId="3" fontId="2" fillId="7" borderId="37" xfId="0" applyNumberFormat="1" applyFont="1" applyFill="1" applyBorder="1" applyAlignment="1">
      <alignment horizontal="center" vertical="top" wrapText="1"/>
    </xf>
    <xf numFmtId="3" fontId="2" fillId="7" borderId="26" xfId="0" applyNumberFormat="1"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25"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7" borderId="29" xfId="0" applyFont="1" applyFill="1" applyBorder="1" applyAlignment="1">
      <alignment horizontal="left" vertical="top" wrapText="1"/>
    </xf>
    <xf numFmtId="0" fontId="6" fillId="0" borderId="17" xfId="0" applyFont="1" applyFill="1" applyBorder="1" applyAlignment="1">
      <alignment horizontal="center" vertical="top" wrapText="1"/>
    </xf>
    <xf numFmtId="0" fontId="6" fillId="0" borderId="14" xfId="0" applyFont="1" applyFill="1" applyBorder="1" applyAlignment="1">
      <alignment horizontal="center" vertical="top" wrapText="1"/>
    </xf>
    <xf numFmtId="0" fontId="2" fillId="3" borderId="57" xfId="0" applyFont="1" applyFill="1" applyBorder="1" applyAlignment="1">
      <alignment horizontal="left" vertical="top" wrapText="1"/>
    </xf>
    <xf numFmtId="3" fontId="2" fillId="3" borderId="14" xfId="0" applyNumberFormat="1" applyFont="1" applyFill="1" applyBorder="1" applyAlignment="1">
      <alignment horizontal="center" vertical="top"/>
    </xf>
    <xf numFmtId="0" fontId="2" fillId="9" borderId="25" xfId="0" applyFont="1" applyFill="1" applyBorder="1" applyAlignment="1">
      <alignment vertical="center" wrapText="1"/>
    </xf>
    <xf numFmtId="0" fontId="2" fillId="9" borderId="1" xfId="0" applyFont="1" applyFill="1" applyBorder="1" applyAlignment="1">
      <alignment vertical="center" wrapText="1"/>
    </xf>
    <xf numFmtId="0" fontId="2" fillId="0" borderId="14"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2" fillId="9" borderId="41" xfId="0" applyFont="1" applyFill="1" applyBorder="1" applyAlignment="1">
      <alignment horizontal="left" vertical="top" wrapText="1"/>
    </xf>
    <xf numFmtId="49" fontId="4" fillId="9" borderId="9" xfId="0" applyNumberFormat="1" applyFont="1" applyFill="1" applyBorder="1" applyAlignment="1">
      <alignment horizontal="center" vertical="top"/>
    </xf>
    <xf numFmtId="49" fontId="4" fillId="2" borderId="12" xfId="0" applyNumberFormat="1" applyFont="1" applyFill="1" applyBorder="1" applyAlignment="1">
      <alignment horizontal="center" vertical="top"/>
    </xf>
    <xf numFmtId="0" fontId="2" fillId="0" borderId="12" xfId="0" applyFont="1" applyFill="1" applyBorder="1" applyAlignment="1">
      <alignment horizontal="center" vertical="center" textRotation="90" wrapText="1"/>
    </xf>
    <xf numFmtId="0" fontId="2" fillId="7" borderId="1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3" borderId="60" xfId="0" applyFont="1" applyFill="1" applyBorder="1" applyAlignment="1">
      <alignment horizontal="left" vertical="top" wrapText="1"/>
    </xf>
    <xf numFmtId="0" fontId="2" fillId="0" borderId="37" xfId="0" applyFont="1" applyFill="1" applyBorder="1" applyAlignment="1">
      <alignment vertical="top" wrapText="1"/>
    </xf>
    <xf numFmtId="0" fontId="2" fillId="9" borderId="55" xfId="0" applyFont="1" applyFill="1" applyBorder="1" applyAlignment="1">
      <alignment vertical="center" wrapText="1"/>
    </xf>
    <xf numFmtId="0" fontId="2" fillId="9" borderId="12" xfId="0" applyFont="1" applyFill="1" applyBorder="1" applyAlignment="1">
      <alignment vertical="center" wrapText="1"/>
    </xf>
    <xf numFmtId="0" fontId="5" fillId="0" borderId="12" xfId="0" applyFont="1" applyBorder="1" applyAlignment="1">
      <alignment vertical="center" textRotation="90" wrapText="1"/>
    </xf>
    <xf numFmtId="0" fontId="2" fillId="0" borderId="12" xfId="0" applyFont="1" applyFill="1" applyBorder="1" applyAlignment="1">
      <alignment horizontal="center" vertical="top" wrapText="1"/>
    </xf>
    <xf numFmtId="0" fontId="2" fillId="5" borderId="12" xfId="0" applyFont="1" applyFill="1" applyBorder="1" applyAlignment="1">
      <alignment horizontal="center" vertical="top" wrapText="1"/>
    </xf>
    <xf numFmtId="0" fontId="2" fillId="0" borderId="12" xfId="0" applyFont="1" applyFill="1" applyBorder="1" applyAlignment="1">
      <alignment vertical="top" wrapText="1"/>
    </xf>
    <xf numFmtId="0" fontId="2" fillId="7" borderId="55" xfId="0" applyFont="1" applyFill="1" applyBorder="1" applyAlignment="1">
      <alignment vertical="top" wrapText="1"/>
    </xf>
    <xf numFmtId="0" fontId="2" fillId="0" borderId="55" xfId="0" applyFont="1" applyFill="1" applyBorder="1" applyAlignment="1">
      <alignment vertical="center" wrapText="1"/>
    </xf>
    <xf numFmtId="0" fontId="2" fillId="5" borderId="55" xfId="0" applyFont="1" applyFill="1" applyBorder="1" applyAlignment="1">
      <alignment horizontal="center" vertical="top" wrapText="1"/>
    </xf>
    <xf numFmtId="0" fontId="2" fillId="0" borderId="70" xfId="0" applyFont="1" applyFill="1" applyBorder="1" applyAlignment="1">
      <alignment horizontal="left" vertical="top" wrapText="1"/>
    </xf>
    <xf numFmtId="3" fontId="2" fillId="0" borderId="55" xfId="0" applyNumberFormat="1" applyFont="1" applyFill="1" applyBorder="1" applyAlignment="1">
      <alignment horizontal="center" vertical="top" wrapText="1"/>
    </xf>
    <xf numFmtId="3" fontId="2" fillId="7" borderId="55" xfId="0" applyNumberFormat="1" applyFont="1" applyFill="1" applyBorder="1" applyAlignment="1">
      <alignment horizontal="center" vertical="top" wrapText="1"/>
    </xf>
    <xf numFmtId="0" fontId="3" fillId="0" borderId="0" xfId="0" applyFont="1" applyAlignment="1">
      <alignment horizontal="right" vertical="top"/>
    </xf>
    <xf numFmtId="0" fontId="10" fillId="0" borderId="0" xfId="0" applyFont="1" applyBorder="1" applyAlignment="1">
      <alignment horizontal="left" vertical="top" wrapText="1"/>
    </xf>
    <xf numFmtId="0" fontId="10"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vertical="top" wrapText="1"/>
    </xf>
    <xf numFmtId="0" fontId="13" fillId="0" borderId="0" xfId="0" applyFont="1" applyAlignment="1">
      <alignment horizontal="center"/>
    </xf>
    <xf numFmtId="0" fontId="13" fillId="0" borderId="0" xfId="0" applyFont="1" applyAlignment="1">
      <alignment horizontal="left" vertical="top" wrapText="1"/>
    </xf>
    <xf numFmtId="0" fontId="3" fillId="0" borderId="0" xfId="0" applyFont="1" applyAlignment="1">
      <alignment horizontal="left" vertical="top" wrapText="1"/>
    </xf>
    <xf numFmtId="0" fontId="2" fillId="0" borderId="25" xfId="1" applyNumberFormat="1" applyFont="1" applyFill="1" applyBorder="1" applyAlignment="1">
      <alignment horizontal="left" vertical="top" wrapText="1"/>
    </xf>
    <xf numFmtId="0" fontId="2" fillId="0" borderId="14" xfId="1" applyNumberFormat="1" applyFont="1" applyFill="1" applyBorder="1" applyAlignment="1">
      <alignment horizontal="left" vertical="top" wrapText="1"/>
    </xf>
    <xf numFmtId="0" fontId="2" fillId="0" borderId="12" xfId="1" applyNumberFormat="1" applyFont="1" applyFill="1" applyBorder="1" applyAlignment="1">
      <alignment horizontal="left" vertical="top" wrapText="1"/>
    </xf>
    <xf numFmtId="3" fontId="2" fillId="0" borderId="25" xfId="0" applyNumberFormat="1" applyFont="1" applyFill="1" applyBorder="1" applyAlignment="1">
      <alignment horizontal="left" vertical="top" wrapText="1"/>
    </xf>
    <xf numFmtId="3" fontId="2" fillId="0" borderId="14" xfId="0" applyNumberFormat="1" applyFont="1" applyFill="1" applyBorder="1" applyAlignment="1">
      <alignment horizontal="left" vertical="top" wrapText="1"/>
    </xf>
    <xf numFmtId="3" fontId="2" fillId="0" borderId="12" xfId="0" applyNumberFormat="1" applyFont="1" applyFill="1" applyBorder="1" applyAlignment="1">
      <alignment horizontal="left" vertical="top" wrapText="1"/>
    </xf>
    <xf numFmtId="0" fontId="2" fillId="9" borderId="54" xfId="0" applyFont="1" applyFill="1" applyBorder="1" applyAlignment="1">
      <alignment horizontal="justify" vertical="top"/>
    </xf>
    <xf numFmtId="0" fontId="5" fillId="9" borderId="48" xfId="0" applyFont="1" applyFill="1" applyBorder="1" applyAlignment="1">
      <alignment horizontal="justify" vertical="top"/>
    </xf>
    <xf numFmtId="3" fontId="2" fillId="3" borderId="18" xfId="0" applyNumberFormat="1" applyFont="1" applyFill="1" applyBorder="1" applyAlignment="1">
      <alignment horizontal="justify" vertical="top"/>
    </xf>
    <xf numFmtId="0" fontId="5" fillId="0" borderId="15" xfId="0" applyFont="1" applyBorder="1" applyAlignment="1">
      <alignment horizontal="justify" vertical="top"/>
    </xf>
    <xf numFmtId="3" fontId="2" fillId="7" borderId="30" xfId="0" applyNumberFormat="1" applyFont="1" applyFill="1" applyBorder="1" applyAlignment="1">
      <alignment horizontal="justify" vertical="top"/>
    </xf>
    <xf numFmtId="0" fontId="5" fillId="7" borderId="41" xfId="0" applyFont="1" applyFill="1" applyBorder="1" applyAlignment="1">
      <alignment horizontal="justify" vertical="top"/>
    </xf>
    <xf numFmtId="3" fontId="2" fillId="7" borderId="30" xfId="0" applyNumberFormat="1" applyFont="1" applyFill="1" applyBorder="1" applyAlignment="1">
      <alignment horizontal="left" vertical="top" wrapText="1"/>
    </xf>
    <xf numFmtId="0" fontId="5" fillId="7" borderId="41" xfId="0" applyFont="1" applyFill="1" applyBorder="1" applyAlignment="1">
      <alignment horizontal="left" vertical="top" wrapText="1"/>
    </xf>
    <xf numFmtId="3" fontId="2" fillId="0" borderId="62" xfId="0" applyNumberFormat="1" applyFont="1" applyFill="1" applyBorder="1" applyAlignment="1">
      <alignment horizontal="center" vertical="top" wrapText="1"/>
    </xf>
    <xf numFmtId="3" fontId="2" fillId="0" borderId="31" xfId="0" applyNumberFormat="1" applyFont="1" applyFill="1" applyBorder="1" applyAlignment="1">
      <alignment horizontal="center" vertical="top" wrapText="1"/>
    </xf>
    <xf numFmtId="3" fontId="2" fillId="7" borderId="63" xfId="0" applyNumberFormat="1" applyFont="1" applyFill="1" applyBorder="1" applyAlignment="1">
      <alignment horizontal="left" vertical="top" wrapText="1"/>
    </xf>
    <xf numFmtId="3" fontId="2" fillId="7" borderId="66" xfId="0" applyNumberFormat="1" applyFont="1" applyFill="1" applyBorder="1" applyAlignment="1">
      <alignment horizontal="left" vertical="top" wrapText="1"/>
    </xf>
    <xf numFmtId="3" fontId="2" fillId="7" borderId="54" xfId="0" applyNumberFormat="1" applyFont="1" applyFill="1" applyBorder="1" applyAlignment="1">
      <alignment horizontal="left" vertical="top" wrapText="1"/>
    </xf>
    <xf numFmtId="0" fontId="5" fillId="7" borderId="48" xfId="0" applyFont="1" applyFill="1" applyBorder="1" applyAlignment="1">
      <alignment horizontal="left" vertical="top" wrapText="1"/>
    </xf>
    <xf numFmtId="3" fontId="2" fillId="7" borderId="29" xfId="0" applyNumberFormat="1" applyFont="1" applyFill="1" applyBorder="1" applyAlignment="1">
      <alignment horizontal="left" vertical="top" wrapText="1"/>
    </xf>
    <xf numFmtId="0" fontId="5" fillId="7" borderId="49" xfId="0" applyFont="1" applyFill="1" applyBorder="1" applyAlignment="1">
      <alignment vertical="top" wrapText="1"/>
    </xf>
    <xf numFmtId="0" fontId="5" fillId="7" borderId="41" xfId="0" applyFont="1" applyFill="1" applyBorder="1" applyAlignment="1">
      <alignment vertical="top" wrapText="1"/>
    </xf>
    <xf numFmtId="3" fontId="2" fillId="3" borderId="25" xfId="0" applyNumberFormat="1" applyFont="1" applyFill="1" applyBorder="1" applyAlignment="1">
      <alignment horizontal="left" vertical="top" wrapText="1"/>
    </xf>
    <xf numFmtId="3" fontId="2" fillId="3" borderId="14" xfId="0" applyNumberFormat="1" applyFont="1" applyFill="1" applyBorder="1" applyAlignment="1">
      <alignment horizontal="left" vertical="top" wrapText="1"/>
    </xf>
    <xf numFmtId="0" fontId="0" fillId="0" borderId="12" xfId="0" applyBorder="1" applyAlignment="1">
      <alignment horizontal="left" vertical="top"/>
    </xf>
    <xf numFmtId="0" fontId="2" fillId="8" borderId="26" xfId="0" applyFont="1" applyFill="1" applyBorder="1" applyAlignment="1">
      <alignment horizontal="left" vertical="top" wrapText="1"/>
    </xf>
    <xf numFmtId="0" fontId="0" fillId="8" borderId="24" xfId="0" applyFill="1" applyBorder="1" applyAlignment="1">
      <alignment vertical="top"/>
    </xf>
    <xf numFmtId="3" fontId="2" fillId="3" borderId="17" xfId="0" applyNumberFormat="1" applyFont="1" applyFill="1" applyBorder="1" applyAlignment="1">
      <alignment horizontal="left" vertical="top" wrapText="1"/>
    </xf>
    <xf numFmtId="0" fontId="5" fillId="0" borderId="14" xfId="0" applyFont="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3" fontId="2" fillId="3" borderId="18" xfId="0" applyNumberFormat="1" applyFont="1" applyFill="1" applyBorder="1" applyAlignment="1">
      <alignment horizontal="center" vertical="top" wrapText="1"/>
    </xf>
    <xf numFmtId="0" fontId="0" fillId="0" borderId="15" xfId="0" applyBorder="1" applyAlignment="1">
      <alignment horizontal="center" vertical="top" wrapText="1"/>
    </xf>
    <xf numFmtId="0" fontId="4" fillId="8" borderId="15" xfId="0" applyFont="1" applyFill="1" applyBorder="1" applyAlignment="1">
      <alignment horizontal="left" vertical="top" wrapText="1"/>
    </xf>
    <xf numFmtId="3" fontId="2" fillId="0" borderId="26" xfId="0" applyNumberFormat="1" applyFont="1" applyFill="1" applyBorder="1" applyAlignment="1">
      <alignment horizontal="left" vertical="top" wrapText="1"/>
    </xf>
    <xf numFmtId="0" fontId="0" fillId="0" borderId="24" xfId="0" applyBorder="1" applyAlignment="1">
      <alignment vertical="top"/>
    </xf>
    <xf numFmtId="49" fontId="4" fillId="0" borderId="25" xfId="0" applyNumberFormat="1" applyFont="1" applyBorder="1" applyAlignment="1">
      <alignment horizontal="center" vertical="top" wrapText="1"/>
    </xf>
    <xf numFmtId="49" fontId="4" fillId="0" borderId="14" xfId="0" applyNumberFormat="1" applyFont="1" applyBorder="1" applyAlignment="1">
      <alignment horizontal="center" vertical="top" wrapText="1"/>
    </xf>
    <xf numFmtId="49" fontId="4" fillId="0" borderId="12" xfId="0" applyNumberFormat="1" applyFont="1" applyBorder="1" applyAlignment="1">
      <alignment horizontal="center" vertical="top" wrapText="1"/>
    </xf>
    <xf numFmtId="0" fontId="2" fillId="8" borderId="15" xfId="0" applyFont="1" applyFill="1" applyBorder="1" applyAlignment="1">
      <alignment horizontal="left" vertical="top" wrapText="1"/>
    </xf>
    <xf numFmtId="0" fontId="2" fillId="8" borderId="24" xfId="0" applyFont="1" applyFill="1" applyBorder="1" applyAlignment="1">
      <alignment horizontal="left" vertical="top" wrapText="1"/>
    </xf>
    <xf numFmtId="0" fontId="2" fillId="0" borderId="7" xfId="0" applyFont="1" applyFill="1" applyBorder="1" applyAlignment="1">
      <alignment horizontal="center" vertical="center" textRotation="90" wrapText="1"/>
    </xf>
    <xf numFmtId="0" fontId="2" fillId="0" borderId="8" xfId="0" applyFont="1" applyFill="1" applyBorder="1" applyAlignment="1">
      <alignment horizontal="center" vertical="center" textRotation="90" wrapText="1"/>
    </xf>
    <xf numFmtId="0" fontId="2" fillId="0" borderId="9" xfId="0" applyFont="1" applyFill="1" applyBorder="1" applyAlignment="1">
      <alignment horizontal="center" vertical="center" textRotation="90" wrapText="1"/>
    </xf>
    <xf numFmtId="49" fontId="4" fillId="9" borderId="7" xfId="0" applyNumberFormat="1" applyFont="1" applyFill="1" applyBorder="1" applyAlignment="1">
      <alignment horizontal="center" vertical="top"/>
    </xf>
    <xf numFmtId="49" fontId="4" fillId="9" borderId="8"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4" fillId="2" borderId="25" xfId="0" applyNumberFormat="1" applyFont="1" applyFill="1" applyBorder="1" applyAlignment="1">
      <alignment horizontal="center" vertical="top"/>
    </xf>
    <xf numFmtId="49" fontId="4" fillId="2" borderId="14" xfId="0" applyNumberFormat="1" applyFont="1" applyFill="1" applyBorder="1" applyAlignment="1">
      <alignment horizontal="center" vertical="top"/>
    </xf>
    <xf numFmtId="49" fontId="4" fillId="2" borderId="12" xfId="0" applyNumberFormat="1" applyFont="1" applyFill="1" applyBorder="1" applyAlignment="1">
      <alignment horizontal="center" vertical="top"/>
    </xf>
    <xf numFmtId="49" fontId="4" fillId="0" borderId="25" xfId="0" applyNumberFormat="1" applyFont="1" applyBorder="1" applyAlignment="1">
      <alignment horizontal="center" vertical="top"/>
    </xf>
    <xf numFmtId="49" fontId="4" fillId="0" borderId="14" xfId="0" applyNumberFormat="1" applyFont="1" applyBorder="1" applyAlignment="1">
      <alignment horizontal="center" vertical="top"/>
    </xf>
    <xf numFmtId="49" fontId="4" fillId="0" borderId="12" xfId="0" applyNumberFormat="1" applyFont="1" applyBorder="1" applyAlignment="1">
      <alignment horizontal="center" vertical="top"/>
    </xf>
    <xf numFmtId="0" fontId="2" fillId="8" borderId="26" xfId="0" applyFont="1" applyFill="1" applyBorder="1" applyAlignment="1">
      <alignment vertical="top" wrapText="1"/>
    </xf>
    <xf numFmtId="0" fontId="2" fillId="8" borderId="15" xfId="0" applyFont="1" applyFill="1" applyBorder="1" applyAlignment="1">
      <alignment vertical="top" wrapText="1"/>
    </xf>
    <xf numFmtId="0" fontId="2" fillId="8" borderId="24" xfId="0" applyFont="1" applyFill="1" applyBorder="1" applyAlignment="1">
      <alignmen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49" fontId="4" fillId="2" borderId="51" xfId="0" applyNumberFormat="1" applyFont="1" applyFill="1" applyBorder="1" applyAlignment="1">
      <alignment horizontal="right" vertical="top"/>
    </xf>
    <xf numFmtId="49" fontId="4" fillId="2" borderId="45" xfId="0" applyNumberFormat="1" applyFont="1" applyFill="1" applyBorder="1" applyAlignment="1">
      <alignment horizontal="right" vertical="top"/>
    </xf>
    <xf numFmtId="49" fontId="4" fillId="2" borderId="50" xfId="0" applyNumberFormat="1" applyFont="1" applyFill="1" applyBorder="1" applyAlignment="1">
      <alignment horizontal="right" vertical="top"/>
    </xf>
    <xf numFmtId="0" fontId="2" fillId="2" borderId="10"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50" xfId="0" applyFont="1" applyFill="1" applyBorder="1" applyAlignment="1">
      <alignment horizontal="center" vertical="top" wrapText="1"/>
    </xf>
    <xf numFmtId="49" fontId="4" fillId="2" borderId="51" xfId="0" applyNumberFormat="1" applyFont="1" applyFill="1" applyBorder="1" applyAlignment="1">
      <alignment horizontal="left" vertical="top"/>
    </xf>
    <xf numFmtId="49" fontId="4" fillId="2" borderId="45" xfId="0" applyNumberFormat="1" applyFont="1" applyFill="1" applyBorder="1" applyAlignment="1">
      <alignment horizontal="left" vertical="top"/>
    </xf>
    <xf numFmtId="49" fontId="4" fillId="2" borderId="50" xfId="0" applyNumberFormat="1" applyFont="1" applyFill="1" applyBorder="1" applyAlignment="1">
      <alignment horizontal="left" vertical="top"/>
    </xf>
    <xf numFmtId="3" fontId="2" fillId="8" borderId="26" xfId="0" applyNumberFormat="1" applyFont="1" applyFill="1" applyBorder="1" applyAlignment="1">
      <alignment horizontal="left" vertical="top" wrapText="1"/>
    </xf>
    <xf numFmtId="3" fontId="2" fillId="8" borderId="15" xfId="0" applyNumberFormat="1" applyFont="1" applyFill="1" applyBorder="1" applyAlignment="1">
      <alignment horizontal="left" vertical="top" wrapText="1"/>
    </xf>
    <xf numFmtId="3" fontId="2" fillId="8" borderId="24" xfId="0" applyNumberFormat="1"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49" fontId="4" fillId="9" borderId="7" xfId="0" applyNumberFormat="1" applyFont="1" applyFill="1" applyBorder="1" applyAlignment="1">
      <alignment horizontal="center" vertical="top" wrapText="1"/>
    </xf>
    <xf numFmtId="49" fontId="4" fillId="9" borderId="8" xfId="0" applyNumberFormat="1" applyFont="1" applyFill="1" applyBorder="1" applyAlignment="1">
      <alignment horizontal="center" vertical="top" wrapText="1"/>
    </xf>
    <xf numFmtId="49" fontId="4" fillId="9" borderId="9" xfId="0" applyNumberFormat="1" applyFont="1" applyFill="1" applyBorder="1" applyAlignment="1">
      <alignment horizontal="center" vertical="top" wrapText="1"/>
    </xf>
    <xf numFmtId="49" fontId="4" fillId="2" borderId="25" xfId="0" applyNumberFormat="1" applyFont="1" applyFill="1" applyBorder="1" applyAlignment="1">
      <alignment horizontal="center" vertical="top" wrapText="1"/>
    </xf>
    <xf numFmtId="49" fontId="4" fillId="2" borderId="14" xfId="0" applyNumberFormat="1" applyFont="1" applyFill="1" applyBorder="1" applyAlignment="1">
      <alignment horizontal="center" vertical="top" wrapText="1"/>
    </xf>
    <xf numFmtId="49" fontId="4" fillId="2" borderId="12" xfId="0" applyNumberFormat="1" applyFont="1" applyFill="1" applyBorder="1" applyAlignment="1">
      <alignment horizontal="center" vertical="top" wrapText="1"/>
    </xf>
    <xf numFmtId="0" fontId="4" fillId="5" borderId="36" xfId="0" applyFont="1" applyFill="1" applyBorder="1" applyAlignment="1">
      <alignment horizontal="right" vertical="top" wrapText="1"/>
    </xf>
    <xf numFmtId="0" fontId="4" fillId="5" borderId="27" xfId="0" applyFont="1" applyFill="1" applyBorder="1" applyAlignment="1">
      <alignment horizontal="right" vertical="top" wrapText="1"/>
    </xf>
    <xf numFmtId="0" fontId="4" fillId="5" borderId="31" xfId="0" applyFont="1" applyFill="1" applyBorder="1" applyAlignment="1">
      <alignment horizontal="righ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49" xfId="0" applyFont="1" applyBorder="1" applyAlignment="1">
      <alignment horizontal="left" vertical="top" wrapText="1"/>
    </xf>
    <xf numFmtId="0" fontId="2" fillId="0" borderId="47"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4" fillId="6" borderId="47" xfId="0" applyFont="1" applyFill="1" applyBorder="1" applyAlignment="1">
      <alignment horizontal="right" vertical="top" wrapText="1"/>
    </xf>
    <xf numFmtId="0" fontId="4" fillId="6" borderId="40" xfId="0" applyFont="1" applyFill="1" applyBorder="1" applyAlignment="1">
      <alignment horizontal="right" vertical="top" wrapText="1"/>
    </xf>
    <xf numFmtId="0" fontId="4" fillId="6" borderId="41" xfId="0" applyFont="1" applyFill="1" applyBorder="1" applyAlignment="1">
      <alignment horizontal="right" vertical="top" wrapText="1"/>
    </xf>
    <xf numFmtId="49" fontId="4" fillId="0" borderId="27" xfId="0" applyNumberFormat="1" applyFont="1" applyFill="1" applyBorder="1" applyAlignment="1">
      <alignment horizontal="center" vertical="top" wrapText="1"/>
    </xf>
    <xf numFmtId="0" fontId="2" fillId="0" borderId="1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0" xfId="0" applyFont="1" applyBorder="1" applyAlignment="1">
      <alignment horizontal="center" vertical="center" wrapText="1"/>
    </xf>
    <xf numFmtId="0" fontId="4" fillId="6" borderId="43" xfId="0" applyFont="1" applyFill="1" applyBorder="1" applyAlignment="1">
      <alignment horizontal="right" vertical="top" wrapText="1"/>
    </xf>
    <xf numFmtId="0" fontId="4" fillId="6" borderId="39" xfId="0" applyFont="1" applyFill="1" applyBorder="1" applyAlignment="1">
      <alignment horizontal="right" vertical="top" wrapText="1"/>
    </xf>
    <xf numFmtId="0" fontId="4" fillId="6" borderId="48" xfId="0" applyFont="1" applyFill="1" applyBorder="1" applyAlignment="1">
      <alignment horizontal="right" vertical="top" wrapText="1"/>
    </xf>
    <xf numFmtId="0" fontId="2" fillId="3" borderId="52" xfId="0" applyFont="1" applyFill="1" applyBorder="1" applyAlignment="1">
      <alignment horizontal="left" vertical="top" wrapText="1"/>
    </xf>
    <xf numFmtId="0" fontId="2" fillId="3" borderId="53" xfId="0" applyFont="1" applyFill="1" applyBorder="1" applyAlignment="1">
      <alignment horizontal="left" vertical="top" wrapText="1"/>
    </xf>
    <xf numFmtId="0" fontId="2" fillId="3" borderId="49" xfId="0" applyFont="1" applyFill="1" applyBorder="1" applyAlignment="1">
      <alignment horizontal="left" vertical="top" wrapText="1"/>
    </xf>
    <xf numFmtId="49" fontId="4" fillId="9" borderId="51" xfId="0" applyNumberFormat="1" applyFont="1" applyFill="1" applyBorder="1" applyAlignment="1">
      <alignment horizontal="right" vertical="top"/>
    </xf>
    <xf numFmtId="49" fontId="4" fillId="9" borderId="45" xfId="0" applyNumberFormat="1" applyFont="1" applyFill="1" applyBorder="1" applyAlignment="1">
      <alignment horizontal="right" vertical="top"/>
    </xf>
    <xf numFmtId="49" fontId="4" fillId="9" borderId="50" xfId="0" applyNumberFormat="1" applyFont="1" applyFill="1" applyBorder="1" applyAlignment="1">
      <alignment horizontal="right" vertical="top"/>
    </xf>
    <xf numFmtId="0" fontId="2" fillId="9" borderId="10" xfId="0" applyFont="1" applyFill="1" applyBorder="1" applyAlignment="1">
      <alignment horizontal="center" vertical="top"/>
    </xf>
    <xf numFmtId="0" fontId="2" fillId="9" borderId="45" xfId="0" applyFont="1" applyFill="1" applyBorder="1" applyAlignment="1">
      <alignment horizontal="center" vertical="top"/>
    </xf>
    <xf numFmtId="0" fontId="2" fillId="9" borderId="50" xfId="0" applyFont="1" applyFill="1" applyBorder="1" applyAlignment="1">
      <alignment horizontal="center" vertical="top"/>
    </xf>
    <xf numFmtId="49" fontId="4" fillId="6" borderId="51" xfId="0" applyNumberFormat="1" applyFont="1" applyFill="1" applyBorder="1" applyAlignment="1">
      <alignment horizontal="right" vertical="top"/>
    </xf>
    <xf numFmtId="49" fontId="4" fillId="6" borderId="45" xfId="0" applyNumberFormat="1" applyFont="1" applyFill="1" applyBorder="1" applyAlignment="1">
      <alignment horizontal="right" vertical="top"/>
    </xf>
    <xf numFmtId="49" fontId="4" fillId="6" borderId="50" xfId="0" applyNumberFormat="1" applyFont="1" applyFill="1" applyBorder="1" applyAlignment="1">
      <alignment horizontal="right" vertical="top"/>
    </xf>
    <xf numFmtId="0" fontId="2" fillId="6" borderId="10" xfId="0" applyFont="1" applyFill="1" applyBorder="1" applyAlignment="1">
      <alignment horizontal="center" vertical="top"/>
    </xf>
    <xf numFmtId="0" fontId="2" fillId="6" borderId="45" xfId="0" applyFont="1" applyFill="1" applyBorder="1" applyAlignment="1">
      <alignment horizontal="center" vertical="top"/>
    </xf>
    <xf numFmtId="0" fontId="2" fillId="6" borderId="50" xfId="0" applyFont="1" applyFill="1" applyBorder="1" applyAlignment="1">
      <alignment horizontal="center" vertical="top"/>
    </xf>
    <xf numFmtId="0" fontId="2" fillId="0" borderId="46" xfId="0" applyNumberFormat="1"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4" fillId="2" borderId="51"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50" xfId="0" applyFont="1" applyFill="1" applyBorder="1" applyAlignment="1">
      <alignment horizontal="left" vertical="top" wrapText="1"/>
    </xf>
    <xf numFmtId="0" fontId="2" fillId="0" borderId="60" xfId="0" applyFont="1" applyFill="1" applyBorder="1" applyAlignment="1">
      <alignment horizontal="left" vertical="top" wrapText="1"/>
    </xf>
    <xf numFmtId="0" fontId="2" fillId="0" borderId="57" xfId="0" applyFont="1" applyFill="1" applyBorder="1" applyAlignment="1">
      <alignment horizontal="left" vertical="top" wrapText="1"/>
    </xf>
    <xf numFmtId="0" fontId="2" fillId="8" borderId="37" xfId="0" applyFont="1" applyFill="1" applyBorder="1" applyAlignment="1">
      <alignment vertical="top" wrapText="1"/>
    </xf>
    <xf numFmtId="0" fontId="2" fillId="8" borderId="16" xfId="0" applyFont="1" applyFill="1" applyBorder="1" applyAlignment="1">
      <alignment vertical="top" wrapText="1"/>
    </xf>
    <xf numFmtId="0" fontId="2" fillId="8" borderId="38" xfId="0" applyFont="1" applyFill="1" applyBorder="1" applyAlignment="1">
      <alignment vertical="top" wrapText="1"/>
    </xf>
    <xf numFmtId="0" fontId="2" fillId="0" borderId="25"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12" xfId="0" applyFont="1" applyFill="1" applyBorder="1" applyAlignment="1">
      <alignment horizontal="center" vertical="center" textRotation="90" wrapText="1"/>
    </xf>
    <xf numFmtId="0" fontId="2" fillId="9" borderId="55" xfId="0" applyFont="1" applyFill="1" applyBorder="1" applyAlignment="1">
      <alignment vertical="center" wrapText="1"/>
    </xf>
    <xf numFmtId="0" fontId="5" fillId="9" borderId="55" xfId="0" applyFont="1" applyFill="1" applyBorder="1" applyAlignment="1">
      <alignment wrapText="1"/>
    </xf>
    <xf numFmtId="0" fontId="2" fillId="9" borderId="12" xfId="0" applyFont="1" applyFill="1" applyBorder="1" applyAlignment="1">
      <alignment vertical="center" wrapText="1"/>
    </xf>
    <xf numFmtId="0" fontId="5" fillId="9" borderId="12" xfId="0" applyFont="1" applyFill="1" applyBorder="1" applyAlignment="1">
      <alignment wrapText="1"/>
    </xf>
    <xf numFmtId="0" fontId="2" fillId="4" borderId="37" xfId="0" applyFont="1" applyFill="1" applyBorder="1" applyAlignment="1">
      <alignment vertical="top" wrapText="1"/>
    </xf>
    <xf numFmtId="0" fontId="2" fillId="4" borderId="38" xfId="0" applyFont="1" applyFill="1" applyBorder="1" applyAlignment="1">
      <alignment vertical="top" wrapText="1"/>
    </xf>
    <xf numFmtId="49" fontId="2" fillId="0" borderId="2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0" fontId="2" fillId="9" borderId="54" xfId="0" applyFont="1" applyFill="1" applyBorder="1" applyAlignment="1">
      <alignment horizontal="left" vertical="top" wrapText="1"/>
    </xf>
    <xf numFmtId="0" fontId="5" fillId="0" borderId="48" xfId="0" applyFont="1" applyBorder="1" applyAlignment="1">
      <alignment horizontal="left" vertical="top" wrapText="1"/>
    </xf>
    <xf numFmtId="0" fontId="2" fillId="0" borderId="37" xfId="0" applyFont="1" applyFill="1" applyBorder="1" applyAlignment="1">
      <alignment vertical="top" wrapText="1"/>
    </xf>
    <xf numFmtId="0" fontId="2" fillId="0" borderId="16" xfId="0" applyFont="1" applyFill="1" applyBorder="1" applyAlignment="1">
      <alignment vertical="top" wrapText="1"/>
    </xf>
    <xf numFmtId="0" fontId="2" fillId="0" borderId="38" xfId="0" applyFont="1" applyFill="1" applyBorder="1" applyAlignment="1">
      <alignment vertical="top" wrapText="1"/>
    </xf>
    <xf numFmtId="0" fontId="2" fillId="0" borderId="58"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42" xfId="0" applyFont="1" applyFill="1" applyBorder="1" applyAlignment="1">
      <alignment horizontal="left" vertical="top" wrapText="1"/>
    </xf>
    <xf numFmtId="0" fontId="2" fillId="3" borderId="60" xfId="0" applyFont="1" applyFill="1" applyBorder="1" applyAlignment="1">
      <alignment horizontal="left" vertical="top" wrapText="1"/>
    </xf>
    <xf numFmtId="0" fontId="2" fillId="3" borderId="42" xfId="0" applyFont="1" applyFill="1" applyBorder="1" applyAlignment="1">
      <alignment horizontal="left" vertical="top" wrapText="1"/>
    </xf>
    <xf numFmtId="0" fontId="2" fillId="0" borderId="37"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49" fontId="4" fillId="2" borderId="27" xfId="0" applyNumberFormat="1" applyFont="1" applyFill="1" applyBorder="1" applyAlignment="1">
      <alignment horizontal="right" vertical="top"/>
    </xf>
    <xf numFmtId="0" fontId="2" fillId="2" borderId="27"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0" borderId="16" xfId="0" applyFont="1" applyFill="1" applyBorder="1" applyAlignment="1">
      <alignment horizontal="center" vertical="center" textRotation="90" wrapText="1"/>
    </xf>
    <xf numFmtId="49" fontId="4" fillId="2" borderId="37" xfId="0" applyNumberFormat="1" applyFont="1" applyFill="1" applyBorder="1" applyAlignment="1">
      <alignment horizontal="left" vertical="top"/>
    </xf>
    <xf numFmtId="49" fontId="4" fillId="2" borderId="46" xfId="0" applyNumberFormat="1" applyFont="1" applyFill="1" applyBorder="1" applyAlignment="1">
      <alignment horizontal="left" vertical="top"/>
    </xf>
    <xf numFmtId="49" fontId="4" fillId="2" borderId="61" xfId="0" applyNumberFormat="1" applyFont="1" applyFill="1" applyBorder="1" applyAlignment="1">
      <alignment horizontal="left" vertical="top"/>
    </xf>
    <xf numFmtId="0" fontId="2" fillId="0" borderId="16" xfId="0" applyFont="1" applyFill="1" applyBorder="1" applyAlignment="1">
      <alignment horizontal="left" vertical="top" wrapText="1"/>
    </xf>
    <xf numFmtId="0" fontId="2" fillId="0" borderId="38" xfId="0" applyFont="1" applyFill="1" applyBorder="1" applyAlignment="1">
      <alignment horizontal="left" vertical="top" wrapText="1"/>
    </xf>
    <xf numFmtId="3" fontId="1" fillId="3" borderId="26" xfId="0" applyNumberFormat="1" applyFont="1" applyFill="1" applyBorder="1" applyAlignment="1">
      <alignment horizontal="center" vertical="top" wrapText="1"/>
    </xf>
    <xf numFmtId="3" fontId="1" fillId="3" borderId="15" xfId="0" applyNumberFormat="1" applyFont="1" applyFill="1" applyBorder="1" applyAlignment="1">
      <alignment horizontal="center" vertical="top" wrapText="1"/>
    </xf>
    <xf numFmtId="0" fontId="2" fillId="3" borderId="37"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7" borderId="19" xfId="0" applyFont="1" applyFill="1" applyBorder="1" applyAlignment="1">
      <alignment horizontal="left" vertical="top" wrapText="1"/>
    </xf>
    <xf numFmtId="0" fontId="2" fillId="7" borderId="38"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11" fillId="0" borderId="0" xfId="0" applyFont="1" applyAlignment="1">
      <alignment horizontal="center" vertical="top" wrapText="1"/>
    </xf>
    <xf numFmtId="0" fontId="10" fillId="0" borderId="0" xfId="0" applyFont="1" applyAlignment="1">
      <alignment horizontal="center" vertical="top" wrapText="1"/>
    </xf>
    <xf numFmtId="0" fontId="11" fillId="0" borderId="0" xfId="0" applyFont="1" applyAlignment="1">
      <alignment horizontal="center" vertical="top"/>
    </xf>
    <xf numFmtId="0" fontId="6" fillId="0" borderId="35" xfId="0" applyNumberFormat="1" applyFont="1" applyBorder="1" applyAlignment="1">
      <alignment horizontal="center" vertical="center" textRotation="90" wrapText="1"/>
    </xf>
    <xf numFmtId="0" fontId="6" fillId="0" borderId="5" xfId="0" applyNumberFormat="1" applyFont="1" applyBorder="1" applyAlignment="1">
      <alignment horizontal="center" vertical="center" textRotation="90" wrapText="1"/>
    </xf>
    <xf numFmtId="0" fontId="6" fillId="0" borderId="11" xfId="0" applyNumberFormat="1" applyFont="1" applyBorder="1" applyAlignment="1">
      <alignment horizontal="center" vertical="center" textRotation="90"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2" fillId="9" borderId="25" xfId="0" applyFont="1" applyFill="1" applyBorder="1" applyAlignment="1">
      <alignment vertical="center" wrapText="1"/>
    </xf>
    <xf numFmtId="0" fontId="5" fillId="9" borderId="25" xfId="0" applyFont="1" applyFill="1" applyBorder="1" applyAlignment="1">
      <alignment wrapText="1"/>
    </xf>
    <xf numFmtId="0" fontId="2" fillId="9" borderId="1" xfId="0" applyFont="1" applyFill="1" applyBorder="1" applyAlignment="1">
      <alignment vertical="center" wrapText="1"/>
    </xf>
    <xf numFmtId="0" fontId="5" fillId="9" borderId="1" xfId="0" applyFont="1" applyFill="1" applyBorder="1" applyAlignment="1">
      <alignment wrapText="1"/>
    </xf>
    <xf numFmtId="0" fontId="6" fillId="0" borderId="7"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25"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2" fillId="0" borderId="35"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7" xfId="0" applyFont="1" applyBorder="1" applyAlignment="1">
      <alignment horizontal="right" vertical="top"/>
    </xf>
    <xf numFmtId="0" fontId="6" fillId="0" borderId="35"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35" xfId="0" applyNumberFormat="1" applyFont="1" applyBorder="1" applyAlignment="1">
      <alignment horizontal="center" vertical="center" textRotation="90"/>
    </xf>
    <xf numFmtId="0" fontId="2" fillId="0" borderId="11" xfId="0" applyNumberFormat="1" applyFont="1" applyBorder="1" applyAlignment="1">
      <alignment horizontal="center" vertical="center" textRotation="90"/>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50" xfId="0" applyFont="1" applyBorder="1" applyAlignment="1">
      <alignment horizontal="center" vertical="center"/>
    </xf>
    <xf numFmtId="0" fontId="2" fillId="9" borderId="30" xfId="0" applyFont="1" applyFill="1" applyBorder="1" applyAlignment="1">
      <alignment horizontal="left" vertical="top" wrapText="1"/>
    </xf>
    <xf numFmtId="0" fontId="2" fillId="9" borderId="41" xfId="0" applyFont="1" applyFill="1" applyBorder="1" applyAlignment="1">
      <alignment horizontal="left" vertical="top" wrapText="1"/>
    </xf>
    <xf numFmtId="0" fontId="2" fillId="0" borderId="14" xfId="0" applyFont="1" applyFill="1" applyBorder="1" applyAlignment="1">
      <alignment horizontal="center" vertical="top" wrapText="1"/>
    </xf>
    <xf numFmtId="0" fontId="4" fillId="2" borderId="30" xfId="0" applyFont="1" applyFill="1" applyBorder="1" applyAlignment="1">
      <alignment horizontal="left" vertical="top" wrapText="1"/>
    </xf>
    <xf numFmtId="0" fontId="4" fillId="2" borderId="40" xfId="0" applyFont="1" applyFill="1" applyBorder="1" applyAlignment="1">
      <alignment horizontal="left" vertical="top" wrapText="1"/>
    </xf>
    <xf numFmtId="0" fontId="4" fillId="2" borderId="53" xfId="0" applyFont="1" applyFill="1" applyBorder="1" applyAlignment="1">
      <alignment horizontal="left" vertical="top" wrapText="1"/>
    </xf>
    <xf numFmtId="0" fontId="4" fillId="2" borderId="41" xfId="0" applyFont="1" applyFill="1" applyBorder="1" applyAlignment="1">
      <alignment horizontal="left" vertical="top" wrapText="1"/>
    </xf>
    <xf numFmtId="0" fontId="2" fillId="7" borderId="16" xfId="0" applyFont="1" applyFill="1" applyBorder="1" applyAlignment="1">
      <alignment horizontal="left" vertical="top" wrapText="1"/>
    </xf>
    <xf numFmtId="0" fontId="2" fillId="7" borderId="29" xfId="0" applyFont="1" applyFill="1" applyBorder="1" applyAlignment="1">
      <alignment horizontal="left" vertical="top" wrapText="1"/>
    </xf>
    <xf numFmtId="0" fontId="6" fillId="0" borderId="17" xfId="0" applyFont="1" applyFill="1" applyBorder="1" applyAlignment="1">
      <alignment horizontal="center" vertical="top" wrapText="1"/>
    </xf>
    <xf numFmtId="0" fontId="6" fillId="0" borderId="14" xfId="0" applyFont="1" applyFill="1" applyBorder="1" applyAlignment="1">
      <alignment horizontal="center" vertical="top" wrapText="1"/>
    </xf>
    <xf numFmtId="0" fontId="2" fillId="3" borderId="57" xfId="0" applyFont="1" applyFill="1" applyBorder="1" applyAlignment="1">
      <alignment horizontal="left" vertical="top" wrapText="1"/>
    </xf>
    <xf numFmtId="0" fontId="2" fillId="3" borderId="58" xfId="0" applyFont="1" applyFill="1" applyBorder="1" applyAlignment="1">
      <alignment horizontal="left" vertical="top" wrapText="1"/>
    </xf>
    <xf numFmtId="3" fontId="2" fillId="3" borderId="14"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0" fontId="6" fillId="3" borderId="32" xfId="0" applyFont="1" applyFill="1" applyBorder="1" applyAlignment="1">
      <alignment horizontal="left" vertical="top" wrapText="1"/>
    </xf>
    <xf numFmtId="0" fontId="6" fillId="3" borderId="57"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0" borderId="28" xfId="0" applyFont="1" applyFill="1" applyBorder="1" applyAlignment="1">
      <alignment horizontal="left" vertical="top" wrapText="1"/>
    </xf>
    <xf numFmtId="3" fontId="2" fillId="7" borderId="18" xfId="0" applyNumberFormat="1" applyFont="1" applyFill="1" applyBorder="1" applyAlignment="1">
      <alignment horizontal="left" vertical="top" wrapText="1"/>
    </xf>
    <xf numFmtId="0" fontId="0" fillId="0" borderId="15" xfId="0" applyBorder="1" applyAlignment="1">
      <alignment horizontal="left" vertical="top" wrapText="1"/>
    </xf>
    <xf numFmtId="0" fontId="0" fillId="0" borderId="68" xfId="0" applyBorder="1" applyAlignment="1">
      <alignment horizontal="left" vertical="top" wrapText="1"/>
    </xf>
  </cellXfs>
  <cellStyles count="2">
    <cellStyle name="Įprastas" xfId="0" builtinId="0"/>
    <cellStyle name="Kablelis" xfId="1" builtinId="3"/>
  </cellStyles>
  <dxfs count="0"/>
  <tableStyles count="0" defaultTableStyle="TableStyleMedium2" defaultPivotStyle="PivotStyleLight16"/>
  <colors>
    <mruColors>
      <color rgb="FFCCFFFF"/>
      <color rgb="FFCCECFF"/>
      <color rgb="FFFFC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t-LT" sz="1200">
                <a:latin typeface="Times New Roman" panose="02020603050405020304" pitchFamily="18" charset="0"/>
                <a:cs typeface="Times New Roman" panose="02020603050405020304" pitchFamily="18" charset="0"/>
              </a:rPr>
              <a:t>2013 m. SVP programos Nr. 01 įvykdymas</a:t>
            </a: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chemeClr val="bg1"/>
              </a:solidFill>
            </c:spPr>
          </c:dPt>
          <c:dPt>
            <c:idx val="1"/>
            <c:bubble3D val="0"/>
            <c:spPr>
              <a:solidFill>
                <a:srgbClr val="CCFFFF"/>
              </a:solidFill>
            </c:spPr>
          </c:dPt>
          <c:dPt>
            <c:idx val="2"/>
            <c:bubble3D val="0"/>
            <c:spPr>
              <a:solidFill>
                <a:srgbClr val="FFCCFF"/>
              </a:solidFill>
            </c:spPr>
          </c:dPt>
          <c:dLbls>
            <c:dLbl>
              <c:idx val="0"/>
              <c:layout>
                <c:manualLayout>
                  <c:x val="-0.12841586353768647"/>
                  <c:y val="-1.1670676582093906E-2"/>
                </c:manualLayout>
              </c:layout>
              <c:spPr>
                <a:effectLst>
                  <a:glow rad="127000">
                    <a:schemeClr val="bg1"/>
                  </a:glow>
                </a:effectLst>
              </c:spPr>
              <c:txPr>
                <a:bodyPr/>
                <a:lstStyle/>
                <a:p>
                  <a:pPr>
                    <a:defRPr/>
                  </a:pPr>
                  <a:endParaRPr lang="lt-LT"/>
                </a:p>
              </c:txPr>
              <c:showLegendKey val="0"/>
              <c:showVal val="1"/>
              <c:showCatName val="0"/>
              <c:showSerName val="0"/>
              <c:showPercent val="1"/>
              <c:showBubbleSize val="0"/>
            </c:dLbl>
            <c:showLegendKey val="0"/>
            <c:showVal val="1"/>
            <c:showCatName val="0"/>
            <c:showSerName val="0"/>
            <c:showPercent val="1"/>
            <c:showBubbleSize val="0"/>
            <c:showLeaderLines val="0"/>
          </c:dLbls>
          <c:cat>
            <c:multiLvlStrRef>
              <c:f>Ataskaita!$B$8:$D$10</c:f>
              <c:multiLvlStrCache>
                <c:ptCount val="3"/>
                <c:lvl>
                  <c:pt idx="0">
                    <c:v>–</c:v>
                  </c:pt>
                  <c:pt idx="1">
                    <c:v>–</c:v>
                  </c:pt>
                  <c:pt idx="2">
                    <c:v>–</c:v>
                  </c:pt>
                </c:lvl>
                <c:lvl>
                  <c:pt idx="0">
                    <c:v>faktiškai įvykdyta</c:v>
                  </c:pt>
                  <c:pt idx="1">
                    <c:v>iš dalies įvykdyta</c:v>
                  </c:pt>
                  <c:pt idx="2">
                    <c:v>neįvykdyta</c:v>
                  </c:pt>
                </c:lvl>
              </c:multiLvlStrCache>
            </c:multiLvlStrRef>
          </c:cat>
          <c:val>
            <c:numRef>
              <c:f>Ataskaita!$E$8:$E$10</c:f>
              <c:numCache>
                <c:formatCode>General</c:formatCode>
                <c:ptCount val="3"/>
                <c:pt idx="0">
                  <c:v>6</c:v>
                </c:pt>
                <c:pt idx="1">
                  <c:v>2</c:v>
                </c:pt>
                <c:pt idx="2">
                  <c:v>6</c:v>
                </c:pt>
              </c:numCache>
            </c:numRef>
          </c:val>
        </c:ser>
        <c:dLbls>
          <c:showLegendKey val="0"/>
          <c:showVal val="0"/>
          <c:showCatName val="0"/>
          <c:showSerName val="0"/>
          <c:showPercent val="1"/>
          <c:showBubbleSize val="0"/>
          <c:showLeaderLines val="0"/>
        </c:dLbls>
      </c:pie3DChart>
    </c:plotArea>
    <c:legend>
      <c:legendPos val="t"/>
      <c:layout/>
      <c:overlay val="0"/>
      <c:txPr>
        <a:bodyPr/>
        <a:lstStyle/>
        <a:p>
          <a:pPr>
            <a:defRPr sz="1200">
              <a:latin typeface="Times New Roman" panose="02020603050405020304" pitchFamily="18" charset="0"/>
              <a:cs typeface="Times New Roman" panose="02020603050405020304" pitchFamily="18" charset="0"/>
            </a:defRPr>
          </a:pPr>
          <a:endParaRPr lang="lt-LT"/>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552449</xdr:colOff>
      <xdr:row>12</xdr:row>
      <xdr:rowOff>33337</xdr:rowOff>
    </xdr:from>
    <xdr:to>
      <xdr:col>10</xdr:col>
      <xdr:colOff>161924</xdr:colOff>
      <xdr:row>25</xdr:row>
      <xdr:rowOff>176212</xdr:rowOff>
    </xdr:to>
    <xdr:graphicFrame macro="">
      <xdr:nvGraphicFramePr>
        <xdr:cNvPr id="3"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dimension ref="A1:K34"/>
  <sheetViews>
    <sheetView tabSelected="1" zoomScaleNormal="100" zoomScaleSheetLayoutView="100" workbookViewId="0">
      <selection activeCell="R41" sqref="R40:R41"/>
    </sheetView>
  </sheetViews>
  <sheetFormatPr defaultRowHeight="15.75" x14ac:dyDescent="0.25"/>
  <cols>
    <col min="1" max="3" width="9.140625" style="216"/>
    <col min="4" max="4" width="1.7109375" style="216" customWidth="1"/>
    <col min="5" max="5" width="3.7109375" style="54" customWidth="1"/>
    <col min="6" max="16384" width="9.140625" style="216"/>
  </cols>
  <sheetData>
    <row r="1" spans="1:11" x14ac:dyDescent="0.25">
      <c r="A1" s="337" t="s">
        <v>140</v>
      </c>
      <c r="B1" s="337"/>
      <c r="C1" s="337"/>
      <c r="D1" s="337"/>
      <c r="E1" s="337"/>
      <c r="F1" s="337"/>
      <c r="G1" s="337"/>
      <c r="H1" s="337"/>
      <c r="I1" s="337"/>
      <c r="J1" s="337"/>
      <c r="K1" s="337"/>
    </row>
    <row r="2" spans="1:11" x14ac:dyDescent="0.25">
      <c r="A2" s="337" t="s">
        <v>160</v>
      </c>
      <c r="B2" s="337"/>
      <c r="C2" s="337"/>
      <c r="D2" s="337"/>
      <c r="E2" s="337"/>
      <c r="F2" s="337"/>
      <c r="G2" s="337"/>
      <c r="H2" s="337"/>
      <c r="I2" s="337"/>
      <c r="J2" s="337"/>
      <c r="K2" s="337"/>
    </row>
    <row r="3" spans="1:11" x14ac:dyDescent="0.25">
      <c r="A3" s="337" t="s">
        <v>132</v>
      </c>
      <c r="B3" s="337"/>
      <c r="C3" s="337"/>
      <c r="D3" s="337"/>
      <c r="E3" s="337"/>
      <c r="F3" s="337"/>
      <c r="G3" s="337"/>
      <c r="H3" s="337"/>
      <c r="I3" s="337"/>
      <c r="J3" s="337"/>
      <c r="K3" s="337"/>
    </row>
    <row r="5" spans="1:11" ht="33.75" customHeight="1" x14ac:dyDescent="0.25">
      <c r="A5" s="338" t="s">
        <v>172</v>
      </c>
      <c r="B5" s="338"/>
      <c r="C5" s="338"/>
      <c r="D5" s="338"/>
      <c r="E5" s="338"/>
      <c r="F5" s="338"/>
      <c r="G5" s="338"/>
      <c r="H5" s="338"/>
      <c r="I5" s="338"/>
      <c r="J5" s="338"/>
      <c r="K5" s="338"/>
    </row>
    <row r="6" spans="1:11" ht="48.75" customHeight="1" x14ac:dyDescent="0.25">
      <c r="A6" s="339" t="s">
        <v>173</v>
      </c>
      <c r="B6" s="339"/>
      <c r="C6" s="339"/>
      <c r="D6" s="339"/>
      <c r="E6" s="339"/>
      <c r="F6" s="339"/>
      <c r="G6" s="339"/>
      <c r="H6" s="339"/>
      <c r="I6" s="339"/>
      <c r="J6" s="339"/>
      <c r="K6" s="339"/>
    </row>
    <row r="7" spans="1:11" ht="15.75" customHeight="1" x14ac:dyDescent="0.25">
      <c r="A7" s="336" t="s">
        <v>163</v>
      </c>
      <c r="B7" s="336"/>
      <c r="C7" s="336"/>
      <c r="D7" s="336"/>
      <c r="E7" s="336"/>
      <c r="F7" s="336"/>
      <c r="G7" s="336"/>
      <c r="H7" s="336"/>
      <c r="I7" s="336"/>
      <c r="J7" s="336"/>
      <c r="K7" s="336"/>
    </row>
    <row r="8" spans="1:11" x14ac:dyDescent="0.25">
      <c r="B8" s="334" t="s">
        <v>133</v>
      </c>
      <c r="C8" s="334"/>
      <c r="D8" s="217" t="s">
        <v>159</v>
      </c>
      <c r="E8" s="331">
        <v>6</v>
      </c>
      <c r="F8" s="335" t="s">
        <v>161</v>
      </c>
      <c r="G8" s="335"/>
      <c r="H8" s="335"/>
      <c r="I8" s="335"/>
      <c r="J8" s="335"/>
      <c r="K8" s="335"/>
    </row>
    <row r="9" spans="1:11" x14ac:dyDescent="0.25">
      <c r="B9" s="334" t="s">
        <v>134</v>
      </c>
      <c r="C9" s="334"/>
      <c r="D9" s="217" t="s">
        <v>159</v>
      </c>
      <c r="E9" s="331">
        <v>2</v>
      </c>
      <c r="F9" s="335" t="s">
        <v>162</v>
      </c>
      <c r="G9" s="335"/>
      <c r="H9" s="335"/>
      <c r="I9" s="335"/>
      <c r="J9" s="335"/>
      <c r="K9" s="335"/>
    </row>
    <row r="10" spans="1:11" x14ac:dyDescent="0.25">
      <c r="B10" s="334" t="s">
        <v>135</v>
      </c>
      <c r="C10" s="334"/>
      <c r="D10" s="217" t="s">
        <v>159</v>
      </c>
      <c r="E10" s="331">
        <v>6</v>
      </c>
      <c r="F10" s="335" t="s">
        <v>171</v>
      </c>
      <c r="G10" s="335"/>
      <c r="H10" s="335"/>
      <c r="I10" s="335"/>
      <c r="J10" s="335"/>
      <c r="K10" s="335"/>
    </row>
    <row r="30" spans="1:11" ht="13.5" customHeight="1" x14ac:dyDescent="0.25"/>
    <row r="31" spans="1:11" ht="33.75" customHeight="1" x14ac:dyDescent="0.25">
      <c r="A31" s="332" t="s">
        <v>136</v>
      </c>
      <c r="B31" s="332"/>
      <c r="C31" s="332"/>
      <c r="D31" s="332"/>
      <c r="E31" s="332"/>
      <c r="F31" s="332"/>
      <c r="G31" s="332"/>
      <c r="H31" s="332"/>
      <c r="I31" s="332"/>
      <c r="J31" s="332"/>
      <c r="K31" s="332"/>
    </row>
    <row r="32" spans="1:11" ht="30" customHeight="1" x14ac:dyDescent="0.25">
      <c r="A32" s="333" t="s">
        <v>137</v>
      </c>
      <c r="B32" s="333"/>
      <c r="C32" s="333"/>
      <c r="D32" s="333"/>
      <c r="E32" s="333"/>
      <c r="F32" s="333"/>
      <c r="G32" s="333"/>
      <c r="H32" s="333"/>
      <c r="I32" s="333"/>
      <c r="J32" s="333"/>
      <c r="K32" s="333"/>
    </row>
    <row r="33" spans="1:11" ht="31.5" customHeight="1" x14ac:dyDescent="0.25">
      <c r="A33" s="333" t="s">
        <v>138</v>
      </c>
      <c r="B33" s="333"/>
      <c r="C33" s="333"/>
      <c r="D33" s="333"/>
      <c r="E33" s="333"/>
      <c r="F33" s="333"/>
      <c r="G33" s="333"/>
      <c r="H33" s="333"/>
      <c r="I33" s="333"/>
      <c r="J33" s="333"/>
      <c r="K33" s="333"/>
    </row>
    <row r="34" spans="1:11" ht="27.75" customHeight="1" x14ac:dyDescent="0.25">
      <c r="A34" s="333" t="s">
        <v>139</v>
      </c>
      <c r="B34" s="333"/>
      <c r="C34" s="333"/>
      <c r="D34" s="333"/>
      <c r="E34" s="333"/>
      <c r="F34" s="333"/>
      <c r="G34" s="333"/>
      <c r="H34" s="333"/>
      <c r="I34" s="333"/>
      <c r="J34" s="333"/>
      <c r="K34" s="333"/>
    </row>
  </sheetData>
  <mergeCells count="16">
    <mergeCell ref="A7:K7"/>
    <mergeCell ref="A1:K1"/>
    <mergeCell ref="A2:K2"/>
    <mergeCell ref="A3:K3"/>
    <mergeCell ref="A5:K5"/>
    <mergeCell ref="A6:K6"/>
    <mergeCell ref="A31:K31"/>
    <mergeCell ref="A32:K32"/>
    <mergeCell ref="A33:K33"/>
    <mergeCell ref="A34:K34"/>
    <mergeCell ref="B8:C8"/>
    <mergeCell ref="F8:K8"/>
    <mergeCell ref="B9:C9"/>
    <mergeCell ref="F9:K9"/>
    <mergeCell ref="B10:C10"/>
    <mergeCell ref="F10:K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s2"/>
  <dimension ref="A1:AF122"/>
  <sheetViews>
    <sheetView zoomScale="120" zoomScaleNormal="120" zoomScaleSheetLayoutView="120" workbookViewId="0">
      <selection activeCell="T4" sqref="T4"/>
    </sheetView>
  </sheetViews>
  <sheetFormatPr defaultRowHeight="12.75" x14ac:dyDescent="0.2"/>
  <cols>
    <col min="1" max="3" width="2.85546875" style="3" customWidth="1"/>
    <col min="4" max="4" width="36.140625" style="3" customWidth="1"/>
    <col min="5" max="5" width="3.5703125" style="160" customWidth="1"/>
    <col min="6" max="6" width="3.85546875" style="21" customWidth="1"/>
    <col min="7" max="7" width="7.5703125" style="4" customWidth="1"/>
    <col min="8" max="8" width="8.42578125" style="4" customWidth="1"/>
    <col min="9" max="9" width="8.28515625" style="3" customWidth="1"/>
    <col min="10" max="10" width="8.42578125" style="3" customWidth="1"/>
    <col min="11" max="11" width="23.7109375" style="3" customWidth="1"/>
    <col min="12" max="12" width="6.7109375" style="3" customWidth="1"/>
    <col min="13" max="13" width="6.42578125" style="3" customWidth="1"/>
    <col min="14" max="14" width="17.28515625" style="3" customWidth="1"/>
    <col min="15" max="15" width="25.42578125" style="3" customWidth="1"/>
    <col min="16" max="253" width="9.140625" style="2"/>
    <col min="254" max="256" width="2.85546875" style="2" customWidth="1"/>
    <col min="257" max="257" width="36.140625" style="2" customWidth="1"/>
    <col min="258" max="258" width="2.7109375" style="2" customWidth="1"/>
    <col min="259" max="259" width="4" style="2" customWidth="1"/>
    <col min="260" max="260" width="3.85546875" style="2" customWidth="1"/>
    <col min="261" max="263" width="7.7109375" style="2" customWidth="1"/>
    <col min="264" max="264" width="6" style="2" customWidth="1"/>
    <col min="265" max="265" width="9.5703125" style="2" customWidth="1"/>
    <col min="266" max="267" width="7.7109375" style="2" customWidth="1"/>
    <col min="268" max="268" width="24.140625" style="2" customWidth="1"/>
    <col min="269" max="271" width="3.7109375" style="2" customWidth="1"/>
    <col min="272" max="509" width="9.140625" style="2"/>
    <col min="510" max="512" width="2.85546875" style="2" customWidth="1"/>
    <col min="513" max="513" width="36.140625" style="2" customWidth="1"/>
    <col min="514" max="514" width="2.7109375" style="2" customWidth="1"/>
    <col min="515" max="515" width="4" style="2" customWidth="1"/>
    <col min="516" max="516" width="3.85546875" style="2" customWidth="1"/>
    <col min="517" max="519" width="7.7109375" style="2" customWidth="1"/>
    <col min="520" max="520" width="6" style="2" customWidth="1"/>
    <col min="521" max="521" width="9.5703125" style="2" customWidth="1"/>
    <col min="522" max="523" width="7.7109375" style="2" customWidth="1"/>
    <col min="524" max="524" width="24.140625" style="2" customWidth="1"/>
    <col min="525" max="527" width="3.7109375" style="2" customWidth="1"/>
    <col min="528" max="765" width="9.140625" style="2"/>
    <col min="766" max="768" width="2.85546875" style="2" customWidth="1"/>
    <col min="769" max="769" width="36.140625" style="2" customWidth="1"/>
    <col min="770" max="770" width="2.7109375" style="2" customWidth="1"/>
    <col min="771" max="771" width="4" style="2" customWidth="1"/>
    <col min="772" max="772" width="3.85546875" style="2" customWidth="1"/>
    <col min="773" max="775" width="7.7109375" style="2" customWidth="1"/>
    <col min="776" max="776" width="6" style="2" customWidth="1"/>
    <col min="777" max="777" width="9.5703125" style="2" customWidth="1"/>
    <col min="778" max="779" width="7.7109375" style="2" customWidth="1"/>
    <col min="780" max="780" width="24.140625" style="2" customWidth="1"/>
    <col min="781" max="783" width="3.7109375" style="2" customWidth="1"/>
    <col min="784" max="1021" width="9.140625" style="2"/>
    <col min="1022" max="1024" width="2.85546875" style="2" customWidth="1"/>
    <col min="1025" max="1025" width="36.140625" style="2" customWidth="1"/>
    <col min="1026" max="1026" width="2.7109375" style="2" customWidth="1"/>
    <col min="1027" max="1027" width="4" style="2" customWidth="1"/>
    <col min="1028" max="1028" width="3.85546875" style="2" customWidth="1"/>
    <col min="1029" max="1031" width="7.7109375" style="2" customWidth="1"/>
    <col min="1032" max="1032" width="6" style="2" customWidth="1"/>
    <col min="1033" max="1033" width="9.5703125" style="2" customWidth="1"/>
    <col min="1034" max="1035" width="7.7109375" style="2" customWidth="1"/>
    <col min="1036" max="1036" width="24.140625" style="2" customWidth="1"/>
    <col min="1037" max="1039" width="3.7109375" style="2" customWidth="1"/>
    <col min="1040" max="1277" width="9.140625" style="2"/>
    <col min="1278" max="1280" width="2.85546875" style="2" customWidth="1"/>
    <col min="1281" max="1281" width="36.140625" style="2" customWidth="1"/>
    <col min="1282" max="1282" width="2.7109375" style="2" customWidth="1"/>
    <col min="1283" max="1283" width="4" style="2" customWidth="1"/>
    <col min="1284" max="1284" width="3.85546875" style="2" customWidth="1"/>
    <col min="1285" max="1287" width="7.7109375" style="2" customWidth="1"/>
    <col min="1288" max="1288" width="6" style="2" customWidth="1"/>
    <col min="1289" max="1289" width="9.5703125" style="2" customWidth="1"/>
    <col min="1290" max="1291" width="7.7109375" style="2" customWidth="1"/>
    <col min="1292" max="1292" width="24.140625" style="2" customWidth="1"/>
    <col min="1293" max="1295" width="3.7109375" style="2" customWidth="1"/>
    <col min="1296" max="1533" width="9.140625" style="2"/>
    <col min="1534" max="1536" width="2.85546875" style="2" customWidth="1"/>
    <col min="1537" max="1537" width="36.140625" style="2" customWidth="1"/>
    <col min="1538" max="1538" width="2.7109375" style="2" customWidth="1"/>
    <col min="1539" max="1539" width="4" style="2" customWidth="1"/>
    <col min="1540" max="1540" width="3.85546875" style="2" customWidth="1"/>
    <col min="1541" max="1543" width="7.7109375" style="2" customWidth="1"/>
    <col min="1544" max="1544" width="6" style="2" customWidth="1"/>
    <col min="1545" max="1545" width="9.5703125" style="2" customWidth="1"/>
    <col min="1546" max="1547" width="7.7109375" style="2" customWidth="1"/>
    <col min="1548" max="1548" width="24.140625" style="2" customWidth="1"/>
    <col min="1549" max="1551" width="3.7109375" style="2" customWidth="1"/>
    <col min="1552" max="1789" width="9.140625" style="2"/>
    <col min="1790" max="1792" width="2.85546875" style="2" customWidth="1"/>
    <col min="1793" max="1793" width="36.140625" style="2" customWidth="1"/>
    <col min="1794" max="1794" width="2.7109375" style="2" customWidth="1"/>
    <col min="1795" max="1795" width="4" style="2" customWidth="1"/>
    <col min="1796" max="1796" width="3.85546875" style="2" customWidth="1"/>
    <col min="1797" max="1799" width="7.7109375" style="2" customWidth="1"/>
    <col min="1800" max="1800" width="6" style="2" customWidth="1"/>
    <col min="1801" max="1801" width="9.5703125" style="2" customWidth="1"/>
    <col min="1802" max="1803" width="7.7109375" style="2" customWidth="1"/>
    <col min="1804" max="1804" width="24.140625" style="2" customWidth="1"/>
    <col min="1805" max="1807" width="3.7109375" style="2" customWidth="1"/>
    <col min="1808" max="2045" width="9.140625" style="2"/>
    <col min="2046" max="2048" width="2.85546875" style="2" customWidth="1"/>
    <col min="2049" max="2049" width="36.140625" style="2" customWidth="1"/>
    <col min="2050" max="2050" width="2.7109375" style="2" customWidth="1"/>
    <col min="2051" max="2051" width="4" style="2" customWidth="1"/>
    <col min="2052" max="2052" width="3.85546875" style="2" customWidth="1"/>
    <col min="2053" max="2055" width="7.7109375" style="2" customWidth="1"/>
    <col min="2056" max="2056" width="6" style="2" customWidth="1"/>
    <col min="2057" max="2057" width="9.5703125" style="2" customWidth="1"/>
    <col min="2058" max="2059" width="7.7109375" style="2" customWidth="1"/>
    <col min="2060" max="2060" width="24.140625" style="2" customWidth="1"/>
    <col min="2061" max="2063" width="3.7109375" style="2" customWidth="1"/>
    <col min="2064" max="2301" width="9.140625" style="2"/>
    <col min="2302" max="2304" width="2.85546875" style="2" customWidth="1"/>
    <col min="2305" max="2305" width="36.140625" style="2" customWidth="1"/>
    <col min="2306" max="2306" width="2.7109375" style="2" customWidth="1"/>
    <col min="2307" max="2307" width="4" style="2" customWidth="1"/>
    <col min="2308" max="2308" width="3.85546875" style="2" customWidth="1"/>
    <col min="2309" max="2311" width="7.7109375" style="2" customWidth="1"/>
    <col min="2312" max="2312" width="6" style="2" customWidth="1"/>
    <col min="2313" max="2313" width="9.5703125" style="2" customWidth="1"/>
    <col min="2314" max="2315" width="7.7109375" style="2" customWidth="1"/>
    <col min="2316" max="2316" width="24.140625" style="2" customWidth="1"/>
    <col min="2317" max="2319" width="3.7109375" style="2" customWidth="1"/>
    <col min="2320" max="2557" width="9.140625" style="2"/>
    <col min="2558" max="2560" width="2.85546875" style="2" customWidth="1"/>
    <col min="2561" max="2561" width="36.140625" style="2" customWidth="1"/>
    <col min="2562" max="2562" width="2.7109375" style="2" customWidth="1"/>
    <col min="2563" max="2563" width="4" style="2" customWidth="1"/>
    <col min="2564" max="2564" width="3.85546875" style="2" customWidth="1"/>
    <col min="2565" max="2567" width="7.7109375" style="2" customWidth="1"/>
    <col min="2568" max="2568" width="6" style="2" customWidth="1"/>
    <col min="2569" max="2569" width="9.5703125" style="2" customWidth="1"/>
    <col min="2570" max="2571" width="7.7109375" style="2" customWidth="1"/>
    <col min="2572" max="2572" width="24.140625" style="2" customWidth="1"/>
    <col min="2573" max="2575" width="3.7109375" style="2" customWidth="1"/>
    <col min="2576" max="2813" width="9.140625" style="2"/>
    <col min="2814" max="2816" width="2.85546875" style="2" customWidth="1"/>
    <col min="2817" max="2817" width="36.140625" style="2" customWidth="1"/>
    <col min="2818" max="2818" width="2.7109375" style="2" customWidth="1"/>
    <col min="2819" max="2819" width="4" style="2" customWidth="1"/>
    <col min="2820" max="2820" width="3.85546875" style="2" customWidth="1"/>
    <col min="2821" max="2823" width="7.7109375" style="2" customWidth="1"/>
    <col min="2824" max="2824" width="6" style="2" customWidth="1"/>
    <col min="2825" max="2825" width="9.5703125" style="2" customWidth="1"/>
    <col min="2826" max="2827" width="7.7109375" style="2" customWidth="1"/>
    <col min="2828" max="2828" width="24.140625" style="2" customWidth="1"/>
    <col min="2829" max="2831" width="3.7109375" style="2" customWidth="1"/>
    <col min="2832" max="3069" width="9.140625" style="2"/>
    <col min="3070" max="3072" width="2.85546875" style="2" customWidth="1"/>
    <col min="3073" max="3073" width="36.140625" style="2" customWidth="1"/>
    <col min="3074" max="3074" width="2.7109375" style="2" customWidth="1"/>
    <col min="3075" max="3075" width="4" style="2" customWidth="1"/>
    <col min="3076" max="3076" width="3.85546875" style="2" customWidth="1"/>
    <col min="3077" max="3079" width="7.7109375" style="2" customWidth="1"/>
    <col min="3080" max="3080" width="6" style="2" customWidth="1"/>
    <col min="3081" max="3081" width="9.5703125" style="2" customWidth="1"/>
    <col min="3082" max="3083" width="7.7109375" style="2" customWidth="1"/>
    <col min="3084" max="3084" width="24.140625" style="2" customWidth="1"/>
    <col min="3085" max="3087" width="3.7109375" style="2" customWidth="1"/>
    <col min="3088" max="3325" width="9.140625" style="2"/>
    <col min="3326" max="3328" width="2.85546875" style="2" customWidth="1"/>
    <col min="3329" max="3329" width="36.140625" style="2" customWidth="1"/>
    <col min="3330" max="3330" width="2.7109375" style="2" customWidth="1"/>
    <col min="3331" max="3331" width="4" style="2" customWidth="1"/>
    <col min="3332" max="3332" width="3.85546875" style="2" customWidth="1"/>
    <col min="3333" max="3335" width="7.7109375" style="2" customWidth="1"/>
    <col min="3336" max="3336" width="6" style="2" customWidth="1"/>
    <col min="3337" max="3337" width="9.5703125" style="2" customWidth="1"/>
    <col min="3338" max="3339" width="7.7109375" style="2" customWidth="1"/>
    <col min="3340" max="3340" width="24.140625" style="2" customWidth="1"/>
    <col min="3341" max="3343" width="3.7109375" style="2" customWidth="1"/>
    <col min="3344" max="3581" width="9.140625" style="2"/>
    <col min="3582" max="3584" width="2.85546875" style="2" customWidth="1"/>
    <col min="3585" max="3585" width="36.140625" style="2" customWidth="1"/>
    <col min="3586" max="3586" width="2.7109375" style="2" customWidth="1"/>
    <col min="3587" max="3587" width="4" style="2" customWidth="1"/>
    <col min="3588" max="3588" width="3.85546875" style="2" customWidth="1"/>
    <col min="3589" max="3591" width="7.7109375" style="2" customWidth="1"/>
    <col min="3592" max="3592" width="6" style="2" customWidth="1"/>
    <col min="3593" max="3593" width="9.5703125" style="2" customWidth="1"/>
    <col min="3594" max="3595" width="7.7109375" style="2" customWidth="1"/>
    <col min="3596" max="3596" width="24.140625" style="2" customWidth="1"/>
    <col min="3597" max="3599" width="3.7109375" style="2" customWidth="1"/>
    <col min="3600" max="3837" width="9.140625" style="2"/>
    <col min="3838" max="3840" width="2.85546875" style="2" customWidth="1"/>
    <col min="3841" max="3841" width="36.140625" style="2" customWidth="1"/>
    <col min="3842" max="3842" width="2.7109375" style="2" customWidth="1"/>
    <col min="3843" max="3843" width="4" style="2" customWidth="1"/>
    <col min="3844" max="3844" width="3.85546875" style="2" customWidth="1"/>
    <col min="3845" max="3847" width="7.7109375" style="2" customWidth="1"/>
    <col min="3848" max="3848" width="6" style="2" customWidth="1"/>
    <col min="3849" max="3849" width="9.5703125" style="2" customWidth="1"/>
    <col min="3850" max="3851" width="7.7109375" style="2" customWidth="1"/>
    <col min="3852" max="3852" width="24.140625" style="2" customWidth="1"/>
    <col min="3853" max="3855" width="3.7109375" style="2" customWidth="1"/>
    <col min="3856" max="4093" width="9.140625" style="2"/>
    <col min="4094" max="4096" width="2.85546875" style="2" customWidth="1"/>
    <col min="4097" max="4097" width="36.140625" style="2" customWidth="1"/>
    <col min="4098" max="4098" width="2.7109375" style="2" customWidth="1"/>
    <col min="4099" max="4099" width="4" style="2" customWidth="1"/>
    <col min="4100" max="4100" width="3.85546875" style="2" customWidth="1"/>
    <col min="4101" max="4103" width="7.7109375" style="2" customWidth="1"/>
    <col min="4104" max="4104" width="6" style="2" customWidth="1"/>
    <col min="4105" max="4105" width="9.5703125" style="2" customWidth="1"/>
    <col min="4106" max="4107" width="7.7109375" style="2" customWidth="1"/>
    <col min="4108" max="4108" width="24.140625" style="2" customWidth="1"/>
    <col min="4109" max="4111" width="3.7109375" style="2" customWidth="1"/>
    <col min="4112" max="4349" width="9.140625" style="2"/>
    <col min="4350" max="4352" width="2.85546875" style="2" customWidth="1"/>
    <col min="4353" max="4353" width="36.140625" style="2" customWidth="1"/>
    <col min="4354" max="4354" width="2.7109375" style="2" customWidth="1"/>
    <col min="4355" max="4355" width="4" style="2" customWidth="1"/>
    <col min="4356" max="4356" width="3.85546875" style="2" customWidth="1"/>
    <col min="4357" max="4359" width="7.7109375" style="2" customWidth="1"/>
    <col min="4360" max="4360" width="6" style="2" customWidth="1"/>
    <col min="4361" max="4361" width="9.5703125" style="2" customWidth="1"/>
    <col min="4362" max="4363" width="7.7109375" style="2" customWidth="1"/>
    <col min="4364" max="4364" width="24.140625" style="2" customWidth="1"/>
    <col min="4365" max="4367" width="3.7109375" style="2" customWidth="1"/>
    <col min="4368" max="4605" width="9.140625" style="2"/>
    <col min="4606" max="4608" width="2.85546875" style="2" customWidth="1"/>
    <col min="4609" max="4609" width="36.140625" style="2" customWidth="1"/>
    <col min="4610" max="4610" width="2.7109375" style="2" customWidth="1"/>
    <col min="4611" max="4611" width="4" style="2" customWidth="1"/>
    <col min="4612" max="4612" width="3.85546875" style="2" customWidth="1"/>
    <col min="4613" max="4615" width="7.7109375" style="2" customWidth="1"/>
    <col min="4616" max="4616" width="6" style="2" customWidth="1"/>
    <col min="4617" max="4617" width="9.5703125" style="2" customWidth="1"/>
    <col min="4618" max="4619" width="7.7109375" style="2" customWidth="1"/>
    <col min="4620" max="4620" width="24.140625" style="2" customWidth="1"/>
    <col min="4621" max="4623" width="3.7109375" style="2" customWidth="1"/>
    <col min="4624" max="4861" width="9.140625" style="2"/>
    <col min="4862" max="4864" width="2.85546875" style="2" customWidth="1"/>
    <col min="4865" max="4865" width="36.140625" style="2" customWidth="1"/>
    <col min="4866" max="4866" width="2.7109375" style="2" customWidth="1"/>
    <col min="4867" max="4867" width="4" style="2" customWidth="1"/>
    <col min="4868" max="4868" width="3.85546875" style="2" customWidth="1"/>
    <col min="4869" max="4871" width="7.7109375" style="2" customWidth="1"/>
    <col min="4872" max="4872" width="6" style="2" customWidth="1"/>
    <col min="4873" max="4873" width="9.5703125" style="2" customWidth="1"/>
    <col min="4874" max="4875" width="7.7109375" style="2" customWidth="1"/>
    <col min="4876" max="4876" width="24.140625" style="2" customWidth="1"/>
    <col min="4877" max="4879" width="3.7109375" style="2" customWidth="1"/>
    <col min="4880" max="5117" width="9.140625" style="2"/>
    <col min="5118" max="5120" width="2.85546875" style="2" customWidth="1"/>
    <col min="5121" max="5121" width="36.140625" style="2" customWidth="1"/>
    <col min="5122" max="5122" width="2.7109375" style="2" customWidth="1"/>
    <col min="5123" max="5123" width="4" style="2" customWidth="1"/>
    <col min="5124" max="5124" width="3.85546875" style="2" customWidth="1"/>
    <col min="5125" max="5127" width="7.7109375" style="2" customWidth="1"/>
    <col min="5128" max="5128" width="6" style="2" customWidth="1"/>
    <col min="5129" max="5129" width="9.5703125" style="2" customWidth="1"/>
    <col min="5130" max="5131" width="7.7109375" style="2" customWidth="1"/>
    <col min="5132" max="5132" width="24.140625" style="2" customWidth="1"/>
    <col min="5133" max="5135" width="3.7109375" style="2" customWidth="1"/>
    <col min="5136" max="5373" width="9.140625" style="2"/>
    <col min="5374" max="5376" width="2.85546875" style="2" customWidth="1"/>
    <col min="5377" max="5377" width="36.140625" style="2" customWidth="1"/>
    <col min="5378" max="5378" width="2.7109375" style="2" customWidth="1"/>
    <col min="5379" max="5379" width="4" style="2" customWidth="1"/>
    <col min="5380" max="5380" width="3.85546875" style="2" customWidth="1"/>
    <col min="5381" max="5383" width="7.7109375" style="2" customWidth="1"/>
    <col min="5384" max="5384" width="6" style="2" customWidth="1"/>
    <col min="5385" max="5385" width="9.5703125" style="2" customWidth="1"/>
    <col min="5386" max="5387" width="7.7109375" style="2" customWidth="1"/>
    <col min="5388" max="5388" width="24.140625" style="2" customWidth="1"/>
    <col min="5389" max="5391" width="3.7109375" style="2" customWidth="1"/>
    <col min="5392" max="5629" width="9.140625" style="2"/>
    <col min="5630" max="5632" width="2.85546875" style="2" customWidth="1"/>
    <col min="5633" max="5633" width="36.140625" style="2" customWidth="1"/>
    <col min="5634" max="5634" width="2.7109375" style="2" customWidth="1"/>
    <col min="5635" max="5635" width="4" style="2" customWidth="1"/>
    <col min="5636" max="5636" width="3.85546875" style="2" customWidth="1"/>
    <col min="5637" max="5639" width="7.7109375" style="2" customWidth="1"/>
    <col min="5640" max="5640" width="6" style="2" customWidth="1"/>
    <col min="5641" max="5641" width="9.5703125" style="2" customWidth="1"/>
    <col min="5642" max="5643" width="7.7109375" style="2" customWidth="1"/>
    <col min="5644" max="5644" width="24.140625" style="2" customWidth="1"/>
    <col min="5645" max="5647" width="3.7109375" style="2" customWidth="1"/>
    <col min="5648" max="5885" width="9.140625" style="2"/>
    <col min="5886" max="5888" width="2.85546875" style="2" customWidth="1"/>
    <col min="5889" max="5889" width="36.140625" style="2" customWidth="1"/>
    <col min="5890" max="5890" width="2.7109375" style="2" customWidth="1"/>
    <col min="5891" max="5891" width="4" style="2" customWidth="1"/>
    <col min="5892" max="5892" width="3.85546875" style="2" customWidth="1"/>
    <col min="5893" max="5895" width="7.7109375" style="2" customWidth="1"/>
    <col min="5896" max="5896" width="6" style="2" customWidth="1"/>
    <col min="5897" max="5897" width="9.5703125" style="2" customWidth="1"/>
    <col min="5898" max="5899" width="7.7109375" style="2" customWidth="1"/>
    <col min="5900" max="5900" width="24.140625" style="2" customWidth="1"/>
    <col min="5901" max="5903" width="3.7109375" style="2" customWidth="1"/>
    <col min="5904" max="6141" width="9.140625" style="2"/>
    <col min="6142" max="6144" width="2.85546875" style="2" customWidth="1"/>
    <col min="6145" max="6145" width="36.140625" style="2" customWidth="1"/>
    <col min="6146" max="6146" width="2.7109375" style="2" customWidth="1"/>
    <col min="6147" max="6147" width="4" style="2" customWidth="1"/>
    <col min="6148" max="6148" width="3.85546875" style="2" customWidth="1"/>
    <col min="6149" max="6151" width="7.7109375" style="2" customWidth="1"/>
    <col min="6152" max="6152" width="6" style="2" customWidth="1"/>
    <col min="6153" max="6153" width="9.5703125" style="2" customWidth="1"/>
    <col min="6154" max="6155" width="7.7109375" style="2" customWidth="1"/>
    <col min="6156" max="6156" width="24.140625" style="2" customWidth="1"/>
    <col min="6157" max="6159" width="3.7109375" style="2" customWidth="1"/>
    <col min="6160" max="6397" width="9.140625" style="2"/>
    <col min="6398" max="6400" width="2.85546875" style="2" customWidth="1"/>
    <col min="6401" max="6401" width="36.140625" style="2" customWidth="1"/>
    <col min="6402" max="6402" width="2.7109375" style="2" customWidth="1"/>
    <col min="6403" max="6403" width="4" style="2" customWidth="1"/>
    <col min="6404" max="6404" width="3.85546875" style="2" customWidth="1"/>
    <col min="6405" max="6407" width="7.7109375" style="2" customWidth="1"/>
    <col min="6408" max="6408" width="6" style="2" customWidth="1"/>
    <col min="6409" max="6409" width="9.5703125" style="2" customWidth="1"/>
    <col min="6410" max="6411" width="7.7109375" style="2" customWidth="1"/>
    <col min="6412" max="6412" width="24.140625" style="2" customWidth="1"/>
    <col min="6413" max="6415" width="3.7109375" style="2" customWidth="1"/>
    <col min="6416" max="6653" width="9.140625" style="2"/>
    <col min="6654" max="6656" width="2.85546875" style="2" customWidth="1"/>
    <col min="6657" max="6657" width="36.140625" style="2" customWidth="1"/>
    <col min="6658" max="6658" width="2.7109375" style="2" customWidth="1"/>
    <col min="6659" max="6659" width="4" style="2" customWidth="1"/>
    <col min="6660" max="6660" width="3.85546875" style="2" customWidth="1"/>
    <col min="6661" max="6663" width="7.7109375" style="2" customWidth="1"/>
    <col min="6664" max="6664" width="6" style="2" customWidth="1"/>
    <col min="6665" max="6665" width="9.5703125" style="2" customWidth="1"/>
    <col min="6666" max="6667" width="7.7109375" style="2" customWidth="1"/>
    <col min="6668" max="6668" width="24.140625" style="2" customWidth="1"/>
    <col min="6669" max="6671" width="3.7109375" style="2" customWidth="1"/>
    <col min="6672" max="6909" width="9.140625" style="2"/>
    <col min="6910" max="6912" width="2.85546875" style="2" customWidth="1"/>
    <col min="6913" max="6913" width="36.140625" style="2" customWidth="1"/>
    <col min="6914" max="6914" width="2.7109375" style="2" customWidth="1"/>
    <col min="6915" max="6915" width="4" style="2" customWidth="1"/>
    <col min="6916" max="6916" width="3.85546875" style="2" customWidth="1"/>
    <col min="6917" max="6919" width="7.7109375" style="2" customWidth="1"/>
    <col min="6920" max="6920" width="6" style="2" customWidth="1"/>
    <col min="6921" max="6921" width="9.5703125" style="2" customWidth="1"/>
    <col min="6922" max="6923" width="7.7109375" style="2" customWidth="1"/>
    <col min="6924" max="6924" width="24.140625" style="2" customWidth="1"/>
    <col min="6925" max="6927" width="3.7109375" style="2" customWidth="1"/>
    <col min="6928" max="7165" width="9.140625" style="2"/>
    <col min="7166" max="7168" width="2.85546875" style="2" customWidth="1"/>
    <col min="7169" max="7169" width="36.140625" style="2" customWidth="1"/>
    <col min="7170" max="7170" width="2.7109375" style="2" customWidth="1"/>
    <col min="7171" max="7171" width="4" style="2" customWidth="1"/>
    <col min="7172" max="7172" width="3.85546875" style="2" customWidth="1"/>
    <col min="7173" max="7175" width="7.7109375" style="2" customWidth="1"/>
    <col min="7176" max="7176" width="6" style="2" customWidth="1"/>
    <col min="7177" max="7177" width="9.5703125" style="2" customWidth="1"/>
    <col min="7178" max="7179" width="7.7109375" style="2" customWidth="1"/>
    <col min="7180" max="7180" width="24.140625" style="2" customWidth="1"/>
    <col min="7181" max="7183" width="3.7109375" style="2" customWidth="1"/>
    <col min="7184" max="7421" width="9.140625" style="2"/>
    <col min="7422" max="7424" width="2.85546875" style="2" customWidth="1"/>
    <col min="7425" max="7425" width="36.140625" style="2" customWidth="1"/>
    <col min="7426" max="7426" width="2.7109375" style="2" customWidth="1"/>
    <col min="7427" max="7427" width="4" style="2" customWidth="1"/>
    <col min="7428" max="7428" width="3.85546875" style="2" customWidth="1"/>
    <col min="7429" max="7431" width="7.7109375" style="2" customWidth="1"/>
    <col min="7432" max="7432" width="6" style="2" customWidth="1"/>
    <col min="7433" max="7433" width="9.5703125" style="2" customWidth="1"/>
    <col min="7434" max="7435" width="7.7109375" style="2" customWidth="1"/>
    <col min="7436" max="7436" width="24.140625" style="2" customWidth="1"/>
    <col min="7437" max="7439" width="3.7109375" style="2" customWidth="1"/>
    <col min="7440" max="7677" width="9.140625" style="2"/>
    <col min="7678" max="7680" width="2.85546875" style="2" customWidth="1"/>
    <col min="7681" max="7681" width="36.140625" style="2" customWidth="1"/>
    <col min="7682" max="7682" width="2.7109375" style="2" customWidth="1"/>
    <col min="7683" max="7683" width="4" style="2" customWidth="1"/>
    <col min="7684" max="7684" width="3.85546875" style="2" customWidth="1"/>
    <col min="7685" max="7687" width="7.7109375" style="2" customWidth="1"/>
    <col min="7688" max="7688" width="6" style="2" customWidth="1"/>
    <col min="7689" max="7689" width="9.5703125" style="2" customWidth="1"/>
    <col min="7690" max="7691" width="7.7109375" style="2" customWidth="1"/>
    <col min="7692" max="7692" width="24.140625" style="2" customWidth="1"/>
    <col min="7693" max="7695" width="3.7109375" style="2" customWidth="1"/>
    <col min="7696" max="7933" width="9.140625" style="2"/>
    <col min="7934" max="7936" width="2.85546875" style="2" customWidth="1"/>
    <col min="7937" max="7937" width="36.140625" style="2" customWidth="1"/>
    <col min="7938" max="7938" width="2.7109375" style="2" customWidth="1"/>
    <col min="7939" max="7939" width="4" style="2" customWidth="1"/>
    <col min="7940" max="7940" width="3.85546875" style="2" customWidth="1"/>
    <col min="7941" max="7943" width="7.7109375" style="2" customWidth="1"/>
    <col min="7944" max="7944" width="6" style="2" customWidth="1"/>
    <col min="7945" max="7945" width="9.5703125" style="2" customWidth="1"/>
    <col min="7946" max="7947" width="7.7109375" style="2" customWidth="1"/>
    <col min="7948" max="7948" width="24.140625" style="2" customWidth="1"/>
    <col min="7949" max="7951" width="3.7109375" style="2" customWidth="1"/>
    <col min="7952" max="8189" width="9.140625" style="2"/>
    <col min="8190" max="8192" width="2.85546875" style="2" customWidth="1"/>
    <col min="8193" max="8193" width="36.140625" style="2" customWidth="1"/>
    <col min="8194" max="8194" width="2.7109375" style="2" customWidth="1"/>
    <col min="8195" max="8195" width="4" style="2" customWidth="1"/>
    <col min="8196" max="8196" width="3.85546875" style="2" customWidth="1"/>
    <col min="8197" max="8199" width="7.7109375" style="2" customWidth="1"/>
    <col min="8200" max="8200" width="6" style="2" customWidth="1"/>
    <col min="8201" max="8201" width="9.5703125" style="2" customWidth="1"/>
    <col min="8202" max="8203" width="7.7109375" style="2" customWidth="1"/>
    <col min="8204" max="8204" width="24.140625" style="2" customWidth="1"/>
    <col min="8205" max="8207" width="3.7109375" style="2" customWidth="1"/>
    <col min="8208" max="8445" width="9.140625" style="2"/>
    <col min="8446" max="8448" width="2.85546875" style="2" customWidth="1"/>
    <col min="8449" max="8449" width="36.140625" style="2" customWidth="1"/>
    <col min="8450" max="8450" width="2.7109375" style="2" customWidth="1"/>
    <col min="8451" max="8451" width="4" style="2" customWidth="1"/>
    <col min="8452" max="8452" width="3.85546875" style="2" customWidth="1"/>
    <col min="8453" max="8455" width="7.7109375" style="2" customWidth="1"/>
    <col min="8456" max="8456" width="6" style="2" customWidth="1"/>
    <col min="8457" max="8457" width="9.5703125" style="2" customWidth="1"/>
    <col min="8458" max="8459" width="7.7109375" style="2" customWidth="1"/>
    <col min="8460" max="8460" width="24.140625" style="2" customWidth="1"/>
    <col min="8461" max="8463" width="3.7109375" style="2" customWidth="1"/>
    <col min="8464" max="8701" width="9.140625" style="2"/>
    <col min="8702" max="8704" width="2.85546875" style="2" customWidth="1"/>
    <col min="8705" max="8705" width="36.140625" style="2" customWidth="1"/>
    <col min="8706" max="8706" width="2.7109375" style="2" customWidth="1"/>
    <col min="8707" max="8707" width="4" style="2" customWidth="1"/>
    <col min="8708" max="8708" width="3.85546875" style="2" customWidth="1"/>
    <col min="8709" max="8711" width="7.7109375" style="2" customWidth="1"/>
    <col min="8712" max="8712" width="6" style="2" customWidth="1"/>
    <col min="8713" max="8713" width="9.5703125" style="2" customWidth="1"/>
    <col min="8714" max="8715" width="7.7109375" style="2" customWidth="1"/>
    <col min="8716" max="8716" width="24.140625" style="2" customWidth="1"/>
    <col min="8717" max="8719" width="3.7109375" style="2" customWidth="1"/>
    <col min="8720" max="8957" width="9.140625" style="2"/>
    <col min="8958" max="8960" width="2.85546875" style="2" customWidth="1"/>
    <col min="8961" max="8961" width="36.140625" style="2" customWidth="1"/>
    <col min="8962" max="8962" width="2.7109375" style="2" customWidth="1"/>
    <col min="8963" max="8963" width="4" style="2" customWidth="1"/>
    <col min="8964" max="8964" width="3.85546875" style="2" customWidth="1"/>
    <col min="8965" max="8967" width="7.7109375" style="2" customWidth="1"/>
    <col min="8968" max="8968" width="6" style="2" customWidth="1"/>
    <col min="8969" max="8969" width="9.5703125" style="2" customWidth="1"/>
    <col min="8970" max="8971" width="7.7109375" style="2" customWidth="1"/>
    <col min="8972" max="8972" width="24.140625" style="2" customWidth="1"/>
    <col min="8973" max="8975" width="3.7109375" style="2" customWidth="1"/>
    <col min="8976" max="9213" width="9.140625" style="2"/>
    <col min="9214" max="9216" width="2.85546875" style="2" customWidth="1"/>
    <col min="9217" max="9217" width="36.140625" style="2" customWidth="1"/>
    <col min="9218" max="9218" width="2.7109375" style="2" customWidth="1"/>
    <col min="9219" max="9219" width="4" style="2" customWidth="1"/>
    <col min="9220" max="9220" width="3.85546875" style="2" customWidth="1"/>
    <col min="9221" max="9223" width="7.7109375" style="2" customWidth="1"/>
    <col min="9224" max="9224" width="6" style="2" customWidth="1"/>
    <col min="9225" max="9225" width="9.5703125" style="2" customWidth="1"/>
    <col min="9226" max="9227" width="7.7109375" style="2" customWidth="1"/>
    <col min="9228" max="9228" width="24.140625" style="2" customWidth="1"/>
    <col min="9229" max="9231" width="3.7109375" style="2" customWidth="1"/>
    <col min="9232" max="9469" width="9.140625" style="2"/>
    <col min="9470" max="9472" width="2.85546875" style="2" customWidth="1"/>
    <col min="9473" max="9473" width="36.140625" style="2" customWidth="1"/>
    <col min="9474" max="9474" width="2.7109375" style="2" customWidth="1"/>
    <col min="9475" max="9475" width="4" style="2" customWidth="1"/>
    <col min="9476" max="9476" width="3.85546875" style="2" customWidth="1"/>
    <col min="9477" max="9479" width="7.7109375" style="2" customWidth="1"/>
    <col min="9480" max="9480" width="6" style="2" customWidth="1"/>
    <col min="9481" max="9481" width="9.5703125" style="2" customWidth="1"/>
    <col min="9482" max="9483" width="7.7109375" style="2" customWidth="1"/>
    <col min="9484" max="9484" width="24.140625" style="2" customWidth="1"/>
    <col min="9485" max="9487" width="3.7109375" style="2" customWidth="1"/>
    <col min="9488" max="9725" width="9.140625" style="2"/>
    <col min="9726" max="9728" width="2.85546875" style="2" customWidth="1"/>
    <col min="9729" max="9729" width="36.140625" style="2" customWidth="1"/>
    <col min="9730" max="9730" width="2.7109375" style="2" customWidth="1"/>
    <col min="9731" max="9731" width="4" style="2" customWidth="1"/>
    <col min="9732" max="9732" width="3.85546875" style="2" customWidth="1"/>
    <col min="9733" max="9735" width="7.7109375" style="2" customWidth="1"/>
    <col min="9736" max="9736" width="6" style="2" customWidth="1"/>
    <col min="9737" max="9737" width="9.5703125" style="2" customWidth="1"/>
    <col min="9738" max="9739" width="7.7109375" style="2" customWidth="1"/>
    <col min="9740" max="9740" width="24.140625" style="2" customWidth="1"/>
    <col min="9741" max="9743" width="3.7109375" style="2" customWidth="1"/>
    <col min="9744" max="9981" width="9.140625" style="2"/>
    <col min="9982" max="9984" width="2.85546875" style="2" customWidth="1"/>
    <col min="9985" max="9985" width="36.140625" style="2" customWidth="1"/>
    <col min="9986" max="9986" width="2.7109375" style="2" customWidth="1"/>
    <col min="9987" max="9987" width="4" style="2" customWidth="1"/>
    <col min="9988" max="9988" width="3.85546875" style="2" customWidth="1"/>
    <col min="9989" max="9991" width="7.7109375" style="2" customWidth="1"/>
    <col min="9992" max="9992" width="6" style="2" customWidth="1"/>
    <col min="9993" max="9993" width="9.5703125" style="2" customWidth="1"/>
    <col min="9994" max="9995" width="7.7109375" style="2" customWidth="1"/>
    <col min="9996" max="9996" width="24.140625" style="2" customWidth="1"/>
    <col min="9997" max="9999" width="3.7109375" style="2" customWidth="1"/>
    <col min="10000" max="10237" width="9.140625" style="2"/>
    <col min="10238" max="10240" width="2.85546875" style="2" customWidth="1"/>
    <col min="10241" max="10241" width="36.140625" style="2" customWidth="1"/>
    <col min="10242" max="10242" width="2.7109375" style="2" customWidth="1"/>
    <col min="10243" max="10243" width="4" style="2" customWidth="1"/>
    <col min="10244" max="10244" width="3.85546875" style="2" customWidth="1"/>
    <col min="10245" max="10247" width="7.7109375" style="2" customWidth="1"/>
    <col min="10248" max="10248" width="6" style="2" customWidth="1"/>
    <col min="10249" max="10249" width="9.5703125" style="2" customWidth="1"/>
    <col min="10250" max="10251" width="7.7109375" style="2" customWidth="1"/>
    <col min="10252" max="10252" width="24.140625" style="2" customWidth="1"/>
    <col min="10253" max="10255" width="3.7109375" style="2" customWidth="1"/>
    <col min="10256" max="10493" width="9.140625" style="2"/>
    <col min="10494" max="10496" width="2.85546875" style="2" customWidth="1"/>
    <col min="10497" max="10497" width="36.140625" style="2" customWidth="1"/>
    <col min="10498" max="10498" width="2.7109375" style="2" customWidth="1"/>
    <col min="10499" max="10499" width="4" style="2" customWidth="1"/>
    <col min="10500" max="10500" width="3.85546875" style="2" customWidth="1"/>
    <col min="10501" max="10503" width="7.7109375" style="2" customWidth="1"/>
    <col min="10504" max="10504" width="6" style="2" customWidth="1"/>
    <col min="10505" max="10505" width="9.5703125" style="2" customWidth="1"/>
    <col min="10506" max="10507" width="7.7109375" style="2" customWidth="1"/>
    <col min="10508" max="10508" width="24.140625" style="2" customWidth="1"/>
    <col min="10509" max="10511" width="3.7109375" style="2" customWidth="1"/>
    <col min="10512" max="10749" width="9.140625" style="2"/>
    <col min="10750" max="10752" width="2.85546875" style="2" customWidth="1"/>
    <col min="10753" max="10753" width="36.140625" style="2" customWidth="1"/>
    <col min="10754" max="10754" width="2.7109375" style="2" customWidth="1"/>
    <col min="10755" max="10755" width="4" style="2" customWidth="1"/>
    <col min="10756" max="10756" width="3.85546875" style="2" customWidth="1"/>
    <col min="10757" max="10759" width="7.7109375" style="2" customWidth="1"/>
    <col min="10760" max="10760" width="6" style="2" customWidth="1"/>
    <col min="10761" max="10761" width="9.5703125" style="2" customWidth="1"/>
    <col min="10762" max="10763" width="7.7109375" style="2" customWidth="1"/>
    <col min="10764" max="10764" width="24.140625" style="2" customWidth="1"/>
    <col min="10765" max="10767" width="3.7109375" style="2" customWidth="1"/>
    <col min="10768" max="11005" width="9.140625" style="2"/>
    <col min="11006" max="11008" width="2.85546875" style="2" customWidth="1"/>
    <col min="11009" max="11009" width="36.140625" style="2" customWidth="1"/>
    <col min="11010" max="11010" width="2.7109375" style="2" customWidth="1"/>
    <col min="11011" max="11011" width="4" style="2" customWidth="1"/>
    <col min="11012" max="11012" width="3.85546875" style="2" customWidth="1"/>
    <col min="11013" max="11015" width="7.7109375" style="2" customWidth="1"/>
    <col min="11016" max="11016" width="6" style="2" customWidth="1"/>
    <col min="11017" max="11017" width="9.5703125" style="2" customWidth="1"/>
    <col min="11018" max="11019" width="7.7109375" style="2" customWidth="1"/>
    <col min="11020" max="11020" width="24.140625" style="2" customWidth="1"/>
    <col min="11021" max="11023" width="3.7109375" style="2" customWidth="1"/>
    <col min="11024" max="11261" width="9.140625" style="2"/>
    <col min="11262" max="11264" width="2.85546875" style="2" customWidth="1"/>
    <col min="11265" max="11265" width="36.140625" style="2" customWidth="1"/>
    <col min="11266" max="11266" width="2.7109375" style="2" customWidth="1"/>
    <col min="11267" max="11267" width="4" style="2" customWidth="1"/>
    <col min="11268" max="11268" width="3.85546875" style="2" customWidth="1"/>
    <col min="11269" max="11271" width="7.7109375" style="2" customWidth="1"/>
    <col min="11272" max="11272" width="6" style="2" customWidth="1"/>
    <col min="11273" max="11273" width="9.5703125" style="2" customWidth="1"/>
    <col min="11274" max="11275" width="7.7109375" style="2" customWidth="1"/>
    <col min="11276" max="11276" width="24.140625" style="2" customWidth="1"/>
    <col min="11277" max="11279" width="3.7109375" style="2" customWidth="1"/>
    <col min="11280" max="11517" width="9.140625" style="2"/>
    <col min="11518" max="11520" width="2.85546875" style="2" customWidth="1"/>
    <col min="11521" max="11521" width="36.140625" style="2" customWidth="1"/>
    <col min="11522" max="11522" width="2.7109375" style="2" customWidth="1"/>
    <col min="11523" max="11523" width="4" style="2" customWidth="1"/>
    <col min="11524" max="11524" width="3.85546875" style="2" customWidth="1"/>
    <col min="11525" max="11527" width="7.7109375" style="2" customWidth="1"/>
    <col min="11528" max="11528" width="6" style="2" customWidth="1"/>
    <col min="11529" max="11529" width="9.5703125" style="2" customWidth="1"/>
    <col min="11530" max="11531" width="7.7109375" style="2" customWidth="1"/>
    <col min="11532" max="11532" width="24.140625" style="2" customWidth="1"/>
    <col min="11533" max="11535" width="3.7109375" style="2" customWidth="1"/>
    <col min="11536" max="11773" width="9.140625" style="2"/>
    <col min="11774" max="11776" width="2.85546875" style="2" customWidth="1"/>
    <col min="11777" max="11777" width="36.140625" style="2" customWidth="1"/>
    <col min="11778" max="11778" width="2.7109375" style="2" customWidth="1"/>
    <col min="11779" max="11779" width="4" style="2" customWidth="1"/>
    <col min="11780" max="11780" width="3.85546875" style="2" customWidth="1"/>
    <col min="11781" max="11783" width="7.7109375" style="2" customWidth="1"/>
    <col min="11784" max="11784" width="6" style="2" customWidth="1"/>
    <col min="11785" max="11785" width="9.5703125" style="2" customWidth="1"/>
    <col min="11786" max="11787" width="7.7109375" style="2" customWidth="1"/>
    <col min="11788" max="11788" width="24.140625" style="2" customWidth="1"/>
    <col min="11789" max="11791" width="3.7109375" style="2" customWidth="1"/>
    <col min="11792" max="12029" width="9.140625" style="2"/>
    <col min="12030" max="12032" width="2.85546875" style="2" customWidth="1"/>
    <col min="12033" max="12033" width="36.140625" style="2" customWidth="1"/>
    <col min="12034" max="12034" width="2.7109375" style="2" customWidth="1"/>
    <col min="12035" max="12035" width="4" style="2" customWidth="1"/>
    <col min="12036" max="12036" width="3.85546875" style="2" customWidth="1"/>
    <col min="12037" max="12039" width="7.7109375" style="2" customWidth="1"/>
    <col min="12040" max="12040" width="6" style="2" customWidth="1"/>
    <col min="12041" max="12041" width="9.5703125" style="2" customWidth="1"/>
    <col min="12042" max="12043" width="7.7109375" style="2" customWidth="1"/>
    <col min="12044" max="12044" width="24.140625" style="2" customWidth="1"/>
    <col min="12045" max="12047" width="3.7109375" style="2" customWidth="1"/>
    <col min="12048" max="12285" width="9.140625" style="2"/>
    <col min="12286" max="12288" width="2.85546875" style="2" customWidth="1"/>
    <col min="12289" max="12289" width="36.140625" style="2" customWidth="1"/>
    <col min="12290" max="12290" width="2.7109375" style="2" customWidth="1"/>
    <col min="12291" max="12291" width="4" style="2" customWidth="1"/>
    <col min="12292" max="12292" width="3.85546875" style="2" customWidth="1"/>
    <col min="12293" max="12295" width="7.7109375" style="2" customWidth="1"/>
    <col min="12296" max="12296" width="6" style="2" customWidth="1"/>
    <col min="12297" max="12297" width="9.5703125" style="2" customWidth="1"/>
    <col min="12298" max="12299" width="7.7109375" style="2" customWidth="1"/>
    <col min="12300" max="12300" width="24.140625" style="2" customWidth="1"/>
    <col min="12301" max="12303" width="3.7109375" style="2" customWidth="1"/>
    <col min="12304" max="12541" width="9.140625" style="2"/>
    <col min="12542" max="12544" width="2.85546875" style="2" customWidth="1"/>
    <col min="12545" max="12545" width="36.140625" style="2" customWidth="1"/>
    <col min="12546" max="12546" width="2.7109375" style="2" customWidth="1"/>
    <col min="12547" max="12547" width="4" style="2" customWidth="1"/>
    <col min="12548" max="12548" width="3.85546875" style="2" customWidth="1"/>
    <col min="12549" max="12551" width="7.7109375" style="2" customWidth="1"/>
    <col min="12552" max="12552" width="6" style="2" customWidth="1"/>
    <col min="12553" max="12553" width="9.5703125" style="2" customWidth="1"/>
    <col min="12554" max="12555" width="7.7109375" style="2" customWidth="1"/>
    <col min="12556" max="12556" width="24.140625" style="2" customWidth="1"/>
    <col min="12557" max="12559" width="3.7109375" style="2" customWidth="1"/>
    <col min="12560" max="12797" width="9.140625" style="2"/>
    <col min="12798" max="12800" width="2.85546875" style="2" customWidth="1"/>
    <col min="12801" max="12801" width="36.140625" style="2" customWidth="1"/>
    <col min="12802" max="12802" width="2.7109375" style="2" customWidth="1"/>
    <col min="12803" max="12803" width="4" style="2" customWidth="1"/>
    <col min="12804" max="12804" width="3.85546875" style="2" customWidth="1"/>
    <col min="12805" max="12807" width="7.7109375" style="2" customWidth="1"/>
    <col min="12808" max="12808" width="6" style="2" customWidth="1"/>
    <col min="12809" max="12809" width="9.5703125" style="2" customWidth="1"/>
    <col min="12810" max="12811" width="7.7109375" style="2" customWidth="1"/>
    <col min="12812" max="12812" width="24.140625" style="2" customWidth="1"/>
    <col min="12813" max="12815" width="3.7109375" style="2" customWidth="1"/>
    <col min="12816" max="13053" width="9.140625" style="2"/>
    <col min="13054" max="13056" width="2.85546875" style="2" customWidth="1"/>
    <col min="13057" max="13057" width="36.140625" style="2" customWidth="1"/>
    <col min="13058" max="13058" width="2.7109375" style="2" customWidth="1"/>
    <col min="13059" max="13059" width="4" style="2" customWidth="1"/>
    <col min="13060" max="13060" width="3.85546875" style="2" customWidth="1"/>
    <col min="13061" max="13063" width="7.7109375" style="2" customWidth="1"/>
    <col min="13064" max="13064" width="6" style="2" customWidth="1"/>
    <col min="13065" max="13065" width="9.5703125" style="2" customWidth="1"/>
    <col min="13066" max="13067" width="7.7109375" style="2" customWidth="1"/>
    <col min="13068" max="13068" width="24.140625" style="2" customWidth="1"/>
    <col min="13069" max="13071" width="3.7109375" style="2" customWidth="1"/>
    <col min="13072" max="13309" width="9.140625" style="2"/>
    <col min="13310" max="13312" width="2.85546875" style="2" customWidth="1"/>
    <col min="13313" max="13313" width="36.140625" style="2" customWidth="1"/>
    <col min="13314" max="13314" width="2.7109375" style="2" customWidth="1"/>
    <col min="13315" max="13315" width="4" style="2" customWidth="1"/>
    <col min="13316" max="13316" width="3.85546875" style="2" customWidth="1"/>
    <col min="13317" max="13319" width="7.7109375" style="2" customWidth="1"/>
    <col min="13320" max="13320" width="6" style="2" customWidth="1"/>
    <col min="13321" max="13321" width="9.5703125" style="2" customWidth="1"/>
    <col min="13322" max="13323" width="7.7109375" style="2" customWidth="1"/>
    <col min="13324" max="13324" width="24.140625" style="2" customWidth="1"/>
    <col min="13325" max="13327" width="3.7109375" style="2" customWidth="1"/>
    <col min="13328" max="13565" width="9.140625" style="2"/>
    <col min="13566" max="13568" width="2.85546875" style="2" customWidth="1"/>
    <col min="13569" max="13569" width="36.140625" style="2" customWidth="1"/>
    <col min="13570" max="13570" width="2.7109375" style="2" customWidth="1"/>
    <col min="13571" max="13571" width="4" style="2" customWidth="1"/>
    <col min="13572" max="13572" width="3.85546875" style="2" customWidth="1"/>
    <col min="13573" max="13575" width="7.7109375" style="2" customWidth="1"/>
    <col min="13576" max="13576" width="6" style="2" customWidth="1"/>
    <col min="13577" max="13577" width="9.5703125" style="2" customWidth="1"/>
    <col min="13578" max="13579" width="7.7109375" style="2" customWidth="1"/>
    <col min="13580" max="13580" width="24.140625" style="2" customWidth="1"/>
    <col min="13581" max="13583" width="3.7109375" style="2" customWidth="1"/>
    <col min="13584" max="13821" width="9.140625" style="2"/>
    <col min="13822" max="13824" width="2.85546875" style="2" customWidth="1"/>
    <col min="13825" max="13825" width="36.140625" style="2" customWidth="1"/>
    <col min="13826" max="13826" width="2.7109375" style="2" customWidth="1"/>
    <col min="13827" max="13827" width="4" style="2" customWidth="1"/>
    <col min="13828" max="13828" width="3.85546875" style="2" customWidth="1"/>
    <col min="13829" max="13831" width="7.7109375" style="2" customWidth="1"/>
    <col min="13832" max="13832" width="6" style="2" customWidth="1"/>
    <col min="13833" max="13833" width="9.5703125" style="2" customWidth="1"/>
    <col min="13834" max="13835" width="7.7109375" style="2" customWidth="1"/>
    <col min="13836" max="13836" width="24.140625" style="2" customWidth="1"/>
    <col min="13837" max="13839" width="3.7109375" style="2" customWidth="1"/>
    <col min="13840" max="14077" width="9.140625" style="2"/>
    <col min="14078" max="14080" width="2.85546875" style="2" customWidth="1"/>
    <col min="14081" max="14081" width="36.140625" style="2" customWidth="1"/>
    <col min="14082" max="14082" width="2.7109375" style="2" customWidth="1"/>
    <col min="14083" max="14083" width="4" style="2" customWidth="1"/>
    <col min="14084" max="14084" width="3.85546875" style="2" customWidth="1"/>
    <col min="14085" max="14087" width="7.7109375" style="2" customWidth="1"/>
    <col min="14088" max="14088" width="6" style="2" customWidth="1"/>
    <col min="14089" max="14089" width="9.5703125" style="2" customWidth="1"/>
    <col min="14090" max="14091" width="7.7109375" style="2" customWidth="1"/>
    <col min="14092" max="14092" width="24.140625" style="2" customWidth="1"/>
    <col min="14093" max="14095" width="3.7109375" style="2" customWidth="1"/>
    <col min="14096" max="14333" width="9.140625" style="2"/>
    <col min="14334" max="14336" width="2.85546875" style="2" customWidth="1"/>
    <col min="14337" max="14337" width="36.140625" style="2" customWidth="1"/>
    <col min="14338" max="14338" width="2.7109375" style="2" customWidth="1"/>
    <col min="14339" max="14339" width="4" style="2" customWidth="1"/>
    <col min="14340" max="14340" width="3.85546875" style="2" customWidth="1"/>
    <col min="14341" max="14343" width="7.7109375" style="2" customWidth="1"/>
    <col min="14344" max="14344" width="6" style="2" customWidth="1"/>
    <col min="14345" max="14345" width="9.5703125" style="2" customWidth="1"/>
    <col min="14346" max="14347" width="7.7109375" style="2" customWidth="1"/>
    <col min="14348" max="14348" width="24.140625" style="2" customWidth="1"/>
    <col min="14349" max="14351" width="3.7109375" style="2" customWidth="1"/>
    <col min="14352" max="14589" width="9.140625" style="2"/>
    <col min="14590" max="14592" width="2.85546875" style="2" customWidth="1"/>
    <col min="14593" max="14593" width="36.140625" style="2" customWidth="1"/>
    <col min="14594" max="14594" width="2.7109375" style="2" customWidth="1"/>
    <col min="14595" max="14595" width="4" style="2" customWidth="1"/>
    <col min="14596" max="14596" width="3.85546875" style="2" customWidth="1"/>
    <col min="14597" max="14599" width="7.7109375" style="2" customWidth="1"/>
    <col min="14600" max="14600" width="6" style="2" customWidth="1"/>
    <col min="14601" max="14601" width="9.5703125" style="2" customWidth="1"/>
    <col min="14602" max="14603" width="7.7109375" style="2" customWidth="1"/>
    <col min="14604" max="14604" width="24.140625" style="2" customWidth="1"/>
    <col min="14605" max="14607" width="3.7109375" style="2" customWidth="1"/>
    <col min="14608" max="14845" width="9.140625" style="2"/>
    <col min="14846" max="14848" width="2.85546875" style="2" customWidth="1"/>
    <col min="14849" max="14849" width="36.140625" style="2" customWidth="1"/>
    <col min="14850" max="14850" width="2.7109375" style="2" customWidth="1"/>
    <col min="14851" max="14851" width="4" style="2" customWidth="1"/>
    <col min="14852" max="14852" width="3.85546875" style="2" customWidth="1"/>
    <col min="14853" max="14855" width="7.7109375" style="2" customWidth="1"/>
    <col min="14856" max="14856" width="6" style="2" customWidth="1"/>
    <col min="14857" max="14857" width="9.5703125" style="2" customWidth="1"/>
    <col min="14858" max="14859" width="7.7109375" style="2" customWidth="1"/>
    <col min="14860" max="14860" width="24.140625" style="2" customWidth="1"/>
    <col min="14861" max="14863" width="3.7109375" style="2" customWidth="1"/>
    <col min="14864" max="15101" width="9.140625" style="2"/>
    <col min="15102" max="15104" width="2.85546875" style="2" customWidth="1"/>
    <col min="15105" max="15105" width="36.140625" style="2" customWidth="1"/>
    <col min="15106" max="15106" width="2.7109375" style="2" customWidth="1"/>
    <col min="15107" max="15107" width="4" style="2" customWidth="1"/>
    <col min="15108" max="15108" width="3.85546875" style="2" customWidth="1"/>
    <col min="15109" max="15111" width="7.7109375" style="2" customWidth="1"/>
    <col min="15112" max="15112" width="6" style="2" customWidth="1"/>
    <col min="15113" max="15113" width="9.5703125" style="2" customWidth="1"/>
    <col min="15114" max="15115" width="7.7109375" style="2" customWidth="1"/>
    <col min="15116" max="15116" width="24.140625" style="2" customWidth="1"/>
    <col min="15117" max="15119" width="3.7109375" style="2" customWidth="1"/>
    <col min="15120" max="15357" width="9.140625" style="2"/>
    <col min="15358" max="15360" width="2.85546875" style="2" customWidth="1"/>
    <col min="15361" max="15361" width="36.140625" style="2" customWidth="1"/>
    <col min="15362" max="15362" width="2.7109375" style="2" customWidth="1"/>
    <col min="15363" max="15363" width="4" style="2" customWidth="1"/>
    <col min="15364" max="15364" width="3.85546875" style="2" customWidth="1"/>
    <col min="15365" max="15367" width="7.7109375" style="2" customWidth="1"/>
    <col min="15368" max="15368" width="6" style="2" customWidth="1"/>
    <col min="15369" max="15369" width="9.5703125" style="2" customWidth="1"/>
    <col min="15370" max="15371" width="7.7109375" style="2" customWidth="1"/>
    <col min="15372" max="15372" width="24.140625" style="2" customWidth="1"/>
    <col min="15373" max="15375" width="3.7109375" style="2" customWidth="1"/>
    <col min="15376" max="15613" width="9.140625" style="2"/>
    <col min="15614" max="15616" width="2.85546875" style="2" customWidth="1"/>
    <col min="15617" max="15617" width="36.140625" style="2" customWidth="1"/>
    <col min="15618" max="15618" width="2.7109375" style="2" customWidth="1"/>
    <col min="15619" max="15619" width="4" style="2" customWidth="1"/>
    <col min="15620" max="15620" width="3.85546875" style="2" customWidth="1"/>
    <col min="15621" max="15623" width="7.7109375" style="2" customWidth="1"/>
    <col min="15624" max="15624" width="6" style="2" customWidth="1"/>
    <col min="15625" max="15625" width="9.5703125" style="2" customWidth="1"/>
    <col min="15626" max="15627" width="7.7109375" style="2" customWidth="1"/>
    <col min="15628" max="15628" width="24.140625" style="2" customWidth="1"/>
    <col min="15629" max="15631" width="3.7109375" style="2" customWidth="1"/>
    <col min="15632" max="15869" width="9.140625" style="2"/>
    <col min="15870" max="15872" width="2.85546875" style="2" customWidth="1"/>
    <col min="15873" max="15873" width="36.140625" style="2" customWidth="1"/>
    <col min="15874" max="15874" width="2.7109375" style="2" customWidth="1"/>
    <col min="15875" max="15875" width="4" style="2" customWidth="1"/>
    <col min="15876" max="15876" width="3.85546875" style="2" customWidth="1"/>
    <col min="15877" max="15879" width="7.7109375" style="2" customWidth="1"/>
    <col min="15880" max="15880" width="6" style="2" customWidth="1"/>
    <col min="15881" max="15881" width="9.5703125" style="2" customWidth="1"/>
    <col min="15882" max="15883" width="7.7109375" style="2" customWidth="1"/>
    <col min="15884" max="15884" width="24.140625" style="2" customWidth="1"/>
    <col min="15885" max="15887" width="3.7109375" style="2" customWidth="1"/>
    <col min="15888" max="16125" width="9.140625" style="2"/>
    <col min="16126" max="16128" width="2.85546875" style="2" customWidth="1"/>
    <col min="16129" max="16129" width="36.140625" style="2" customWidth="1"/>
    <col min="16130" max="16130" width="2.7109375" style="2" customWidth="1"/>
    <col min="16131" max="16131" width="4" style="2" customWidth="1"/>
    <col min="16132" max="16132" width="3.85546875" style="2" customWidth="1"/>
    <col min="16133" max="16135" width="7.7109375" style="2" customWidth="1"/>
    <col min="16136" max="16136" width="6" style="2" customWidth="1"/>
    <col min="16137" max="16137" width="9.5703125" style="2" customWidth="1"/>
    <col min="16138" max="16139" width="7.7109375" style="2" customWidth="1"/>
    <col min="16140" max="16140" width="24.140625" style="2" customWidth="1"/>
    <col min="16141" max="16143" width="3.7109375" style="2" customWidth="1"/>
    <col min="16144" max="16384" width="9.140625" style="2"/>
  </cols>
  <sheetData>
    <row r="1" spans="1:32" s="66" customFormat="1" ht="14.25" customHeight="1" x14ac:dyDescent="0.2">
      <c r="A1" s="507" t="s">
        <v>123</v>
      </c>
      <c r="B1" s="508"/>
      <c r="C1" s="508"/>
      <c r="D1" s="508"/>
      <c r="E1" s="508"/>
      <c r="F1" s="508"/>
      <c r="G1" s="508"/>
      <c r="H1" s="508"/>
      <c r="I1" s="508"/>
      <c r="J1" s="508"/>
      <c r="K1" s="508"/>
      <c r="L1" s="508"/>
      <c r="M1" s="508"/>
      <c r="N1" s="508"/>
      <c r="O1" s="508"/>
    </row>
    <row r="2" spans="1:32" s="66" customFormat="1" ht="18.75" customHeight="1" x14ac:dyDescent="0.2">
      <c r="A2" s="509" t="s">
        <v>124</v>
      </c>
      <c r="B2" s="509"/>
      <c r="C2" s="509"/>
      <c r="D2" s="509"/>
      <c r="E2" s="509"/>
      <c r="F2" s="509"/>
      <c r="G2" s="509"/>
      <c r="H2" s="509"/>
      <c r="I2" s="509"/>
      <c r="J2" s="509"/>
      <c r="K2" s="509"/>
      <c r="L2" s="509"/>
      <c r="M2" s="509"/>
      <c r="N2" s="509"/>
      <c r="O2" s="509"/>
    </row>
    <row r="3" spans="1:32" ht="15.6" customHeight="1" thickBot="1" x14ac:dyDescent="0.25">
      <c r="A3" s="54"/>
      <c r="B3" s="54"/>
      <c r="C3" s="54"/>
      <c r="D3" s="54"/>
      <c r="E3" s="159"/>
      <c r="F3" s="54"/>
      <c r="G3" s="54"/>
      <c r="H3" s="54"/>
      <c r="I3" s="54"/>
      <c r="J3" s="54"/>
      <c r="K3" s="54"/>
      <c r="L3" s="537" t="s">
        <v>0</v>
      </c>
      <c r="M3" s="537"/>
      <c r="N3" s="537"/>
      <c r="O3" s="537"/>
    </row>
    <row r="4" spans="1:32" s="66" customFormat="1" ht="22.5" customHeight="1" thickBot="1" x14ac:dyDescent="0.25">
      <c r="A4" s="519" t="s">
        <v>101</v>
      </c>
      <c r="B4" s="522" t="s">
        <v>1</v>
      </c>
      <c r="C4" s="522" t="s">
        <v>2</v>
      </c>
      <c r="D4" s="525" t="s">
        <v>12</v>
      </c>
      <c r="E4" s="528" t="s">
        <v>3</v>
      </c>
      <c r="F4" s="510" t="s">
        <v>4</v>
      </c>
      <c r="G4" s="531" t="s">
        <v>5</v>
      </c>
      <c r="H4" s="543" t="s">
        <v>102</v>
      </c>
      <c r="I4" s="544"/>
      <c r="J4" s="545"/>
      <c r="K4" s="546" t="s">
        <v>103</v>
      </c>
      <c r="L4" s="547"/>
      <c r="M4" s="548"/>
      <c r="N4" s="534" t="s">
        <v>104</v>
      </c>
      <c r="O4" s="534" t="s">
        <v>105</v>
      </c>
    </row>
    <row r="5" spans="1:32" s="66" customFormat="1" ht="15" customHeight="1" x14ac:dyDescent="0.2">
      <c r="A5" s="520"/>
      <c r="B5" s="523"/>
      <c r="C5" s="523"/>
      <c r="D5" s="526"/>
      <c r="E5" s="529"/>
      <c r="F5" s="511"/>
      <c r="G5" s="532"/>
      <c r="H5" s="513" t="s">
        <v>109</v>
      </c>
      <c r="I5" s="538" t="s">
        <v>110</v>
      </c>
      <c r="J5" s="513" t="s">
        <v>111</v>
      </c>
      <c r="K5" s="539" t="s">
        <v>106</v>
      </c>
      <c r="L5" s="541" t="s">
        <v>107</v>
      </c>
      <c r="M5" s="541" t="s">
        <v>108</v>
      </c>
      <c r="N5" s="535"/>
      <c r="O5" s="535"/>
    </row>
    <row r="6" spans="1:32" s="66" customFormat="1" ht="67.5" customHeight="1" thickBot="1" x14ac:dyDescent="0.25">
      <c r="A6" s="521"/>
      <c r="B6" s="524"/>
      <c r="C6" s="524"/>
      <c r="D6" s="527"/>
      <c r="E6" s="530"/>
      <c r="F6" s="512"/>
      <c r="G6" s="533"/>
      <c r="H6" s="514"/>
      <c r="I6" s="514"/>
      <c r="J6" s="514"/>
      <c r="K6" s="540"/>
      <c r="L6" s="542"/>
      <c r="M6" s="542"/>
      <c r="N6" s="536"/>
      <c r="O6" s="536"/>
    </row>
    <row r="7" spans="1:32" ht="51.75" customHeight="1" x14ac:dyDescent="0.2">
      <c r="A7" s="248" t="s">
        <v>6</v>
      </c>
      <c r="B7" s="249" t="s">
        <v>24</v>
      </c>
      <c r="C7" s="250"/>
      <c r="D7" s="250"/>
      <c r="E7" s="250"/>
      <c r="F7" s="250"/>
      <c r="G7" s="251"/>
      <c r="H7" s="515" t="s">
        <v>116</v>
      </c>
      <c r="I7" s="516"/>
      <c r="J7" s="516"/>
      <c r="K7" s="305" t="s">
        <v>113</v>
      </c>
      <c r="L7" s="252">
        <v>30</v>
      </c>
      <c r="M7" s="253">
        <v>51</v>
      </c>
      <c r="N7" s="346" t="s">
        <v>149</v>
      </c>
      <c r="O7" s="347"/>
    </row>
    <row r="8" spans="1:32" ht="39.75" customHeight="1" x14ac:dyDescent="0.2">
      <c r="A8" s="254"/>
      <c r="B8" s="255"/>
      <c r="C8" s="256"/>
      <c r="D8" s="256"/>
      <c r="E8" s="256"/>
      <c r="F8" s="256"/>
      <c r="G8" s="257"/>
      <c r="H8" s="517" t="s">
        <v>117</v>
      </c>
      <c r="I8" s="518"/>
      <c r="J8" s="518"/>
      <c r="K8" s="306" t="s">
        <v>114</v>
      </c>
      <c r="L8" s="258" t="s">
        <v>119</v>
      </c>
      <c r="M8" s="259" t="s">
        <v>125</v>
      </c>
      <c r="N8" s="549" t="s">
        <v>150</v>
      </c>
      <c r="O8" s="550"/>
    </row>
    <row r="9" spans="1:32" ht="30" customHeight="1" x14ac:dyDescent="0.2">
      <c r="A9" s="254"/>
      <c r="B9" s="260"/>
      <c r="C9" s="257"/>
      <c r="D9" s="257"/>
      <c r="E9" s="257"/>
      <c r="F9" s="257"/>
      <c r="G9" s="257"/>
      <c r="H9" s="517" t="s">
        <v>118</v>
      </c>
      <c r="I9" s="518"/>
      <c r="J9" s="518"/>
      <c r="K9" s="306" t="s">
        <v>115</v>
      </c>
      <c r="L9" s="261">
        <v>2350</v>
      </c>
      <c r="M9" s="262">
        <v>2350</v>
      </c>
      <c r="N9" s="263"/>
      <c r="O9" s="264"/>
    </row>
    <row r="10" spans="1:32" ht="16.5" customHeight="1" x14ac:dyDescent="0.2">
      <c r="A10" s="254" t="s">
        <v>6</v>
      </c>
      <c r="B10" s="49" t="s">
        <v>6</v>
      </c>
      <c r="C10" s="552" t="s">
        <v>25</v>
      </c>
      <c r="D10" s="553"/>
      <c r="E10" s="553"/>
      <c r="F10" s="553"/>
      <c r="G10" s="553"/>
      <c r="H10" s="553"/>
      <c r="I10" s="553"/>
      <c r="J10" s="553"/>
      <c r="K10" s="554"/>
      <c r="L10" s="554"/>
      <c r="M10" s="553"/>
      <c r="N10" s="553"/>
      <c r="O10" s="555"/>
      <c r="P10" s="158"/>
      <c r="Q10" s="158"/>
      <c r="R10" s="158"/>
      <c r="S10" s="158"/>
      <c r="T10" s="158"/>
      <c r="U10" s="158"/>
      <c r="V10" s="158"/>
      <c r="W10" s="158"/>
      <c r="X10" s="158"/>
      <c r="Y10" s="158"/>
      <c r="Z10" s="158"/>
      <c r="AA10" s="158"/>
      <c r="AB10" s="158"/>
      <c r="AC10" s="158"/>
      <c r="AD10" s="158"/>
      <c r="AE10" s="158"/>
      <c r="AF10" s="158"/>
    </row>
    <row r="11" spans="1:32" ht="12.75" customHeight="1" x14ac:dyDescent="0.2">
      <c r="A11" s="265" t="s">
        <v>6</v>
      </c>
      <c r="B11" s="24" t="s">
        <v>6</v>
      </c>
      <c r="C11" s="33" t="s">
        <v>6</v>
      </c>
      <c r="D11" s="556" t="s">
        <v>99</v>
      </c>
      <c r="E11" s="558" t="s">
        <v>27</v>
      </c>
      <c r="F11" s="301">
        <v>4</v>
      </c>
      <c r="G11" s="104" t="s">
        <v>20</v>
      </c>
      <c r="H11" s="105">
        <v>99.2</v>
      </c>
      <c r="I11" s="105">
        <v>119.2</v>
      </c>
      <c r="J11" s="105">
        <v>107.1</v>
      </c>
      <c r="K11" s="560" t="s">
        <v>28</v>
      </c>
      <c r="L11" s="562">
        <v>7</v>
      </c>
      <c r="M11" s="562">
        <v>4</v>
      </c>
      <c r="N11" s="60"/>
      <c r="O11" s="283"/>
      <c r="P11" s="158"/>
      <c r="Q11" s="158"/>
      <c r="R11" s="158"/>
      <c r="S11" s="158"/>
      <c r="T11" s="158"/>
      <c r="U11" s="158"/>
      <c r="V11" s="158"/>
      <c r="W11" s="158"/>
      <c r="X11" s="158"/>
      <c r="Y11" s="158"/>
      <c r="Z11" s="158"/>
      <c r="AA11" s="158"/>
      <c r="AB11" s="158"/>
      <c r="AC11" s="158"/>
      <c r="AD11" s="158"/>
      <c r="AE11" s="158"/>
      <c r="AF11" s="158"/>
    </row>
    <row r="12" spans="1:32" ht="15" customHeight="1" x14ac:dyDescent="0.2">
      <c r="A12" s="265"/>
      <c r="B12" s="24"/>
      <c r="C12" s="33"/>
      <c r="D12" s="557"/>
      <c r="E12" s="559"/>
      <c r="F12" s="302"/>
      <c r="G12" s="104" t="s">
        <v>26</v>
      </c>
      <c r="H12" s="105">
        <v>562.20000000000005</v>
      </c>
      <c r="I12" s="106">
        <v>712.3</v>
      </c>
      <c r="J12" s="105">
        <v>644.4</v>
      </c>
      <c r="K12" s="561"/>
      <c r="L12" s="563"/>
      <c r="M12" s="563"/>
      <c r="N12" s="282"/>
      <c r="O12" s="284"/>
    </row>
    <row r="13" spans="1:32" ht="42" customHeight="1" x14ac:dyDescent="0.2">
      <c r="A13" s="265"/>
      <c r="B13" s="24"/>
      <c r="C13" s="33"/>
      <c r="D13" s="300" t="s">
        <v>64</v>
      </c>
      <c r="E13" s="309"/>
      <c r="F13" s="309"/>
      <c r="G13" s="107"/>
      <c r="H13" s="108"/>
      <c r="I13" s="109"/>
      <c r="J13" s="109"/>
      <c r="K13" s="98"/>
      <c r="L13" s="30"/>
      <c r="M13" s="287">
        <v>0</v>
      </c>
      <c r="N13" s="287"/>
      <c r="O13" s="568" t="s">
        <v>151</v>
      </c>
      <c r="Q13" s="2" t="s">
        <v>98</v>
      </c>
    </row>
    <row r="14" spans="1:32" ht="27.75" customHeight="1" x14ac:dyDescent="0.2">
      <c r="A14" s="265"/>
      <c r="B14" s="24"/>
      <c r="C14" s="33"/>
      <c r="D14" s="315" t="s">
        <v>65</v>
      </c>
      <c r="E14" s="309"/>
      <c r="F14" s="309"/>
      <c r="G14" s="297"/>
      <c r="H14" s="110"/>
      <c r="I14" s="111"/>
      <c r="J14" s="111"/>
      <c r="K14" s="99"/>
      <c r="L14" s="13"/>
      <c r="M14" s="285">
        <v>0</v>
      </c>
      <c r="N14" s="286"/>
      <c r="O14" s="569"/>
    </row>
    <row r="15" spans="1:32" ht="38.25" x14ac:dyDescent="0.2">
      <c r="A15" s="265"/>
      <c r="B15" s="24"/>
      <c r="C15" s="33"/>
      <c r="D15" s="97" t="s">
        <v>66</v>
      </c>
      <c r="E15" s="112" t="s">
        <v>74</v>
      </c>
      <c r="F15" s="112"/>
      <c r="G15" s="104"/>
      <c r="H15" s="117"/>
      <c r="I15" s="105"/>
      <c r="J15" s="105"/>
      <c r="K15" s="100"/>
      <c r="L15" s="19"/>
      <c r="M15" s="19">
        <v>1</v>
      </c>
      <c r="N15" s="19"/>
      <c r="O15" s="569"/>
    </row>
    <row r="16" spans="1:32" ht="38.25" x14ac:dyDescent="0.2">
      <c r="A16" s="265"/>
      <c r="B16" s="24"/>
      <c r="C16" s="33"/>
      <c r="D16" s="300" t="s">
        <v>67</v>
      </c>
      <c r="E16" s="116"/>
      <c r="F16" s="116"/>
      <c r="G16" s="297"/>
      <c r="H16" s="110"/>
      <c r="I16" s="111"/>
      <c r="J16" s="111"/>
      <c r="K16" s="99"/>
      <c r="L16" s="13"/>
      <c r="M16" s="287">
        <v>0</v>
      </c>
      <c r="N16" s="287"/>
      <c r="O16" s="569"/>
    </row>
    <row r="17" spans="1:16" ht="22.5" customHeight="1" x14ac:dyDescent="0.2">
      <c r="A17" s="265"/>
      <c r="B17" s="24"/>
      <c r="C17" s="25"/>
      <c r="D17" s="315" t="s">
        <v>68</v>
      </c>
      <c r="E17" s="116"/>
      <c r="F17" s="116"/>
      <c r="G17" s="114"/>
      <c r="H17" s="115"/>
      <c r="I17" s="111"/>
      <c r="J17" s="111"/>
      <c r="K17" s="99"/>
      <c r="L17" s="304"/>
      <c r="M17" s="285">
        <v>0</v>
      </c>
      <c r="N17" s="286"/>
      <c r="O17" s="570"/>
    </row>
    <row r="18" spans="1:16" ht="104.25" customHeight="1" thickBot="1" x14ac:dyDescent="0.25">
      <c r="A18" s="266"/>
      <c r="B18" s="34"/>
      <c r="C18" s="35"/>
      <c r="D18" s="200" t="s">
        <v>144</v>
      </c>
      <c r="E18" s="201"/>
      <c r="F18" s="201"/>
      <c r="G18" s="202"/>
      <c r="H18" s="203"/>
      <c r="I18" s="204"/>
      <c r="J18" s="204"/>
      <c r="K18" s="205"/>
      <c r="L18" s="206"/>
      <c r="M18" s="206">
        <v>2</v>
      </c>
      <c r="N18" s="206"/>
      <c r="O18" s="207"/>
    </row>
    <row r="19" spans="1:16" ht="54" customHeight="1" x14ac:dyDescent="0.2">
      <c r="A19" s="267"/>
      <c r="B19" s="22"/>
      <c r="C19" s="208"/>
      <c r="D19" s="210" t="s">
        <v>69</v>
      </c>
      <c r="E19" s="308"/>
      <c r="F19" s="308"/>
      <c r="G19" s="118"/>
      <c r="H19" s="119"/>
      <c r="I19" s="120"/>
      <c r="J19" s="120"/>
      <c r="K19" s="211"/>
      <c r="L19" s="212"/>
      <c r="M19" s="212">
        <v>1</v>
      </c>
      <c r="N19" s="279" t="s">
        <v>131</v>
      </c>
      <c r="O19" s="213"/>
      <c r="P19" s="31"/>
    </row>
    <row r="20" spans="1:16" ht="15" customHeight="1" x14ac:dyDescent="0.2">
      <c r="A20" s="265"/>
      <c r="B20" s="24"/>
      <c r="C20" s="33"/>
      <c r="D20" s="281" t="s">
        <v>62</v>
      </c>
      <c r="E20" s="121"/>
      <c r="F20" s="121"/>
      <c r="G20" s="107"/>
      <c r="H20" s="108"/>
      <c r="I20" s="109"/>
      <c r="J20" s="109"/>
      <c r="K20" s="564" t="s">
        <v>29</v>
      </c>
      <c r="L20" s="30">
        <v>4</v>
      </c>
      <c r="M20" s="30">
        <v>4</v>
      </c>
      <c r="N20" s="368" t="s">
        <v>145</v>
      </c>
      <c r="O20" s="348"/>
    </row>
    <row r="21" spans="1:16" ht="182.25" customHeight="1" x14ac:dyDescent="0.2">
      <c r="A21" s="265"/>
      <c r="B21" s="24"/>
      <c r="C21" s="33"/>
      <c r="D21" s="96" t="s">
        <v>146</v>
      </c>
      <c r="E21" s="122"/>
      <c r="F21" s="122"/>
      <c r="G21" s="114"/>
      <c r="H21" s="115"/>
      <c r="I21" s="111"/>
      <c r="J21" s="111"/>
      <c r="K21" s="565"/>
      <c r="L21" s="38"/>
      <c r="M21" s="304"/>
      <c r="N21" s="369"/>
      <c r="O21" s="349"/>
    </row>
    <row r="22" spans="1:16" ht="105" customHeight="1" x14ac:dyDescent="0.2">
      <c r="A22" s="265"/>
      <c r="B22" s="24"/>
      <c r="C22" s="33"/>
      <c r="D22" s="97" t="s">
        <v>95</v>
      </c>
      <c r="E22" s="123" t="s">
        <v>80</v>
      </c>
      <c r="F22" s="307"/>
      <c r="G22" s="297"/>
      <c r="H22" s="110"/>
      <c r="I22" s="111"/>
      <c r="J22" s="111"/>
      <c r="K22" s="99"/>
      <c r="L22" s="13"/>
      <c r="M22" s="13"/>
      <c r="N22" s="369"/>
      <c r="O22" s="349"/>
    </row>
    <row r="23" spans="1:16" ht="55.5" customHeight="1" x14ac:dyDescent="0.2">
      <c r="A23" s="265"/>
      <c r="B23" s="24"/>
      <c r="C23" s="33"/>
      <c r="D23" s="97" t="s">
        <v>96</v>
      </c>
      <c r="E23" s="124"/>
      <c r="F23" s="309"/>
      <c r="G23" s="114"/>
      <c r="H23" s="115"/>
      <c r="I23" s="111"/>
      <c r="J23" s="111"/>
      <c r="K23" s="99"/>
      <c r="L23" s="304"/>
      <c r="M23" s="304"/>
      <c r="N23" s="370"/>
      <c r="O23" s="26"/>
    </row>
    <row r="24" spans="1:16" ht="42.75" customHeight="1" x14ac:dyDescent="0.2">
      <c r="A24" s="265"/>
      <c r="B24" s="24"/>
      <c r="C24" s="25"/>
      <c r="D24" s="316" t="s">
        <v>84</v>
      </c>
      <c r="E24" s="309"/>
      <c r="F24" s="309"/>
      <c r="G24" s="297"/>
      <c r="H24" s="110"/>
      <c r="I24" s="111"/>
      <c r="J24" s="111"/>
      <c r="K24" s="99"/>
      <c r="L24" s="13"/>
      <c r="M24" s="13"/>
      <c r="N24" s="370"/>
      <c r="O24" s="14"/>
    </row>
    <row r="25" spans="1:16" ht="29.25" customHeight="1" thickBot="1" x14ac:dyDescent="0.25">
      <c r="A25" s="266"/>
      <c r="B25" s="34"/>
      <c r="C25" s="195"/>
      <c r="D25" s="200" t="s">
        <v>97</v>
      </c>
      <c r="E25" s="310"/>
      <c r="F25" s="310"/>
      <c r="G25" s="196"/>
      <c r="H25" s="197"/>
      <c r="I25" s="198"/>
      <c r="J25" s="198"/>
      <c r="K25" s="199"/>
      <c r="L25" s="27"/>
      <c r="M25" s="27"/>
      <c r="N25" s="371"/>
      <c r="O25" s="214"/>
      <c r="P25" s="31"/>
    </row>
    <row r="26" spans="1:16" ht="28.5" customHeight="1" x14ac:dyDescent="0.2">
      <c r="A26" s="267"/>
      <c r="B26" s="22"/>
      <c r="C26" s="208"/>
      <c r="D26" s="318" t="s">
        <v>85</v>
      </c>
      <c r="E26" s="209" t="s">
        <v>74</v>
      </c>
      <c r="F26" s="209"/>
      <c r="G26" s="118"/>
      <c r="H26" s="119"/>
      <c r="I26" s="120"/>
      <c r="J26" s="120"/>
      <c r="K26" s="317"/>
      <c r="L26" s="17"/>
      <c r="M26" s="17"/>
      <c r="N26" s="65"/>
      <c r="O26" s="18"/>
    </row>
    <row r="27" spans="1:16" ht="15.75" customHeight="1" x14ac:dyDescent="0.2">
      <c r="A27" s="265"/>
      <c r="B27" s="24"/>
      <c r="C27" s="33"/>
      <c r="D27" s="161" t="s">
        <v>63</v>
      </c>
      <c r="E27" s="127"/>
      <c r="F27" s="127"/>
      <c r="G27" s="125"/>
      <c r="H27" s="126"/>
      <c r="I27" s="109"/>
      <c r="J27" s="109"/>
      <c r="K27" s="566" t="s">
        <v>82</v>
      </c>
      <c r="L27" s="32"/>
      <c r="M27" s="32"/>
      <c r="N27" s="32"/>
      <c r="O27" s="372"/>
    </row>
    <row r="28" spans="1:16" ht="27.75" customHeight="1" x14ac:dyDescent="0.2">
      <c r="A28" s="265"/>
      <c r="B28" s="24"/>
      <c r="C28" s="33"/>
      <c r="D28" s="506" t="s">
        <v>59</v>
      </c>
      <c r="E28" s="128"/>
      <c r="F28" s="128"/>
      <c r="G28" s="297"/>
      <c r="H28" s="110"/>
      <c r="I28" s="111"/>
      <c r="J28" s="111"/>
      <c r="K28" s="560"/>
      <c r="L28" s="58"/>
      <c r="M28" s="58"/>
      <c r="N28" s="58"/>
      <c r="O28" s="373"/>
    </row>
    <row r="29" spans="1:16" ht="13.5" customHeight="1" x14ac:dyDescent="0.2">
      <c r="A29" s="265"/>
      <c r="B29" s="24"/>
      <c r="C29" s="33"/>
      <c r="D29" s="567"/>
      <c r="E29" s="128"/>
      <c r="F29" s="128"/>
      <c r="G29" s="551"/>
      <c r="H29" s="110"/>
      <c r="I29" s="111"/>
      <c r="J29" s="111"/>
      <c r="K29" s="303"/>
      <c r="L29" s="58"/>
      <c r="M29" s="58"/>
      <c r="N29" s="58"/>
      <c r="O29" s="373"/>
    </row>
    <row r="30" spans="1:16" ht="54" customHeight="1" x14ac:dyDescent="0.2">
      <c r="A30" s="265"/>
      <c r="B30" s="24"/>
      <c r="C30" s="33"/>
      <c r="D30" s="179" t="s">
        <v>90</v>
      </c>
      <c r="E30" s="128"/>
      <c r="F30" s="128"/>
      <c r="G30" s="551"/>
      <c r="H30" s="110"/>
      <c r="I30" s="111"/>
      <c r="J30" s="111"/>
      <c r="K30" s="303"/>
      <c r="L30" s="58"/>
      <c r="M30" s="58"/>
      <c r="N30" s="58"/>
      <c r="O30" s="373"/>
      <c r="P30" s="31"/>
    </row>
    <row r="31" spans="1:16" ht="25.5" x14ac:dyDescent="0.2">
      <c r="A31" s="265"/>
      <c r="B31" s="24"/>
      <c r="C31" s="33"/>
      <c r="D31" s="316" t="s">
        <v>60</v>
      </c>
      <c r="E31" s="128"/>
      <c r="F31" s="128"/>
      <c r="G31" s="297"/>
      <c r="H31" s="110"/>
      <c r="I31" s="111"/>
      <c r="J31" s="111"/>
      <c r="K31" s="303"/>
      <c r="L31" s="58"/>
      <c r="M31" s="58"/>
      <c r="N31" s="61"/>
      <c r="O31" s="177"/>
    </row>
    <row r="32" spans="1:16" ht="21" customHeight="1" x14ac:dyDescent="0.2">
      <c r="A32" s="265"/>
      <c r="B32" s="24"/>
      <c r="C32" s="33"/>
      <c r="D32" s="501" t="s">
        <v>61</v>
      </c>
      <c r="E32" s="128"/>
      <c r="F32" s="128"/>
      <c r="G32" s="297"/>
      <c r="H32" s="110"/>
      <c r="I32" s="106"/>
      <c r="J32" s="111"/>
      <c r="K32" s="101"/>
      <c r="L32" s="40"/>
      <c r="M32" s="40"/>
      <c r="N32" s="62"/>
      <c r="O32" s="177"/>
    </row>
    <row r="33" spans="1:15" ht="20.25" customHeight="1" thickBot="1" x14ac:dyDescent="0.25">
      <c r="A33" s="266"/>
      <c r="B33" s="34"/>
      <c r="C33" s="195"/>
      <c r="D33" s="495"/>
      <c r="E33" s="129"/>
      <c r="F33" s="129"/>
      <c r="G33" s="130" t="s">
        <v>7</v>
      </c>
      <c r="H33" s="131">
        <f>H11+H12</f>
        <v>661.40000000000009</v>
      </c>
      <c r="I33" s="132">
        <f t="shared" ref="I33" si="0">SUM(I11:I32)</f>
        <v>831.5</v>
      </c>
      <c r="J33" s="132">
        <f>J11+J12</f>
        <v>751.5</v>
      </c>
      <c r="K33" s="102"/>
      <c r="L33" s="45"/>
      <c r="M33" s="45"/>
      <c r="N33" s="63"/>
      <c r="O33" s="178"/>
    </row>
    <row r="34" spans="1:15" ht="16.5" customHeight="1" x14ac:dyDescent="0.2">
      <c r="A34" s="267" t="s">
        <v>6</v>
      </c>
      <c r="B34" s="22" t="s">
        <v>6</v>
      </c>
      <c r="C34" s="23" t="s">
        <v>8</v>
      </c>
      <c r="D34" s="181" t="s">
        <v>56</v>
      </c>
      <c r="E34" s="133" t="s">
        <v>27</v>
      </c>
      <c r="F34" s="133"/>
      <c r="G34" s="118" t="s">
        <v>20</v>
      </c>
      <c r="H34" s="119">
        <v>259.8</v>
      </c>
      <c r="I34" s="120">
        <v>108.7</v>
      </c>
      <c r="J34" s="120">
        <f>J35+J37+J40+J41</f>
        <v>83.7</v>
      </c>
      <c r="K34" s="103" t="s">
        <v>81</v>
      </c>
      <c r="L34" s="39">
        <v>5</v>
      </c>
      <c r="M34" s="219">
        <v>1</v>
      </c>
      <c r="N34" s="295"/>
      <c r="O34" s="296"/>
    </row>
    <row r="35" spans="1:15" ht="51" customHeight="1" x14ac:dyDescent="0.2">
      <c r="A35" s="265"/>
      <c r="B35" s="24"/>
      <c r="C35" s="25"/>
      <c r="D35" s="182" t="s">
        <v>91</v>
      </c>
      <c r="E35" s="134"/>
      <c r="F35" s="134"/>
      <c r="G35" s="297"/>
      <c r="H35" s="163"/>
      <c r="I35" s="105"/>
      <c r="J35" s="105">
        <v>19.899999999999999</v>
      </c>
      <c r="K35" s="165"/>
      <c r="L35" s="164"/>
      <c r="M35" s="187">
        <v>1</v>
      </c>
      <c r="N35" s="352" t="s">
        <v>164</v>
      </c>
      <c r="O35" s="353"/>
    </row>
    <row r="36" spans="1:15" ht="37.5" customHeight="1" x14ac:dyDescent="0.2">
      <c r="A36" s="265"/>
      <c r="B36" s="24"/>
      <c r="C36" s="25"/>
      <c r="D36" s="183" t="s">
        <v>92</v>
      </c>
      <c r="E36" s="112" t="s">
        <v>73</v>
      </c>
      <c r="F36" s="113"/>
      <c r="G36" s="297"/>
      <c r="H36" s="163"/>
      <c r="I36" s="105"/>
      <c r="J36" s="105"/>
      <c r="K36" s="165"/>
      <c r="L36" s="164"/>
      <c r="M36" s="187">
        <v>0</v>
      </c>
      <c r="N36" s="350" t="s">
        <v>165</v>
      </c>
      <c r="O36" s="351"/>
    </row>
    <row r="37" spans="1:15" ht="66" customHeight="1" x14ac:dyDescent="0.2">
      <c r="A37" s="265"/>
      <c r="B37" s="24"/>
      <c r="C37" s="25"/>
      <c r="D37" s="184" t="s">
        <v>31</v>
      </c>
      <c r="E37" s="135"/>
      <c r="F37" s="135"/>
      <c r="G37" s="297"/>
      <c r="H37" s="163"/>
      <c r="I37" s="105"/>
      <c r="J37" s="105">
        <v>35.9</v>
      </c>
      <c r="K37" s="166"/>
      <c r="L37" s="164"/>
      <c r="M37" s="187">
        <v>0</v>
      </c>
      <c r="N37" s="350" t="s">
        <v>166</v>
      </c>
      <c r="O37" s="351"/>
    </row>
    <row r="38" spans="1:15" ht="54.75" customHeight="1" thickBot="1" x14ac:dyDescent="0.25">
      <c r="A38" s="266"/>
      <c r="B38" s="34"/>
      <c r="C38" s="35"/>
      <c r="D38" s="215" t="s">
        <v>89</v>
      </c>
      <c r="E38" s="321"/>
      <c r="F38" s="321"/>
      <c r="G38" s="322"/>
      <c r="H38" s="323"/>
      <c r="I38" s="198"/>
      <c r="J38" s="198"/>
      <c r="K38" s="324"/>
      <c r="L38" s="45"/>
      <c r="M38" s="221">
        <v>0</v>
      </c>
      <c r="N38" s="356" t="s">
        <v>167</v>
      </c>
      <c r="O38" s="357"/>
    </row>
    <row r="39" spans="1:15" ht="165" customHeight="1" x14ac:dyDescent="0.2">
      <c r="A39" s="267"/>
      <c r="B39" s="22"/>
      <c r="C39" s="23"/>
      <c r="D39" s="325" t="s">
        <v>88</v>
      </c>
      <c r="E39" s="326"/>
      <c r="F39" s="326"/>
      <c r="G39" s="137" t="s">
        <v>127</v>
      </c>
      <c r="H39" s="327"/>
      <c r="I39" s="139"/>
      <c r="J39" s="139"/>
      <c r="K39" s="328"/>
      <c r="L39" s="329"/>
      <c r="M39" s="330"/>
      <c r="N39" s="358" t="s">
        <v>170</v>
      </c>
      <c r="O39" s="359"/>
    </row>
    <row r="40" spans="1:15" ht="42.75" customHeight="1" x14ac:dyDescent="0.2">
      <c r="A40" s="265"/>
      <c r="B40" s="24"/>
      <c r="C40" s="25"/>
      <c r="D40" s="182" t="s">
        <v>57</v>
      </c>
      <c r="E40" s="136"/>
      <c r="F40" s="136"/>
      <c r="G40" s="294"/>
      <c r="H40" s="288"/>
      <c r="I40" s="106"/>
      <c r="J40" s="106">
        <v>23.1</v>
      </c>
      <c r="K40" s="289"/>
      <c r="L40" s="290"/>
      <c r="M40" s="291">
        <v>0</v>
      </c>
      <c r="N40" s="360" t="s">
        <v>168</v>
      </c>
      <c r="O40" s="361"/>
    </row>
    <row r="41" spans="1:15" ht="40.5" customHeight="1" x14ac:dyDescent="0.2">
      <c r="A41" s="265"/>
      <c r="B41" s="24"/>
      <c r="C41" s="25"/>
      <c r="D41" s="502" t="s">
        <v>58</v>
      </c>
      <c r="E41" s="136"/>
      <c r="F41" s="136"/>
      <c r="G41" s="162"/>
      <c r="H41" s="163"/>
      <c r="I41" s="105"/>
      <c r="J41" s="105">
        <v>4.8</v>
      </c>
      <c r="K41" s="166"/>
      <c r="L41" s="164"/>
      <c r="M41" s="220">
        <v>0</v>
      </c>
      <c r="N41" s="352" t="s">
        <v>152</v>
      </c>
      <c r="O41" s="362"/>
    </row>
    <row r="42" spans="1:15" ht="16.5" customHeight="1" thickBot="1" x14ac:dyDescent="0.25">
      <c r="A42" s="266"/>
      <c r="B42" s="34"/>
      <c r="C42" s="35"/>
      <c r="D42" s="503"/>
      <c r="E42" s="174"/>
      <c r="F42" s="174"/>
      <c r="G42" s="175" t="s">
        <v>7</v>
      </c>
      <c r="H42" s="176">
        <f>H34</f>
        <v>259.8</v>
      </c>
      <c r="I42" s="155">
        <f>SUM(I34:I41)</f>
        <v>108.7</v>
      </c>
      <c r="J42" s="155">
        <v>83.7</v>
      </c>
      <c r="K42" s="102"/>
      <c r="L42" s="45"/>
      <c r="M42" s="221"/>
      <c r="N42" s="188"/>
      <c r="O42" s="189"/>
    </row>
    <row r="43" spans="1:15" ht="12.75" customHeight="1" x14ac:dyDescent="0.2">
      <c r="A43" s="385" t="s">
        <v>6</v>
      </c>
      <c r="B43" s="388" t="s">
        <v>6</v>
      </c>
      <c r="C43" s="391" t="s">
        <v>21</v>
      </c>
      <c r="D43" s="504" t="s">
        <v>141</v>
      </c>
      <c r="E43" s="464"/>
      <c r="F43" s="234"/>
      <c r="G43" s="137" t="s">
        <v>20</v>
      </c>
      <c r="H43" s="138">
        <v>33</v>
      </c>
      <c r="I43" s="139">
        <v>23</v>
      </c>
      <c r="J43" s="139">
        <v>22.9</v>
      </c>
      <c r="K43" s="103"/>
      <c r="L43" s="39"/>
      <c r="M43" s="39"/>
      <c r="N43" s="64"/>
      <c r="O43" s="218"/>
    </row>
    <row r="44" spans="1:15" x14ac:dyDescent="0.2">
      <c r="A44" s="386"/>
      <c r="B44" s="389"/>
      <c r="C44" s="392"/>
      <c r="D44" s="505"/>
      <c r="E44" s="465"/>
      <c r="F44" s="235"/>
      <c r="G44" s="140"/>
      <c r="H44" s="141"/>
      <c r="I44" s="105"/>
      <c r="J44" s="111"/>
      <c r="K44" s="101"/>
      <c r="L44" s="40"/>
      <c r="M44" s="40"/>
      <c r="N44" s="62"/>
      <c r="O44" s="246"/>
    </row>
    <row r="45" spans="1:15" ht="12.75" customHeight="1" x14ac:dyDescent="0.2">
      <c r="A45" s="386"/>
      <c r="B45" s="389"/>
      <c r="C45" s="392"/>
      <c r="D45" s="506" t="s">
        <v>142</v>
      </c>
      <c r="E45" s="465"/>
      <c r="F45" s="235"/>
      <c r="G45" s="140"/>
      <c r="H45" s="141"/>
      <c r="I45" s="105"/>
      <c r="J45" s="105"/>
      <c r="K45" s="460" t="s">
        <v>32</v>
      </c>
      <c r="L45" s="40">
        <v>1</v>
      </c>
      <c r="M45" s="40">
        <v>1</v>
      </c>
      <c r="N45" s="62"/>
      <c r="O45" s="246"/>
    </row>
    <row r="46" spans="1:15" ht="10.5" customHeight="1" x14ac:dyDescent="0.2">
      <c r="A46" s="386"/>
      <c r="B46" s="389"/>
      <c r="C46" s="392"/>
      <c r="D46" s="506"/>
      <c r="E46" s="465"/>
      <c r="F46" s="235"/>
      <c r="G46" s="162"/>
      <c r="H46" s="142"/>
      <c r="I46" s="106"/>
      <c r="J46" s="111"/>
      <c r="K46" s="460"/>
      <c r="L46" s="40"/>
      <c r="M46" s="40"/>
      <c r="N46" s="62"/>
      <c r="O46" s="246"/>
    </row>
    <row r="47" spans="1:15" ht="15.75" customHeight="1" thickBot="1" x14ac:dyDescent="0.25">
      <c r="A47" s="387"/>
      <c r="B47" s="390"/>
      <c r="C47" s="393"/>
      <c r="D47" s="371"/>
      <c r="E47" s="241"/>
      <c r="F47" s="241"/>
      <c r="G47" s="130" t="s">
        <v>7</v>
      </c>
      <c r="H47" s="131">
        <f>H43</f>
        <v>33</v>
      </c>
      <c r="I47" s="132">
        <f>SUM(I43:I46)</f>
        <v>23</v>
      </c>
      <c r="J47" s="132">
        <v>22.9</v>
      </c>
      <c r="K47" s="102"/>
      <c r="L47" s="45"/>
      <c r="M47" s="45"/>
      <c r="N47" s="63"/>
      <c r="O47" s="247"/>
    </row>
    <row r="48" spans="1:15" ht="13.5" customHeight="1" x14ac:dyDescent="0.2">
      <c r="A48" s="385" t="s">
        <v>6</v>
      </c>
      <c r="B48" s="388" t="s">
        <v>6</v>
      </c>
      <c r="C48" s="391" t="s">
        <v>22</v>
      </c>
      <c r="D48" s="498" t="s">
        <v>33</v>
      </c>
      <c r="E48" s="464"/>
      <c r="F48" s="234"/>
      <c r="G48" s="137" t="s">
        <v>20</v>
      </c>
      <c r="H48" s="138">
        <v>27</v>
      </c>
      <c r="I48" s="139">
        <v>27</v>
      </c>
      <c r="J48" s="139">
        <v>26.9</v>
      </c>
      <c r="K48" s="459" t="s">
        <v>34</v>
      </c>
      <c r="L48" s="40">
        <v>100</v>
      </c>
      <c r="M48" s="40">
        <v>100</v>
      </c>
      <c r="N48" s="62"/>
      <c r="O48" s="246"/>
    </row>
    <row r="49" spans="1:15" ht="13.5" customHeight="1" x14ac:dyDescent="0.2">
      <c r="A49" s="386"/>
      <c r="B49" s="389"/>
      <c r="C49" s="392"/>
      <c r="D49" s="499"/>
      <c r="E49" s="465"/>
      <c r="F49" s="235"/>
      <c r="G49" s="140"/>
      <c r="H49" s="141"/>
      <c r="I49" s="105"/>
      <c r="J49" s="111"/>
      <c r="K49" s="460"/>
      <c r="L49" s="40"/>
      <c r="M49" s="40"/>
      <c r="N49" s="62"/>
      <c r="O49" s="246"/>
    </row>
    <row r="50" spans="1:15" ht="13.5" customHeight="1" x14ac:dyDescent="0.2">
      <c r="A50" s="386"/>
      <c r="B50" s="389"/>
      <c r="C50" s="392"/>
      <c r="D50" s="499"/>
      <c r="E50" s="465"/>
      <c r="F50" s="235"/>
      <c r="G50" s="233"/>
      <c r="H50" s="143"/>
      <c r="I50" s="106"/>
      <c r="J50" s="105"/>
      <c r="K50" s="101" t="s">
        <v>71</v>
      </c>
      <c r="L50" s="40">
        <v>1</v>
      </c>
      <c r="M50" s="40">
        <v>1</v>
      </c>
      <c r="N50" s="62"/>
      <c r="O50" s="354"/>
    </row>
    <row r="51" spans="1:15" ht="13.5" customHeight="1" thickBot="1" x14ac:dyDescent="0.25">
      <c r="A51" s="387"/>
      <c r="B51" s="390"/>
      <c r="C51" s="393"/>
      <c r="D51" s="500"/>
      <c r="E51" s="466"/>
      <c r="F51" s="241"/>
      <c r="G51" s="130" t="s">
        <v>7</v>
      </c>
      <c r="H51" s="131">
        <f>H48</f>
        <v>27</v>
      </c>
      <c r="I51" s="132">
        <f t="shared" ref="I51" si="1">SUM(I48:I50)</f>
        <v>27</v>
      </c>
      <c r="J51" s="132">
        <v>26.9</v>
      </c>
      <c r="K51" s="102"/>
      <c r="L51" s="45"/>
      <c r="M51" s="45"/>
      <c r="N51" s="63"/>
      <c r="O51" s="355"/>
    </row>
    <row r="52" spans="1:15" ht="13.5" thickBot="1" x14ac:dyDescent="0.25">
      <c r="A52" s="268" t="s">
        <v>6</v>
      </c>
      <c r="B52" s="5" t="s">
        <v>6</v>
      </c>
      <c r="C52" s="400" t="s">
        <v>9</v>
      </c>
      <c r="D52" s="400"/>
      <c r="E52" s="400"/>
      <c r="F52" s="400"/>
      <c r="G52" s="401"/>
      <c r="H52" s="37">
        <f>H51+H47+H42+H33</f>
        <v>981.2</v>
      </c>
      <c r="I52" s="37">
        <f>I51+I47+I42+I33</f>
        <v>990.2</v>
      </c>
      <c r="J52" s="37">
        <f>J51+J47+J42+J33</f>
        <v>885</v>
      </c>
      <c r="K52" s="245"/>
      <c r="L52" s="242"/>
      <c r="M52" s="242"/>
      <c r="N52" s="242"/>
      <c r="O52" s="243"/>
    </row>
    <row r="53" spans="1:15" ht="13.5" thickBot="1" x14ac:dyDescent="0.25">
      <c r="A53" s="269" t="s">
        <v>6</v>
      </c>
      <c r="B53" s="237" t="s">
        <v>8</v>
      </c>
      <c r="C53" s="491" t="s">
        <v>35</v>
      </c>
      <c r="D53" s="492"/>
      <c r="E53" s="492"/>
      <c r="F53" s="492"/>
      <c r="G53" s="492"/>
      <c r="H53" s="492"/>
      <c r="I53" s="492"/>
      <c r="J53" s="492"/>
      <c r="K53" s="492"/>
      <c r="L53" s="492"/>
      <c r="M53" s="492"/>
      <c r="N53" s="492"/>
      <c r="O53" s="493"/>
    </row>
    <row r="54" spans="1:15" ht="12.75" customHeight="1" x14ac:dyDescent="0.2">
      <c r="A54" s="385" t="s">
        <v>6</v>
      </c>
      <c r="B54" s="388" t="s">
        <v>8</v>
      </c>
      <c r="C54" s="391" t="s">
        <v>6</v>
      </c>
      <c r="D54" s="167" t="s">
        <v>78</v>
      </c>
      <c r="E54" s="485" t="s">
        <v>72</v>
      </c>
      <c r="F54" s="234"/>
      <c r="G54" s="168" t="s">
        <v>20</v>
      </c>
      <c r="H54" s="146">
        <v>66</v>
      </c>
      <c r="I54" s="120">
        <v>66</v>
      </c>
      <c r="J54" s="120">
        <v>64.8</v>
      </c>
      <c r="K54" s="41"/>
      <c r="L54" s="42"/>
      <c r="M54" s="41"/>
      <c r="N54" s="363" t="s">
        <v>153</v>
      </c>
      <c r="O54" s="496"/>
    </row>
    <row r="55" spans="1:15" ht="30.75" customHeight="1" x14ac:dyDescent="0.2">
      <c r="A55" s="386"/>
      <c r="B55" s="389"/>
      <c r="C55" s="392"/>
      <c r="D55" s="244" t="s">
        <v>37</v>
      </c>
      <c r="E55" s="490"/>
      <c r="F55" s="235"/>
      <c r="G55" s="2"/>
      <c r="H55" s="147"/>
      <c r="I55" s="144"/>
      <c r="J55" s="144"/>
      <c r="K55" s="101" t="s">
        <v>30</v>
      </c>
      <c r="L55" s="13">
        <v>85</v>
      </c>
      <c r="M55" s="236">
        <v>67</v>
      </c>
      <c r="N55" s="364"/>
      <c r="O55" s="497"/>
    </row>
    <row r="56" spans="1:15" ht="27" customHeight="1" x14ac:dyDescent="0.2">
      <c r="A56" s="386"/>
      <c r="B56" s="389"/>
      <c r="C56" s="392"/>
      <c r="D56" s="494" t="s">
        <v>38</v>
      </c>
      <c r="E56" s="490"/>
      <c r="F56" s="235"/>
      <c r="G56" s="1"/>
      <c r="H56" s="148"/>
      <c r="I56" s="111"/>
      <c r="J56" s="111"/>
      <c r="K56" s="101"/>
      <c r="L56" s="13"/>
      <c r="M56" s="13"/>
      <c r="N56" s="364"/>
      <c r="O56" s="497"/>
    </row>
    <row r="57" spans="1:15" ht="15.75" customHeight="1" x14ac:dyDescent="0.2">
      <c r="A57" s="386"/>
      <c r="B57" s="389"/>
      <c r="C57" s="392"/>
      <c r="D57" s="494"/>
      <c r="E57" s="490"/>
      <c r="F57" s="235"/>
      <c r="G57" s="1"/>
      <c r="H57" s="148"/>
      <c r="I57" s="111"/>
      <c r="J57" s="111"/>
      <c r="K57" s="101"/>
      <c r="L57" s="13"/>
      <c r="M57" s="13"/>
      <c r="N57" s="364"/>
      <c r="O57" s="497"/>
    </row>
    <row r="58" spans="1:15" ht="15" customHeight="1" x14ac:dyDescent="0.2">
      <c r="A58" s="270"/>
      <c r="B58" s="238"/>
      <c r="C58" s="240"/>
      <c r="D58" s="494" t="s">
        <v>70</v>
      </c>
      <c r="E58" s="490"/>
      <c r="F58" s="235"/>
      <c r="G58" s="169"/>
      <c r="H58" s="149"/>
      <c r="I58" s="106"/>
      <c r="J58" s="106"/>
      <c r="K58" s="101"/>
      <c r="L58" s="13"/>
      <c r="M58" s="13"/>
      <c r="N58" s="364"/>
      <c r="O58" s="497"/>
    </row>
    <row r="59" spans="1:15" ht="26.25" customHeight="1" thickBot="1" x14ac:dyDescent="0.25">
      <c r="A59" s="270"/>
      <c r="B59" s="238"/>
      <c r="C59" s="240"/>
      <c r="D59" s="495"/>
      <c r="E59" s="486"/>
      <c r="F59" s="241"/>
      <c r="G59" s="170" t="s">
        <v>7</v>
      </c>
      <c r="H59" s="131">
        <f>H54</f>
        <v>66</v>
      </c>
      <c r="I59" s="132">
        <f t="shared" ref="I59" si="2">SUM(I54:I58)</f>
        <v>66</v>
      </c>
      <c r="J59" s="132">
        <v>64.8</v>
      </c>
      <c r="K59" s="102"/>
      <c r="L59" s="15"/>
      <c r="M59" s="15"/>
      <c r="N59" s="365"/>
      <c r="O59" s="16"/>
    </row>
    <row r="60" spans="1:15" ht="12.75" customHeight="1" x14ac:dyDescent="0.2">
      <c r="A60" s="385" t="s">
        <v>6</v>
      </c>
      <c r="B60" s="388" t="s">
        <v>8</v>
      </c>
      <c r="C60" s="391" t="s">
        <v>8</v>
      </c>
      <c r="D60" s="461" t="s">
        <v>39</v>
      </c>
      <c r="E60" s="485"/>
      <c r="F60" s="234"/>
      <c r="G60" s="171" t="s">
        <v>53</v>
      </c>
      <c r="H60" s="150">
        <v>2200</v>
      </c>
      <c r="I60" s="139">
        <v>2200</v>
      </c>
      <c r="J60" s="139"/>
      <c r="K60" s="103" t="s">
        <v>40</v>
      </c>
      <c r="L60" s="17">
        <v>7</v>
      </c>
      <c r="M60" s="222">
        <v>0</v>
      </c>
      <c r="N60" s="223"/>
      <c r="O60" s="292" t="s">
        <v>154</v>
      </c>
    </row>
    <row r="61" spans="1:15" x14ac:dyDescent="0.2">
      <c r="A61" s="386"/>
      <c r="B61" s="389"/>
      <c r="C61" s="392"/>
      <c r="D61" s="462"/>
      <c r="E61" s="490"/>
      <c r="F61" s="235"/>
      <c r="G61" s="172" t="s">
        <v>86</v>
      </c>
      <c r="H61" s="151">
        <v>10.8</v>
      </c>
      <c r="I61" s="105">
        <v>10.8</v>
      </c>
      <c r="J61" s="111">
        <v>10.7</v>
      </c>
      <c r="K61" s="101"/>
      <c r="L61" s="13"/>
      <c r="M61" s="224"/>
      <c r="N61" s="225"/>
      <c r="O61" s="185"/>
    </row>
    <row r="62" spans="1:15" ht="13.5" thickBot="1" x14ac:dyDescent="0.25">
      <c r="A62" s="387"/>
      <c r="B62" s="390"/>
      <c r="C62" s="393"/>
      <c r="D62" s="463"/>
      <c r="E62" s="486"/>
      <c r="F62" s="241"/>
      <c r="G62" s="170" t="s">
        <v>7</v>
      </c>
      <c r="H62" s="131">
        <f>H60+H61</f>
        <v>2210.8000000000002</v>
      </c>
      <c r="I62" s="132">
        <f>I61+I60</f>
        <v>2210.8000000000002</v>
      </c>
      <c r="J62" s="132">
        <v>10.7</v>
      </c>
      <c r="K62" s="102"/>
      <c r="L62" s="15"/>
      <c r="M62" s="226"/>
      <c r="N62" s="227"/>
      <c r="O62" s="186"/>
    </row>
    <row r="63" spans="1:15" ht="107.25" customHeight="1" x14ac:dyDescent="0.2">
      <c r="A63" s="385" t="s">
        <v>6</v>
      </c>
      <c r="B63" s="388" t="s">
        <v>8</v>
      </c>
      <c r="C63" s="391" t="s">
        <v>21</v>
      </c>
      <c r="D63" s="461" t="s">
        <v>41</v>
      </c>
      <c r="E63" s="485"/>
      <c r="F63" s="234"/>
      <c r="G63" s="171" t="s">
        <v>20</v>
      </c>
      <c r="H63" s="150">
        <v>8</v>
      </c>
      <c r="I63" s="139">
        <v>8</v>
      </c>
      <c r="J63" s="139">
        <v>0</v>
      </c>
      <c r="K63" s="483" t="s">
        <v>42</v>
      </c>
      <c r="L63" s="44">
        <v>1</v>
      </c>
      <c r="M63" s="222">
        <v>0</v>
      </c>
      <c r="N63" s="223"/>
      <c r="O63" s="366" t="s">
        <v>155</v>
      </c>
    </row>
    <row r="64" spans="1:15" ht="32.25" customHeight="1" thickBot="1" x14ac:dyDescent="0.25">
      <c r="A64" s="387"/>
      <c r="B64" s="390"/>
      <c r="C64" s="393"/>
      <c r="D64" s="463"/>
      <c r="E64" s="486"/>
      <c r="F64" s="241"/>
      <c r="G64" s="170" t="s">
        <v>7</v>
      </c>
      <c r="H64" s="131">
        <f>H63</f>
        <v>8</v>
      </c>
      <c r="I64" s="132">
        <f t="shared" ref="I64" si="3">SUM(I63:I63)</f>
        <v>8</v>
      </c>
      <c r="J64" s="132">
        <v>0</v>
      </c>
      <c r="K64" s="484"/>
      <c r="L64" s="27"/>
      <c r="M64" s="226"/>
      <c r="N64" s="227"/>
      <c r="O64" s="367"/>
    </row>
    <row r="65" spans="1:15" ht="13.5" thickBot="1" x14ac:dyDescent="0.25">
      <c r="A65" s="271" t="s">
        <v>6</v>
      </c>
      <c r="B65" s="239" t="s">
        <v>8</v>
      </c>
      <c r="C65" s="487" t="s">
        <v>9</v>
      </c>
      <c r="D65" s="487"/>
      <c r="E65" s="487"/>
      <c r="F65" s="487"/>
      <c r="G65" s="487"/>
      <c r="H65" s="173">
        <f>H64+H62+H59</f>
        <v>2284.8000000000002</v>
      </c>
      <c r="I65" s="173">
        <f>I64+I62+I59</f>
        <v>2284.8000000000002</v>
      </c>
      <c r="J65" s="173">
        <f>J59+J62+J64</f>
        <v>75.5</v>
      </c>
      <c r="K65" s="488"/>
      <c r="L65" s="488"/>
      <c r="M65" s="488"/>
      <c r="N65" s="488"/>
      <c r="O65" s="489"/>
    </row>
    <row r="66" spans="1:15" ht="14.25" customHeight="1" thickBot="1" x14ac:dyDescent="0.25">
      <c r="A66" s="268" t="s">
        <v>6</v>
      </c>
      <c r="B66" s="5" t="s">
        <v>21</v>
      </c>
      <c r="C66" s="405" t="s">
        <v>36</v>
      </c>
      <c r="D66" s="406"/>
      <c r="E66" s="406"/>
      <c r="F66" s="406"/>
      <c r="G66" s="406"/>
      <c r="H66" s="406"/>
      <c r="I66" s="406"/>
      <c r="J66" s="406"/>
      <c r="K66" s="406"/>
      <c r="L66" s="406"/>
      <c r="M66" s="406"/>
      <c r="N66" s="406"/>
      <c r="O66" s="407"/>
    </row>
    <row r="67" spans="1:15" ht="16.5" customHeight="1" x14ac:dyDescent="0.2">
      <c r="A67" s="385" t="s">
        <v>6</v>
      </c>
      <c r="B67" s="388" t="s">
        <v>21</v>
      </c>
      <c r="C67" s="391" t="s">
        <v>6</v>
      </c>
      <c r="D67" s="477" t="s">
        <v>43</v>
      </c>
      <c r="E67" s="464" t="s">
        <v>79</v>
      </c>
      <c r="F67" s="298"/>
      <c r="G67" s="171" t="s">
        <v>20</v>
      </c>
      <c r="H67" s="152">
        <v>105</v>
      </c>
      <c r="I67" s="139">
        <v>105</v>
      </c>
      <c r="J67" s="139">
        <v>105</v>
      </c>
      <c r="K67" s="459" t="s">
        <v>94</v>
      </c>
      <c r="L67" s="17">
        <v>80</v>
      </c>
      <c r="M67" s="17">
        <v>80</v>
      </c>
      <c r="N67" s="340"/>
      <c r="O67" s="18"/>
    </row>
    <row r="68" spans="1:15" ht="15.75" customHeight="1" x14ac:dyDescent="0.2">
      <c r="A68" s="386"/>
      <c r="B68" s="389"/>
      <c r="C68" s="392"/>
      <c r="D68" s="478"/>
      <c r="E68" s="465"/>
      <c r="F68" s="299"/>
      <c r="G68" s="172"/>
      <c r="H68" s="117"/>
      <c r="I68" s="105"/>
      <c r="J68" s="105"/>
      <c r="K68" s="480"/>
      <c r="L68" s="13"/>
      <c r="M68" s="13"/>
      <c r="N68" s="341"/>
      <c r="O68" s="14"/>
    </row>
    <row r="69" spans="1:15" ht="13.5" customHeight="1" x14ac:dyDescent="0.2">
      <c r="A69" s="386"/>
      <c r="B69" s="389"/>
      <c r="C69" s="392"/>
      <c r="D69" s="478"/>
      <c r="E69" s="465"/>
      <c r="F69" s="299"/>
      <c r="G69" s="169"/>
      <c r="H69" s="153"/>
      <c r="I69" s="106"/>
      <c r="J69" s="106"/>
      <c r="K69" s="481" t="s">
        <v>44</v>
      </c>
      <c r="L69" s="28">
        <v>5</v>
      </c>
      <c r="M69" s="28">
        <v>5</v>
      </c>
      <c r="N69" s="341"/>
      <c r="O69" s="29"/>
    </row>
    <row r="70" spans="1:15" ht="18" customHeight="1" thickBot="1" x14ac:dyDescent="0.25">
      <c r="A70" s="387"/>
      <c r="B70" s="390"/>
      <c r="C70" s="393"/>
      <c r="D70" s="479"/>
      <c r="E70" s="466"/>
      <c r="F70" s="314"/>
      <c r="G70" s="180" t="s">
        <v>7</v>
      </c>
      <c r="H70" s="154">
        <f>H67</f>
        <v>105</v>
      </c>
      <c r="I70" s="155">
        <f t="shared" ref="I70" si="4">SUM(I67:I69)</f>
        <v>105</v>
      </c>
      <c r="J70" s="155">
        <v>105</v>
      </c>
      <c r="K70" s="482"/>
      <c r="L70" s="15"/>
      <c r="M70" s="15"/>
      <c r="N70" s="342"/>
      <c r="O70" s="16"/>
    </row>
    <row r="71" spans="1:15" ht="15.75" customHeight="1" x14ac:dyDescent="0.2">
      <c r="A71" s="385" t="s">
        <v>6</v>
      </c>
      <c r="B71" s="388" t="s">
        <v>21</v>
      </c>
      <c r="C71" s="391" t="s">
        <v>8</v>
      </c>
      <c r="D71" s="477" t="s">
        <v>45</v>
      </c>
      <c r="E71" s="464"/>
      <c r="F71" s="298"/>
      <c r="G71" s="171" t="s">
        <v>20</v>
      </c>
      <c r="H71" s="152">
        <v>12</v>
      </c>
      <c r="I71" s="139">
        <v>13.5</v>
      </c>
      <c r="J71" s="139">
        <v>13.4</v>
      </c>
      <c r="K71" s="459" t="s">
        <v>76</v>
      </c>
      <c r="L71" s="17">
        <v>2</v>
      </c>
      <c r="M71" s="17">
        <v>2</v>
      </c>
      <c r="N71" s="343"/>
      <c r="O71" s="18"/>
    </row>
    <row r="72" spans="1:15" ht="14.25" customHeight="1" x14ac:dyDescent="0.2">
      <c r="A72" s="386"/>
      <c r="B72" s="389"/>
      <c r="C72" s="392"/>
      <c r="D72" s="478"/>
      <c r="E72" s="465"/>
      <c r="F72" s="299"/>
      <c r="G72" s="172"/>
      <c r="H72" s="117"/>
      <c r="I72" s="105"/>
      <c r="J72" s="111"/>
      <c r="K72" s="460"/>
      <c r="L72" s="13"/>
      <c r="M72" s="13"/>
      <c r="N72" s="344"/>
      <c r="O72" s="14"/>
    </row>
    <row r="73" spans="1:15" ht="15" customHeight="1" thickBot="1" x14ac:dyDescent="0.25">
      <c r="A73" s="387"/>
      <c r="B73" s="390"/>
      <c r="C73" s="393"/>
      <c r="D73" s="479"/>
      <c r="E73" s="466"/>
      <c r="F73" s="314"/>
      <c r="G73" s="170" t="s">
        <v>7</v>
      </c>
      <c r="H73" s="130">
        <f>H71</f>
        <v>12</v>
      </c>
      <c r="I73" s="132">
        <f t="shared" ref="I73" si="5">SUM(I71:I72)</f>
        <v>13.5</v>
      </c>
      <c r="J73" s="132">
        <v>13.4</v>
      </c>
      <c r="K73" s="482"/>
      <c r="L73" s="15"/>
      <c r="M73" s="15"/>
      <c r="N73" s="345"/>
      <c r="O73" s="16"/>
    </row>
    <row r="74" spans="1:15" ht="18" customHeight="1" x14ac:dyDescent="0.2">
      <c r="A74" s="385" t="s">
        <v>6</v>
      </c>
      <c r="B74" s="388" t="s">
        <v>21</v>
      </c>
      <c r="C74" s="391" t="s">
        <v>21</v>
      </c>
      <c r="D74" s="461" t="s">
        <v>46</v>
      </c>
      <c r="E74" s="464"/>
      <c r="F74" s="234"/>
      <c r="G74" s="171" t="s">
        <v>20</v>
      </c>
      <c r="H74" s="152">
        <v>40</v>
      </c>
      <c r="I74" s="139">
        <v>25.5</v>
      </c>
      <c r="J74" s="139">
        <v>0</v>
      </c>
      <c r="K74" s="459" t="s">
        <v>47</v>
      </c>
      <c r="L74" s="17">
        <v>100</v>
      </c>
      <c r="M74" s="222">
        <v>0</v>
      </c>
      <c r="N74" s="223"/>
      <c r="O74" s="366" t="s">
        <v>148</v>
      </c>
    </row>
    <row r="75" spans="1:15" ht="45" customHeight="1" x14ac:dyDescent="0.2">
      <c r="A75" s="386"/>
      <c r="B75" s="389"/>
      <c r="C75" s="392"/>
      <c r="D75" s="462"/>
      <c r="E75" s="465"/>
      <c r="F75" s="235"/>
      <c r="G75" s="172"/>
      <c r="H75" s="117"/>
      <c r="I75" s="105"/>
      <c r="J75" s="111"/>
      <c r="K75" s="460"/>
      <c r="L75" s="13"/>
      <c r="M75" s="224"/>
      <c r="N75" s="225"/>
      <c r="O75" s="374"/>
    </row>
    <row r="76" spans="1:15" ht="29.25" customHeight="1" thickBot="1" x14ac:dyDescent="0.25">
      <c r="A76" s="387"/>
      <c r="B76" s="390"/>
      <c r="C76" s="393"/>
      <c r="D76" s="463"/>
      <c r="E76" s="466"/>
      <c r="F76" s="241"/>
      <c r="G76" s="170" t="s">
        <v>7</v>
      </c>
      <c r="H76" s="130">
        <f>H74</f>
        <v>40</v>
      </c>
      <c r="I76" s="132">
        <f t="shared" ref="I76" si="6">SUM(I74:I75)</f>
        <v>25.5</v>
      </c>
      <c r="J76" s="132">
        <v>0</v>
      </c>
      <c r="K76" s="102"/>
      <c r="L76" s="15"/>
      <c r="M76" s="226"/>
      <c r="N76" s="227"/>
      <c r="O76" s="367"/>
    </row>
    <row r="77" spans="1:15" ht="33.6" customHeight="1" x14ac:dyDescent="0.2">
      <c r="A77" s="385" t="s">
        <v>6</v>
      </c>
      <c r="B77" s="388" t="s">
        <v>21</v>
      </c>
      <c r="C77" s="391" t="s">
        <v>23</v>
      </c>
      <c r="D77" s="471" t="s">
        <v>100</v>
      </c>
      <c r="E77" s="473" t="s">
        <v>22</v>
      </c>
      <c r="F77" s="391" t="s">
        <v>112</v>
      </c>
      <c r="G77" s="171" t="s">
        <v>20</v>
      </c>
      <c r="H77" s="156">
        <f t="shared" ref="H77" si="7">H75</f>
        <v>0</v>
      </c>
      <c r="I77" s="157">
        <v>13</v>
      </c>
      <c r="J77" s="157">
        <v>11.4</v>
      </c>
      <c r="K77" s="103" t="s">
        <v>126</v>
      </c>
      <c r="L77" s="190">
        <v>1667</v>
      </c>
      <c r="M77" s="190">
        <v>1667</v>
      </c>
      <c r="N77" s="343" t="s">
        <v>128</v>
      </c>
      <c r="O77" s="375" t="s">
        <v>169</v>
      </c>
    </row>
    <row r="78" spans="1:15" ht="82.5" customHeight="1" thickBot="1" x14ac:dyDescent="0.25">
      <c r="A78" s="387"/>
      <c r="B78" s="390"/>
      <c r="C78" s="393"/>
      <c r="D78" s="472"/>
      <c r="E78" s="474"/>
      <c r="F78" s="393"/>
      <c r="G78" s="170" t="s">
        <v>7</v>
      </c>
      <c r="H78" s="154">
        <f>H77</f>
        <v>0</v>
      </c>
      <c r="I78" s="155">
        <f>I77</f>
        <v>13</v>
      </c>
      <c r="J78" s="155">
        <v>11.4</v>
      </c>
      <c r="K78" s="102"/>
      <c r="L78" s="15"/>
      <c r="M78" s="15"/>
      <c r="N78" s="345"/>
      <c r="O78" s="376"/>
    </row>
    <row r="79" spans="1:15" ht="15" customHeight="1" thickBot="1" x14ac:dyDescent="0.25">
      <c r="A79" s="272" t="s">
        <v>6</v>
      </c>
      <c r="B79" s="5" t="s">
        <v>21</v>
      </c>
      <c r="C79" s="400" t="s">
        <v>9</v>
      </c>
      <c r="D79" s="400"/>
      <c r="E79" s="400"/>
      <c r="F79" s="400"/>
      <c r="G79" s="400"/>
      <c r="H79" s="145">
        <f>H76+H73+H70</f>
        <v>157</v>
      </c>
      <c r="I79" s="145">
        <f>I76+I73+I70+I78</f>
        <v>157</v>
      </c>
      <c r="J79" s="145">
        <f>J70+J73+J78</f>
        <v>129.80000000000001</v>
      </c>
      <c r="K79" s="403"/>
      <c r="L79" s="403"/>
      <c r="M79" s="403"/>
      <c r="N79" s="403"/>
      <c r="O79" s="404"/>
    </row>
    <row r="80" spans="1:15" ht="17.25" customHeight="1" thickBot="1" x14ac:dyDescent="0.25">
      <c r="A80" s="272" t="s">
        <v>6</v>
      </c>
      <c r="B80" s="442" t="s">
        <v>10</v>
      </c>
      <c r="C80" s="443"/>
      <c r="D80" s="443"/>
      <c r="E80" s="443"/>
      <c r="F80" s="443"/>
      <c r="G80" s="443"/>
      <c r="H80" s="273">
        <f>H79+H65+H52</f>
        <v>3423</v>
      </c>
      <c r="I80" s="273">
        <f t="shared" ref="I80:J80" si="8">I79+I65+I52</f>
        <v>3432</v>
      </c>
      <c r="J80" s="273">
        <f t="shared" si="8"/>
        <v>1090.3</v>
      </c>
      <c r="K80" s="446"/>
      <c r="L80" s="446"/>
      <c r="M80" s="446"/>
      <c r="N80" s="446"/>
      <c r="O80" s="447"/>
    </row>
    <row r="81" spans="1:16" ht="88.5" customHeight="1" x14ac:dyDescent="0.2">
      <c r="A81" s="248" t="s">
        <v>8</v>
      </c>
      <c r="B81" s="249" t="s">
        <v>48</v>
      </c>
      <c r="C81" s="250"/>
      <c r="D81" s="250"/>
      <c r="E81" s="250"/>
      <c r="F81" s="250"/>
      <c r="G81" s="250"/>
      <c r="H81" s="467" t="s">
        <v>120</v>
      </c>
      <c r="I81" s="468"/>
      <c r="J81" s="468"/>
      <c r="K81" s="319" t="s">
        <v>121</v>
      </c>
      <c r="L81" s="252">
        <v>12</v>
      </c>
      <c r="M81" s="274">
        <v>7</v>
      </c>
      <c r="N81" s="475" t="s">
        <v>158</v>
      </c>
      <c r="O81" s="476"/>
      <c r="P81" s="293"/>
    </row>
    <row r="82" spans="1:16" ht="61.5" customHeight="1" thickBot="1" x14ac:dyDescent="0.25">
      <c r="A82" s="254"/>
      <c r="B82" s="255"/>
      <c r="C82" s="256"/>
      <c r="D82" s="256"/>
      <c r="E82" s="256"/>
      <c r="F82" s="256"/>
      <c r="G82" s="256"/>
      <c r="H82" s="469" t="s">
        <v>120</v>
      </c>
      <c r="I82" s="470"/>
      <c r="J82" s="470"/>
      <c r="K82" s="320" t="s">
        <v>122</v>
      </c>
      <c r="L82" s="275">
        <v>0.5</v>
      </c>
      <c r="M82" s="275">
        <v>0</v>
      </c>
      <c r="N82" s="276"/>
      <c r="O82" s="311" t="s">
        <v>143</v>
      </c>
    </row>
    <row r="83" spans="1:16" ht="13.5" thickBot="1" x14ac:dyDescent="0.25">
      <c r="A83" s="268" t="s">
        <v>8</v>
      </c>
      <c r="B83" s="5" t="s">
        <v>6</v>
      </c>
      <c r="C83" s="456" t="s">
        <v>49</v>
      </c>
      <c r="D83" s="457"/>
      <c r="E83" s="457"/>
      <c r="F83" s="457"/>
      <c r="G83" s="457"/>
      <c r="H83" s="457"/>
      <c r="I83" s="457"/>
      <c r="J83" s="457"/>
      <c r="K83" s="457"/>
      <c r="L83" s="457"/>
      <c r="M83" s="457"/>
      <c r="N83" s="457"/>
      <c r="O83" s="458"/>
    </row>
    <row r="84" spans="1:16" ht="20.25" customHeight="1" x14ac:dyDescent="0.2">
      <c r="A84" s="414" t="s">
        <v>8</v>
      </c>
      <c r="B84" s="417" t="s">
        <v>6</v>
      </c>
      <c r="C84" s="377" t="s">
        <v>6</v>
      </c>
      <c r="D84" s="366" t="s">
        <v>51</v>
      </c>
      <c r="E84" s="382"/>
      <c r="F84" s="55"/>
      <c r="G84" s="10" t="s">
        <v>20</v>
      </c>
      <c r="H84" s="70">
        <v>10</v>
      </c>
      <c r="I84" s="78">
        <v>0</v>
      </c>
      <c r="J84" s="231">
        <v>0</v>
      </c>
      <c r="K84" s="411" t="s">
        <v>77</v>
      </c>
      <c r="L84" s="17">
        <v>2</v>
      </c>
      <c r="M84" s="222">
        <v>0</v>
      </c>
      <c r="N84" s="223"/>
      <c r="O84" s="408" t="s">
        <v>147</v>
      </c>
    </row>
    <row r="85" spans="1:16" ht="25.5" customHeight="1" x14ac:dyDescent="0.2">
      <c r="A85" s="415"/>
      <c r="B85" s="418"/>
      <c r="C85" s="378"/>
      <c r="D85" s="380"/>
      <c r="E85" s="383"/>
      <c r="F85" s="56"/>
      <c r="G85" s="11"/>
      <c r="H85" s="71"/>
      <c r="I85" s="79"/>
      <c r="J85" s="232"/>
      <c r="K85" s="412"/>
      <c r="L85" s="13"/>
      <c r="M85" s="224"/>
      <c r="N85" s="225"/>
      <c r="O85" s="409"/>
    </row>
    <row r="86" spans="1:16" ht="18" customHeight="1" thickBot="1" x14ac:dyDescent="0.25">
      <c r="A86" s="416"/>
      <c r="B86" s="419"/>
      <c r="C86" s="379"/>
      <c r="D86" s="381"/>
      <c r="E86" s="384"/>
      <c r="F86" s="57"/>
      <c r="G86" s="46" t="s">
        <v>7</v>
      </c>
      <c r="H86" s="69">
        <f>H84</f>
        <v>10</v>
      </c>
      <c r="I86" s="80">
        <f t="shared" ref="I86:J86" si="9">I84</f>
        <v>0</v>
      </c>
      <c r="J86" s="69">
        <f t="shared" si="9"/>
        <v>0</v>
      </c>
      <c r="K86" s="413"/>
      <c r="L86" s="15"/>
      <c r="M86" s="226"/>
      <c r="N86" s="227"/>
      <c r="O86" s="410"/>
    </row>
    <row r="87" spans="1:16" ht="13.5" thickBot="1" x14ac:dyDescent="0.25">
      <c r="A87" s="312" t="s">
        <v>8</v>
      </c>
      <c r="B87" s="313" t="s">
        <v>6</v>
      </c>
      <c r="C87" s="399" t="s">
        <v>9</v>
      </c>
      <c r="D87" s="400"/>
      <c r="E87" s="400"/>
      <c r="F87" s="400"/>
      <c r="G87" s="401"/>
      <c r="H87" s="77">
        <f>H86</f>
        <v>10</v>
      </c>
      <c r="I87" s="81">
        <f>I86</f>
        <v>0</v>
      </c>
      <c r="J87" s="36"/>
      <c r="K87" s="402"/>
      <c r="L87" s="403"/>
      <c r="M87" s="403"/>
      <c r="N87" s="403"/>
      <c r="O87" s="404"/>
    </row>
    <row r="88" spans="1:16" ht="13.5" thickBot="1" x14ac:dyDescent="0.25">
      <c r="A88" s="268" t="s">
        <v>8</v>
      </c>
      <c r="B88" s="5" t="s">
        <v>8</v>
      </c>
      <c r="C88" s="405" t="s">
        <v>50</v>
      </c>
      <c r="D88" s="406"/>
      <c r="E88" s="406"/>
      <c r="F88" s="406"/>
      <c r="G88" s="406"/>
      <c r="H88" s="406"/>
      <c r="I88" s="406"/>
      <c r="J88" s="406"/>
      <c r="K88" s="406"/>
      <c r="L88" s="406"/>
      <c r="M88" s="406"/>
      <c r="N88" s="406"/>
      <c r="O88" s="407"/>
    </row>
    <row r="89" spans="1:16" ht="21" customHeight="1" x14ac:dyDescent="0.2">
      <c r="A89" s="385" t="s">
        <v>8</v>
      </c>
      <c r="B89" s="388" t="s">
        <v>8</v>
      </c>
      <c r="C89" s="391" t="s">
        <v>6</v>
      </c>
      <c r="D89" s="394" t="s">
        <v>55</v>
      </c>
      <c r="E89" s="382"/>
      <c r="F89" s="55"/>
      <c r="G89" s="8" t="s">
        <v>20</v>
      </c>
      <c r="H89" s="73">
        <v>10</v>
      </c>
      <c r="I89" s="82">
        <v>0</v>
      </c>
      <c r="J89" s="86">
        <v>0</v>
      </c>
      <c r="K89" s="397" t="s">
        <v>54</v>
      </c>
      <c r="L89" s="89">
        <v>0.5</v>
      </c>
      <c r="M89" s="222">
        <v>0</v>
      </c>
      <c r="N89" s="228"/>
      <c r="O89" s="408" t="s">
        <v>156</v>
      </c>
    </row>
    <row r="90" spans="1:16" ht="24" customHeight="1" x14ac:dyDescent="0.2">
      <c r="A90" s="386"/>
      <c r="B90" s="389"/>
      <c r="C90" s="392"/>
      <c r="D90" s="395"/>
      <c r="E90" s="383"/>
      <c r="F90" s="56"/>
      <c r="G90" s="9"/>
      <c r="H90" s="74"/>
      <c r="I90" s="191"/>
      <c r="J90" s="59"/>
      <c r="K90" s="398"/>
      <c r="L90" s="304"/>
      <c r="M90" s="224"/>
      <c r="N90" s="229"/>
      <c r="O90" s="409"/>
    </row>
    <row r="91" spans="1:16" ht="22.5" customHeight="1" thickBot="1" x14ac:dyDescent="0.25">
      <c r="A91" s="387"/>
      <c r="B91" s="390"/>
      <c r="C91" s="393"/>
      <c r="D91" s="396"/>
      <c r="E91" s="384"/>
      <c r="F91" s="57"/>
      <c r="G91" s="46" t="s">
        <v>7</v>
      </c>
      <c r="H91" s="67">
        <f>H89</f>
        <v>10</v>
      </c>
      <c r="I91" s="72">
        <f t="shared" ref="I91:J91" si="10">SUM(I89:I90)</f>
        <v>0</v>
      </c>
      <c r="J91" s="72">
        <f t="shared" si="10"/>
        <v>0</v>
      </c>
      <c r="K91" s="7"/>
      <c r="L91" s="15"/>
      <c r="M91" s="226"/>
      <c r="N91" s="230"/>
      <c r="O91" s="410"/>
    </row>
    <row r="92" spans="1:16" ht="32.25" customHeight="1" x14ac:dyDescent="0.2">
      <c r="A92" s="385" t="s">
        <v>8</v>
      </c>
      <c r="B92" s="388" t="s">
        <v>8</v>
      </c>
      <c r="C92" s="377" t="s">
        <v>8</v>
      </c>
      <c r="D92" s="366" t="s">
        <v>93</v>
      </c>
      <c r="E92" s="382" t="s">
        <v>75</v>
      </c>
      <c r="F92" s="55"/>
      <c r="G92" s="6" t="s">
        <v>20</v>
      </c>
      <c r="H92" s="68">
        <v>20</v>
      </c>
      <c r="I92" s="82">
        <v>0</v>
      </c>
      <c r="J92" s="86">
        <v>0</v>
      </c>
      <c r="K92" s="411" t="s">
        <v>52</v>
      </c>
      <c r="L92" s="44">
        <v>1</v>
      </c>
      <c r="M92" s="222">
        <v>0</v>
      </c>
      <c r="N92" s="228"/>
      <c r="O92" s="366" t="s">
        <v>157</v>
      </c>
    </row>
    <row r="93" spans="1:16" ht="23.25" customHeight="1" x14ac:dyDescent="0.2">
      <c r="A93" s="386"/>
      <c r="B93" s="389"/>
      <c r="C93" s="378"/>
      <c r="D93" s="380"/>
      <c r="E93" s="383"/>
      <c r="F93" s="56"/>
      <c r="G93" s="20"/>
      <c r="H93" s="75"/>
      <c r="I93" s="83"/>
      <c r="J93" s="87"/>
      <c r="K93" s="412"/>
      <c r="L93" s="13"/>
      <c r="M93" s="224"/>
      <c r="N93" s="229"/>
      <c r="O93" s="380"/>
    </row>
    <row r="94" spans="1:16" ht="36.75" customHeight="1" thickBot="1" x14ac:dyDescent="0.25">
      <c r="A94" s="387"/>
      <c r="B94" s="390"/>
      <c r="C94" s="379"/>
      <c r="D94" s="381"/>
      <c r="E94" s="384"/>
      <c r="F94" s="57"/>
      <c r="G94" s="47" t="s">
        <v>7</v>
      </c>
      <c r="H94" s="76">
        <f>H92</f>
        <v>20</v>
      </c>
      <c r="I94" s="72">
        <f t="shared" ref="I94:J94" si="11">SUM(I92:I93)</f>
        <v>0</v>
      </c>
      <c r="J94" s="72">
        <f t="shared" si="11"/>
        <v>0</v>
      </c>
      <c r="K94" s="12"/>
      <c r="L94" s="15"/>
      <c r="M94" s="226"/>
      <c r="N94" s="230"/>
      <c r="O94" s="381"/>
    </row>
    <row r="95" spans="1:16" ht="14.25" customHeight="1" thickBot="1" x14ac:dyDescent="0.25">
      <c r="A95" s="272" t="s">
        <v>6</v>
      </c>
      <c r="B95" s="5" t="s">
        <v>8</v>
      </c>
      <c r="C95" s="400" t="s">
        <v>9</v>
      </c>
      <c r="D95" s="400"/>
      <c r="E95" s="400"/>
      <c r="F95" s="400"/>
      <c r="G95" s="401"/>
      <c r="H95" s="77">
        <f>H94+H91</f>
        <v>30</v>
      </c>
      <c r="I95" s="81">
        <f>I94+I91</f>
        <v>0</v>
      </c>
      <c r="J95" s="88">
        <f>J94+J91</f>
        <v>0</v>
      </c>
      <c r="K95" s="402"/>
      <c r="L95" s="403"/>
      <c r="M95" s="403"/>
      <c r="N95" s="403"/>
      <c r="O95" s="404"/>
    </row>
    <row r="96" spans="1:16" ht="14.25" customHeight="1" thickBot="1" x14ac:dyDescent="0.25">
      <c r="A96" s="268" t="s">
        <v>8</v>
      </c>
      <c r="B96" s="442" t="s">
        <v>10</v>
      </c>
      <c r="C96" s="443"/>
      <c r="D96" s="443"/>
      <c r="E96" s="443"/>
      <c r="F96" s="443"/>
      <c r="G96" s="444"/>
      <c r="H96" s="277">
        <f>H95+H87</f>
        <v>40</v>
      </c>
      <c r="I96" s="278">
        <f t="shared" ref="I96:J96" si="12">I95+I87</f>
        <v>0</v>
      </c>
      <c r="J96" s="277">
        <f t="shared" si="12"/>
        <v>0</v>
      </c>
      <c r="K96" s="445"/>
      <c r="L96" s="446"/>
      <c r="M96" s="446"/>
      <c r="N96" s="446"/>
      <c r="O96" s="447"/>
    </row>
    <row r="97" spans="1:15" ht="14.25" customHeight="1" thickBot="1" x14ac:dyDescent="0.25">
      <c r="A97" s="48" t="s">
        <v>6</v>
      </c>
      <c r="B97" s="448" t="s">
        <v>83</v>
      </c>
      <c r="C97" s="449"/>
      <c r="D97" s="449"/>
      <c r="E97" s="449"/>
      <c r="F97" s="449"/>
      <c r="G97" s="450"/>
      <c r="H97" s="84">
        <f>H96+H80</f>
        <v>3463</v>
      </c>
      <c r="I97" s="85">
        <f t="shared" ref="I97:J97" si="13">I96+I80</f>
        <v>3432</v>
      </c>
      <c r="J97" s="84">
        <f t="shared" si="13"/>
        <v>1090.3</v>
      </c>
      <c r="K97" s="451"/>
      <c r="L97" s="452"/>
      <c r="M97" s="452"/>
      <c r="N97" s="452"/>
      <c r="O97" s="453"/>
    </row>
    <row r="98" spans="1:15" s="66" customFormat="1" ht="15.75" customHeight="1" x14ac:dyDescent="0.2">
      <c r="A98" s="454" t="s">
        <v>130</v>
      </c>
      <c r="B98" s="454"/>
      <c r="C98" s="454"/>
      <c r="D98" s="454"/>
      <c r="E98" s="454"/>
      <c r="F98" s="454"/>
      <c r="G98" s="454"/>
      <c r="H98" s="454"/>
      <c r="I98" s="454"/>
      <c r="J98" s="2"/>
      <c r="K98" s="2"/>
      <c r="M98" s="192"/>
      <c r="N98" s="193"/>
      <c r="O98" s="194"/>
    </row>
    <row r="99" spans="1:15" s="66" customFormat="1" ht="15.75" customHeight="1" x14ac:dyDescent="0.2">
      <c r="A99" s="455" t="s">
        <v>129</v>
      </c>
      <c r="B99" s="455"/>
      <c r="C99" s="455"/>
      <c r="D99" s="455"/>
      <c r="E99" s="455"/>
      <c r="F99" s="455"/>
      <c r="G99" s="455"/>
      <c r="H99" s="455"/>
      <c r="I99" s="455"/>
      <c r="J99" s="2"/>
      <c r="K99" s="2"/>
      <c r="M99" s="192"/>
      <c r="N99" s="193"/>
      <c r="O99" s="194"/>
    </row>
    <row r="100" spans="1:15" s="43" customFormat="1" ht="18.75" customHeight="1" thickBot="1" x14ac:dyDescent="0.25">
      <c r="A100" s="432" t="s">
        <v>13</v>
      </c>
      <c r="B100" s="432"/>
      <c r="C100" s="432"/>
      <c r="D100" s="432"/>
      <c r="E100" s="432"/>
      <c r="F100" s="432"/>
      <c r="G100" s="432"/>
      <c r="H100" s="432"/>
      <c r="I100" s="432"/>
      <c r="J100" s="432"/>
      <c r="K100" s="1"/>
      <c r="L100" s="1"/>
      <c r="M100" s="1"/>
      <c r="N100" s="1"/>
      <c r="O100" s="1"/>
    </row>
    <row r="101" spans="1:15" ht="63.75" customHeight="1" thickBot="1" x14ac:dyDescent="0.25">
      <c r="A101" s="433" t="s">
        <v>11</v>
      </c>
      <c r="B101" s="434"/>
      <c r="C101" s="434"/>
      <c r="D101" s="434"/>
      <c r="E101" s="434"/>
      <c r="F101" s="434"/>
      <c r="G101" s="435"/>
      <c r="H101" s="92" t="s">
        <v>109</v>
      </c>
      <c r="I101" s="93" t="s">
        <v>110</v>
      </c>
      <c r="J101" s="93" t="s">
        <v>111</v>
      </c>
    </row>
    <row r="102" spans="1:15" ht="14.25" customHeight="1" x14ac:dyDescent="0.2">
      <c r="A102" s="436" t="s">
        <v>14</v>
      </c>
      <c r="B102" s="437"/>
      <c r="C102" s="437"/>
      <c r="D102" s="437"/>
      <c r="E102" s="437"/>
      <c r="F102" s="437"/>
      <c r="G102" s="438"/>
      <c r="H102" s="53">
        <f>SUM(H103:H104)</f>
        <v>700.8</v>
      </c>
      <c r="I102" s="53">
        <f>SUM(I103:I104)</f>
        <v>519.69999999999993</v>
      </c>
      <c r="J102" s="90">
        <f ca="1">SUM(J103:J104)</f>
        <v>445.9</v>
      </c>
    </row>
    <row r="103" spans="1:15" ht="14.25" customHeight="1" x14ac:dyDescent="0.2">
      <c r="A103" s="423" t="s">
        <v>17</v>
      </c>
      <c r="B103" s="424"/>
      <c r="C103" s="424"/>
      <c r="D103" s="424"/>
      <c r="E103" s="424"/>
      <c r="F103" s="424"/>
      <c r="G103" s="425"/>
      <c r="H103" s="50">
        <f>SUMIF(G11:G97,"SB",H11:H97)</f>
        <v>690</v>
      </c>
      <c r="I103" s="50">
        <f>SUMIF(G11:G97,"SB",I11:I97)</f>
        <v>508.9</v>
      </c>
      <c r="J103" s="94">
        <f>SUMIF(G11:G97,"SB",J11:J97)</f>
        <v>435.2</v>
      </c>
    </row>
    <row r="104" spans="1:15" ht="14.25" customHeight="1" x14ac:dyDescent="0.2">
      <c r="A104" s="426" t="s">
        <v>87</v>
      </c>
      <c r="B104" s="427"/>
      <c r="C104" s="427"/>
      <c r="D104" s="427"/>
      <c r="E104" s="427"/>
      <c r="F104" s="427"/>
      <c r="G104" s="428"/>
      <c r="H104" s="50">
        <f>SUMIF(G11:G94,"SB(L)",H11:H94)</f>
        <v>10.8</v>
      </c>
      <c r="I104" s="50">
        <f>SUMIF(G11:G94,"SB(L)",I11:I94)</f>
        <v>10.8</v>
      </c>
      <c r="J104" s="94">
        <f ca="1">SUMIF(G11:G97,"SB(L)",J11:J94)</f>
        <v>10.7</v>
      </c>
    </row>
    <row r="105" spans="1:15" x14ac:dyDescent="0.2">
      <c r="A105" s="429" t="s">
        <v>15</v>
      </c>
      <c r="B105" s="430"/>
      <c r="C105" s="430"/>
      <c r="D105" s="430"/>
      <c r="E105" s="430"/>
      <c r="F105" s="430"/>
      <c r="G105" s="431"/>
      <c r="H105" s="52">
        <f>SUM(H106:H107)</f>
        <v>2762.2</v>
      </c>
      <c r="I105" s="52">
        <f>SUM(I106:I107)</f>
        <v>2912.3</v>
      </c>
      <c r="J105" s="95">
        <f>SUM(J106:J107)</f>
        <v>644.4</v>
      </c>
      <c r="K105" s="2"/>
      <c r="L105" s="2"/>
      <c r="M105" s="2"/>
      <c r="N105" s="2"/>
      <c r="O105" s="2"/>
    </row>
    <row r="106" spans="1:15" x14ac:dyDescent="0.2">
      <c r="A106" s="439" t="s">
        <v>18</v>
      </c>
      <c r="B106" s="440"/>
      <c r="C106" s="440"/>
      <c r="D106" s="440"/>
      <c r="E106" s="440"/>
      <c r="F106" s="440"/>
      <c r="G106" s="441"/>
      <c r="H106" s="50">
        <f>SUMIF(G11:G97,"ES",H11:H97)</f>
        <v>562.20000000000005</v>
      </c>
      <c r="I106" s="50">
        <f>SUMIF(G11:G97,"ES",I11:I97)</f>
        <v>712.3</v>
      </c>
      <c r="J106" s="94">
        <f>SUMIF(G11:G97,"ES",J11:J97)</f>
        <v>644.4</v>
      </c>
      <c r="K106" s="2"/>
      <c r="L106" s="2"/>
      <c r="M106" s="2"/>
      <c r="N106" s="2"/>
      <c r="O106" s="2"/>
    </row>
    <row r="107" spans="1:15" x14ac:dyDescent="0.2">
      <c r="A107" s="426" t="s">
        <v>19</v>
      </c>
      <c r="B107" s="427"/>
      <c r="C107" s="427"/>
      <c r="D107" s="427"/>
      <c r="E107" s="427"/>
      <c r="F107" s="427"/>
      <c r="G107" s="428"/>
      <c r="H107" s="50">
        <f>SUMIF(G11:G97,"LRVB",H11:H97)</f>
        <v>2200</v>
      </c>
      <c r="I107" s="50">
        <f>SUMIF(G11:G97,"LRVB",I11:I97)</f>
        <v>2200</v>
      </c>
      <c r="J107" s="280">
        <f>SUMIF(G11:G97,"LRVB",J11:J97)</f>
        <v>0</v>
      </c>
      <c r="K107" s="2"/>
      <c r="L107" s="2"/>
      <c r="M107" s="2"/>
      <c r="N107" s="2"/>
      <c r="O107" s="2"/>
    </row>
    <row r="108" spans="1:15" ht="13.5" thickBot="1" x14ac:dyDescent="0.25">
      <c r="A108" s="420" t="s">
        <v>16</v>
      </c>
      <c r="B108" s="421"/>
      <c r="C108" s="421"/>
      <c r="D108" s="421"/>
      <c r="E108" s="421"/>
      <c r="F108" s="421"/>
      <c r="G108" s="422"/>
      <c r="H108" s="51">
        <f>SUM(H102,H105)</f>
        <v>3463</v>
      </c>
      <c r="I108" s="51">
        <f>SUM(I102,I105)</f>
        <v>3432</v>
      </c>
      <c r="J108" s="91">
        <f ca="1">SUM(J102,J105)</f>
        <v>1090.3</v>
      </c>
      <c r="K108" s="2"/>
      <c r="L108" s="2"/>
      <c r="M108" s="2"/>
      <c r="N108" s="2"/>
      <c r="O108" s="2"/>
    </row>
    <row r="109" spans="1:15" ht="9.75" customHeight="1" x14ac:dyDescent="0.2"/>
    <row r="110" spans="1:15" ht="12.75" hidden="1" customHeight="1" x14ac:dyDescent="0.2"/>
    <row r="111" spans="1:15" ht="2.25" hidden="1" customHeight="1" x14ac:dyDescent="0.2"/>
    <row r="112" spans="1:15" ht="12.75" hidden="1" customHeight="1" x14ac:dyDescent="0.2">
      <c r="K112" s="2"/>
      <c r="L112" s="2"/>
      <c r="M112" s="2"/>
      <c r="N112" s="2"/>
      <c r="O112" s="2"/>
    </row>
    <row r="113" ht="13.5" hidden="1" customHeight="1" thickBot="1" x14ac:dyDescent="0.25"/>
    <row r="114" ht="12.75" hidden="1" customHeight="1" x14ac:dyDescent="0.2"/>
    <row r="115" ht="12.75" hidden="1" customHeight="1" x14ac:dyDescent="0.2"/>
    <row r="116" ht="13.5" hidden="1" customHeight="1" thickBot="1" x14ac:dyDescent="0.25"/>
    <row r="117" ht="12.75" hidden="1" customHeight="1" x14ac:dyDescent="0.2"/>
    <row r="118" ht="12.75" hidden="1" customHeight="1" x14ac:dyDescent="0.2"/>
    <row r="119" ht="12.75" hidden="1" customHeight="1" x14ac:dyDescent="0.2"/>
    <row r="120" ht="13.5" hidden="1" customHeight="1" thickBot="1" x14ac:dyDescent="0.25"/>
    <row r="121" ht="12.75" hidden="1" customHeight="1" x14ac:dyDescent="0.2"/>
    <row r="122" ht="12.75" hidden="1" customHeight="1" x14ac:dyDescent="0.2"/>
  </sheetData>
  <mergeCells count="167">
    <mergeCell ref="G29:G30"/>
    <mergeCell ref="E43:E44"/>
    <mergeCell ref="E45:E46"/>
    <mergeCell ref="K45:K46"/>
    <mergeCell ref="C10:O10"/>
    <mergeCell ref="D11:D12"/>
    <mergeCell ref="E11:E12"/>
    <mergeCell ref="K11:K12"/>
    <mergeCell ref="L11:L12"/>
    <mergeCell ref="M11:M12"/>
    <mergeCell ref="K20:K21"/>
    <mergeCell ref="K27:K28"/>
    <mergeCell ref="D28:D29"/>
    <mergeCell ref="O13:O17"/>
    <mergeCell ref="A1:O1"/>
    <mergeCell ref="A2:O2"/>
    <mergeCell ref="F4:F6"/>
    <mergeCell ref="J5:J6"/>
    <mergeCell ref="H7:J7"/>
    <mergeCell ref="H8:J8"/>
    <mergeCell ref="H9:J9"/>
    <mergeCell ref="A4:A6"/>
    <mergeCell ref="B4:B6"/>
    <mergeCell ref="C4:C6"/>
    <mergeCell ref="D4:D6"/>
    <mergeCell ref="E4:E6"/>
    <mergeCell ref="G4:G6"/>
    <mergeCell ref="O4:O6"/>
    <mergeCell ref="L3:O3"/>
    <mergeCell ref="H5:H6"/>
    <mergeCell ref="I5:I6"/>
    <mergeCell ref="K5:K6"/>
    <mergeCell ref="L5:L6"/>
    <mergeCell ref="M5:M6"/>
    <mergeCell ref="H4:J4"/>
    <mergeCell ref="K4:M4"/>
    <mergeCell ref="N4:N6"/>
    <mergeCell ref="N8:O8"/>
    <mergeCell ref="K48:K49"/>
    <mergeCell ref="A48:A51"/>
    <mergeCell ref="B48:B51"/>
    <mergeCell ref="C48:C51"/>
    <mergeCell ref="D48:D51"/>
    <mergeCell ref="E48:E51"/>
    <mergeCell ref="D32:D33"/>
    <mergeCell ref="D41:D42"/>
    <mergeCell ref="A43:A47"/>
    <mergeCell ref="B43:B47"/>
    <mergeCell ref="C43:C47"/>
    <mergeCell ref="D43:D44"/>
    <mergeCell ref="D45:D47"/>
    <mergeCell ref="A60:A62"/>
    <mergeCell ref="B60:B62"/>
    <mergeCell ref="C60:C62"/>
    <mergeCell ref="D60:D62"/>
    <mergeCell ref="E60:E62"/>
    <mergeCell ref="C52:G52"/>
    <mergeCell ref="C53:O53"/>
    <mergeCell ref="A54:A57"/>
    <mergeCell ref="B54:B57"/>
    <mergeCell ref="C54:C57"/>
    <mergeCell ref="E54:E59"/>
    <mergeCell ref="D56:D57"/>
    <mergeCell ref="D58:D59"/>
    <mergeCell ref="O54:O58"/>
    <mergeCell ref="K63:K64"/>
    <mergeCell ref="A63:A64"/>
    <mergeCell ref="B63:B64"/>
    <mergeCell ref="C63:C64"/>
    <mergeCell ref="D63:D64"/>
    <mergeCell ref="E63:E64"/>
    <mergeCell ref="C65:G65"/>
    <mergeCell ref="K65:O65"/>
    <mergeCell ref="C66:O66"/>
    <mergeCell ref="A67:A70"/>
    <mergeCell ref="B67:B70"/>
    <mergeCell ref="C67:C70"/>
    <mergeCell ref="D67:D70"/>
    <mergeCell ref="E67:E70"/>
    <mergeCell ref="K67:K68"/>
    <mergeCell ref="K69:K70"/>
    <mergeCell ref="A71:A73"/>
    <mergeCell ref="B71:B73"/>
    <mergeCell ref="C71:C73"/>
    <mergeCell ref="D71:D73"/>
    <mergeCell ref="E71:E73"/>
    <mergeCell ref="K71:K73"/>
    <mergeCell ref="C83:O83"/>
    <mergeCell ref="K74:K75"/>
    <mergeCell ref="A74:A76"/>
    <mergeCell ref="B74:B76"/>
    <mergeCell ref="C74:C76"/>
    <mergeCell ref="D74:D76"/>
    <mergeCell ref="E74:E76"/>
    <mergeCell ref="H81:J81"/>
    <mergeCell ref="H82:J82"/>
    <mergeCell ref="C79:G79"/>
    <mergeCell ref="K79:O79"/>
    <mergeCell ref="A77:A78"/>
    <mergeCell ref="B77:B78"/>
    <mergeCell ref="C77:C78"/>
    <mergeCell ref="D77:D78"/>
    <mergeCell ref="E77:E78"/>
    <mergeCell ref="F77:F78"/>
    <mergeCell ref="B80:G80"/>
    <mergeCell ref="K80:O80"/>
    <mergeCell ref="N81:O81"/>
    <mergeCell ref="A108:G108"/>
    <mergeCell ref="A103:G103"/>
    <mergeCell ref="A104:G104"/>
    <mergeCell ref="A105:G105"/>
    <mergeCell ref="A100:J100"/>
    <mergeCell ref="A101:G101"/>
    <mergeCell ref="A102:G102"/>
    <mergeCell ref="K92:K93"/>
    <mergeCell ref="A106:G106"/>
    <mergeCell ref="C95:G95"/>
    <mergeCell ref="K95:O95"/>
    <mergeCell ref="B96:G96"/>
    <mergeCell ref="K96:O96"/>
    <mergeCell ref="B97:G97"/>
    <mergeCell ref="K97:O97"/>
    <mergeCell ref="A92:A94"/>
    <mergeCell ref="B92:B94"/>
    <mergeCell ref="C92:C94"/>
    <mergeCell ref="D92:D94"/>
    <mergeCell ref="E92:E94"/>
    <mergeCell ref="A107:G107"/>
    <mergeCell ref="O92:O94"/>
    <mergeCell ref="A98:I98"/>
    <mergeCell ref="A99:I99"/>
    <mergeCell ref="C84:C86"/>
    <mergeCell ref="D84:D86"/>
    <mergeCell ref="E84:E86"/>
    <mergeCell ref="A89:A91"/>
    <mergeCell ref="B89:B91"/>
    <mergeCell ref="C89:C91"/>
    <mergeCell ref="D89:D91"/>
    <mergeCell ref="E89:E91"/>
    <mergeCell ref="K89:K90"/>
    <mergeCell ref="C87:G87"/>
    <mergeCell ref="K87:O87"/>
    <mergeCell ref="C88:O88"/>
    <mergeCell ref="O89:O91"/>
    <mergeCell ref="O84:O86"/>
    <mergeCell ref="K84:K86"/>
    <mergeCell ref="A84:A86"/>
    <mergeCell ref="B84:B86"/>
    <mergeCell ref="N67:N70"/>
    <mergeCell ref="N71:N73"/>
    <mergeCell ref="N77:N78"/>
    <mergeCell ref="N7:O7"/>
    <mergeCell ref="O20:O22"/>
    <mergeCell ref="N36:O36"/>
    <mergeCell ref="N37:O37"/>
    <mergeCell ref="N35:O35"/>
    <mergeCell ref="O50:O51"/>
    <mergeCell ref="N38:O38"/>
    <mergeCell ref="N39:O39"/>
    <mergeCell ref="N40:O40"/>
    <mergeCell ref="N41:O41"/>
    <mergeCell ref="N54:N59"/>
    <mergeCell ref="O63:O64"/>
    <mergeCell ref="N20:N25"/>
    <mergeCell ref="O27:O30"/>
    <mergeCell ref="O74:O76"/>
    <mergeCell ref="O77:O78"/>
  </mergeCells>
  <printOptions horizontalCentered="1"/>
  <pageMargins left="0.47244094488188981" right="0.47244094488188981" top="0.94488188976377963" bottom="0.47244094488188981" header="0.31496062992125984" footer="0.31496062992125984"/>
  <pageSetup paperSize="9" scale="85" fitToWidth="0" fitToHeight="0" orientation="landscape" r:id="rId1"/>
  <rowBreaks count="2" manualBreakCount="2">
    <brk id="53" max="14" man="1"/>
    <brk id="73"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Ataskaita</vt:lpstr>
      <vt:lpstr>Priemonių suvestinių</vt:lpstr>
      <vt:lpstr>'Priemonių suvestinių'!Print_Area</vt:lpstr>
      <vt:lpstr>'Priemonių suvestinių'!Print_Titles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2014-03-06T13:13:31Z</cp:lastPrinted>
  <dcterms:created xsi:type="dcterms:W3CDTF">2007-07-27T10:32:34Z</dcterms:created>
  <dcterms:modified xsi:type="dcterms:W3CDTF">2014-04-01T12:48:07Z</dcterms:modified>
</cp:coreProperties>
</file>