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Šios_darbaknygės" defaultThemeVersion="124226"/>
  <bookViews>
    <workbookView xWindow="0" yWindow="435" windowWidth="15480" windowHeight="11460" tabRatio="752"/>
  </bookViews>
  <sheets>
    <sheet name="Aprašymas" sheetId="14" r:id="rId1"/>
    <sheet name="Priemonių suvestinė" sheetId="12" r:id="rId2"/>
    <sheet name="Asignavimų valdytojų kodai" sheetId="13" state="hidden" r:id="rId3"/>
  </sheets>
  <externalReferences>
    <externalReference r:id="rId4"/>
  </externalReferences>
  <definedNames>
    <definedName name="_xlnm.Print_Area" localSheetId="0">Aprašymas!$A$1:$H$26</definedName>
    <definedName name="_xlnm.Print_Area" localSheetId="1">'Priemonių suvestinė'!$A$1:$O$69</definedName>
    <definedName name="_xlnm.Print_Titles" localSheetId="1">'Priemonių suvestinė'!$4:$6</definedName>
  </definedNames>
  <calcPr calcId="145621"/>
</workbook>
</file>

<file path=xl/calcChain.xml><?xml version="1.0" encoding="utf-8"?>
<calcChain xmlns="http://schemas.openxmlformats.org/spreadsheetml/2006/main">
  <c r="J40" i="12" l="1"/>
  <c r="I40" i="12"/>
  <c r="H40" i="12"/>
  <c r="J51" i="12"/>
  <c r="J46" i="12"/>
  <c r="J52" i="12"/>
  <c r="J22" i="12"/>
  <c r="J68" i="12"/>
  <c r="J67" i="12"/>
  <c r="J66" i="12"/>
  <c r="J64" i="12"/>
  <c r="J63" i="12"/>
  <c r="J62" i="12"/>
  <c r="J61" i="12"/>
  <c r="J60" i="12"/>
  <c r="H67" i="12"/>
  <c r="H66" i="12"/>
  <c r="H64" i="12"/>
  <c r="H63" i="12"/>
  <c r="H59" i="12" s="1"/>
  <c r="H69" i="12" s="1"/>
  <c r="H62" i="12"/>
  <c r="H61" i="12"/>
  <c r="H60" i="12"/>
  <c r="H51" i="12"/>
  <c r="H52" i="12"/>
  <c r="H46" i="12"/>
  <c r="H65" i="12"/>
  <c r="J65" i="12"/>
  <c r="J59" i="12"/>
  <c r="J17" i="12"/>
  <c r="J15" i="12"/>
  <c r="J13" i="12"/>
  <c r="J23" i="12"/>
  <c r="J53" i="12"/>
  <c r="I51" i="12"/>
  <c r="J69" i="12"/>
  <c r="I67" i="12"/>
  <c r="I66" i="12"/>
  <c r="I64" i="12"/>
  <c r="I63" i="12"/>
  <c r="I61" i="12"/>
  <c r="I60" i="12"/>
  <c r="I68" i="12"/>
  <c r="I65" i="12" s="1"/>
  <c r="I69" i="12" s="1"/>
  <c r="I62" i="12"/>
  <c r="I59" i="12"/>
  <c r="I46" i="12"/>
  <c r="I22" i="12"/>
  <c r="I17" i="12"/>
  <c r="I15" i="12"/>
  <c r="I13" i="12"/>
  <c r="I23" i="12"/>
  <c r="I52" i="12"/>
  <c r="I53" i="12"/>
  <c r="I54" i="12"/>
  <c r="H22" i="12"/>
  <c r="H17" i="12"/>
  <c r="H23" i="12"/>
  <c r="H53" i="12"/>
  <c r="H15" i="12"/>
  <c r="H13" i="12"/>
  <c r="H54" i="12"/>
  <c r="J54" i="12"/>
</calcChain>
</file>

<file path=xl/sharedStrings.xml><?xml version="1.0" encoding="utf-8"?>
<sst xmlns="http://schemas.openxmlformats.org/spreadsheetml/2006/main" count="191" uniqueCount="133">
  <si>
    <t>Programos tikslo kodas</t>
  </si>
  <si>
    <t>Uždavinio kodas</t>
  </si>
  <si>
    <t>Priemonės kodas</t>
  </si>
  <si>
    <t>Priemonės požymis</t>
  </si>
  <si>
    <t>Asignavimų valdytojo kodas</t>
  </si>
  <si>
    <t>Finansavimo šaltinis</t>
  </si>
  <si>
    <t>01</t>
  </si>
  <si>
    <t>02</t>
  </si>
  <si>
    <t>03</t>
  </si>
  <si>
    <t>SB</t>
  </si>
  <si>
    <t>04</t>
  </si>
  <si>
    <t>08</t>
  </si>
  <si>
    <t>Iš viso uždaviniui:</t>
  </si>
  <si>
    <t>Iš viso:</t>
  </si>
  <si>
    <t>Iš viso tikslui:</t>
  </si>
  <si>
    <t>Iš viso programai :</t>
  </si>
  <si>
    <t>Svarbių sukakčių pažymėjimas, žymių žmonių pagerbimas ir atminimo įamžinimas</t>
  </si>
  <si>
    <t>I</t>
  </si>
  <si>
    <t>Finansavimo šaltiniai</t>
  </si>
  <si>
    <t>LRVB</t>
  </si>
  <si>
    <t>Finansavimo šaltinių suvestinė</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</si>
  <si>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</si>
  <si>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</si>
  <si>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Valstybės biudžeto lėšos</t>
    </r>
    <r>
      <rPr>
        <b/>
        <sz val="10"/>
        <rFont val="Times New Roman"/>
        <family val="1"/>
        <charset val="186"/>
      </rPr>
      <t xml:space="preserve"> LRVB</t>
    </r>
  </si>
  <si>
    <t>Pavadinimas</t>
  </si>
  <si>
    <t>SB(SP)</t>
  </si>
  <si>
    <t>ES</t>
  </si>
  <si>
    <r>
      <t xml:space="preserve">Specialiosios programos lėšos (pajamos už atsitiktines paslaugas) </t>
    </r>
    <r>
      <rPr>
        <b/>
        <sz val="10"/>
        <rFont val="Times New Roman"/>
        <family val="1"/>
        <charset val="186"/>
      </rPr>
      <t>SB(SP)</t>
    </r>
  </si>
  <si>
    <t>SAVIVALDYBĖS LĖŠOS, IŠ VISO</t>
  </si>
  <si>
    <t>KITOS LĖŠOS, IŠ VISO</t>
  </si>
  <si>
    <t>5</t>
  </si>
  <si>
    <t>2</t>
  </si>
  <si>
    <t>Remti kūrybinių organizacijų iniciatyvas ir miesto švenčių organizavimą</t>
  </si>
  <si>
    <t>SB(P)</t>
  </si>
  <si>
    <r>
      <t xml:space="preserve">Paskolos lėšos </t>
    </r>
    <r>
      <rPr>
        <b/>
        <sz val="10"/>
        <rFont val="Times New Roman"/>
        <family val="1"/>
        <charset val="186"/>
      </rPr>
      <t>SB(P)</t>
    </r>
  </si>
  <si>
    <t>Skatinti miesto bendruomenės kultūrinį ir kūrybinį aktyvumą bei gerinti kultūrinių paslaugų prieinamumą ir kokybę</t>
  </si>
  <si>
    <r>
      <t xml:space="preserve">Valstybės biudžeto specialiosios tikslinės dotacijos lėšos </t>
    </r>
    <r>
      <rPr>
        <b/>
        <sz val="10"/>
        <rFont val="Times New Roman"/>
        <family val="1"/>
      </rPr>
      <t>SB(VB)</t>
    </r>
  </si>
  <si>
    <t>SB(VB)</t>
  </si>
  <si>
    <t>1</t>
  </si>
  <si>
    <t>Kultūrinių projektų dalinis finansavimas ir vykdymas</t>
  </si>
  <si>
    <t>Finansuota kultūros projektų, sk.</t>
  </si>
  <si>
    <t>Finansuota reprezentacinių festivalių projektų, sk.</t>
  </si>
  <si>
    <t>Skirta meno stipendijų, sk.</t>
  </si>
  <si>
    <t>Einamieji remonto darbai kultūros įstaigų darbo sąlygoms pagerinti:</t>
  </si>
  <si>
    <t>Miesto švenčių, valstybinių dienų, kultūrinių renginių ir sukakčių organizavimas:</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</si>
  <si>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</si>
  <si>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</si>
  <si>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</si>
  <si>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</si>
  <si>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</si>
  <si>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</si>
  <si>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</si>
  <si>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</si>
  <si>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</si>
  <si>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Suorganizuota renginių, sk.</t>
  </si>
  <si>
    <t>Kultūros įstaigų veiklos organizavimas:</t>
  </si>
  <si>
    <t>Užtikrinti kultūros įstaigų veiklą ir atnaujinti jų patalpas bei statyti naujus kultūros objektus</t>
  </si>
  <si>
    <t>Parengta programų, sk.</t>
  </si>
  <si>
    <r>
      <t>Pastatytas 585 m</t>
    </r>
    <r>
      <rPr>
        <vertAlign val="superscript"/>
        <sz val="10"/>
        <rFont val="Times New Roman"/>
        <family val="1"/>
        <charset val="186"/>
      </rPr>
      <t>2</t>
    </r>
    <r>
      <rPr>
        <sz val="10"/>
        <rFont val="Times New Roman"/>
        <family val="1"/>
        <charset val="186"/>
      </rPr>
      <t xml:space="preserve"> pastatas</t>
    </r>
  </si>
  <si>
    <t>Suremontuota kultūros objektų, sk.</t>
  </si>
  <si>
    <t>Kultūros objektų infrastruktūros modernizavimas:</t>
  </si>
  <si>
    <t>SB(L)</t>
  </si>
  <si>
    <r>
      <t xml:space="preserve">Programų lėšų likučių laikinai laisvos lėšos </t>
    </r>
    <r>
      <rPr>
        <b/>
        <sz val="10"/>
        <rFont val="Times New Roman"/>
        <family val="1"/>
        <charset val="186"/>
      </rPr>
      <t xml:space="preserve">SB(L) </t>
    </r>
  </si>
  <si>
    <t>Jaunimo teatrų programų rėmimas (konkursas)</t>
  </si>
  <si>
    <t>Finansuota programų, sk.</t>
  </si>
  <si>
    <t>Meno stipendijų kultūros ir meno kūrėjams mokėjimas</t>
  </si>
  <si>
    <t>Įrengta Tremties ir rezistencijos ekspozicija S.Nėries g. 4</t>
  </si>
  <si>
    <t>Suorganizuota jaunųjų kūrėjų kūrybos pristatymų, sk.</t>
  </si>
  <si>
    <t>Kt</t>
  </si>
  <si>
    <r>
      <t xml:space="preserve">Kiti finansavimo šaltiniai </t>
    </r>
    <r>
      <rPr>
        <b/>
        <sz val="10"/>
        <rFont val="Times New Roman"/>
        <family val="1"/>
        <charset val="186"/>
      </rPr>
      <t>Kt</t>
    </r>
  </si>
  <si>
    <t>BĮ Klaipėdos miesto savivaldybės viešosios bibliotekos filialo pastato Kauno g. stogo remontas</t>
  </si>
  <si>
    <t>Asignavimai (tūkst. Lt)</t>
  </si>
  <si>
    <t>* pagal Klaipėdos miesto savivaldybės tarybos 2013-02-28 sprendimą Nr. T2-33</t>
  </si>
  <si>
    <t>** pagal Klaipėdos miesto savivaldybės tarybos 2013-11-28 sprendimą Nr. T2-279</t>
  </si>
  <si>
    <t>Kultūros įstaigų renginiuose apsilankiusių žmonių skaičius, tūkst.</t>
  </si>
  <si>
    <t>Kultūros įstaigų, kurių pastatai, patalpos atnaujinti, skaičius</t>
  </si>
  <si>
    <t>Vertinimo kriterijaus</t>
  </si>
  <si>
    <t>planuotos reikšmės</t>
  </si>
  <si>
    <t>faktinės reikšmės</t>
  </si>
  <si>
    <t xml:space="preserve">STRATEGINIO VEIKLOS PLANO VYKDYMO ATASKAITA </t>
  </si>
  <si>
    <t>(MIESTO KULTŪRINIO SAVITUMO PUOSELĖJIMO BEI KULTŪRINIŲ PASLAUGŲ GERINIMO PROGRAMA (NR. 08))</t>
  </si>
  <si>
    <t>Informacija apie pasiektus rezultatus, duomenys apie programai skirtų asignavimų panaudojimo tikslingumą</t>
  </si>
  <si>
    <t>Priežastys, dėl kurių planuotos rodiklių reikšmės nepasiektos</t>
  </si>
  <si>
    <t>2013 m. asignavimų patvirtintas planas*</t>
  </si>
  <si>
    <t>2013 m. asignavimų patikslintas planas**</t>
  </si>
  <si>
    <t>2013 m. panaudotos lėšos (kasinės išlaidos)</t>
  </si>
  <si>
    <t>ĮVYKDYMO ATASKAITA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</si>
  <si>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</si>
  <si>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</si>
  <si>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nei viena planuoto ataskaitinių metų produkto kriterijaus reikšmė.</t>
  </si>
  <si>
    <r>
      <t>Asignavimų valdytojai:</t>
    </r>
    <r>
      <rPr>
        <sz val="12"/>
        <rFont val="Times New Roman"/>
        <family val="1"/>
      </rPr>
      <t xml:space="preserve"> Ugdymo ir kultūros departamentas (2), Investicijų ir ekonomikos departamentas (5), Miesto ūkio departamentas (6).</t>
    </r>
  </si>
  <si>
    <r>
      <t>Programą vykdė:</t>
    </r>
    <r>
      <rPr>
        <sz val="12"/>
        <rFont val="Times New Roman"/>
        <family val="1"/>
      </rPr>
      <t xml:space="preserve"> Ugdymo ir kultūros departamento Kultūros skyrius,  BĮ Klaipėdos miesto savivaldybės kultūros centras Žvejų rūmai, BĮ Klaipėdos miesto savivaldybės etnokultūros centras, BĮ Klaipėdos miesto savivaldybės Mažosios Lietuvos istorijos muziejus, BĮ Klaipėdos kultūrų komunikacijų centras, BĮ Klaipėdos miesto savivaldybės tautinių kultūrų centras, BĮ Klaipėdos miesto savivaldybės koncertinė įstaiga Klaipėdos koncertų salė, Investicijų ir ekonomikos departamento Statybos ir infrastruktūros plėtros skyrius, Projektų skyrius, Miesto ūkio departamento Socialinės infrastruktūros priežiūros skyriaus Socialinės infrastruktūros poskyris.</t>
    </r>
  </si>
  <si>
    <t>92</t>
  </si>
  <si>
    <t>Skirta 10 tūkst. Lt. Įvyko 2 renginiai, kurių metu pristatyti 4 kūrėjai: 3 autoriai ir 1 muzikinis kolektyvas. Jaunųjų kūrėjų pristatymo organizavimo paslauga pirkta pagal viešuosius pirkimus</t>
  </si>
  <si>
    <t>356.5</t>
  </si>
  <si>
    <t>iš dalies įvykdyta</t>
  </si>
  <si>
    <t>Kapitališkai suremontuota kultūros objektų, sk.</t>
  </si>
  <si>
    <t xml:space="preserve">Suremontuoti Klaipėdos kultūrų komunikacijos centro dviejų pastatų stogai (Menų kiemelio ir Parodų rūmų) </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</si>
  <si>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</si>
  <si>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2013 M. KLAIPĖDOS MIESTO SAVIVALDYBĖS                      
MIESTO KULTŪRINIO SAVITUMO PUOSELĖJIMO BEI KULTŪRINIŲ PASLAUGŲ GERINIMO PROGRAMOS (NR. 08)</t>
  </si>
  <si>
    <t>–   6</t>
  </si>
  <si>
    <t>–   1</t>
  </si>
  <si>
    <t>(pagal planą arba geriau);</t>
  </si>
  <si>
    <t xml:space="preserve">(blogiau, nei planuota). </t>
  </si>
  <si>
    <t>faktiškai įvykdyta</t>
  </si>
  <si>
    <r>
      <rPr>
        <sz val="12"/>
        <rFont val="Times New Roman"/>
        <family val="1"/>
        <charset val="186"/>
      </rPr>
      <t>Iš</t>
    </r>
    <r>
      <rPr>
        <b/>
        <sz val="12"/>
        <rFont val="Times New Roman"/>
        <family val="1"/>
        <charset val="186"/>
      </rPr>
      <t xml:space="preserve"> 2013 m.</t>
    </r>
    <r>
      <rPr>
        <sz val="12"/>
        <rFont val="Times New Roman"/>
        <family val="1"/>
      </rPr>
      <t xml:space="preserve"> planuotų įvykdyti 7 priemonių (kurioms patvirtinti / skirti asignavimai): </t>
    </r>
  </si>
  <si>
    <t xml:space="preserve">Jūros šventės organizavimas ir įgyvendinimas </t>
  </si>
  <si>
    <t>Kitų kultūrinių renginių organizavimas</t>
  </si>
  <si>
    <t>BĮ Klaipėdos miesto savivaldybės kultūros centro Žvejų rūmų</t>
  </si>
  <si>
    <t>BĮ Klaipėdos miesto savivaldybės koncertinės įstaigos Klaipėdos koncertų salės</t>
  </si>
  <si>
    <t>BĮ Klaipėdos miesto savivaldybės tautinių kultūrų centro</t>
  </si>
  <si>
    <t>BĮ Klaipėdos miesto savivaldybės viešosios bibliotekos</t>
  </si>
  <si>
    <t>BĮ Klaipėdos kultūrų komunikacijų centro</t>
  </si>
  <si>
    <t>BĮ Klaipėdos miesto savivaldybės Mažosios Lietuvos istorijos muziejaus</t>
  </si>
  <si>
    <t>BĮ Klaipėdos miesto savivaldybės etnokultūros centro</t>
  </si>
  <si>
    <t>Klaipėdos miesto savivaldybės Mažosios Lietuvos istorijos muziejaus saugyklos pastato Didžioji Vandens g. 2  statyba</t>
  </si>
  <si>
    <t>Mažosios Lietuvos istorijos muziejaus pastato Didžioji Vandens g. 2 palėpių ir sandėlio kapitalinis remontas</t>
  </si>
  <si>
    <t>BĮ Klaipėdos kultūrų komunikacijų centro pastato remontas</t>
  </si>
  <si>
    <t>Iš jų: Klaipėdos kultūrų komunikacijų centre apsilankė 17 tūkst., Viešojoje bibliotekoje –393,3 tūkst., Klaipėdos koncertų salėje – 82,8 tūkst., Mažosios Lietuvos istorijos muziejuje – 23,95 tūkst., Etnokultūros centre –28,8 tūkst.; Kultūros centre Žvejų rūmuose – 143,4 tūkst. ir Tautinių mažumų kultūros centre – 8,7 tūkst. lankytojų</t>
  </si>
  <si>
    <t xml:space="preserve">Sumažėjo lankytojų Viešojoje bibliotekoje, nes pakito bibliotekos paslaugų struktūra – padaugėjo virtualių lankytojų </t>
  </si>
  <si>
    <t>Mažosios Lietuvos istorijos muziejuje pastatytas naujas Saugyklos pastatas bei kapitališkai suremontuota palėpė ir sandėlis, Viešojoje bibliotekoje suremontuotas 1 filialo stogas ir atliktas 2 filialų einamasis remontas, Klaipėdos kultūrų komunikacijų cenntro suremontuoti 2 pastatų stogai</t>
  </si>
  <si>
    <t>Konkurso būdu lėšos kultūros projektams iš dalies finansuoti skirtos Savivaldybės administracijos direktoriaus 2013-04-19 įsakymu Nr.AD1-948, skirta 242 tūkst. Lt, ekspertų darbui apmokėti skirta 3 tūkst. Lt</t>
  </si>
  <si>
    <t>Skyrus nepakankamą finansavimą, buvo iš dalies finansuota mažiau projektų, skiriant jų įgyvendinimui didesnę sumą. Grąžinta nepaudotų projekto įgyvendinimui lėšų – 201,93 Lt</t>
  </si>
  <si>
    <t>Konkurso būdu lėšos reprezentaciniams Klaipėdos festivaliams iš dalies finansuoti 3 metams skirtos Klaipėdos miesto savivaldybės tarybos 2011-03-17 sprendimu Nr.T2-72, 2013 m. skirta 199 tūkst. Lt</t>
  </si>
  <si>
    <t xml:space="preserve">Rodiklio reikšmė suformuota neatsižvelgiant į skirtas lėšas. Norint suorganizuoti 10 jaunųjų Klaipėdos kūrėjų pristatymų, reikėtų skirti daugiau lėšų </t>
  </si>
  <si>
    <t>Kultūros ir meno taryba, susipažinusi su ekpertų vertinimais, rekomendavo stipendijas skirti 4 asmenims</t>
  </si>
  <si>
    <t>Konkurso būdu iš dalies finansuota kalėdinių– Naujų metų renginių ciklo organizavimo paslauga, Viešųjų pirkimų būdu nupirktos dvi paslaugos: Kovo 11-ajai skirtų renginių programa ir Klaipėdos krašto dienos, Sausio 15-osios minėjimo 90-mečio renginių organizavimas</t>
  </si>
  <si>
    <t>Surganizuotas Klaipėdos teatralų apdovanojimas „Padėkos kaukė“, Klaipėdos kultūros magistro vardo suteikimo ceremonija, Klaipėdos garbės piliečio ženklo įteikimo ceremonija, pagaminta 1 atminimo lenta A. Martus-Martusevičiui atminti</t>
  </si>
  <si>
    <t>Viešoji biblioteka organizavo 105 renginius, Kultūrų komunikacijų centras –191, Klaipėdos koncertų salė – 376, Tautinių kultūrų centras – 73, Mažosios Luietuvos istorijos muziejus – 38, Etnokultūros centras – 310, Kultūros centras Žvejų rūmai – 318</t>
  </si>
  <si>
    <t>Klaipėdos koncertų salė parengė 37 programas, Mažosios Lietuvos istorijos muziejus – 26, Etnokultūros centras –14, Kultūros centras Žvejų rūmai – 15</t>
  </si>
  <si>
    <t>Mažosios Lietuvos istorijos muziejaus saugyklos pastato statybos darbai baigti ir vykdomos  statybos  užbaigimo procedūros</t>
  </si>
  <si>
    <t>Iš skirtų papildomų biudžeto asignavimų atliktas Viešosios bibliotekos filialo pastato Kauno g. 49 stogo remontas</t>
  </si>
  <si>
    <t>Iš rėmėjų lėšų atliktas Viešosios bibliotekos Meno skyriaus  ir Laukininkų filialo einamasis patalpų remontas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</si>
</sst>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charset val="186"/>
    </font>
    <font>
      <b/>
      <sz val="10"/>
      <name val="Times New Roman"/>
      <family val="1"/>
    </font>
    <font>
      <sz val="10"/>
      <name val="Times New Roman"/>
      <family val="1"/>
    </font>
    <font>
      <sz val="10"/>
      <name val="Times New Roman"/>
      <family val="1"/>
      <charset val="186"/>
    </font>
    <font>
      <b/>
      <sz val="10"/>
      <name val="Times New Roman"/>
      <family val="1"/>
      <charset val="186"/>
    </font>
    <font>
      <b/>
      <sz val="9"/>
      <name val="Times New Roman"/>
      <family val="1"/>
      <charset val="186"/>
    </font>
    <font>
      <sz val="10"/>
      <name val="Arial"/>
      <family val="2"/>
      <charset val="186"/>
    </font>
    <font>
      <b/>
      <sz val="11"/>
      <name val="Times New Roman"/>
      <family val="1"/>
      <charset val="186"/>
    </font>
    <font>
      <sz val="9"/>
      <name val="Times New Roman"/>
      <family val="1"/>
    </font>
    <font>
      <vertAlign val="superscript"/>
      <sz val="10"/>
      <name val="Times New Roman"/>
      <family val="1"/>
      <charset val="186"/>
    </font>
    <font>
      <sz val="12"/>
      <name val="Times New Roman"/>
      <family val="1"/>
      <charset val="186"/>
    </font>
    <font>
      <sz val="9"/>
      <name val="Times New Roman"/>
      <family val="1"/>
      <charset val="186"/>
    </font>
    <font>
      <b/>
      <sz val="10"/>
      <name val="Times New Roman"/>
      <family val="1"/>
      <charset val="204"/>
    </font>
    <font>
      <sz val="7"/>
      <name val="Times New Roman"/>
      <family val="1"/>
      <charset val="186"/>
    </font>
    <font>
      <b/>
      <sz val="12"/>
      <name val="Times New Roman"/>
      <family val="1"/>
    </font>
    <font>
      <b/>
      <sz val="12"/>
      <name val="Times New Roman"/>
      <family val="1"/>
      <charset val="186"/>
    </font>
    <font>
      <sz val="12"/>
      <name val="Times New Roman"/>
      <family val="1"/>
    </font>
    <font>
      <sz val="12"/>
      <name val="Arial"/>
      <family val="2"/>
      <charset val="186"/>
    </font>
    <font>
      <sz val="11"/>
      <name val="Times New Roman"/>
      <family val="1"/>
      <charset val="186"/>
    </font>
    <font>
      <sz val="10"/>
      <color rgb="FFFF0000"/>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CCFFCC"/>
        <bgColor indexed="64"/>
      </patternFill>
    </fill>
    <fill>
      <patternFill patternType="solid">
        <fgColor rgb="FFCCECFF"/>
        <bgColor indexed="64"/>
      </patternFill>
    </fill>
  </fills>
  <borders count="70">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512">
    <xf numFmtId="0" fontId="0" fillId="0" borderId="0" xfId="0"/>
    <xf numFmtId="0" fontId="3" fillId="0" borderId="0" xfId="0" applyFont="1"/>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2" fillId="0" borderId="0" xfId="0" applyFont="1" applyAlignment="1">
      <alignment vertical="top"/>
    </xf>
    <xf numFmtId="0" fontId="2" fillId="0" borderId="0" xfId="0" applyNumberFormat="1" applyFont="1" applyAlignment="1">
      <alignment vertical="top"/>
    </xf>
    <xf numFmtId="0" fontId="2" fillId="0" borderId="0" xfId="0" applyFont="1" applyBorder="1" applyAlignment="1">
      <alignment vertical="top"/>
    </xf>
    <xf numFmtId="49" fontId="4" fillId="2" borderId="3" xfId="0" applyNumberFormat="1" applyFont="1" applyFill="1" applyBorder="1" applyAlignment="1">
      <alignment horizontal="center" vertical="top"/>
    </xf>
    <xf numFmtId="49" fontId="4" fillId="3" borderId="6" xfId="0" applyNumberFormat="1" applyFont="1" applyFill="1" applyBorder="1" applyAlignment="1">
      <alignment horizontal="center" vertical="top"/>
    </xf>
    <xf numFmtId="164" fontId="4" fillId="3" borderId="12" xfId="0" applyNumberFormat="1" applyFont="1" applyFill="1" applyBorder="1" applyAlignment="1">
      <alignment horizontal="center" vertical="top"/>
    </xf>
    <xf numFmtId="164" fontId="4" fillId="3" borderId="16" xfId="0" applyNumberFormat="1" applyFont="1" applyFill="1" applyBorder="1" applyAlignment="1">
      <alignment horizontal="center" vertical="top"/>
    </xf>
    <xf numFmtId="49" fontId="4" fillId="2" borderId="17" xfId="0" applyNumberFormat="1" applyFont="1" applyFill="1" applyBorder="1" applyAlignment="1">
      <alignment horizontal="center" vertical="top"/>
    </xf>
    <xf numFmtId="49" fontId="4" fillId="0" borderId="18" xfId="0" applyNumberFormat="1" applyFont="1" applyBorder="1" applyAlignment="1">
      <alignment vertical="top"/>
    </xf>
    <xf numFmtId="164" fontId="4" fillId="3" borderId="17" xfId="0" applyNumberFormat="1" applyFont="1" applyFill="1" applyBorder="1" applyAlignment="1">
      <alignment horizontal="center" vertical="top"/>
    </xf>
    <xf numFmtId="49" fontId="4" fillId="2" borderId="22" xfId="0" applyNumberFormat="1" applyFont="1" applyFill="1" applyBorder="1" applyAlignment="1">
      <alignment horizontal="center" vertical="top"/>
    </xf>
    <xf numFmtId="49" fontId="4" fillId="0" borderId="24" xfId="0" applyNumberFormat="1" applyFont="1" applyBorder="1" applyAlignment="1">
      <alignment vertical="top"/>
    </xf>
    <xf numFmtId="164" fontId="4" fillId="2" borderId="25" xfId="0" applyNumberFormat="1" applyFont="1" applyFill="1" applyBorder="1" applyAlignment="1">
      <alignment horizontal="center" vertical="top"/>
    </xf>
    <xf numFmtId="49" fontId="4" fillId="2" borderId="22" xfId="0" applyNumberFormat="1" applyFont="1" applyFill="1" applyBorder="1" applyAlignment="1">
      <alignment vertical="top"/>
    </xf>
    <xf numFmtId="49" fontId="4" fillId="2" borderId="23" xfId="0" applyNumberFormat="1" applyFont="1" applyFill="1" applyBorder="1" applyAlignment="1">
      <alignment vertical="top"/>
    </xf>
    <xf numFmtId="49" fontId="4" fillId="3" borderId="18" xfId="0" applyNumberFormat="1" applyFont="1" applyFill="1" applyBorder="1" applyAlignment="1">
      <alignment horizontal="center" vertical="top"/>
    </xf>
    <xf numFmtId="49" fontId="4" fillId="3" borderId="24" xfId="0" applyNumberFormat="1" applyFont="1" applyFill="1" applyBorder="1" applyAlignment="1">
      <alignment vertical="top"/>
    </xf>
    <xf numFmtId="49" fontId="4" fillId="3" borderId="24" xfId="0" applyNumberFormat="1" applyFont="1" applyFill="1" applyBorder="1" applyAlignment="1">
      <alignment horizontal="center" vertical="top"/>
    </xf>
    <xf numFmtId="49" fontId="4" fillId="3" borderId="18" xfId="0" applyNumberFormat="1" applyFont="1" applyFill="1" applyBorder="1" applyAlignment="1">
      <alignment vertical="top"/>
    </xf>
    <xf numFmtId="164" fontId="5" fillId="4" borderId="25" xfId="0" applyNumberFormat="1" applyFont="1" applyFill="1" applyBorder="1" applyAlignment="1">
      <alignment horizontal="center" vertical="top"/>
    </xf>
    <xf numFmtId="49" fontId="4" fillId="4" borderId="3" xfId="0" applyNumberFormat="1" applyFont="1" applyFill="1" applyBorder="1" applyAlignment="1">
      <alignment horizontal="center" vertical="top"/>
    </xf>
    <xf numFmtId="49" fontId="4" fillId="3" borderId="31" xfId="0" applyNumberFormat="1" applyFont="1" applyFill="1" applyBorder="1" applyAlignment="1">
      <alignment horizontal="center" vertical="top"/>
    </xf>
    <xf numFmtId="49" fontId="4" fillId="3" borderId="32" xfId="0" applyNumberFormat="1" applyFont="1" applyFill="1" applyBorder="1" applyAlignment="1">
      <alignment horizontal="center" vertical="top"/>
    </xf>
    <xf numFmtId="0" fontId="3" fillId="0" borderId="6" xfId="0" applyFont="1" applyBorder="1" applyAlignment="1">
      <alignment vertical="top"/>
    </xf>
    <xf numFmtId="49" fontId="4" fillId="2" borderId="29" xfId="0" applyNumberFormat="1" applyFont="1" applyFill="1" applyBorder="1" applyAlignment="1">
      <alignment vertical="top"/>
    </xf>
    <xf numFmtId="49" fontId="4" fillId="2" borderId="30" xfId="0" applyNumberFormat="1" applyFont="1" applyFill="1" applyBorder="1" applyAlignment="1">
      <alignment vertical="top"/>
    </xf>
    <xf numFmtId="49" fontId="4" fillId="2" borderId="13" xfId="0" applyNumberFormat="1" applyFont="1" applyFill="1" applyBorder="1" applyAlignment="1">
      <alignment vertical="top"/>
    </xf>
    <xf numFmtId="49" fontId="4" fillId="0" borderId="7" xfId="0" applyNumberFormat="1" applyFont="1" applyBorder="1" applyAlignment="1">
      <alignment vertical="top"/>
    </xf>
    <xf numFmtId="0" fontId="3" fillId="0" borderId="0" xfId="0" applyNumberFormat="1" applyFont="1" applyAlignment="1">
      <alignment horizontal="center" vertical="top"/>
    </xf>
    <xf numFmtId="0" fontId="2" fillId="0" borderId="0" xfId="0" applyNumberFormat="1" applyFont="1" applyAlignment="1">
      <alignment horizontal="center" vertical="top"/>
    </xf>
    <xf numFmtId="0" fontId="6" fillId="0" borderId="18" xfId="0" applyFont="1" applyBorder="1" applyAlignment="1">
      <alignment vertical="top"/>
    </xf>
    <xf numFmtId="0" fontId="6" fillId="0" borderId="6" xfId="0" applyFont="1" applyBorder="1" applyAlignment="1">
      <alignment vertical="top"/>
    </xf>
    <xf numFmtId="0" fontId="2" fillId="0" borderId="0" xfId="0" applyFont="1" applyAlignment="1">
      <alignment vertical="top" wrapText="1"/>
    </xf>
    <xf numFmtId="0" fontId="3" fillId="0" borderId="0" xfId="0" applyFont="1" applyAlignment="1">
      <alignment vertical="top" wrapText="1"/>
    </xf>
    <xf numFmtId="164" fontId="3" fillId="0" borderId="8" xfId="0" applyNumberFormat="1" applyFont="1" applyFill="1" applyBorder="1" applyAlignment="1">
      <alignment horizontal="left" vertical="top"/>
    </xf>
    <xf numFmtId="164" fontId="3" fillId="0" borderId="1" xfId="0" applyNumberFormat="1" applyFont="1" applyFill="1" applyBorder="1" applyAlignment="1">
      <alignment horizontal="center" vertical="top" wrapText="1"/>
    </xf>
    <xf numFmtId="164" fontId="4" fillId="4" borderId="52" xfId="0" applyNumberFormat="1" applyFont="1" applyFill="1" applyBorder="1" applyAlignment="1">
      <alignment horizontal="center" vertical="top" wrapText="1"/>
    </xf>
    <xf numFmtId="164" fontId="4" fillId="4" borderId="1" xfId="0" applyNumberFormat="1" applyFont="1" applyFill="1" applyBorder="1" applyAlignment="1">
      <alignment horizontal="center" vertical="top" wrapText="1"/>
    </xf>
    <xf numFmtId="164" fontId="4" fillId="4" borderId="52" xfId="0" applyNumberFormat="1" applyFont="1" applyFill="1" applyBorder="1" applyAlignment="1">
      <alignment horizontal="center" vertical="top"/>
    </xf>
    <xf numFmtId="164" fontId="3" fillId="6" borderId="60" xfId="0" applyNumberFormat="1" applyFont="1" applyFill="1" applyBorder="1" applyAlignment="1">
      <alignment horizontal="center" vertical="top"/>
    </xf>
    <xf numFmtId="164" fontId="3" fillId="6" borderId="11" xfId="0" applyNumberFormat="1" applyFont="1" applyFill="1" applyBorder="1" applyAlignment="1">
      <alignment horizontal="center" vertical="top"/>
    </xf>
    <xf numFmtId="164" fontId="3" fillId="6" borderId="8" xfId="0" applyNumberFormat="1" applyFont="1" applyFill="1" applyBorder="1" applyAlignment="1">
      <alignment horizontal="center" vertical="top"/>
    </xf>
    <xf numFmtId="164" fontId="3" fillId="6" borderId="11" xfId="0" applyNumberFormat="1" applyFont="1" applyFill="1" applyBorder="1" applyAlignment="1">
      <alignment horizontal="center" vertical="top" wrapText="1"/>
    </xf>
    <xf numFmtId="164" fontId="3" fillId="6" borderId="8" xfId="0" applyNumberFormat="1" applyFont="1" applyFill="1" applyBorder="1" applyAlignment="1">
      <alignment horizontal="center" vertical="top" wrapText="1"/>
    </xf>
    <xf numFmtId="164" fontId="3" fillId="6" borderId="5" xfId="0" applyNumberFormat="1" applyFont="1" applyFill="1" applyBorder="1" applyAlignment="1">
      <alignment horizontal="center" vertical="top"/>
    </xf>
    <xf numFmtId="164" fontId="3" fillId="6" borderId="5" xfId="0" applyNumberFormat="1" applyFont="1" applyFill="1" applyBorder="1" applyAlignment="1">
      <alignment horizontal="center" vertical="top" wrapText="1"/>
    </xf>
    <xf numFmtId="164" fontId="3" fillId="6" borderId="1" xfId="0" applyNumberFormat="1" applyFont="1" applyFill="1" applyBorder="1" applyAlignment="1">
      <alignment horizontal="center" vertical="top"/>
    </xf>
    <xf numFmtId="164" fontId="3"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164" fontId="4" fillId="4" borderId="1" xfId="0" applyNumberFormat="1" applyFont="1" applyFill="1" applyBorder="1" applyAlignment="1">
      <alignment horizontal="center" vertical="top"/>
    </xf>
    <xf numFmtId="0" fontId="4" fillId="6" borderId="0" xfId="0" applyFont="1" applyFill="1" applyBorder="1" applyAlignment="1">
      <alignment horizontal="center" vertical="center" wrapText="1"/>
    </xf>
    <xf numFmtId="164" fontId="4" fillId="6" borderId="0" xfId="0" applyNumberFormat="1" applyFont="1" applyFill="1" applyBorder="1" applyAlignment="1">
      <alignment horizontal="center" vertical="top" wrapText="1"/>
    </xf>
    <xf numFmtId="164" fontId="3" fillId="6" borderId="0" xfId="0" applyNumberFormat="1" applyFont="1" applyFill="1" applyBorder="1" applyAlignment="1">
      <alignment horizontal="center" vertical="top" wrapText="1"/>
    </xf>
    <xf numFmtId="0" fontId="3" fillId="0" borderId="0" xfId="0" applyNumberFormat="1" applyFont="1" applyFill="1" applyBorder="1" applyAlignment="1">
      <alignment horizontal="center" vertical="top"/>
    </xf>
    <xf numFmtId="164" fontId="3" fillId="6" borderId="0" xfId="0" applyNumberFormat="1" applyFont="1" applyFill="1" applyBorder="1" applyAlignment="1">
      <alignment horizontal="center" vertical="top"/>
    </xf>
    <xf numFmtId="49" fontId="3" fillId="0" borderId="11"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37" xfId="0" applyNumberFormat="1" applyFont="1" applyFill="1" applyBorder="1" applyAlignment="1">
      <alignment horizontal="center" vertical="top"/>
    </xf>
    <xf numFmtId="49" fontId="7" fillId="0" borderId="0" xfId="0" applyNumberFormat="1" applyFont="1" applyFill="1" applyBorder="1" applyAlignment="1">
      <alignment vertical="top" wrapText="1"/>
    </xf>
    <xf numFmtId="0" fontId="8" fillId="0" borderId="8" xfId="0" applyFont="1" applyFill="1" applyBorder="1" applyAlignment="1">
      <alignment horizontal="left" vertical="top" wrapText="1"/>
    </xf>
    <xf numFmtId="0" fontId="3" fillId="0" borderId="0" xfId="0" applyFont="1" applyBorder="1"/>
    <xf numFmtId="164" fontId="3" fillId="6" borderId="56" xfId="0" applyNumberFormat="1" applyFont="1" applyFill="1" applyBorder="1" applyAlignment="1">
      <alignment horizontal="center" vertical="top" wrapText="1"/>
    </xf>
    <xf numFmtId="164" fontId="5" fillId="4" borderId="12" xfId="0" applyNumberFormat="1" applyFont="1" applyFill="1" applyBorder="1" applyAlignment="1">
      <alignment horizontal="center" vertical="top"/>
    </xf>
    <xf numFmtId="0" fontId="3" fillId="0" borderId="60" xfId="0" applyFont="1" applyFill="1" applyBorder="1" applyAlignment="1">
      <alignment horizontal="center" vertical="top"/>
    </xf>
    <xf numFmtId="0" fontId="3" fillId="0" borderId="59" xfId="0" applyFont="1" applyFill="1" applyBorder="1" applyAlignment="1">
      <alignment horizontal="center" vertical="top"/>
    </xf>
    <xf numFmtId="49" fontId="4" fillId="0" borderId="4" xfId="0" applyNumberFormat="1" applyFont="1" applyFill="1" applyBorder="1" applyAlignment="1">
      <alignment vertical="top" wrapText="1"/>
    </xf>
    <xf numFmtId="49" fontId="3" fillId="0" borderId="47" xfId="0" applyNumberFormat="1" applyFont="1" applyFill="1" applyBorder="1" applyAlignment="1">
      <alignment vertical="top" wrapText="1"/>
    </xf>
    <xf numFmtId="49" fontId="3" fillId="0" borderId="7" xfId="0" applyNumberFormat="1" applyFont="1" applyFill="1" applyBorder="1" applyAlignment="1">
      <alignment vertical="top" wrapText="1"/>
    </xf>
    <xf numFmtId="0" fontId="10" fillId="0" borderId="0" xfId="0" applyFont="1"/>
    <xf numFmtId="0" fontId="10" fillId="0" borderId="34" xfId="0" applyFont="1" applyBorder="1" applyAlignment="1">
      <alignment horizontal="center" vertical="top" wrapText="1"/>
    </xf>
    <xf numFmtId="0" fontId="10" fillId="0" borderId="34" xfId="0" applyFont="1" applyBorder="1" applyAlignment="1">
      <alignment vertical="top" wrapText="1"/>
    </xf>
    <xf numFmtId="0" fontId="8" fillId="0" borderId="28" xfId="0" applyFont="1" applyFill="1" applyBorder="1" applyAlignment="1">
      <alignment horizontal="left" vertical="top" wrapText="1"/>
    </xf>
    <xf numFmtId="164" fontId="3" fillId="0" borderId="11" xfId="0" applyNumberFormat="1" applyFont="1" applyFill="1" applyBorder="1" applyAlignment="1">
      <alignment horizontal="left" vertical="top" wrapText="1"/>
    </xf>
    <xf numFmtId="0" fontId="3" fillId="0" borderId="51" xfId="0" applyFont="1" applyBorder="1" applyAlignment="1">
      <alignment horizontal="center" vertical="top"/>
    </xf>
    <xf numFmtId="0" fontId="3" fillId="0" borderId="55" xfId="0" applyFont="1" applyBorder="1" applyAlignment="1">
      <alignment horizontal="center" vertical="top"/>
    </xf>
    <xf numFmtId="0" fontId="4" fillId="0" borderId="15" xfId="0" applyNumberFormat="1" applyFont="1" applyBorder="1" applyAlignment="1">
      <alignment horizontal="center" vertical="top"/>
    </xf>
    <xf numFmtId="49" fontId="8" fillId="0" borderId="23" xfId="0" applyNumberFormat="1" applyFont="1" applyFill="1" applyBorder="1" applyAlignment="1">
      <alignment horizontal="center" vertical="top"/>
    </xf>
    <xf numFmtId="0" fontId="3" fillId="0" borderId="23" xfId="0" applyNumberFormat="1" applyFont="1" applyFill="1" applyBorder="1" applyAlignment="1">
      <alignment horizontal="center" vertical="top" wrapText="1"/>
    </xf>
    <xf numFmtId="0" fontId="3" fillId="5"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23" xfId="0" applyFont="1" applyBorder="1" applyAlignment="1">
      <alignment horizontal="center" vertical="top"/>
    </xf>
    <xf numFmtId="0" fontId="3" fillId="0" borderId="22" xfId="0" applyFont="1" applyBorder="1" applyAlignment="1">
      <alignment horizontal="center" vertical="top"/>
    </xf>
    <xf numFmtId="164" fontId="3" fillId="0" borderId="15" xfId="0" applyNumberFormat="1" applyFont="1" applyFill="1" applyBorder="1" applyAlignment="1">
      <alignment vertical="top" wrapText="1"/>
    </xf>
    <xf numFmtId="49" fontId="4" fillId="3" borderId="3" xfId="0" applyNumberFormat="1" applyFont="1" applyFill="1" applyBorder="1" applyAlignment="1">
      <alignment horizontal="center" vertical="top"/>
    </xf>
    <xf numFmtId="164" fontId="11" fillId="6" borderId="1" xfId="0" applyNumberFormat="1" applyFont="1" applyFill="1" applyBorder="1" applyAlignment="1">
      <alignment horizontal="center" vertical="top"/>
    </xf>
    <xf numFmtId="0" fontId="12" fillId="0" borderId="4" xfId="0" applyFont="1" applyFill="1" applyBorder="1" applyAlignment="1">
      <alignment horizontal="left" vertical="top" wrapText="1"/>
    </xf>
    <xf numFmtId="0" fontId="12" fillId="0" borderId="24" xfId="0" applyFont="1" applyFill="1" applyBorder="1" applyAlignment="1">
      <alignment horizontal="left" vertical="top" wrapText="1"/>
    </xf>
    <xf numFmtId="49" fontId="8" fillId="0" borderId="13" xfId="0" applyNumberFormat="1" applyFont="1" applyFill="1" applyBorder="1" applyAlignment="1">
      <alignment horizontal="center" vertical="top"/>
    </xf>
    <xf numFmtId="0" fontId="4" fillId="6" borderId="6" xfId="0" applyFont="1" applyFill="1" applyBorder="1" applyAlignment="1">
      <alignment horizontal="center" vertical="top" wrapText="1"/>
    </xf>
    <xf numFmtId="164" fontId="3" fillId="0" borderId="8" xfId="0" applyNumberFormat="1" applyFont="1" applyFill="1" applyBorder="1" applyAlignment="1">
      <alignment horizontal="left" vertical="top" wrapText="1"/>
    </xf>
    <xf numFmtId="164" fontId="3" fillId="0" borderId="22" xfId="0" applyNumberFormat="1" applyFont="1" applyFill="1" applyBorder="1" applyAlignment="1">
      <alignment vertical="top" wrapText="1"/>
    </xf>
    <xf numFmtId="0" fontId="3" fillId="0" borderId="22" xfId="0" applyNumberFormat="1" applyFont="1" applyFill="1" applyBorder="1" applyAlignment="1">
      <alignment horizontal="center" vertical="top" wrapText="1"/>
    </xf>
    <xf numFmtId="164" fontId="3" fillId="0" borderId="23" xfId="0" applyNumberFormat="1" applyFont="1" applyFill="1" applyBorder="1" applyAlignment="1">
      <alignment vertical="top" wrapText="1"/>
    </xf>
    <xf numFmtId="49" fontId="4" fillId="2" borderId="23" xfId="0" applyNumberFormat="1" applyFont="1" applyFill="1" applyBorder="1" applyAlignment="1">
      <alignment horizontal="center" vertical="top"/>
    </xf>
    <xf numFmtId="49" fontId="4" fillId="2" borderId="15" xfId="0" applyNumberFormat="1" applyFont="1" applyFill="1" applyBorder="1" applyAlignment="1">
      <alignment horizontal="center" vertical="top"/>
    </xf>
    <xf numFmtId="49" fontId="4" fillId="3" borderId="33"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2" borderId="13" xfId="0" applyNumberFormat="1" applyFont="1" applyFill="1" applyBorder="1" applyAlignment="1">
      <alignment horizontal="center" vertical="top"/>
    </xf>
    <xf numFmtId="164" fontId="5" fillId="4" borderId="20" xfId="0" applyNumberFormat="1" applyFont="1" applyFill="1" applyBorder="1" applyAlignment="1">
      <alignment horizontal="center" vertical="top"/>
    </xf>
    <xf numFmtId="164" fontId="3" fillId="0" borderId="57" xfId="0" applyNumberFormat="1" applyFont="1" applyBorder="1" applyAlignment="1">
      <alignment horizontal="center" vertical="top"/>
    </xf>
    <xf numFmtId="49" fontId="4" fillId="3" borderId="4" xfId="0" applyNumberFormat="1" applyFont="1" applyFill="1" applyBorder="1" applyAlignment="1">
      <alignment horizontal="center" vertical="top"/>
    </xf>
    <xf numFmtId="164" fontId="3" fillId="0" borderId="0" xfId="0" applyNumberFormat="1" applyFont="1" applyAlignment="1">
      <alignment vertical="top"/>
    </xf>
    <xf numFmtId="0" fontId="2" fillId="0" borderId="0" xfId="0" applyFont="1" applyAlignment="1">
      <alignment horizontal="center" vertical="top"/>
    </xf>
    <xf numFmtId="0" fontId="4" fillId="6" borderId="18" xfId="0" applyFont="1" applyFill="1" applyBorder="1" applyAlignment="1">
      <alignment horizontal="center" vertical="top" wrapText="1"/>
    </xf>
    <xf numFmtId="164" fontId="3" fillId="0" borderId="52" xfId="0" applyNumberFormat="1" applyFont="1" applyFill="1" applyBorder="1" applyAlignment="1">
      <alignment horizontal="center" vertical="top" wrapText="1"/>
    </xf>
    <xf numFmtId="0" fontId="3" fillId="6" borderId="0" xfId="0" applyNumberFormat="1" applyFont="1" applyFill="1" applyBorder="1" applyAlignment="1">
      <alignment horizontal="center" vertical="top" wrapText="1"/>
    </xf>
    <xf numFmtId="164" fontId="3" fillId="0" borderId="52" xfId="0" applyNumberFormat="1" applyFont="1" applyBorder="1" applyAlignment="1">
      <alignment horizontal="center" vertical="top" wrapText="1"/>
    </xf>
    <xf numFmtId="164" fontId="3" fillId="0" borderId="52" xfId="0" applyNumberFormat="1" applyFont="1" applyBorder="1" applyAlignment="1">
      <alignment horizontal="center" vertical="top"/>
    </xf>
    <xf numFmtId="164" fontId="3" fillId="0" borderId="51" xfId="0" applyNumberFormat="1" applyFont="1" applyFill="1" applyBorder="1" applyAlignment="1">
      <alignment horizontal="center" vertical="top" wrapText="1"/>
    </xf>
    <xf numFmtId="164" fontId="3" fillId="0" borderId="51" xfId="0" applyNumberFormat="1" applyFont="1" applyBorder="1" applyAlignment="1">
      <alignment horizontal="center" vertical="top" wrapText="1"/>
    </xf>
    <xf numFmtId="164" fontId="3" fillId="0" borderId="42" xfId="0" applyNumberFormat="1" applyFont="1" applyBorder="1" applyAlignment="1">
      <alignment horizontal="center" vertical="top"/>
    </xf>
    <xf numFmtId="164" fontId="3" fillId="0" borderId="42" xfId="0" applyNumberFormat="1" applyFont="1" applyBorder="1" applyAlignment="1">
      <alignment horizontal="center" vertical="top" wrapText="1"/>
    </xf>
    <xf numFmtId="164" fontId="4" fillId="4" borderId="42" xfId="0" applyNumberFormat="1" applyFont="1" applyFill="1" applyBorder="1" applyAlignment="1">
      <alignment horizontal="center" vertical="top"/>
    </xf>
    <xf numFmtId="164" fontId="3" fillId="0" borderId="51" xfId="0" applyNumberFormat="1" applyFont="1" applyBorder="1" applyAlignment="1">
      <alignment horizontal="center" vertical="top"/>
    </xf>
    <xf numFmtId="164" fontId="3" fillId="0" borderId="52" xfId="0" applyNumberFormat="1" applyFont="1" applyBorder="1" applyAlignment="1">
      <alignment horizontal="center" vertical="top"/>
    </xf>
    <xf numFmtId="164" fontId="4" fillId="4" borderId="42" xfId="0" applyNumberFormat="1" applyFont="1" applyFill="1" applyBorder="1" applyAlignment="1">
      <alignment horizontal="center" vertical="top" wrapText="1"/>
    </xf>
    <xf numFmtId="164" fontId="4" fillId="7" borderId="39" xfId="0" applyNumberFormat="1" applyFont="1" applyFill="1" applyBorder="1" applyAlignment="1">
      <alignment horizontal="center" vertical="top"/>
    </xf>
    <xf numFmtId="164" fontId="4" fillId="3" borderId="20" xfId="0" applyNumberFormat="1" applyFont="1" applyFill="1" applyBorder="1" applyAlignment="1">
      <alignment horizontal="center" vertical="top"/>
    </xf>
    <xf numFmtId="164" fontId="4" fillId="3" borderId="38" xfId="0" applyNumberFormat="1" applyFont="1" applyFill="1" applyBorder="1" applyAlignment="1">
      <alignment horizontal="center" vertical="top"/>
    </xf>
    <xf numFmtId="164" fontId="4" fillId="2" borderId="12" xfId="0" applyNumberFormat="1" applyFont="1" applyFill="1" applyBorder="1" applyAlignment="1">
      <alignment horizontal="center" vertical="top"/>
    </xf>
    <xf numFmtId="164" fontId="11" fillId="6" borderId="11" xfId="0" applyNumberFormat="1" applyFont="1" applyFill="1" applyBorder="1" applyAlignment="1">
      <alignment horizontal="center" vertical="top"/>
    </xf>
    <xf numFmtId="164" fontId="3" fillId="6" borderId="1" xfId="0" applyNumberFormat="1" applyFont="1" applyFill="1" applyBorder="1" applyAlignment="1">
      <alignment horizontal="center" vertical="top" wrapText="1"/>
    </xf>
    <xf numFmtId="0" fontId="3" fillId="6" borderId="8" xfId="0" applyFont="1" applyFill="1" applyBorder="1" applyAlignment="1">
      <alignment horizontal="center" vertical="top"/>
    </xf>
    <xf numFmtId="0" fontId="3" fillId="6" borderId="8" xfId="0" applyFont="1" applyFill="1" applyBorder="1" applyAlignment="1">
      <alignment vertical="top"/>
    </xf>
    <xf numFmtId="0" fontId="3" fillId="6" borderId="1" xfId="0" applyFont="1" applyFill="1" applyBorder="1" applyAlignment="1">
      <alignment horizontal="center" vertical="top"/>
    </xf>
    <xf numFmtId="164" fontId="13" fillId="0" borderId="29" xfId="0" applyNumberFormat="1" applyFont="1" applyBorder="1" applyAlignment="1">
      <alignment horizontal="center" vertical="top" wrapText="1"/>
    </xf>
    <xf numFmtId="164" fontId="13" fillId="0" borderId="35" xfId="0" applyNumberFormat="1" applyFont="1" applyBorder="1" applyAlignment="1">
      <alignment horizontal="center" vertical="top" wrapText="1"/>
    </xf>
    <xf numFmtId="164" fontId="13" fillId="0" borderId="26" xfId="0" applyNumberFormat="1" applyFont="1" applyBorder="1" applyAlignment="1">
      <alignment horizontal="center" vertical="top" wrapText="1"/>
    </xf>
    <xf numFmtId="164" fontId="3" fillId="6" borderId="54" xfId="0" applyNumberFormat="1" applyFont="1" applyFill="1" applyBorder="1" applyAlignment="1">
      <alignment horizontal="center" vertical="top" wrapText="1"/>
    </xf>
    <xf numFmtId="164" fontId="3" fillId="6" borderId="59" xfId="0" applyNumberFormat="1" applyFont="1" applyFill="1" applyBorder="1" applyAlignment="1">
      <alignment horizontal="center" vertical="top" wrapText="1"/>
    </xf>
    <xf numFmtId="164" fontId="3" fillId="7" borderId="8" xfId="0" applyNumberFormat="1" applyFont="1" applyFill="1" applyBorder="1" applyAlignment="1">
      <alignment horizontal="center" vertical="top"/>
    </xf>
    <xf numFmtId="164" fontId="4" fillId="7" borderId="38" xfId="0" applyNumberFormat="1" applyFont="1" applyFill="1" applyBorder="1" applyAlignment="1">
      <alignment horizontal="center" vertical="top"/>
    </xf>
    <xf numFmtId="164" fontId="3" fillId="7" borderId="11" xfId="0" applyNumberFormat="1" applyFont="1" applyFill="1" applyBorder="1" applyAlignment="1">
      <alignment horizontal="center" vertical="top"/>
    </xf>
    <xf numFmtId="164" fontId="3" fillId="7" borderId="26" xfId="0" applyNumberFormat="1" applyFont="1" applyFill="1" applyBorder="1" applyAlignment="1">
      <alignment horizontal="center" vertical="top" wrapText="1"/>
    </xf>
    <xf numFmtId="164" fontId="3" fillId="7" borderId="1" xfId="0" applyNumberFormat="1" applyFont="1" applyFill="1" applyBorder="1" applyAlignment="1">
      <alignment horizontal="center" vertical="top"/>
    </xf>
    <xf numFmtId="164" fontId="3" fillId="7" borderId="5" xfId="0" applyNumberFormat="1" applyFont="1" applyFill="1" applyBorder="1" applyAlignment="1">
      <alignment horizontal="center" vertical="top" wrapText="1"/>
    </xf>
    <xf numFmtId="164" fontId="4" fillId="7" borderId="41" xfId="0" applyNumberFormat="1" applyFont="1" applyFill="1" applyBorder="1" applyAlignment="1">
      <alignment horizontal="center" vertical="top"/>
    </xf>
    <xf numFmtId="0" fontId="4" fillId="7" borderId="9" xfId="0" applyFont="1" applyFill="1" applyBorder="1" applyAlignment="1">
      <alignment horizontal="right" vertical="top" wrapText="1"/>
    </xf>
    <xf numFmtId="164" fontId="4" fillId="7" borderId="10" xfId="0" applyNumberFormat="1" applyFont="1" applyFill="1" applyBorder="1" applyAlignment="1">
      <alignment horizontal="center" vertical="top"/>
    </xf>
    <xf numFmtId="0" fontId="4" fillId="7" borderId="38" xfId="0" applyFont="1" applyFill="1" applyBorder="1" applyAlignment="1">
      <alignment horizontal="right" vertical="top" wrapText="1"/>
    </xf>
    <xf numFmtId="164" fontId="3" fillId="7" borderId="5" xfId="0" applyNumberFormat="1" applyFont="1" applyFill="1" applyBorder="1" applyAlignment="1">
      <alignment horizontal="center" vertical="top"/>
    </xf>
    <xf numFmtId="0" fontId="4" fillId="7" borderId="41" xfId="0" applyFont="1" applyFill="1" applyBorder="1" applyAlignment="1">
      <alignment horizontal="right" vertical="top" wrapText="1"/>
    </xf>
    <xf numFmtId="164" fontId="4" fillId="7" borderId="9" xfId="0" applyNumberFormat="1" applyFont="1" applyFill="1" applyBorder="1" applyAlignment="1">
      <alignment horizontal="center" vertical="top"/>
    </xf>
    <xf numFmtId="164" fontId="4" fillId="3" borderId="17" xfId="0" applyNumberFormat="1" applyFont="1" applyFill="1" applyBorder="1" applyAlignment="1">
      <alignment vertical="top" wrapText="1"/>
    </xf>
    <xf numFmtId="164" fontId="4" fillId="3" borderId="16" xfId="0" applyNumberFormat="1" applyFont="1" applyFill="1" applyBorder="1" applyAlignment="1">
      <alignment vertical="top" wrapText="1"/>
    </xf>
    <xf numFmtId="0" fontId="3" fillId="0" borderId="4" xfId="0" applyNumberFormat="1" applyFont="1" applyFill="1" applyBorder="1" applyAlignment="1">
      <alignment horizontal="center" vertical="top" wrapText="1"/>
    </xf>
    <xf numFmtId="0" fontId="3" fillId="0" borderId="7" xfId="0" applyNumberFormat="1" applyFont="1" applyFill="1" applyBorder="1" applyAlignment="1">
      <alignment horizontal="center" vertical="top" wrapText="1"/>
    </xf>
    <xf numFmtId="49" fontId="8" fillId="0" borderId="33" xfId="0" applyNumberFormat="1" applyFont="1" applyFill="1" applyBorder="1" applyAlignment="1">
      <alignment horizontal="center" vertical="top"/>
    </xf>
    <xf numFmtId="0" fontId="3" fillId="0" borderId="4"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49" fontId="8" fillId="0" borderId="7" xfId="0" applyNumberFormat="1" applyFont="1" applyFill="1" applyBorder="1" applyAlignment="1">
      <alignment horizontal="center" vertical="top"/>
    </xf>
    <xf numFmtId="0" fontId="4" fillId="0" borderId="11" xfId="0" applyFont="1" applyBorder="1" applyAlignment="1">
      <alignment horizontal="center" vertical="top"/>
    </xf>
    <xf numFmtId="0" fontId="6" fillId="0" borderId="0" xfId="0" applyFont="1"/>
    <xf numFmtId="0" fontId="15" fillId="5" borderId="0" xfId="0" applyFont="1" applyFill="1" applyBorder="1" applyAlignment="1">
      <alignment horizontal="left" wrapText="1"/>
    </xf>
    <xf numFmtId="0" fontId="6" fillId="0" borderId="0" xfId="0" applyFont="1" applyAlignment="1">
      <alignment horizontal="left" wrapText="1"/>
    </xf>
    <xf numFmtId="0" fontId="10" fillId="0" borderId="0" xfId="0" applyFont="1" applyAlignment="1">
      <alignment horizontal="center" vertical="top" wrapText="1"/>
    </xf>
    <xf numFmtId="0" fontId="10" fillId="0" borderId="0" xfId="0" applyFont="1" applyFill="1" applyAlignment="1">
      <alignment horizontal="center" vertical="top"/>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4" fillId="0" borderId="0" xfId="0" applyFont="1" applyFill="1" applyBorder="1" applyAlignment="1">
      <alignment vertical="top"/>
    </xf>
    <xf numFmtId="0" fontId="16" fillId="0" borderId="0" xfId="0" applyFont="1" applyFill="1" applyBorder="1" applyAlignment="1">
      <alignment vertical="top"/>
    </xf>
    <xf numFmtId="0" fontId="17" fillId="0" borderId="0" xfId="0" applyFont="1" applyFill="1" applyBorder="1" applyAlignment="1">
      <alignment vertical="top"/>
    </xf>
    <xf numFmtId="0" fontId="18" fillId="0" borderId="0" xfId="1" applyFont="1" applyAlignment="1">
      <alignment vertical="center" wrapText="1"/>
    </xf>
    <xf numFmtId="1" fontId="8" fillId="0" borderId="60" xfId="0" applyNumberFormat="1" applyFont="1" applyFill="1" applyBorder="1" applyAlignment="1">
      <alignment horizontal="left" vertical="top"/>
    </xf>
    <xf numFmtId="49" fontId="8" fillId="6" borderId="59" xfId="0" applyNumberFormat="1" applyFont="1" applyFill="1" applyBorder="1" applyAlignment="1">
      <alignment horizontal="left" vertical="top"/>
    </xf>
    <xf numFmtId="0" fontId="3" fillId="0" borderId="1" xfId="0" applyFont="1" applyBorder="1" applyAlignment="1">
      <alignment horizontal="center" vertical="top"/>
    </xf>
    <xf numFmtId="0" fontId="4" fillId="0" borderId="65" xfId="0" applyFont="1" applyFill="1" applyBorder="1" applyAlignment="1">
      <alignment vertical="top" wrapText="1"/>
    </xf>
    <xf numFmtId="164" fontId="4" fillId="9" borderId="8" xfId="0" applyNumberFormat="1" applyFont="1" applyFill="1" applyBorder="1" applyAlignment="1">
      <alignment horizontal="center"/>
    </xf>
    <xf numFmtId="49" fontId="8" fillId="0" borderId="59" xfId="0" applyNumberFormat="1" applyFont="1" applyFill="1" applyBorder="1" applyAlignment="1">
      <alignment horizontal="left" vertical="top"/>
    </xf>
    <xf numFmtId="164" fontId="3" fillId="0" borderId="28" xfId="0" applyNumberFormat="1" applyFont="1" applyFill="1" applyBorder="1" applyAlignment="1">
      <alignment vertical="top" wrapText="1"/>
    </xf>
    <xf numFmtId="0" fontId="3" fillId="0" borderId="18" xfId="0" applyFont="1" applyFill="1" applyBorder="1" applyAlignment="1">
      <alignment horizontal="left" vertical="top" wrapText="1"/>
    </xf>
    <xf numFmtId="0" fontId="19" fillId="6" borderId="33" xfId="0" applyFont="1" applyFill="1" applyBorder="1" applyAlignment="1">
      <alignment horizontal="left" vertical="top" wrapText="1"/>
    </xf>
    <xf numFmtId="0" fontId="4" fillId="0" borderId="6" xfId="0" applyFont="1" applyFill="1" applyBorder="1" applyAlignment="1">
      <alignment horizontal="center" vertical="top" wrapText="1"/>
    </xf>
    <xf numFmtId="0" fontId="3" fillId="6" borderId="18" xfId="0" applyFont="1" applyFill="1" applyBorder="1" applyAlignment="1">
      <alignment horizontal="left" vertical="top" wrapText="1"/>
    </xf>
    <xf numFmtId="0" fontId="4" fillId="0" borderId="24" xfId="0" applyFont="1" applyFill="1" applyBorder="1" applyAlignment="1">
      <alignment horizontal="center" vertical="top" wrapText="1"/>
    </xf>
    <xf numFmtId="0" fontId="3" fillId="0" borderId="18" xfId="0" applyFont="1" applyFill="1" applyBorder="1" applyAlignment="1">
      <alignment horizontal="left" vertical="top" wrapText="1"/>
    </xf>
    <xf numFmtId="0" fontId="11" fillId="0" borderId="29" xfId="0" applyNumberFormat="1" applyFont="1" applyFill="1" applyBorder="1" applyAlignment="1">
      <alignment horizontal="left" vertical="top" wrapText="1"/>
    </xf>
    <xf numFmtId="0" fontId="11" fillId="0" borderId="30" xfId="0" applyNumberFormat="1" applyFont="1" applyFill="1" applyBorder="1" applyAlignment="1">
      <alignment horizontal="left" vertical="center" wrapText="1"/>
    </xf>
    <xf numFmtId="0" fontId="11" fillId="0" borderId="30" xfId="0" applyNumberFormat="1" applyFont="1" applyFill="1" applyBorder="1" applyAlignment="1">
      <alignment horizontal="left" vertical="top" wrapText="1"/>
    </xf>
    <xf numFmtId="0" fontId="11" fillId="0" borderId="22" xfId="0" applyNumberFormat="1" applyFont="1" applyFill="1" applyBorder="1" applyAlignment="1">
      <alignment horizontal="left" vertical="top" wrapText="1"/>
    </xf>
    <xf numFmtId="0" fontId="11" fillId="0" borderId="0" xfId="0" applyFont="1"/>
    <xf numFmtId="49" fontId="5" fillId="0" borderId="0" xfId="0" applyNumberFormat="1" applyFont="1" applyFill="1" applyBorder="1" applyAlignment="1">
      <alignment vertical="top" wrapText="1"/>
    </xf>
    <xf numFmtId="0" fontId="11" fillId="6" borderId="0" xfId="0" applyNumberFormat="1" applyFont="1" applyFill="1" applyBorder="1" applyAlignment="1">
      <alignment horizontal="center" vertical="top" wrapText="1"/>
    </xf>
    <xf numFmtId="0" fontId="11" fillId="0" borderId="0" xfId="0" applyNumberFormat="1" applyFont="1" applyAlignment="1">
      <alignment vertical="top"/>
    </xf>
    <xf numFmtId="0" fontId="3" fillId="0" borderId="65" xfId="0" applyNumberFormat="1" applyFont="1" applyFill="1" applyBorder="1" applyAlignment="1">
      <alignment horizontal="center" vertical="top"/>
    </xf>
    <xf numFmtId="0" fontId="3" fillId="6" borderId="18" xfId="0" applyFont="1" applyFill="1" applyBorder="1" applyAlignment="1">
      <alignment vertical="top" wrapText="1"/>
    </xf>
    <xf numFmtId="0" fontId="8" fillId="0" borderId="0" xfId="0" applyFont="1" applyBorder="1" applyAlignment="1">
      <alignment vertical="top"/>
    </xf>
    <xf numFmtId="0" fontId="11" fillId="0" borderId="60" xfId="0" applyNumberFormat="1" applyFont="1" applyFill="1" applyBorder="1" applyAlignment="1">
      <alignment horizontal="left" vertical="top" wrapText="1"/>
    </xf>
    <xf numFmtId="0" fontId="11" fillId="0" borderId="59" xfId="0" applyNumberFormat="1" applyFont="1" applyFill="1" applyBorder="1" applyAlignment="1">
      <alignment horizontal="left" vertical="top" wrapText="1"/>
    </xf>
    <xf numFmtId="0" fontId="11" fillId="0" borderId="0" xfId="0" applyFont="1" applyBorder="1"/>
    <xf numFmtId="0" fontId="8" fillId="0" borderId="0" xfId="0" applyFont="1" applyAlignment="1">
      <alignment vertical="top"/>
    </xf>
    <xf numFmtId="0" fontId="12" fillId="0" borderId="7" xfId="0" applyFont="1" applyFill="1" applyBorder="1" applyAlignment="1">
      <alignment horizontal="left" vertical="top" wrapText="1"/>
    </xf>
    <xf numFmtId="1" fontId="8" fillId="0" borderId="59" xfId="0" applyNumberFormat="1" applyFont="1" applyFill="1" applyBorder="1" applyAlignment="1">
      <alignment horizontal="left" vertical="top"/>
    </xf>
    <xf numFmtId="0" fontId="3" fillId="6" borderId="11"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8" xfId="0" applyFont="1" applyBorder="1"/>
    <xf numFmtId="0" fontId="3" fillId="6" borderId="8" xfId="0" applyFont="1" applyFill="1" applyBorder="1" applyAlignment="1">
      <alignment horizontal="center" vertical="top" wrapText="1"/>
    </xf>
    <xf numFmtId="164" fontId="11" fillId="7" borderId="44" xfId="0" applyNumberFormat="1" applyFont="1" applyFill="1" applyBorder="1" applyAlignment="1">
      <alignment horizontal="center" vertical="top"/>
    </xf>
    <xf numFmtId="164" fontId="11" fillId="7" borderId="46" xfId="0" applyNumberFormat="1" applyFont="1" applyFill="1" applyBorder="1" applyAlignment="1">
      <alignment horizontal="center" vertical="top"/>
    </xf>
    <xf numFmtId="164" fontId="3" fillId="7" borderId="56" xfId="0" applyNumberFormat="1" applyFont="1" applyFill="1" applyBorder="1" applyAlignment="1">
      <alignment horizontal="center" vertical="top"/>
    </xf>
    <xf numFmtId="164" fontId="3" fillId="7" borderId="46" xfId="0" applyNumberFormat="1" applyFont="1" applyFill="1" applyBorder="1" applyAlignment="1">
      <alignment horizontal="center" vertical="top"/>
    </xf>
    <xf numFmtId="164" fontId="3" fillId="7" borderId="46" xfId="0" applyNumberFormat="1" applyFont="1" applyFill="1" applyBorder="1" applyAlignment="1">
      <alignment horizontal="center" vertical="top" wrapText="1"/>
    </xf>
    <xf numFmtId="0" fontId="3" fillId="7" borderId="0" xfId="0" applyFont="1" applyFill="1" applyBorder="1" applyAlignment="1">
      <alignment vertical="top"/>
    </xf>
    <xf numFmtId="164" fontId="3" fillId="7" borderId="0" xfId="0" applyNumberFormat="1" applyFont="1" applyFill="1" applyBorder="1" applyAlignment="1">
      <alignment horizontal="center" vertical="top"/>
    </xf>
    <xf numFmtId="164" fontId="3" fillId="7" borderId="0" xfId="0" applyNumberFormat="1" applyFont="1" applyFill="1" applyBorder="1" applyAlignment="1">
      <alignment horizontal="center" vertical="top" wrapText="1"/>
    </xf>
    <xf numFmtId="0" fontId="3" fillId="0" borderId="0" xfId="0" applyFont="1" applyBorder="1" applyAlignment="1">
      <alignment vertical="top"/>
    </xf>
    <xf numFmtId="0" fontId="8" fillId="0" borderId="5" xfId="0" applyFont="1" applyFill="1" applyBorder="1" applyAlignment="1">
      <alignment horizontal="left" vertical="top" wrapText="1"/>
    </xf>
    <xf numFmtId="0" fontId="3" fillId="0" borderId="8" xfId="0" applyFont="1" applyBorder="1" applyAlignment="1">
      <alignment vertical="top" wrapText="1"/>
    </xf>
    <xf numFmtId="0" fontId="8" fillId="6" borderId="5" xfId="0" applyFont="1" applyFill="1" applyBorder="1" applyAlignment="1">
      <alignment vertical="top" wrapText="1"/>
    </xf>
    <xf numFmtId="1" fontId="8" fillId="0" borderId="0" xfId="0" applyNumberFormat="1" applyFont="1" applyFill="1" applyBorder="1" applyAlignment="1">
      <alignment horizontal="center" vertical="top"/>
    </xf>
    <xf numFmtId="1" fontId="8" fillId="0" borderId="56" xfId="0" applyNumberFormat="1" applyFont="1" applyFill="1" applyBorder="1" applyAlignment="1">
      <alignment horizontal="center" vertical="top"/>
    </xf>
    <xf numFmtId="0" fontId="3" fillId="0" borderId="0" xfId="0" applyNumberFormat="1" applyFont="1" applyFill="1" applyBorder="1" applyAlignment="1">
      <alignment horizontal="center" vertical="top" wrapText="1"/>
    </xf>
    <xf numFmtId="49" fontId="8" fillId="0" borderId="0" xfId="0" applyNumberFormat="1" applyFont="1" applyFill="1" applyBorder="1" applyAlignment="1">
      <alignment horizontal="center" vertical="top"/>
    </xf>
    <xf numFmtId="0" fontId="3" fillId="0" borderId="0" xfId="0" applyNumberFormat="1" applyFont="1" applyBorder="1" applyAlignment="1">
      <alignment vertical="top"/>
    </xf>
    <xf numFmtId="0" fontId="3" fillId="0" borderId="11" xfId="0" applyFont="1" applyBorder="1" applyAlignment="1">
      <alignment vertical="top" wrapText="1"/>
    </xf>
    <xf numFmtId="0" fontId="3" fillId="0" borderId="64" xfId="0" applyNumberFormat="1" applyFont="1" applyBorder="1" applyAlignment="1">
      <alignment vertical="top"/>
    </xf>
    <xf numFmtId="1" fontId="8" fillId="0" borderId="65"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0" fontId="3" fillId="0" borderId="65" xfId="0" applyNumberFormat="1" applyFont="1" applyFill="1" applyBorder="1" applyAlignment="1">
      <alignment horizontal="center" vertical="top" wrapText="1"/>
    </xf>
    <xf numFmtId="49" fontId="8" fillId="0" borderId="65" xfId="0" applyNumberFormat="1" applyFont="1" applyFill="1" applyBorder="1" applyAlignment="1">
      <alignment horizontal="center" vertical="top"/>
    </xf>
    <xf numFmtId="49" fontId="8" fillId="6" borderId="65" xfId="0" applyNumberFormat="1" applyFont="1" applyFill="1" applyBorder="1" applyAlignment="1">
      <alignment horizontal="center" vertical="top"/>
    </xf>
    <xf numFmtId="0" fontId="3" fillId="0" borderId="14" xfId="0" applyNumberFormat="1" applyFont="1" applyFill="1" applyBorder="1" applyAlignment="1">
      <alignment vertical="top"/>
    </xf>
    <xf numFmtId="49" fontId="8" fillId="6" borderId="56" xfId="0" applyNumberFormat="1" applyFont="1" applyFill="1" applyBorder="1" applyAlignment="1">
      <alignment horizontal="center" vertical="top"/>
    </xf>
    <xf numFmtId="0" fontId="3" fillId="7" borderId="0" xfId="0" applyFont="1" applyFill="1" applyBorder="1"/>
    <xf numFmtId="0" fontId="3" fillId="0" borderId="21" xfId="0" applyNumberFormat="1" applyFont="1" applyFill="1" applyBorder="1" applyAlignment="1">
      <alignment vertical="top"/>
    </xf>
    <xf numFmtId="1" fontId="8" fillId="0" borderId="8" xfId="0" applyNumberFormat="1" applyFont="1" applyFill="1" applyBorder="1" applyAlignment="1">
      <alignment vertical="top" wrapText="1"/>
    </xf>
    <xf numFmtId="0" fontId="11" fillId="0" borderId="36" xfId="0" applyNumberFormat="1" applyFont="1" applyFill="1" applyBorder="1" applyAlignment="1">
      <alignment horizontal="left" vertical="top"/>
    </xf>
    <xf numFmtId="0" fontId="11" fillId="0" borderId="11" xfId="0" applyNumberFormat="1" applyFont="1" applyBorder="1" applyAlignment="1">
      <alignment vertical="top"/>
    </xf>
    <xf numFmtId="0" fontId="3" fillId="0" borderId="24" xfId="0" applyFont="1" applyFill="1" applyBorder="1" applyAlignment="1">
      <alignment vertical="top" wrapText="1"/>
    </xf>
    <xf numFmtId="0" fontId="3" fillId="0" borderId="6" xfId="0" applyFont="1" applyFill="1" applyBorder="1" applyAlignment="1">
      <alignment vertical="top" wrapText="1"/>
    </xf>
    <xf numFmtId="0" fontId="4" fillId="0" borderId="64" xfId="0" applyFont="1" applyFill="1" applyBorder="1" applyAlignment="1">
      <alignment vertical="center" textRotation="90" wrapText="1"/>
    </xf>
    <xf numFmtId="0" fontId="4" fillId="0" borderId="65" xfId="0" applyFont="1" applyFill="1" applyBorder="1" applyAlignment="1">
      <alignment vertical="center" textRotation="90" wrapText="1"/>
    </xf>
    <xf numFmtId="0" fontId="4" fillId="0" borderId="14" xfId="0" applyFont="1" applyFill="1" applyBorder="1" applyAlignment="1">
      <alignment vertical="center" textRotation="90" wrapText="1"/>
    </xf>
    <xf numFmtId="49" fontId="4" fillId="2" borderId="17" xfId="0" applyNumberFormat="1" applyFont="1" applyFill="1" applyBorder="1" applyAlignment="1">
      <alignment vertical="top"/>
    </xf>
    <xf numFmtId="49" fontId="4" fillId="3" borderId="66" xfId="0" applyNumberFormat="1" applyFont="1" applyFill="1" applyBorder="1" applyAlignment="1">
      <alignment vertical="top"/>
    </xf>
    <xf numFmtId="49" fontId="4" fillId="0" borderId="66" xfId="0" applyNumberFormat="1" applyFont="1" applyBorder="1" applyAlignment="1">
      <alignment vertical="top"/>
    </xf>
    <xf numFmtId="0" fontId="4" fillId="0" borderId="67" xfId="0" applyFont="1" applyFill="1" applyBorder="1" applyAlignment="1">
      <alignment vertical="center" textRotation="90" wrapText="1"/>
    </xf>
    <xf numFmtId="0" fontId="3" fillId="0" borderId="20" xfId="0"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164" fontId="3" fillId="6" borderId="20" xfId="0" applyNumberFormat="1" applyFont="1" applyFill="1" applyBorder="1" applyAlignment="1">
      <alignment horizontal="center" vertical="top"/>
    </xf>
    <xf numFmtId="0" fontId="4" fillId="6" borderId="64" xfId="0" applyFont="1" applyFill="1" applyBorder="1" applyAlignment="1">
      <alignment vertical="top" wrapText="1"/>
    </xf>
    <xf numFmtId="0" fontId="4" fillId="6" borderId="65" xfId="0" applyFont="1" applyFill="1" applyBorder="1" applyAlignment="1">
      <alignment vertical="top" wrapText="1"/>
    </xf>
    <xf numFmtId="0" fontId="8" fillId="0" borderId="27" xfId="0" applyFont="1" applyFill="1" applyBorder="1" applyAlignment="1">
      <alignment horizontal="left" vertical="top" wrapText="1"/>
    </xf>
    <xf numFmtId="1" fontId="8" fillId="0" borderId="50" xfId="0" applyNumberFormat="1" applyFont="1" applyFill="1" applyBorder="1" applyAlignment="1">
      <alignment horizontal="center" vertical="top"/>
    </xf>
    <xf numFmtId="1" fontId="8" fillId="0" borderId="68" xfId="0" applyNumberFormat="1" applyFont="1" applyFill="1" applyBorder="1" applyAlignment="1">
      <alignment horizontal="center" vertical="top"/>
    </xf>
    <xf numFmtId="49" fontId="8" fillId="0" borderId="8" xfId="0" applyNumberFormat="1" applyFont="1" applyFill="1" applyBorder="1" applyAlignment="1">
      <alignment horizontal="left" vertical="top"/>
    </xf>
    <xf numFmtId="0" fontId="3" fillId="0" borderId="37" xfId="0" applyNumberFormat="1" applyFont="1" applyBorder="1" applyAlignment="1">
      <alignment vertical="top"/>
    </xf>
    <xf numFmtId="49" fontId="4" fillId="0" borderId="6" xfId="0" applyNumberFormat="1" applyFont="1" applyBorder="1" applyAlignment="1">
      <alignment vertical="top"/>
    </xf>
    <xf numFmtId="0" fontId="4" fillId="0" borderId="31" xfId="0" applyFont="1" applyFill="1" applyBorder="1" applyAlignment="1">
      <alignment horizontal="center" vertical="top" wrapText="1"/>
    </xf>
    <xf numFmtId="0" fontId="3" fillId="0" borderId="60" xfId="0" applyFont="1" applyBorder="1" applyAlignment="1">
      <alignment horizontal="center" vertical="top"/>
    </xf>
    <xf numFmtId="0" fontId="3" fillId="7" borderId="11" xfId="0" applyFont="1" applyFill="1" applyBorder="1" applyAlignment="1">
      <alignment vertical="top"/>
    </xf>
    <xf numFmtId="0" fontId="3" fillId="6" borderId="11" xfId="0" applyFont="1" applyFill="1" applyBorder="1" applyAlignment="1">
      <alignment vertical="top"/>
    </xf>
    <xf numFmtId="0" fontId="3" fillId="0" borderId="60" xfId="0" applyFont="1" applyBorder="1" applyAlignment="1">
      <alignment vertical="top"/>
    </xf>
    <xf numFmtId="164" fontId="3" fillId="0" borderId="26" xfId="0" applyNumberFormat="1" applyFont="1" applyFill="1" applyBorder="1" applyAlignment="1">
      <alignment vertical="top" wrapText="1"/>
    </xf>
    <xf numFmtId="0" fontId="3" fillId="0" borderId="35" xfId="0" applyNumberFormat="1" applyFont="1" applyFill="1" applyBorder="1" applyAlignment="1">
      <alignment horizontal="center" vertical="top" wrapText="1"/>
    </xf>
    <xf numFmtId="0" fontId="3" fillId="0" borderId="63" xfId="0" applyNumberFormat="1" applyFont="1" applyFill="1" applyBorder="1" applyAlignment="1">
      <alignment horizontal="center" vertical="top" wrapText="1"/>
    </xf>
    <xf numFmtId="0" fontId="11" fillId="0" borderId="48" xfId="0" applyNumberFormat="1" applyFont="1" applyFill="1" applyBorder="1" applyAlignment="1">
      <alignment horizontal="left" vertical="top" wrapText="1"/>
    </xf>
    <xf numFmtId="0" fontId="11" fillId="0" borderId="54" xfId="0" applyNumberFormat="1" applyFont="1" applyFill="1" applyBorder="1" applyAlignment="1">
      <alignment horizontal="left" vertical="top" wrapText="1"/>
    </xf>
    <xf numFmtId="49" fontId="4" fillId="2" borderId="15" xfId="0" applyNumberFormat="1" applyFont="1" applyFill="1" applyBorder="1" applyAlignment="1">
      <alignment vertical="top"/>
    </xf>
    <xf numFmtId="49" fontId="4" fillId="3" borderId="6" xfId="0" applyNumberFormat="1" applyFont="1" applyFill="1" applyBorder="1" applyAlignment="1">
      <alignment vertical="top"/>
    </xf>
    <xf numFmtId="0" fontId="16" fillId="0" borderId="0" xfId="0" applyFont="1" applyFill="1" applyBorder="1" applyAlignment="1">
      <alignment vertical="top" wrapText="1"/>
    </xf>
    <xf numFmtId="0" fontId="6" fillId="0" borderId="0" xfId="0" applyFont="1"/>
    <xf numFmtId="0" fontId="3" fillId="10" borderId="12" xfId="0" applyFont="1" applyFill="1" applyBorder="1" applyAlignment="1">
      <alignment vertical="top" wrapText="1"/>
    </xf>
    <xf numFmtId="0" fontId="3" fillId="10" borderId="17" xfId="0" applyNumberFormat="1" applyFont="1" applyFill="1" applyBorder="1" applyAlignment="1">
      <alignment horizontal="center" vertical="top"/>
    </xf>
    <xf numFmtId="0" fontId="3" fillId="10" borderId="19" xfId="0" applyNumberFormat="1" applyFont="1" applyFill="1" applyBorder="1" applyAlignment="1">
      <alignment horizontal="center" vertical="top"/>
    </xf>
    <xf numFmtId="0" fontId="11" fillId="10" borderId="3" xfId="0" applyNumberFormat="1" applyFont="1" applyFill="1" applyBorder="1" applyAlignment="1">
      <alignment horizontal="left" vertical="top" wrapText="1"/>
    </xf>
    <xf numFmtId="0" fontId="11" fillId="10" borderId="20" xfId="0" applyNumberFormat="1" applyFont="1" applyFill="1" applyBorder="1" applyAlignment="1">
      <alignment horizontal="left" vertical="top" wrapText="1"/>
    </xf>
    <xf numFmtId="0" fontId="3" fillId="0" borderId="23" xfId="0" applyFont="1" applyBorder="1"/>
    <xf numFmtId="164" fontId="3" fillId="6" borderId="23" xfId="0" applyNumberFormat="1" applyFont="1" applyFill="1" applyBorder="1" applyAlignment="1">
      <alignment horizontal="center" vertical="top"/>
    </xf>
    <xf numFmtId="164" fontId="19" fillId="6" borderId="23" xfId="0" applyNumberFormat="1" applyFont="1" applyFill="1" applyBorder="1" applyAlignment="1">
      <alignment horizontal="center" vertical="top"/>
    </xf>
    <xf numFmtId="164" fontId="3" fillId="6" borderId="23" xfId="0" applyNumberFormat="1" applyFont="1" applyFill="1" applyBorder="1" applyAlignment="1">
      <alignment horizontal="center" vertical="top" wrapText="1"/>
    </xf>
    <xf numFmtId="0" fontId="3" fillId="6" borderId="23" xfId="0" applyFont="1" applyFill="1" applyBorder="1"/>
    <xf numFmtId="164" fontId="11" fillId="6" borderId="26" xfId="0" applyNumberFormat="1" applyFont="1" applyFill="1" applyBorder="1" applyAlignment="1">
      <alignment horizontal="center" vertical="top"/>
    </xf>
    <xf numFmtId="49" fontId="4" fillId="0" borderId="11" xfId="0" applyNumberFormat="1" applyFont="1" applyBorder="1" applyAlignment="1">
      <alignment horizontal="center" vertical="top"/>
    </xf>
    <xf numFmtId="49" fontId="4" fillId="0" borderId="8" xfId="0" applyNumberFormat="1" applyFont="1" applyBorder="1" applyAlignment="1">
      <alignment horizontal="center" vertical="top"/>
    </xf>
    <xf numFmtId="49" fontId="4" fillId="0" borderId="28" xfId="0" applyNumberFormat="1" applyFont="1" applyBorder="1" applyAlignment="1">
      <alignment horizontal="center" vertical="top"/>
    </xf>
    <xf numFmtId="49" fontId="4" fillId="0" borderId="12" xfId="0" applyNumberFormat="1" applyFont="1" applyBorder="1" applyAlignment="1">
      <alignment horizontal="center" vertical="top"/>
    </xf>
    <xf numFmtId="0" fontId="4" fillId="0" borderId="11" xfId="0" applyNumberFormat="1" applyFont="1" applyBorder="1" applyAlignment="1">
      <alignment horizontal="center" vertical="top"/>
    </xf>
    <xf numFmtId="0" fontId="4" fillId="0" borderId="8" xfId="0" applyNumberFormat="1" applyFont="1" applyBorder="1" applyAlignment="1">
      <alignment horizontal="center" vertical="top"/>
    </xf>
    <xf numFmtId="0" fontId="4" fillId="0" borderId="28" xfId="0" applyFont="1" applyBorder="1" applyAlignment="1">
      <alignment horizontal="center" vertical="top"/>
    </xf>
    <xf numFmtId="0" fontId="4" fillId="0" borderId="8" xfId="0" applyFont="1" applyBorder="1" applyAlignment="1">
      <alignment horizontal="center" vertical="top"/>
    </xf>
    <xf numFmtId="164" fontId="3" fillId="0" borderId="23" xfId="0" applyNumberFormat="1" applyFont="1" applyFill="1" applyBorder="1" applyAlignment="1">
      <alignment horizontal="left" vertical="top"/>
    </xf>
    <xf numFmtId="0" fontId="3" fillId="0" borderId="22" xfId="0" applyFont="1" applyBorder="1" applyAlignment="1">
      <alignment vertical="top" wrapText="1"/>
    </xf>
    <xf numFmtId="0" fontId="3" fillId="0" borderId="60" xfId="0" applyNumberFormat="1" applyFont="1" applyBorder="1" applyAlignment="1">
      <alignment vertical="top"/>
    </xf>
    <xf numFmtId="0" fontId="3" fillId="0" borderId="59" xfId="0" applyNumberFormat="1" applyFont="1" applyBorder="1" applyAlignment="1">
      <alignment vertical="top"/>
    </xf>
    <xf numFmtId="0" fontId="3" fillId="0" borderId="59" xfId="0" applyNumberFormat="1" applyFont="1" applyFill="1" applyBorder="1" applyAlignment="1">
      <alignment horizontal="center" vertical="top"/>
    </xf>
    <xf numFmtId="0" fontId="3" fillId="0" borderId="57" xfId="0" applyNumberFormat="1" applyFont="1" applyFill="1" applyBorder="1" applyAlignment="1">
      <alignment horizontal="center" vertical="top"/>
    </xf>
    <xf numFmtId="0" fontId="3" fillId="0" borderId="36" xfId="0" applyNumberFormat="1" applyFont="1" applyFill="1" applyBorder="1" applyAlignment="1">
      <alignment vertical="top"/>
    </xf>
    <xf numFmtId="0" fontId="3" fillId="0" borderId="29" xfId="0" applyNumberFormat="1" applyFont="1" applyBorder="1" applyAlignment="1">
      <alignment vertical="top"/>
    </xf>
    <xf numFmtId="0" fontId="3" fillId="0" borderId="30" xfId="0" applyNumberFormat="1" applyFont="1" applyFill="1" applyBorder="1" applyAlignment="1">
      <alignment horizontal="center" vertical="top"/>
    </xf>
    <xf numFmtId="0" fontId="3" fillId="0" borderId="53" xfId="0" applyNumberFormat="1" applyFont="1" applyFill="1" applyBorder="1" applyAlignment="1">
      <alignment horizontal="center" vertical="top"/>
    </xf>
    <xf numFmtId="0" fontId="3" fillId="0" borderId="30" xfId="0" applyNumberFormat="1" applyFont="1" applyBorder="1" applyAlignment="1">
      <alignment vertical="top"/>
    </xf>
    <xf numFmtId="0" fontId="3" fillId="0" borderId="13" xfId="0" applyNumberFormat="1" applyFont="1" applyFill="1" applyBorder="1" applyAlignment="1">
      <alignment vertical="top"/>
    </xf>
    <xf numFmtId="0" fontId="11" fillId="0" borderId="22" xfId="0" applyNumberFormat="1" applyFont="1" applyBorder="1" applyAlignment="1">
      <alignment vertical="top"/>
    </xf>
    <xf numFmtId="0" fontId="3" fillId="10" borderId="35" xfId="0" applyFont="1" applyFill="1" applyBorder="1" applyAlignment="1">
      <alignment horizontal="left" vertical="top" wrapText="1"/>
    </xf>
    <xf numFmtId="0" fontId="3" fillId="10" borderId="48" xfId="0" applyFont="1" applyFill="1" applyBorder="1" applyAlignment="1">
      <alignment horizontal="center" vertical="top"/>
    </xf>
    <xf numFmtId="0" fontId="3" fillId="10" borderId="49" xfId="0" applyFont="1" applyFill="1" applyBorder="1" applyAlignment="1">
      <alignment horizontal="center" vertical="top"/>
    </xf>
    <xf numFmtId="0" fontId="11" fillId="10" borderId="35" xfId="0" applyFont="1" applyFill="1" applyBorder="1" applyAlignment="1">
      <alignment vertical="top" wrapText="1"/>
    </xf>
    <xf numFmtId="0" fontId="11" fillId="10" borderId="49" xfId="0" applyFont="1" applyFill="1" applyBorder="1" applyAlignment="1">
      <alignment vertical="top" wrapText="1"/>
    </xf>
    <xf numFmtId="0" fontId="3" fillId="10" borderId="41" xfId="0" applyFont="1" applyFill="1" applyBorder="1" applyAlignment="1">
      <alignment horizontal="left" vertical="top" wrapText="1"/>
    </xf>
    <xf numFmtId="0" fontId="3" fillId="10" borderId="39" xfId="0" applyFont="1" applyFill="1" applyBorder="1" applyAlignment="1">
      <alignment horizontal="center" vertical="top"/>
    </xf>
    <xf numFmtId="0" fontId="3" fillId="10" borderId="40" xfId="0" applyFont="1" applyFill="1" applyBorder="1" applyAlignment="1">
      <alignment horizontal="center" vertical="top"/>
    </xf>
    <xf numFmtId="0" fontId="18" fillId="0" borderId="0" xfId="1" applyFont="1" applyBorder="1" applyAlignment="1">
      <alignment vertical="top" wrapText="1"/>
    </xf>
    <xf numFmtId="0" fontId="11" fillId="0" borderId="23" xfId="0" applyNumberFormat="1" applyFont="1" applyFill="1" applyBorder="1" applyAlignment="1">
      <alignment horizontal="left" vertical="top" wrapText="1"/>
    </xf>
    <xf numFmtId="0" fontId="4" fillId="0" borderId="18" xfId="0" applyFont="1" applyFill="1" applyBorder="1" applyAlignment="1">
      <alignment horizontal="center" vertical="top" wrapText="1"/>
    </xf>
    <xf numFmtId="0" fontId="3" fillId="10" borderId="66" xfId="0" applyFont="1" applyFill="1" applyBorder="1" applyAlignment="1">
      <alignment vertical="top" wrapText="1"/>
    </xf>
    <xf numFmtId="0" fontId="11" fillId="0" borderId="11" xfId="0" applyNumberFormat="1" applyFont="1" applyFill="1" applyBorder="1" applyAlignment="1">
      <alignment horizontal="left" vertical="top"/>
    </xf>
    <xf numFmtId="0" fontId="3" fillId="7" borderId="0" xfId="0" applyFont="1" applyFill="1" applyBorder="1" applyAlignment="1">
      <alignment horizontal="center" vertical="top"/>
    </xf>
    <xf numFmtId="0" fontId="11" fillId="0" borderId="8" xfId="0" applyNumberFormat="1" applyFont="1" applyFill="1" applyBorder="1" applyAlignment="1">
      <alignment horizontal="left" vertical="top"/>
    </xf>
    <xf numFmtId="0" fontId="10" fillId="0" borderId="0" xfId="0" applyFont="1" applyAlignment="1">
      <alignment horizontal="center" vertical="top" wrapText="1"/>
    </xf>
    <xf numFmtId="0" fontId="16" fillId="0" borderId="0" xfId="0" applyFont="1" applyFill="1" applyBorder="1" applyAlignment="1">
      <alignment vertical="top" wrapText="1"/>
    </xf>
    <xf numFmtId="0" fontId="6" fillId="0" borderId="0" xfId="0" applyFont="1" applyFill="1" applyAlignment="1">
      <alignment vertical="top" wrapText="1"/>
    </xf>
    <xf numFmtId="0" fontId="14" fillId="5" borderId="0" xfId="0" applyFont="1" applyFill="1" applyBorder="1" applyAlignment="1">
      <alignment horizontal="center" vertical="top" wrapText="1"/>
    </xf>
    <xf numFmtId="0" fontId="15" fillId="5" borderId="0" xfId="0" applyFont="1" applyFill="1" applyBorder="1" applyAlignment="1">
      <alignment wrapText="1"/>
    </xf>
    <xf numFmtId="0" fontId="6" fillId="5" borderId="0" xfId="0" applyFont="1" applyFill="1" applyAlignment="1">
      <alignment wrapText="1"/>
    </xf>
    <xf numFmtId="0" fontId="15" fillId="5" borderId="0" xfId="0" applyFont="1" applyFill="1" applyBorder="1" applyAlignment="1">
      <alignment horizontal="left" wrapText="1"/>
    </xf>
    <xf numFmtId="0" fontId="6" fillId="0" borderId="0" xfId="0" applyFont="1"/>
    <xf numFmtId="0" fontId="6" fillId="0" borderId="0" xfId="0" applyFont="1" applyAlignment="1">
      <alignment horizontal="left" wrapText="1"/>
    </xf>
    <xf numFmtId="0" fontId="16" fillId="0" borderId="0" xfId="0" applyFont="1" applyFill="1" applyAlignment="1">
      <alignment horizontal="right" vertical="top"/>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4" fillId="0" borderId="0" xfId="0" applyFont="1" applyFill="1" applyBorder="1" applyAlignment="1">
      <alignment vertical="top" wrapText="1"/>
    </xf>
    <xf numFmtId="0" fontId="18" fillId="0" borderId="0" xfId="1" applyFont="1" applyAlignment="1">
      <alignment horizontal="left" vertical="center" wrapText="1"/>
    </xf>
    <xf numFmtId="0" fontId="18" fillId="0" borderId="0" xfId="1" applyFont="1" applyBorder="1" applyAlignment="1">
      <alignment horizontal="left" vertical="top" wrapText="1"/>
    </xf>
    <xf numFmtId="0" fontId="11" fillId="0" borderId="55" xfId="0" applyNumberFormat="1" applyFont="1" applyFill="1" applyBorder="1" applyAlignment="1">
      <alignment horizontal="left" vertical="top" wrapText="1"/>
    </xf>
    <xf numFmtId="0" fontId="11" fillId="0" borderId="57" xfId="0" applyNumberFormat="1" applyFont="1" applyFill="1" applyBorder="1" applyAlignment="1">
      <alignment horizontal="left" vertical="top" wrapText="1"/>
    </xf>
    <xf numFmtId="0" fontId="11" fillId="0" borderId="15" xfId="0" applyNumberFormat="1" applyFont="1" applyFill="1" applyBorder="1" applyAlignment="1">
      <alignment horizontal="left" vertical="top" wrapText="1"/>
    </xf>
    <xf numFmtId="0" fontId="11" fillId="0" borderId="36" xfId="0" applyNumberFormat="1" applyFont="1" applyFill="1" applyBorder="1" applyAlignment="1">
      <alignment horizontal="left" vertical="top" wrapText="1"/>
    </xf>
    <xf numFmtId="49" fontId="8" fillId="0" borderId="59" xfId="0" applyNumberFormat="1" applyFont="1" applyFill="1" applyBorder="1" applyAlignment="1">
      <alignment horizontal="left" vertical="top"/>
    </xf>
    <xf numFmtId="164" fontId="5" fillId="3" borderId="16" xfId="0" applyNumberFormat="1" applyFont="1" applyFill="1" applyBorder="1" applyAlignment="1">
      <alignment horizontal="center" vertical="top" wrapText="1"/>
    </xf>
    <xf numFmtId="164" fontId="5" fillId="3" borderId="20" xfId="0" applyNumberFormat="1" applyFont="1" applyFill="1" applyBorder="1" applyAlignment="1">
      <alignment horizontal="center" vertical="top" wrapText="1"/>
    </xf>
    <xf numFmtId="0" fontId="4" fillId="3" borderId="17"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20" xfId="0" applyFont="1" applyFill="1" applyBorder="1" applyAlignment="1">
      <alignment horizontal="left" vertical="top" wrapText="1"/>
    </xf>
    <xf numFmtId="0" fontId="11" fillId="0" borderId="5" xfId="0" applyNumberFormat="1" applyFont="1" applyFill="1" applyBorder="1" applyAlignment="1">
      <alignment horizontal="left" vertical="top" wrapText="1"/>
    </xf>
    <xf numFmtId="0" fontId="11" fillId="0" borderId="8" xfId="0" applyNumberFormat="1" applyFont="1" applyFill="1" applyBorder="1" applyAlignment="1">
      <alignment horizontal="left" vertical="top" wrapText="1"/>
    </xf>
    <xf numFmtId="0" fontId="11" fillId="0" borderId="28" xfId="0" applyNumberFormat="1" applyFont="1" applyFill="1" applyBorder="1" applyAlignment="1">
      <alignment horizontal="left" vertical="top" wrapText="1"/>
    </xf>
    <xf numFmtId="0" fontId="11" fillId="0" borderId="11" xfId="0" applyNumberFormat="1" applyFont="1" applyFill="1" applyBorder="1" applyAlignment="1">
      <alignment horizontal="center" vertical="top"/>
    </xf>
    <xf numFmtId="0" fontId="11" fillId="0" borderId="8" xfId="0" applyNumberFormat="1" applyFont="1" applyFill="1" applyBorder="1" applyAlignment="1">
      <alignment horizontal="center" vertical="top"/>
    </xf>
    <xf numFmtId="0" fontId="11" fillId="0" borderId="28" xfId="0" applyNumberFormat="1" applyFont="1" applyFill="1" applyBorder="1" applyAlignment="1">
      <alignment horizontal="center" vertical="top"/>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11" fillId="0" borderId="51" xfId="0" applyNumberFormat="1" applyFont="1" applyFill="1" applyBorder="1" applyAlignment="1">
      <alignment horizontal="left" vertical="top" wrapText="1"/>
    </xf>
    <xf numFmtId="0" fontId="11" fillId="0" borderId="52" xfId="0" applyNumberFormat="1" applyFont="1" applyFill="1" applyBorder="1" applyAlignment="1">
      <alignment horizontal="left" vertical="top" wrapText="1"/>
    </xf>
    <xf numFmtId="1" fontId="8" fillId="0" borderId="8" xfId="0" applyNumberFormat="1" applyFont="1" applyFill="1" applyBorder="1" applyAlignment="1">
      <alignment horizontal="left" vertical="top" wrapText="1"/>
    </xf>
    <xf numFmtId="1" fontId="8" fillId="0" borderId="27" xfId="0" applyNumberFormat="1"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69" xfId="0" applyFont="1" applyFill="1" applyBorder="1" applyAlignment="1">
      <alignment horizontal="left" vertical="top" wrapText="1"/>
    </xf>
    <xf numFmtId="49" fontId="4" fillId="3" borderId="33" xfId="0" applyNumberFormat="1" applyFont="1" applyFill="1" applyBorder="1" applyAlignment="1">
      <alignment horizontal="right" vertical="top"/>
    </xf>
    <xf numFmtId="49" fontId="4" fillId="3" borderId="21" xfId="0" applyNumberFormat="1" applyFont="1" applyFill="1" applyBorder="1" applyAlignment="1">
      <alignment horizontal="right" vertical="top"/>
    </xf>
    <xf numFmtId="49" fontId="4" fillId="3" borderId="16" xfId="0" applyNumberFormat="1" applyFont="1" applyFill="1" applyBorder="1" applyAlignment="1">
      <alignment horizontal="right" vertical="top"/>
    </xf>
    <xf numFmtId="49" fontId="4" fillId="3" borderId="20" xfId="0" applyNumberFormat="1" applyFont="1" applyFill="1" applyBorder="1" applyAlignment="1">
      <alignment horizontal="right" vertical="top"/>
    </xf>
    <xf numFmtId="0" fontId="11" fillId="0" borderId="23" xfId="0" applyNumberFormat="1" applyFont="1" applyFill="1" applyBorder="1" applyAlignment="1">
      <alignment horizontal="left" vertical="top" wrapText="1"/>
    </xf>
    <xf numFmtId="164" fontId="3" fillId="0" borderId="5" xfId="0" applyNumberFormat="1" applyFont="1" applyFill="1" applyBorder="1" applyAlignment="1">
      <alignment horizontal="left" vertical="top" wrapText="1"/>
    </xf>
    <xf numFmtId="164" fontId="3" fillId="0" borderId="8" xfId="0" applyNumberFormat="1" applyFont="1" applyFill="1" applyBorder="1" applyAlignment="1">
      <alignment horizontal="left" vertical="top" wrapText="1"/>
    </xf>
    <xf numFmtId="0" fontId="3" fillId="0" borderId="21" xfId="0" applyNumberFormat="1" applyFont="1" applyBorder="1" applyAlignment="1">
      <alignment horizontal="center" vertical="top"/>
    </xf>
    <xf numFmtId="0" fontId="3" fillId="0" borderId="62" xfId="0" applyFont="1" applyFill="1" applyBorder="1" applyAlignment="1">
      <alignment horizontal="left" vertical="top" wrapText="1"/>
    </xf>
    <xf numFmtId="0" fontId="3" fillId="0" borderId="33" xfId="0" applyFont="1" applyFill="1" applyBorder="1" applyAlignment="1">
      <alignment horizontal="left" vertical="top" wrapText="1"/>
    </xf>
    <xf numFmtId="49" fontId="11" fillId="0" borderId="53" xfId="0" applyNumberFormat="1" applyFont="1" applyFill="1" applyBorder="1" applyAlignment="1">
      <alignment horizontal="left" vertical="top" wrapText="1"/>
    </xf>
    <xf numFmtId="49" fontId="11" fillId="0" borderId="13" xfId="0" applyNumberFormat="1"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3" fillId="10" borderId="62" xfId="0" applyNumberFormat="1" applyFont="1" applyFill="1" applyBorder="1" applyAlignment="1">
      <alignment horizontal="center" vertical="top" wrapText="1"/>
    </xf>
    <xf numFmtId="0" fontId="3" fillId="10" borderId="33" xfId="0" applyNumberFormat="1" applyFont="1" applyFill="1" applyBorder="1" applyAlignment="1">
      <alignment horizontal="center" vertical="top" wrapText="1"/>
    </xf>
    <xf numFmtId="0" fontId="3" fillId="6" borderId="11" xfId="0" applyFont="1" applyFill="1" applyBorder="1" applyAlignment="1">
      <alignment horizontal="left" vertical="top" wrapText="1"/>
    </xf>
    <xf numFmtId="0" fontId="3" fillId="6" borderId="28" xfId="0" applyFont="1" applyFill="1" applyBorder="1" applyAlignment="1">
      <alignment horizontal="left" vertical="top" wrapText="1"/>
    </xf>
    <xf numFmtId="0" fontId="3" fillId="6" borderId="22" xfId="0" applyNumberFormat="1" applyFont="1" applyFill="1" applyBorder="1" applyAlignment="1">
      <alignment horizontal="center" vertical="top"/>
    </xf>
    <xf numFmtId="0" fontId="3" fillId="6" borderId="15" xfId="0" applyNumberFormat="1" applyFont="1" applyFill="1" applyBorder="1" applyAlignment="1">
      <alignment horizontal="center" vertical="top"/>
    </xf>
    <xf numFmtId="0" fontId="3" fillId="6" borderId="4" xfId="0" applyNumberFormat="1" applyFont="1" applyFill="1" applyBorder="1" applyAlignment="1">
      <alignment horizontal="center" vertical="top"/>
    </xf>
    <xf numFmtId="0" fontId="3" fillId="6" borderId="33" xfId="0" applyNumberFormat="1" applyFont="1" applyFill="1" applyBorder="1" applyAlignment="1">
      <alignment horizontal="center" vertical="top"/>
    </xf>
    <xf numFmtId="0" fontId="11" fillId="6" borderId="29" xfId="0" applyNumberFormat="1" applyFont="1" applyFill="1" applyBorder="1" applyAlignment="1">
      <alignment horizontal="left" vertical="top" wrapText="1"/>
    </xf>
    <xf numFmtId="0" fontId="11" fillId="6" borderId="13" xfId="0" applyNumberFormat="1" applyFont="1" applyFill="1" applyBorder="1" applyAlignment="1">
      <alignment horizontal="left" vertical="top" wrapText="1"/>
    </xf>
    <xf numFmtId="0" fontId="3" fillId="0" borderId="11"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NumberFormat="1" applyFont="1" applyBorder="1" applyAlignment="1">
      <alignment horizontal="center" vertical="top"/>
    </xf>
    <xf numFmtId="0" fontId="3" fillId="0" borderId="13" xfId="0" applyNumberFormat="1" applyFont="1" applyBorder="1" applyAlignment="1">
      <alignment horizontal="center" vertical="top"/>
    </xf>
    <xf numFmtId="0" fontId="3" fillId="0" borderId="4" xfId="0" applyNumberFormat="1" applyFont="1" applyBorder="1" applyAlignment="1">
      <alignment horizontal="center" vertical="top"/>
    </xf>
    <xf numFmtId="0" fontId="3" fillId="0" borderId="33" xfId="0" applyNumberFormat="1" applyFont="1" applyBorder="1" applyAlignment="1">
      <alignment horizontal="center" vertical="top"/>
    </xf>
    <xf numFmtId="0" fontId="11" fillId="0" borderId="29" xfId="0" applyNumberFormat="1" applyFont="1" applyBorder="1" applyAlignment="1">
      <alignment horizontal="left" vertical="top" wrapText="1"/>
    </xf>
    <xf numFmtId="0" fontId="11" fillId="0" borderId="13" xfId="0" applyNumberFormat="1" applyFont="1" applyBorder="1" applyAlignment="1">
      <alignment horizontal="left" vertical="top" wrapText="1"/>
    </xf>
    <xf numFmtId="0" fontId="4" fillId="0" borderId="2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49" fontId="4" fillId="0" borderId="11" xfId="0" applyNumberFormat="1" applyFont="1" applyBorder="1" applyAlignment="1">
      <alignment horizontal="center" vertical="top"/>
    </xf>
    <xf numFmtId="49" fontId="4" fillId="0" borderId="28" xfId="0" applyNumberFormat="1" applyFont="1" applyBorder="1" applyAlignment="1">
      <alignment horizontal="center" vertical="top"/>
    </xf>
    <xf numFmtId="0" fontId="2" fillId="0" borderId="45"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1" xfId="0" applyNumberFormat="1" applyFont="1" applyBorder="1" applyAlignment="1">
      <alignment horizontal="center" vertical="center" textRotation="90" wrapText="1"/>
    </xf>
    <xf numFmtId="0" fontId="2" fillId="0" borderId="8"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3" fillId="0" borderId="37" xfId="0" applyFont="1" applyBorder="1" applyAlignment="1">
      <alignment horizontal="center" vertical="center" wrapText="1"/>
    </xf>
    <xf numFmtId="0" fontId="3" fillId="0" borderId="60" xfId="0" applyFont="1" applyBorder="1" applyAlignment="1">
      <alignment horizontal="center" vertical="center" wrapText="1"/>
    </xf>
    <xf numFmtId="0" fontId="11" fillId="10" borderId="41" xfId="0" applyFont="1" applyFill="1" applyBorder="1" applyAlignment="1">
      <alignment horizontal="left" vertical="top" wrapText="1"/>
    </xf>
    <xf numFmtId="0" fontId="11" fillId="10" borderId="9" xfId="0" applyFont="1" applyFill="1" applyBorder="1" applyAlignment="1">
      <alignment horizontal="left" vertical="top" wrapText="1"/>
    </xf>
    <xf numFmtId="0" fontId="2" fillId="0" borderId="2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0" xfId="0" applyFont="1" applyBorder="1" applyAlignment="1">
      <alignment horizontal="center" vertical="center" wrapText="1"/>
    </xf>
    <xf numFmtId="0" fontId="4" fillId="0" borderId="0" xfId="0" applyFont="1" applyAlignment="1">
      <alignment horizontal="center" vertical="top"/>
    </xf>
    <xf numFmtId="0" fontId="2" fillId="0" borderId="0" xfId="0" applyFont="1" applyAlignment="1">
      <alignment horizontal="center" vertical="top"/>
    </xf>
    <xf numFmtId="0" fontId="3" fillId="0" borderId="37"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49" fontId="4" fillId="10" borderId="22" xfId="0" applyNumberFormat="1" applyFont="1" applyFill="1" applyBorder="1" applyAlignment="1">
      <alignment horizontal="center" vertical="top"/>
    </xf>
    <xf numFmtId="49" fontId="4" fillId="10" borderId="23" xfId="0" applyNumberFormat="1" applyFont="1" applyFill="1" applyBorder="1" applyAlignment="1">
      <alignment horizontal="center" vertical="top"/>
    </xf>
    <xf numFmtId="0" fontId="4" fillId="10" borderId="4" xfId="0" applyFont="1" applyFill="1" applyBorder="1" applyAlignment="1">
      <alignment horizontal="left" vertical="top" wrapText="1"/>
    </xf>
    <xf numFmtId="0" fontId="4" fillId="10" borderId="37" xfId="0" applyFont="1" applyFill="1" applyBorder="1" applyAlignment="1">
      <alignment horizontal="left" vertical="top" wrapText="1"/>
    </xf>
    <xf numFmtId="0" fontId="4" fillId="10" borderId="60" xfId="0" applyFont="1" applyFill="1" applyBorder="1" applyAlignment="1">
      <alignment horizontal="left" vertical="top" wrapText="1"/>
    </xf>
    <xf numFmtId="0" fontId="4" fillId="10" borderId="33" xfId="0" applyFont="1" applyFill="1" applyBorder="1" applyAlignment="1">
      <alignment horizontal="left" vertical="top" wrapText="1"/>
    </xf>
    <xf numFmtId="0" fontId="4" fillId="10" borderId="21" xfId="0" applyFont="1" applyFill="1" applyBorder="1" applyAlignment="1">
      <alignment horizontal="left" vertical="top" wrapText="1"/>
    </xf>
    <xf numFmtId="0" fontId="4" fillId="10" borderId="36" xfId="0" applyFont="1" applyFill="1" applyBorder="1" applyAlignment="1">
      <alignment horizontal="left" vertical="top" wrapText="1"/>
    </xf>
    <xf numFmtId="0" fontId="2" fillId="0" borderId="58" xfId="0" applyFont="1" applyBorder="1" applyAlignment="1">
      <alignment horizontal="center" vertical="center" textRotation="90"/>
    </xf>
    <xf numFmtId="0" fontId="2" fillId="0" borderId="14" xfId="0" applyFont="1" applyBorder="1" applyAlignment="1">
      <alignment horizontal="center" vertical="center" textRotation="90"/>
    </xf>
    <xf numFmtId="0" fontId="4" fillId="0" borderId="24" xfId="0" applyFont="1" applyFill="1" applyBorder="1" applyAlignment="1">
      <alignment horizontal="center" vertical="top" wrapText="1"/>
    </xf>
    <xf numFmtId="0" fontId="4" fillId="0" borderId="18" xfId="0" applyFont="1" applyFill="1" applyBorder="1" applyAlignment="1">
      <alignment horizontal="center" vertical="top" wrapText="1"/>
    </xf>
    <xf numFmtId="49" fontId="4" fillId="0" borderId="8" xfId="0" applyNumberFormat="1" applyFont="1" applyBorder="1" applyAlignment="1">
      <alignment horizontal="center" vertical="top"/>
    </xf>
    <xf numFmtId="49" fontId="4" fillId="0" borderId="24" xfId="0" applyNumberFormat="1" applyFont="1" applyFill="1" applyBorder="1" applyAlignment="1">
      <alignment horizontal="center" vertical="center" textRotation="90" wrapText="1"/>
    </xf>
    <xf numFmtId="49" fontId="4" fillId="0" borderId="18" xfId="0" applyNumberFormat="1" applyFont="1" applyFill="1" applyBorder="1" applyAlignment="1">
      <alignment horizontal="center" vertical="center" textRotation="90" wrapText="1"/>
    </xf>
    <xf numFmtId="49" fontId="4" fillId="0" borderId="6" xfId="0" applyNumberFormat="1" applyFont="1" applyFill="1" applyBorder="1" applyAlignment="1">
      <alignment horizontal="center" vertical="center" textRotation="90" wrapText="1"/>
    </xf>
    <xf numFmtId="0" fontId="3" fillId="10" borderId="55" xfId="0" applyNumberFormat="1" applyFont="1" applyFill="1" applyBorder="1" applyAlignment="1">
      <alignment horizontal="center" vertical="top" wrapText="1"/>
    </xf>
    <xf numFmtId="0" fontId="3" fillId="10" borderId="15" xfId="0" applyNumberFormat="1" applyFont="1" applyFill="1" applyBorder="1" applyAlignment="1">
      <alignment horizontal="center" vertical="top" wrapText="1"/>
    </xf>
    <xf numFmtId="0" fontId="2" fillId="0" borderId="4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42" xfId="0" applyFont="1" applyBorder="1" applyAlignment="1">
      <alignment horizontal="left" vertical="top" wrapText="1"/>
    </xf>
    <xf numFmtId="0" fontId="2" fillId="0" borderId="34" xfId="0" applyFont="1" applyBorder="1" applyAlignment="1">
      <alignment horizontal="left" vertical="top" wrapText="1"/>
    </xf>
    <xf numFmtId="0" fontId="2" fillId="0" borderId="43" xfId="0" applyFont="1" applyBorder="1" applyAlignment="1">
      <alignment horizontal="left" vertical="top" wrapText="1"/>
    </xf>
    <xf numFmtId="0" fontId="3" fillId="6" borderId="0" xfId="0" applyNumberFormat="1" applyFont="1" applyFill="1" applyBorder="1" applyAlignment="1">
      <alignment horizontal="center" vertical="top" wrapText="1"/>
    </xf>
    <xf numFmtId="49" fontId="4" fillId="3" borderId="19" xfId="0" applyNumberFormat="1" applyFont="1" applyFill="1" applyBorder="1" applyAlignment="1">
      <alignment horizontal="right" vertical="top"/>
    </xf>
    <xf numFmtId="0" fontId="4" fillId="6" borderId="0"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top" wrapText="1"/>
    </xf>
    <xf numFmtId="49" fontId="4" fillId="2" borderId="16" xfId="0" applyNumberFormat="1" applyFont="1" applyFill="1" applyBorder="1" applyAlignment="1">
      <alignment horizontal="right" vertical="top"/>
    </xf>
    <xf numFmtId="49" fontId="4" fillId="2" borderId="20" xfId="0" applyNumberFormat="1" applyFont="1" applyFill="1" applyBorder="1" applyAlignment="1">
      <alignment horizontal="right" vertical="top"/>
    </xf>
    <xf numFmtId="164" fontId="3" fillId="9" borderId="17" xfId="0" applyNumberFormat="1" applyFont="1" applyFill="1" applyBorder="1" applyAlignment="1">
      <alignment horizontal="center" vertical="top"/>
    </xf>
    <xf numFmtId="164" fontId="3" fillId="9" borderId="16" xfId="0" applyNumberFormat="1" applyFont="1" applyFill="1" applyBorder="1" applyAlignment="1">
      <alignment horizontal="center" vertical="top"/>
    </xf>
    <xf numFmtId="164" fontId="3" fillId="9" borderId="20" xfId="0" applyNumberFormat="1" applyFont="1" applyFill="1" applyBorder="1" applyAlignment="1">
      <alignment horizontal="center" vertical="top"/>
    </xf>
    <xf numFmtId="164" fontId="3" fillId="8" borderId="17" xfId="0" applyNumberFormat="1" applyFont="1" applyFill="1" applyBorder="1" applyAlignment="1">
      <alignment horizontal="center" vertical="top" wrapText="1"/>
    </xf>
    <xf numFmtId="164" fontId="3" fillId="8" borderId="16" xfId="0" applyNumberFormat="1" applyFont="1" applyFill="1" applyBorder="1" applyAlignment="1">
      <alignment horizontal="center" vertical="top" wrapText="1"/>
    </xf>
    <xf numFmtId="164" fontId="3" fillId="8" borderId="20" xfId="0" applyNumberFormat="1" applyFont="1" applyFill="1" applyBorder="1" applyAlignment="1">
      <alignment horizontal="center" vertical="top" wrapText="1"/>
    </xf>
    <xf numFmtId="0" fontId="4" fillId="4" borderId="16" xfId="0" applyFont="1" applyFill="1" applyBorder="1" applyAlignment="1">
      <alignment horizontal="right" vertical="top"/>
    </xf>
    <xf numFmtId="0" fontId="4" fillId="4" borderId="20" xfId="0" applyFont="1" applyFill="1" applyBorder="1" applyAlignment="1">
      <alignment horizontal="right" vertical="top"/>
    </xf>
    <xf numFmtId="0" fontId="4" fillId="0" borderId="35" xfId="0" applyFont="1" applyBorder="1" applyAlignment="1">
      <alignment horizontal="center" vertical="center"/>
    </xf>
    <xf numFmtId="0" fontId="4" fillId="0" borderId="44" xfId="0" applyFont="1" applyBorder="1" applyAlignment="1">
      <alignment horizontal="center" vertical="center"/>
    </xf>
    <xf numFmtId="0" fontId="4" fillId="0" borderId="54" xfId="0" applyFont="1" applyBorder="1" applyAlignment="1">
      <alignment horizontal="center" vertical="center"/>
    </xf>
    <xf numFmtId="0" fontId="4" fillId="6" borderId="0" xfId="0" applyNumberFormat="1" applyFont="1" applyFill="1" applyBorder="1" applyAlignment="1">
      <alignment horizontal="center" vertical="center" wrapText="1"/>
    </xf>
    <xf numFmtId="0" fontId="4" fillId="4" borderId="42" xfId="0" applyFont="1" applyFill="1" applyBorder="1" applyAlignment="1">
      <alignment horizontal="left" vertical="top"/>
    </xf>
    <xf numFmtId="0" fontId="4" fillId="4" borderId="34" xfId="0" applyFont="1" applyFill="1" applyBorder="1" applyAlignment="1">
      <alignment horizontal="left" vertical="top"/>
    </xf>
    <xf numFmtId="0" fontId="4" fillId="4" borderId="43" xfId="0" applyFont="1" applyFill="1" applyBorder="1" applyAlignment="1">
      <alignment horizontal="left" vertical="top"/>
    </xf>
    <xf numFmtId="164" fontId="5" fillId="4" borderId="15" xfId="0" applyNumberFormat="1" applyFont="1" applyFill="1" applyBorder="1" applyAlignment="1">
      <alignment horizontal="center" vertical="top" wrapText="1"/>
    </xf>
    <xf numFmtId="164" fontId="5" fillId="4" borderId="21" xfId="0" applyNumberFormat="1" applyFont="1" applyFill="1" applyBorder="1" applyAlignment="1">
      <alignment horizontal="center" vertical="top" wrapText="1"/>
    </xf>
    <xf numFmtId="164" fontId="5" fillId="4" borderId="36" xfId="0" applyNumberFormat="1" applyFont="1" applyFill="1" applyBorder="1" applyAlignment="1">
      <alignment horizontal="center" vertical="top" wrapText="1"/>
    </xf>
    <xf numFmtId="49" fontId="11" fillId="0" borderId="58" xfId="0"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0" fontId="2" fillId="0" borderId="61" xfId="0" applyFont="1" applyBorder="1" applyAlignment="1">
      <alignment horizontal="center" vertical="center" textRotation="90"/>
    </xf>
    <xf numFmtId="0" fontId="2" fillId="0" borderId="6" xfId="0" applyFont="1" applyBorder="1" applyAlignment="1">
      <alignment horizontal="center" vertical="center" textRotation="9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11" fillId="10" borderId="57" xfId="0" applyNumberFormat="1" applyFont="1" applyFill="1" applyBorder="1" applyAlignment="1">
      <alignment horizontal="left" vertical="top" wrapText="1"/>
    </xf>
    <xf numFmtId="0" fontId="11" fillId="10" borderId="36" xfId="0" applyNumberFormat="1" applyFont="1" applyFill="1" applyBorder="1" applyAlignment="1">
      <alignment horizontal="left" vertical="top" wrapText="1"/>
    </xf>
    <xf numFmtId="0" fontId="11" fillId="0" borderId="60" xfId="0" applyNumberFormat="1" applyFont="1" applyBorder="1" applyAlignment="1">
      <alignment horizontal="left" vertical="top"/>
    </xf>
    <xf numFmtId="0" fontId="11" fillId="0" borderId="36" xfId="0" applyNumberFormat="1" applyFont="1" applyBorder="1" applyAlignment="1">
      <alignment horizontal="left" vertical="top"/>
    </xf>
    <xf numFmtId="0" fontId="11" fillId="6" borderId="64" xfId="0" applyNumberFormat="1" applyFont="1" applyFill="1" applyBorder="1" applyAlignment="1">
      <alignment horizontal="left" vertical="top" wrapText="1"/>
    </xf>
    <xf numFmtId="0" fontId="11" fillId="6" borderId="14" xfId="0" applyNumberFormat="1" applyFont="1" applyFill="1" applyBorder="1" applyAlignment="1">
      <alignment horizontal="left" vertical="top" wrapText="1"/>
    </xf>
    <xf numFmtId="0" fontId="11" fillId="10" borderId="53" xfId="0" applyNumberFormat="1" applyFont="1" applyFill="1" applyBorder="1" applyAlignment="1">
      <alignment horizontal="left" vertical="top" wrapText="1"/>
    </xf>
    <xf numFmtId="0" fontId="11" fillId="10" borderId="13" xfId="0" applyNumberFormat="1" applyFont="1" applyFill="1" applyBorder="1" applyAlignment="1">
      <alignment horizontal="left" vertical="top" wrapText="1"/>
    </xf>
    <xf numFmtId="164" fontId="3" fillId="10" borderId="5" xfId="0" applyNumberFormat="1" applyFont="1" applyFill="1" applyBorder="1" applyAlignment="1">
      <alignment vertical="top" wrapText="1"/>
    </xf>
    <xf numFmtId="164" fontId="3" fillId="10" borderId="28" xfId="0" applyNumberFormat="1" applyFont="1" applyFill="1" applyBorder="1" applyAlignment="1">
      <alignment vertical="top" wrapText="1"/>
    </xf>
    <xf numFmtId="0" fontId="3" fillId="0" borderId="4" xfId="0" applyFont="1" applyFill="1" applyBorder="1" applyAlignment="1">
      <alignment horizontal="left" vertical="top" wrapText="1"/>
    </xf>
    <xf numFmtId="0" fontId="8" fillId="0" borderId="4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0" xfId="0" applyFont="1" applyBorder="1" applyAlignment="1">
      <alignment horizontal="center" vertical="center" wrapText="1"/>
    </xf>
    <xf numFmtId="49" fontId="4" fillId="0" borderId="11"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9" fontId="4" fillId="0" borderId="28" xfId="0" applyNumberFormat="1" applyFont="1" applyBorder="1" applyAlignment="1">
      <alignment horizontal="center" vertical="top" wrapText="1"/>
    </xf>
    <xf numFmtId="0" fontId="3" fillId="0" borderId="51" xfId="0" applyFont="1" applyBorder="1" applyAlignment="1">
      <alignment horizontal="left" vertical="top" wrapText="1"/>
    </xf>
    <xf numFmtId="0" fontId="3" fillId="0" borderId="46" xfId="0" applyFont="1" applyBorder="1" applyAlignment="1">
      <alignment horizontal="left" vertical="top" wrapText="1"/>
    </xf>
    <xf numFmtId="0" fontId="3" fillId="0" borderId="52" xfId="0" applyFont="1" applyBorder="1" applyAlignment="1">
      <alignment horizontal="left" vertical="top" wrapText="1"/>
    </xf>
    <xf numFmtId="0" fontId="3" fillId="0" borderId="42" xfId="0" applyFont="1" applyBorder="1" applyAlignment="1">
      <alignment horizontal="left" vertical="top"/>
    </xf>
    <xf numFmtId="0" fontId="3" fillId="0" borderId="34" xfId="0" applyFont="1" applyBorder="1" applyAlignment="1">
      <alignment horizontal="left" vertical="top"/>
    </xf>
    <xf numFmtId="0" fontId="3" fillId="0" borderId="43" xfId="0" applyFont="1" applyBorder="1" applyAlignment="1">
      <alignment horizontal="left" vertical="top"/>
    </xf>
    <xf numFmtId="0" fontId="4" fillId="7" borderId="39" xfId="0" applyFont="1" applyFill="1" applyBorder="1" applyAlignment="1">
      <alignment horizontal="right" vertical="top"/>
    </xf>
    <xf numFmtId="0" fontId="4" fillId="7" borderId="2" xfId="0" applyFont="1" applyFill="1" applyBorder="1" applyAlignment="1">
      <alignment horizontal="right" vertical="top"/>
    </xf>
    <xf numFmtId="0" fontId="4" fillId="7" borderId="40" xfId="0" applyFont="1" applyFill="1" applyBorder="1" applyAlignment="1">
      <alignment horizontal="right" vertical="top"/>
    </xf>
    <xf numFmtId="0" fontId="3" fillId="0" borderId="51" xfId="0" applyFont="1" applyBorder="1" applyAlignment="1">
      <alignment horizontal="left" vertical="top"/>
    </xf>
    <xf numFmtId="0" fontId="3" fillId="0" borderId="46" xfId="0" applyFont="1" applyBorder="1" applyAlignment="1">
      <alignment horizontal="left" vertical="top"/>
    </xf>
    <xf numFmtId="0" fontId="3" fillId="0" borderId="52" xfId="0" applyFont="1" applyBorder="1" applyAlignment="1">
      <alignment horizontal="left" vertical="top"/>
    </xf>
    <xf numFmtId="0" fontId="3" fillId="0" borderId="42" xfId="0" applyFont="1" applyBorder="1" applyAlignment="1">
      <alignment horizontal="left" vertical="top" wrapText="1"/>
    </xf>
    <xf numFmtId="0" fontId="3" fillId="0" borderId="34" xfId="0" applyFont="1" applyBorder="1" applyAlignment="1">
      <alignment horizontal="left" vertical="top" wrapText="1"/>
    </xf>
    <xf numFmtId="0" fontId="3" fillId="0" borderId="43" xfId="0" applyFont="1" applyBorder="1" applyAlignment="1">
      <alignment horizontal="left" vertical="top" wrapText="1"/>
    </xf>
    <xf numFmtId="0" fontId="2" fillId="0" borderId="51" xfId="0" applyFont="1" applyBorder="1" applyAlignment="1">
      <alignment horizontal="left" vertical="top" wrapText="1"/>
    </xf>
    <xf numFmtId="0" fontId="2" fillId="0" borderId="46" xfId="0" applyFont="1" applyBorder="1" applyAlignment="1">
      <alignment horizontal="left" vertical="top" wrapText="1"/>
    </xf>
    <xf numFmtId="0" fontId="2" fillId="0" borderId="52" xfId="0" applyFont="1" applyBorder="1" applyAlignment="1">
      <alignment horizontal="left" vertical="top" wrapText="1"/>
    </xf>
    <xf numFmtId="0" fontId="10" fillId="0" borderId="34" xfId="0" applyFont="1" applyBorder="1" applyAlignment="1">
      <alignment horizontal="center" vertical="center"/>
    </xf>
    <xf numFmtId="0" fontId="3" fillId="0" borderId="0" xfId="0"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ECFF"/>
      <color rgb="FF99CCFF"/>
      <color rgb="FFFFCCFF"/>
      <color rgb="FFFFCCCC"/>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lt-LT"/>
              <a:t>2013 m. SVP programos Nr. 08 įvykdymas</a:t>
            </a: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9.4445107267503089E-2"/>
          <c:y val="0.1387411524279146"/>
          <c:w val="0.77740408179971654"/>
          <c:h val="0.74118526039521448"/>
        </c:manualLayout>
      </c:layout>
      <c:pie3DChart>
        <c:varyColors val="1"/>
        <c:ser>
          <c:idx val="0"/>
          <c:order val="0"/>
          <c:spPr>
            <a:ln>
              <a:solidFill>
                <a:schemeClr val="tx1"/>
              </a:solidFill>
            </a:ln>
          </c:spPr>
          <c:explosion val="23"/>
          <c:dPt>
            <c:idx val="0"/>
            <c:bubble3D val="0"/>
            <c:spPr>
              <a:solidFill>
                <a:sysClr val="window" lastClr="FFFFFF"/>
              </a:solidFill>
              <a:ln>
                <a:solidFill>
                  <a:schemeClr val="tx1"/>
                </a:solidFill>
              </a:ln>
            </c:spPr>
          </c:dPt>
          <c:dPt>
            <c:idx val="1"/>
            <c:bubble3D val="0"/>
            <c:spPr>
              <a:solidFill>
                <a:schemeClr val="accent5">
                  <a:lumMod val="20000"/>
                  <a:lumOff val="80000"/>
                </a:schemeClr>
              </a:solidFill>
              <a:ln>
                <a:solidFill>
                  <a:schemeClr val="tx1"/>
                </a:solidFill>
              </a:ln>
            </c:spPr>
          </c:dPt>
          <c:dLbls>
            <c:dLbl>
              <c:idx val="0"/>
              <c:layout>
                <c:manualLayout>
                  <c:x val="0.19801886924275569"/>
                  <c:y val="-8.8910282289369896E-2"/>
                </c:manualLayout>
              </c:layout>
              <c:tx>
                <c:rich>
                  <a:bodyPr/>
                  <a:lstStyle/>
                  <a:p>
                    <a:pPr>
                      <a:defRPr sz="1000" b="0" i="0" u="none" strike="noStrike" baseline="0">
                        <a:solidFill>
                          <a:srgbClr val="000000"/>
                        </a:solidFill>
                        <a:latin typeface="Calibri"/>
                        <a:ea typeface="Calibri"/>
                        <a:cs typeface="Calibri"/>
                      </a:defRPr>
                    </a:pPr>
                    <a:r>
                      <a:rPr lang="lt-LT" sz="1200" b="0" i="0" u="none" strike="noStrike" baseline="0">
                        <a:solidFill>
                          <a:srgbClr val="000000"/>
                        </a:solidFill>
                        <a:latin typeface="Times New Roman"/>
                        <a:cs typeface="Times New Roman"/>
                      </a:rPr>
                      <a:t>Faktiškai įvykdyta 86 %</a:t>
                    </a:r>
                  </a:p>
                </c:rich>
              </c:tx>
              <c:spPr/>
              <c:dLblPos val="bestFit"/>
              <c:showLegendKey val="0"/>
              <c:showVal val="1"/>
              <c:showCatName val="0"/>
              <c:showSerName val="0"/>
              <c:showPercent val="0"/>
              <c:showBubbleSize val="0"/>
            </c:dLbl>
            <c:dLbl>
              <c:idx val="1"/>
              <c:layout>
                <c:manualLayout>
                  <c:x val="-0.17551026088323246"/>
                  <c:y val="0.12481387603496749"/>
                </c:manualLayout>
              </c:layout>
              <c:tx>
                <c:rich>
                  <a:bodyPr/>
                  <a:lstStyle/>
                  <a:p>
                    <a:pPr>
                      <a:defRPr sz="1000" b="0" i="0" u="none" strike="noStrike" baseline="0">
                        <a:solidFill>
                          <a:srgbClr val="000000"/>
                        </a:solidFill>
                        <a:latin typeface="Calibri"/>
                        <a:ea typeface="Calibri"/>
                        <a:cs typeface="Calibri"/>
                      </a:defRPr>
                    </a:pPr>
                    <a:r>
                      <a:rPr lang="lt-LT" sz="1200" b="0" i="0" u="none" strike="noStrike" baseline="0">
                        <a:solidFill>
                          <a:srgbClr val="000000"/>
                        </a:solidFill>
                        <a:latin typeface="Times New Roman"/>
                        <a:cs typeface="Times New Roman"/>
                      </a:rPr>
                      <a:t>Iš dalies įvykdyta 14%</a:t>
                    </a:r>
                  </a:p>
                </c:rich>
              </c:tx>
              <c:spPr/>
              <c:dLblPos val="bestFit"/>
              <c:showLegendKey val="0"/>
              <c:showVal val="1"/>
              <c:showCatName val="0"/>
              <c:showSerName val="0"/>
              <c:showPercent val="1"/>
              <c:showBubbleSize val="0"/>
            </c:dLbl>
            <c:txPr>
              <a:bodyPr/>
              <a:lstStyle/>
              <a:p>
                <a:pPr>
                  <a:defRPr sz="1200" b="0" i="0" u="none" strike="noStrike" baseline="0">
                    <a:solidFill>
                      <a:srgbClr val="000000"/>
                    </a:solidFill>
                    <a:latin typeface="Times New Roman"/>
                    <a:ea typeface="Times New Roman"/>
                    <a:cs typeface="Times New Roman"/>
                  </a:defRPr>
                </a:pPr>
                <a:endParaRPr lang="lt-LT"/>
              </a:p>
            </c:txPr>
            <c:showLegendKey val="0"/>
            <c:showVal val="1"/>
            <c:showCatName val="0"/>
            <c:showSerName val="0"/>
            <c:showPercent val="1"/>
            <c:showBubbleSize val="0"/>
            <c:showLeaderLines val="1"/>
          </c:dLbls>
          <c:cat>
            <c:numRef>
              <c:f>[1]Aprašymas!$B$7:$B$8</c:f>
              <c:numCache>
                <c:formatCode>General</c:formatCode>
                <c:ptCount val="2"/>
              </c:numCache>
            </c:numRef>
          </c:cat>
          <c:val>
            <c:numRef>
              <c:f>[1]Aprašymas!$C$7:$C$8</c:f>
              <c:numCache>
                <c:formatCode>General</c:formatCode>
                <c:ptCount val="2"/>
                <c:pt idx="0">
                  <c:v>11</c:v>
                </c:pt>
                <c:pt idx="1">
                  <c:v>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lt-L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117475</xdr:colOff>
      <xdr:row>8</xdr:row>
      <xdr:rowOff>150813</xdr:rowOff>
    </xdr:from>
    <xdr:to>
      <xdr:col>7</xdr:col>
      <xdr:colOff>681037</xdr:colOff>
      <xdr:row>21</xdr:row>
      <xdr:rowOff>603250</xdr:rowOff>
    </xdr:to>
    <xdr:graphicFrame macro="">
      <xdr:nvGraphicFramePr>
        <xdr:cNvPr id="9" name="Diagrama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trateginio%20planavimo%20skyrius\SVP%20ATASKAITOS\2012%20SVP%20ataskaita\UZPILDYTOS\8%20pr.%20ataskaita%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ašymas"/>
      <sheetName val="Priemonių suvestinė"/>
    </sheetNames>
    <sheetDataSet>
      <sheetData sheetId="0">
        <row r="7">
          <cell r="C7">
            <v>11</v>
          </cell>
        </row>
        <row r="8">
          <cell r="C8">
            <v>1</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Normal="100" zoomScaleSheetLayoutView="90" workbookViewId="0">
      <selection activeCell="O16" sqref="O16"/>
    </sheetView>
  </sheetViews>
  <sheetFormatPr defaultRowHeight="12.75" x14ac:dyDescent="0.2"/>
  <cols>
    <col min="3" max="3" width="9.85546875" customWidth="1"/>
    <col min="4" max="4" width="11.5703125" customWidth="1"/>
    <col min="6" max="6" width="10.140625" customWidth="1"/>
    <col min="8" max="8" width="17.7109375" customWidth="1"/>
    <col min="259" max="259" width="9.85546875" customWidth="1"/>
    <col min="260" max="260" width="11.5703125" customWidth="1"/>
    <col min="262" max="262" width="10.140625" customWidth="1"/>
    <col min="264" max="264" width="17.7109375" customWidth="1"/>
    <col min="515" max="515" width="9.85546875" customWidth="1"/>
    <col min="516" max="516" width="11.5703125" customWidth="1"/>
    <col min="518" max="518" width="10.140625" customWidth="1"/>
    <col min="520" max="520" width="17.7109375" customWidth="1"/>
    <col min="771" max="771" width="9.85546875" customWidth="1"/>
    <col min="772" max="772" width="11.5703125" customWidth="1"/>
    <col min="774" max="774" width="10.140625" customWidth="1"/>
    <col min="776" max="776" width="17.7109375" customWidth="1"/>
    <col min="1027" max="1027" width="9.85546875" customWidth="1"/>
    <col min="1028" max="1028" width="11.5703125" customWidth="1"/>
    <col min="1030" max="1030" width="10.140625" customWidth="1"/>
    <col min="1032" max="1032" width="17.7109375" customWidth="1"/>
    <col min="1283" max="1283" width="9.85546875" customWidth="1"/>
    <col min="1284" max="1284" width="11.5703125" customWidth="1"/>
    <col min="1286" max="1286" width="10.140625" customWidth="1"/>
    <col min="1288" max="1288" width="17.7109375" customWidth="1"/>
    <col min="1539" max="1539" width="9.85546875" customWidth="1"/>
    <col min="1540" max="1540" width="11.5703125" customWidth="1"/>
    <col min="1542" max="1542" width="10.140625" customWidth="1"/>
    <col min="1544" max="1544" width="17.7109375" customWidth="1"/>
    <col min="1795" max="1795" width="9.85546875" customWidth="1"/>
    <col min="1796" max="1796" width="11.5703125" customWidth="1"/>
    <col min="1798" max="1798" width="10.140625" customWidth="1"/>
    <col min="1800" max="1800" width="17.7109375" customWidth="1"/>
    <col min="2051" max="2051" width="9.85546875" customWidth="1"/>
    <col min="2052" max="2052" width="11.5703125" customWidth="1"/>
    <col min="2054" max="2054" width="10.140625" customWidth="1"/>
    <col min="2056" max="2056" width="17.7109375" customWidth="1"/>
    <col min="2307" max="2307" width="9.85546875" customWidth="1"/>
    <col min="2308" max="2308" width="11.5703125" customWidth="1"/>
    <col min="2310" max="2310" width="10.140625" customWidth="1"/>
    <col min="2312" max="2312" width="17.7109375" customWidth="1"/>
    <col min="2563" max="2563" width="9.85546875" customWidth="1"/>
    <col min="2564" max="2564" width="11.5703125" customWidth="1"/>
    <col min="2566" max="2566" width="10.140625" customWidth="1"/>
    <col min="2568" max="2568" width="17.7109375" customWidth="1"/>
    <col min="2819" max="2819" width="9.85546875" customWidth="1"/>
    <col min="2820" max="2820" width="11.5703125" customWidth="1"/>
    <col min="2822" max="2822" width="10.140625" customWidth="1"/>
    <col min="2824" max="2824" width="17.7109375" customWidth="1"/>
    <col min="3075" max="3075" width="9.85546875" customWidth="1"/>
    <col min="3076" max="3076" width="11.5703125" customWidth="1"/>
    <col min="3078" max="3078" width="10.140625" customWidth="1"/>
    <col min="3080" max="3080" width="17.7109375" customWidth="1"/>
    <col min="3331" max="3331" width="9.85546875" customWidth="1"/>
    <col min="3332" max="3332" width="11.5703125" customWidth="1"/>
    <col min="3334" max="3334" width="10.140625" customWidth="1"/>
    <col min="3336" max="3336" width="17.7109375" customWidth="1"/>
    <col min="3587" max="3587" width="9.85546875" customWidth="1"/>
    <col min="3588" max="3588" width="11.5703125" customWidth="1"/>
    <col min="3590" max="3590" width="10.140625" customWidth="1"/>
    <col min="3592" max="3592" width="17.7109375" customWidth="1"/>
    <col min="3843" max="3843" width="9.85546875" customWidth="1"/>
    <col min="3844" max="3844" width="11.5703125" customWidth="1"/>
    <col min="3846" max="3846" width="10.140625" customWidth="1"/>
    <col min="3848" max="3848" width="17.7109375" customWidth="1"/>
    <col min="4099" max="4099" width="9.85546875" customWidth="1"/>
    <col min="4100" max="4100" width="11.5703125" customWidth="1"/>
    <col min="4102" max="4102" width="10.140625" customWidth="1"/>
    <col min="4104" max="4104" width="17.7109375" customWidth="1"/>
    <col min="4355" max="4355" width="9.85546875" customWidth="1"/>
    <col min="4356" max="4356" width="11.5703125" customWidth="1"/>
    <col min="4358" max="4358" width="10.140625" customWidth="1"/>
    <col min="4360" max="4360" width="17.7109375" customWidth="1"/>
    <col min="4611" max="4611" width="9.85546875" customWidth="1"/>
    <col min="4612" max="4612" width="11.5703125" customWidth="1"/>
    <col min="4614" max="4614" width="10.140625" customWidth="1"/>
    <col min="4616" max="4616" width="17.7109375" customWidth="1"/>
    <col min="4867" max="4867" width="9.85546875" customWidth="1"/>
    <col min="4868" max="4868" width="11.5703125" customWidth="1"/>
    <col min="4870" max="4870" width="10.140625" customWidth="1"/>
    <col min="4872" max="4872" width="17.7109375" customWidth="1"/>
    <col min="5123" max="5123" width="9.85546875" customWidth="1"/>
    <col min="5124" max="5124" width="11.5703125" customWidth="1"/>
    <col min="5126" max="5126" width="10.140625" customWidth="1"/>
    <col min="5128" max="5128" width="17.7109375" customWidth="1"/>
    <col min="5379" max="5379" width="9.85546875" customWidth="1"/>
    <col min="5380" max="5380" width="11.5703125" customWidth="1"/>
    <col min="5382" max="5382" width="10.140625" customWidth="1"/>
    <col min="5384" max="5384" width="17.7109375" customWidth="1"/>
    <col min="5635" max="5635" width="9.85546875" customWidth="1"/>
    <col min="5636" max="5636" width="11.5703125" customWidth="1"/>
    <col min="5638" max="5638" width="10.140625" customWidth="1"/>
    <col min="5640" max="5640" width="17.7109375" customWidth="1"/>
    <col min="5891" max="5891" width="9.85546875" customWidth="1"/>
    <col min="5892" max="5892" width="11.5703125" customWidth="1"/>
    <col min="5894" max="5894" width="10.140625" customWidth="1"/>
    <col min="5896" max="5896" width="17.7109375" customWidth="1"/>
    <col min="6147" max="6147" width="9.85546875" customWidth="1"/>
    <col min="6148" max="6148" width="11.5703125" customWidth="1"/>
    <col min="6150" max="6150" width="10.140625" customWidth="1"/>
    <col min="6152" max="6152" width="17.7109375" customWidth="1"/>
    <col min="6403" max="6403" width="9.85546875" customWidth="1"/>
    <col min="6404" max="6404" width="11.5703125" customWidth="1"/>
    <col min="6406" max="6406" width="10.140625" customWidth="1"/>
    <col min="6408" max="6408" width="17.7109375" customWidth="1"/>
    <col min="6659" max="6659" width="9.85546875" customWidth="1"/>
    <col min="6660" max="6660" width="11.5703125" customWidth="1"/>
    <col min="6662" max="6662" width="10.140625" customWidth="1"/>
    <col min="6664" max="6664" width="17.7109375" customWidth="1"/>
    <col min="6915" max="6915" width="9.85546875" customWidth="1"/>
    <col min="6916" max="6916" width="11.5703125" customWidth="1"/>
    <col min="6918" max="6918" width="10.140625" customWidth="1"/>
    <col min="6920" max="6920" width="17.7109375" customWidth="1"/>
    <col min="7171" max="7171" width="9.85546875" customWidth="1"/>
    <col min="7172" max="7172" width="11.5703125" customWidth="1"/>
    <col min="7174" max="7174" width="10.140625" customWidth="1"/>
    <col min="7176" max="7176" width="17.7109375" customWidth="1"/>
    <col min="7427" max="7427" width="9.85546875" customWidth="1"/>
    <col min="7428" max="7428" width="11.5703125" customWidth="1"/>
    <col min="7430" max="7430" width="10.140625" customWidth="1"/>
    <col min="7432" max="7432" width="17.7109375" customWidth="1"/>
    <col min="7683" max="7683" width="9.85546875" customWidth="1"/>
    <col min="7684" max="7684" width="11.5703125" customWidth="1"/>
    <col min="7686" max="7686" width="10.140625" customWidth="1"/>
    <col min="7688" max="7688" width="17.7109375" customWidth="1"/>
    <col min="7939" max="7939" width="9.85546875" customWidth="1"/>
    <col min="7940" max="7940" width="11.5703125" customWidth="1"/>
    <col min="7942" max="7942" width="10.140625" customWidth="1"/>
    <col min="7944" max="7944" width="17.7109375" customWidth="1"/>
    <col min="8195" max="8195" width="9.85546875" customWidth="1"/>
    <col min="8196" max="8196" width="11.5703125" customWidth="1"/>
    <col min="8198" max="8198" width="10.140625" customWidth="1"/>
    <col min="8200" max="8200" width="17.7109375" customWidth="1"/>
    <col min="8451" max="8451" width="9.85546875" customWidth="1"/>
    <col min="8452" max="8452" width="11.5703125" customWidth="1"/>
    <col min="8454" max="8454" width="10.140625" customWidth="1"/>
    <col min="8456" max="8456" width="17.7109375" customWidth="1"/>
    <col min="8707" max="8707" width="9.85546875" customWidth="1"/>
    <col min="8708" max="8708" width="11.5703125" customWidth="1"/>
    <col min="8710" max="8710" width="10.140625" customWidth="1"/>
    <col min="8712" max="8712" width="17.7109375" customWidth="1"/>
    <col min="8963" max="8963" width="9.85546875" customWidth="1"/>
    <col min="8964" max="8964" width="11.5703125" customWidth="1"/>
    <col min="8966" max="8966" width="10.140625" customWidth="1"/>
    <col min="8968" max="8968" width="17.7109375" customWidth="1"/>
    <col min="9219" max="9219" width="9.85546875" customWidth="1"/>
    <col min="9220" max="9220" width="11.5703125" customWidth="1"/>
    <col min="9222" max="9222" width="10.140625" customWidth="1"/>
    <col min="9224" max="9224" width="17.7109375" customWidth="1"/>
    <col min="9475" max="9475" width="9.85546875" customWidth="1"/>
    <col min="9476" max="9476" width="11.5703125" customWidth="1"/>
    <col min="9478" max="9478" width="10.140625" customWidth="1"/>
    <col min="9480" max="9480" width="17.7109375" customWidth="1"/>
    <col min="9731" max="9731" width="9.85546875" customWidth="1"/>
    <col min="9732" max="9732" width="11.5703125" customWidth="1"/>
    <col min="9734" max="9734" width="10.140625" customWidth="1"/>
    <col min="9736" max="9736" width="17.7109375" customWidth="1"/>
    <col min="9987" max="9987" width="9.85546875" customWidth="1"/>
    <col min="9988" max="9988" width="11.5703125" customWidth="1"/>
    <col min="9990" max="9990" width="10.140625" customWidth="1"/>
    <col min="9992" max="9992" width="17.7109375" customWidth="1"/>
    <col min="10243" max="10243" width="9.85546875" customWidth="1"/>
    <col min="10244" max="10244" width="11.5703125" customWidth="1"/>
    <col min="10246" max="10246" width="10.140625" customWidth="1"/>
    <col min="10248" max="10248" width="17.7109375" customWidth="1"/>
    <col min="10499" max="10499" width="9.85546875" customWidth="1"/>
    <col min="10500" max="10500" width="11.5703125" customWidth="1"/>
    <col min="10502" max="10502" width="10.140625" customWidth="1"/>
    <col min="10504" max="10504" width="17.7109375" customWidth="1"/>
    <col min="10755" max="10755" width="9.85546875" customWidth="1"/>
    <col min="10756" max="10756" width="11.5703125" customWidth="1"/>
    <col min="10758" max="10758" width="10.140625" customWidth="1"/>
    <col min="10760" max="10760" width="17.7109375" customWidth="1"/>
    <col min="11011" max="11011" width="9.85546875" customWidth="1"/>
    <col min="11012" max="11012" width="11.5703125" customWidth="1"/>
    <col min="11014" max="11014" width="10.140625" customWidth="1"/>
    <col min="11016" max="11016" width="17.7109375" customWidth="1"/>
    <col min="11267" max="11267" width="9.85546875" customWidth="1"/>
    <col min="11268" max="11268" width="11.5703125" customWidth="1"/>
    <col min="11270" max="11270" width="10.140625" customWidth="1"/>
    <col min="11272" max="11272" width="17.7109375" customWidth="1"/>
    <col min="11523" max="11523" width="9.85546875" customWidth="1"/>
    <col min="11524" max="11524" width="11.5703125" customWidth="1"/>
    <col min="11526" max="11526" width="10.140625" customWidth="1"/>
    <col min="11528" max="11528" width="17.7109375" customWidth="1"/>
    <col min="11779" max="11779" width="9.85546875" customWidth="1"/>
    <col min="11780" max="11780" width="11.5703125" customWidth="1"/>
    <col min="11782" max="11782" width="10.140625" customWidth="1"/>
    <col min="11784" max="11784" width="17.7109375" customWidth="1"/>
    <col min="12035" max="12035" width="9.85546875" customWidth="1"/>
    <col min="12036" max="12036" width="11.5703125" customWidth="1"/>
    <col min="12038" max="12038" width="10.140625" customWidth="1"/>
    <col min="12040" max="12040" width="17.7109375" customWidth="1"/>
    <col min="12291" max="12291" width="9.85546875" customWidth="1"/>
    <col min="12292" max="12292" width="11.5703125" customWidth="1"/>
    <col min="12294" max="12294" width="10.140625" customWidth="1"/>
    <col min="12296" max="12296" width="17.7109375" customWidth="1"/>
    <col min="12547" max="12547" width="9.85546875" customWidth="1"/>
    <col min="12548" max="12548" width="11.5703125" customWidth="1"/>
    <col min="12550" max="12550" width="10.140625" customWidth="1"/>
    <col min="12552" max="12552" width="17.7109375" customWidth="1"/>
    <col min="12803" max="12803" width="9.85546875" customWidth="1"/>
    <col min="12804" max="12804" width="11.5703125" customWidth="1"/>
    <col min="12806" max="12806" width="10.140625" customWidth="1"/>
    <col min="12808" max="12808" width="17.7109375" customWidth="1"/>
    <col min="13059" max="13059" width="9.85546875" customWidth="1"/>
    <col min="13060" max="13060" width="11.5703125" customWidth="1"/>
    <col min="13062" max="13062" width="10.140625" customWidth="1"/>
    <col min="13064" max="13064" width="17.7109375" customWidth="1"/>
    <col min="13315" max="13315" width="9.85546875" customWidth="1"/>
    <col min="13316" max="13316" width="11.5703125" customWidth="1"/>
    <col min="13318" max="13318" width="10.140625" customWidth="1"/>
    <col min="13320" max="13320" width="17.7109375" customWidth="1"/>
    <col min="13571" max="13571" width="9.85546875" customWidth="1"/>
    <col min="13572" max="13572" width="11.5703125" customWidth="1"/>
    <col min="13574" max="13574" width="10.140625" customWidth="1"/>
    <col min="13576" max="13576" width="17.7109375" customWidth="1"/>
    <col min="13827" max="13827" width="9.85546875" customWidth="1"/>
    <col min="13828" max="13828" width="11.5703125" customWidth="1"/>
    <col min="13830" max="13830" width="10.140625" customWidth="1"/>
    <col min="13832" max="13832" width="17.7109375" customWidth="1"/>
    <col min="14083" max="14083" width="9.85546875" customWidth="1"/>
    <col min="14084" max="14084" width="11.5703125" customWidth="1"/>
    <col min="14086" max="14086" width="10.140625" customWidth="1"/>
    <col min="14088" max="14088" width="17.7109375" customWidth="1"/>
    <col min="14339" max="14339" width="9.85546875" customWidth="1"/>
    <col min="14340" max="14340" width="11.5703125" customWidth="1"/>
    <col min="14342" max="14342" width="10.140625" customWidth="1"/>
    <col min="14344" max="14344" width="17.7109375" customWidth="1"/>
    <col min="14595" max="14595" width="9.85546875" customWidth="1"/>
    <col min="14596" max="14596" width="11.5703125" customWidth="1"/>
    <col min="14598" max="14598" width="10.140625" customWidth="1"/>
    <col min="14600" max="14600" width="17.7109375" customWidth="1"/>
    <col min="14851" max="14851" width="9.85546875" customWidth="1"/>
    <col min="14852" max="14852" width="11.5703125" customWidth="1"/>
    <col min="14854" max="14854" width="10.140625" customWidth="1"/>
    <col min="14856" max="14856" width="17.7109375" customWidth="1"/>
    <col min="15107" max="15107" width="9.85546875" customWidth="1"/>
    <col min="15108" max="15108" width="11.5703125" customWidth="1"/>
    <col min="15110" max="15110" width="10.140625" customWidth="1"/>
    <col min="15112" max="15112" width="17.7109375" customWidth="1"/>
    <col min="15363" max="15363" width="9.85546875" customWidth="1"/>
    <col min="15364" max="15364" width="11.5703125" customWidth="1"/>
    <col min="15366" max="15366" width="10.140625" customWidth="1"/>
    <col min="15368" max="15368" width="17.7109375" customWidth="1"/>
    <col min="15619" max="15619" width="9.85546875" customWidth="1"/>
    <col min="15620" max="15620" width="11.5703125" customWidth="1"/>
    <col min="15622" max="15622" width="10.140625" customWidth="1"/>
    <col min="15624" max="15624" width="17.7109375" customWidth="1"/>
    <col min="15875" max="15875" width="9.85546875" customWidth="1"/>
    <col min="15876" max="15876" width="11.5703125" customWidth="1"/>
    <col min="15878" max="15878" width="10.140625" customWidth="1"/>
    <col min="15880" max="15880" width="17.7109375" customWidth="1"/>
    <col min="16131" max="16131" width="9.85546875" customWidth="1"/>
    <col min="16132" max="16132" width="11.5703125" customWidth="1"/>
    <col min="16134" max="16134" width="10.140625" customWidth="1"/>
    <col min="16136" max="16136" width="17.7109375" customWidth="1"/>
  </cols>
  <sheetData>
    <row r="1" spans="1:13" s="157" customFormat="1" ht="54" customHeight="1" x14ac:dyDescent="0.2">
      <c r="A1" s="320" t="s">
        <v>99</v>
      </c>
      <c r="B1" s="320"/>
      <c r="C1" s="320"/>
      <c r="D1" s="320"/>
      <c r="E1" s="320"/>
      <c r="F1" s="320"/>
      <c r="G1" s="320"/>
      <c r="H1" s="320"/>
    </row>
    <row r="2" spans="1:13" s="157" customFormat="1" ht="30" customHeight="1" x14ac:dyDescent="0.2">
      <c r="A2" s="320" t="s">
        <v>86</v>
      </c>
      <c r="B2" s="320"/>
      <c r="C2" s="320"/>
      <c r="D2" s="320"/>
      <c r="E2" s="320"/>
      <c r="F2" s="320"/>
      <c r="G2" s="320"/>
      <c r="H2" s="320"/>
    </row>
    <row r="3" spans="1:13" s="157" customFormat="1" ht="36" customHeight="1" x14ac:dyDescent="0.25">
      <c r="A3" s="321" t="s">
        <v>90</v>
      </c>
      <c r="B3" s="322"/>
      <c r="C3" s="322"/>
      <c r="D3" s="322"/>
      <c r="E3" s="322"/>
      <c r="F3" s="322"/>
      <c r="G3" s="322"/>
      <c r="H3" s="322"/>
    </row>
    <row r="4" spans="1:13" s="157" customFormat="1" ht="129.75" customHeight="1" x14ac:dyDescent="0.25">
      <c r="A4" s="323" t="s">
        <v>91</v>
      </c>
      <c r="B4" s="324"/>
      <c r="C4" s="324"/>
      <c r="D4" s="324"/>
      <c r="E4" s="324"/>
      <c r="F4" s="324"/>
      <c r="G4" s="324"/>
      <c r="H4" s="324"/>
    </row>
    <row r="5" spans="1:13" s="157" customFormat="1" ht="24.75" customHeight="1" x14ac:dyDescent="0.25">
      <c r="A5" s="323" t="s">
        <v>105</v>
      </c>
      <c r="B5" s="325"/>
      <c r="C5" s="325"/>
      <c r="D5" s="325"/>
      <c r="E5" s="325"/>
      <c r="F5" s="325"/>
      <c r="G5" s="325"/>
      <c r="H5" s="325"/>
      <c r="I5" s="317"/>
      <c r="J5" s="317"/>
      <c r="K5" s="317"/>
      <c r="L5" s="317"/>
      <c r="M5" s="317"/>
    </row>
    <row r="6" spans="1:13" s="157" customFormat="1" ht="15.75" x14ac:dyDescent="0.25">
      <c r="A6" s="158"/>
      <c r="B6" s="159"/>
      <c r="C6" s="159"/>
      <c r="D6" s="159"/>
      <c r="E6" s="159"/>
      <c r="F6" s="159"/>
      <c r="G6" s="159"/>
      <c r="H6" s="159"/>
      <c r="I6" s="160"/>
      <c r="J6" s="160"/>
      <c r="K6" s="160"/>
      <c r="L6" s="160"/>
      <c r="M6" s="160"/>
    </row>
    <row r="7" spans="1:13" s="157" customFormat="1" ht="15.75" customHeight="1" x14ac:dyDescent="0.2">
      <c r="A7" s="326" t="s">
        <v>104</v>
      </c>
      <c r="B7" s="326"/>
      <c r="C7" s="161" t="s">
        <v>100</v>
      </c>
      <c r="D7" s="327" t="s">
        <v>102</v>
      </c>
      <c r="E7" s="327"/>
      <c r="F7" s="327"/>
      <c r="G7" s="327"/>
      <c r="H7" s="162"/>
    </row>
    <row r="8" spans="1:13" s="269" customFormat="1" ht="18.75" customHeight="1" x14ac:dyDescent="0.2">
      <c r="A8" s="326" t="s">
        <v>95</v>
      </c>
      <c r="B8" s="326"/>
      <c r="C8" s="161" t="s">
        <v>101</v>
      </c>
      <c r="D8" s="328" t="s">
        <v>103</v>
      </c>
      <c r="E8" s="328"/>
      <c r="F8" s="328"/>
      <c r="G8" s="328"/>
      <c r="H8" s="268"/>
    </row>
    <row r="9" spans="1:13" s="157" customFormat="1" ht="15.75" x14ac:dyDescent="0.2">
      <c r="A9" s="163"/>
      <c r="B9" s="163"/>
      <c r="C9" s="163"/>
      <c r="D9" s="162"/>
      <c r="E9" s="162"/>
      <c r="F9" s="162"/>
      <c r="G9" s="162"/>
      <c r="H9" s="162"/>
    </row>
    <row r="10" spans="1:13" s="157" customFormat="1" ht="15.75" x14ac:dyDescent="0.2">
      <c r="A10" s="163"/>
      <c r="B10" s="163"/>
      <c r="C10" s="163"/>
      <c r="D10" s="162"/>
      <c r="E10" s="162"/>
      <c r="F10" s="162"/>
      <c r="G10" s="162"/>
      <c r="H10" s="162"/>
    </row>
    <row r="11" spans="1:13" s="157" customFormat="1" ht="15.75" x14ac:dyDescent="0.2">
      <c r="A11" s="163"/>
      <c r="B11" s="163"/>
      <c r="C11" s="163"/>
      <c r="D11" s="162"/>
      <c r="E11" s="162"/>
      <c r="F11" s="162"/>
      <c r="G11" s="162"/>
      <c r="H11" s="162"/>
    </row>
    <row r="12" spans="1:13" s="157" customFormat="1" ht="15.75" x14ac:dyDescent="0.2">
      <c r="A12" s="164"/>
      <c r="B12" s="163"/>
      <c r="C12" s="163"/>
      <c r="D12" s="162"/>
      <c r="E12" s="162"/>
      <c r="F12" s="162"/>
      <c r="G12" s="162"/>
      <c r="H12" s="162"/>
    </row>
    <row r="13" spans="1:13" s="157" customFormat="1" ht="15.75" x14ac:dyDescent="0.2">
      <c r="A13" s="329"/>
      <c r="B13" s="319"/>
      <c r="C13" s="319"/>
      <c r="D13" s="319"/>
      <c r="E13" s="319"/>
      <c r="F13" s="319"/>
      <c r="G13" s="319"/>
      <c r="H13" s="319"/>
    </row>
    <row r="14" spans="1:13" s="157" customFormat="1" ht="15.75" x14ac:dyDescent="0.2">
      <c r="A14" s="165"/>
      <c r="B14" s="163"/>
      <c r="C14" s="163"/>
      <c r="D14" s="164"/>
      <c r="E14" s="166"/>
      <c r="F14" s="166"/>
      <c r="G14" s="166"/>
      <c r="H14" s="166"/>
    </row>
    <row r="15" spans="1:13" s="157" customFormat="1" ht="15.75" x14ac:dyDescent="0.2">
      <c r="A15" s="165"/>
      <c r="B15" s="163"/>
      <c r="C15" s="163"/>
      <c r="D15" s="162"/>
      <c r="E15" s="162"/>
      <c r="F15" s="162"/>
      <c r="G15" s="162"/>
      <c r="H15" s="162"/>
    </row>
    <row r="16" spans="1:13" s="157" customFormat="1" ht="15.75" x14ac:dyDescent="0.2">
      <c r="A16" s="318"/>
      <c r="B16" s="319"/>
      <c r="C16" s="319"/>
      <c r="D16" s="319"/>
      <c r="E16" s="319"/>
      <c r="F16" s="319"/>
      <c r="G16" s="319"/>
      <c r="H16" s="319"/>
    </row>
    <row r="17" spans="1:13" s="157" customFormat="1" ht="15.75" x14ac:dyDescent="0.2">
      <c r="A17" s="318"/>
      <c r="B17" s="319"/>
      <c r="C17" s="319"/>
      <c r="D17" s="319"/>
      <c r="E17" s="319"/>
      <c r="F17" s="319"/>
      <c r="G17" s="319"/>
      <c r="H17" s="319"/>
    </row>
    <row r="22" spans="1:13" ht="78" customHeight="1" x14ac:dyDescent="0.2"/>
    <row r="23" spans="1:13" ht="33.75" customHeight="1" x14ac:dyDescent="0.2">
      <c r="A23" s="331" t="s">
        <v>98</v>
      </c>
      <c r="B23" s="331"/>
      <c r="C23" s="331"/>
      <c r="D23" s="331"/>
      <c r="E23" s="331"/>
      <c r="F23" s="331"/>
      <c r="G23" s="331"/>
      <c r="H23" s="331"/>
      <c r="I23" s="310"/>
      <c r="J23" s="310"/>
      <c r="K23" s="310"/>
      <c r="L23" s="310"/>
      <c r="M23" s="310"/>
    </row>
    <row r="24" spans="1:13" ht="32.25" customHeight="1" x14ac:dyDescent="0.2">
      <c r="A24" s="330" t="s">
        <v>87</v>
      </c>
      <c r="B24" s="330"/>
      <c r="C24" s="330"/>
      <c r="D24" s="330"/>
      <c r="E24" s="330"/>
      <c r="F24" s="330"/>
      <c r="G24" s="330"/>
      <c r="H24" s="330"/>
      <c r="I24" s="167"/>
      <c r="J24" s="167"/>
      <c r="K24" s="167"/>
      <c r="L24" s="167"/>
      <c r="M24" s="167"/>
    </row>
    <row r="25" spans="1:13" ht="31.5" customHeight="1" x14ac:dyDescent="0.2">
      <c r="A25" s="330" t="s">
        <v>88</v>
      </c>
      <c r="B25" s="330"/>
      <c r="C25" s="330"/>
      <c r="D25" s="330"/>
      <c r="E25" s="330"/>
      <c r="F25" s="330"/>
      <c r="G25" s="330"/>
      <c r="H25" s="330"/>
      <c r="I25" s="167"/>
      <c r="J25" s="167"/>
      <c r="K25" s="167"/>
      <c r="L25" s="167"/>
      <c r="M25" s="167"/>
    </row>
    <row r="26" spans="1:13" ht="30.75" customHeight="1" x14ac:dyDescent="0.2">
      <c r="A26" s="330" t="s">
        <v>89</v>
      </c>
      <c r="B26" s="330"/>
      <c r="C26" s="330"/>
      <c r="D26" s="330"/>
      <c r="E26" s="330"/>
      <c r="F26" s="330"/>
      <c r="G26" s="330"/>
      <c r="H26" s="330"/>
      <c r="I26" s="167"/>
      <c r="J26" s="167"/>
      <c r="K26" s="167"/>
      <c r="L26" s="167"/>
      <c r="M26" s="167"/>
    </row>
  </sheetData>
  <mergeCells count="17">
    <mergeCell ref="A17:H17"/>
    <mergeCell ref="A24:H24"/>
    <mergeCell ref="A25:H25"/>
    <mergeCell ref="A26:H26"/>
    <mergeCell ref="A23:H23"/>
    <mergeCell ref="I5:M5"/>
    <mergeCell ref="A16:H16"/>
    <mergeCell ref="A1:H1"/>
    <mergeCell ref="A2:H2"/>
    <mergeCell ref="A3:H3"/>
    <mergeCell ref="A4:H4"/>
    <mergeCell ref="A5:H5"/>
    <mergeCell ref="A7:B7"/>
    <mergeCell ref="D7:G7"/>
    <mergeCell ref="A8:B8"/>
    <mergeCell ref="D8:G8"/>
    <mergeCell ref="A13:H13"/>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showWhiteSpace="0" topLeftCell="A5" zoomScale="120" zoomScaleNormal="120" zoomScaleSheetLayoutView="100" workbookViewId="0">
      <selection activeCell="S10" sqref="S10"/>
    </sheetView>
  </sheetViews>
  <sheetFormatPr defaultRowHeight="12.75" x14ac:dyDescent="0.2"/>
  <cols>
    <col min="1" max="1" width="2.28515625" style="2" customWidth="1"/>
    <col min="2" max="2" width="2.42578125" style="2" customWidth="1"/>
    <col min="3" max="3" width="2.5703125" style="2" customWidth="1"/>
    <col min="4" max="4" width="35.5703125" style="2" customWidth="1"/>
    <col min="5" max="5" width="3.5703125" style="4" customWidth="1"/>
    <col min="6" max="6" width="2.7109375" style="33" customWidth="1"/>
    <col min="7" max="7" width="8.42578125" style="4" customWidth="1"/>
    <col min="8" max="8" width="8.5703125" style="2" customWidth="1"/>
    <col min="9" max="9" width="8.7109375" style="2" customWidth="1"/>
    <col min="10" max="10" width="9" style="2" customWidth="1"/>
    <col min="11" max="11" width="24.85546875" style="38" customWidth="1"/>
    <col min="12" max="12" width="4.5703125" style="3" customWidth="1"/>
    <col min="13" max="13" width="4.28515625" style="3" customWidth="1"/>
    <col min="14" max="14" width="19" style="188" customWidth="1"/>
    <col min="15" max="15" width="18.7109375" style="185" customWidth="1"/>
    <col min="16" max="16384" width="9.140625" style="1"/>
  </cols>
  <sheetData>
    <row r="1" spans="1:15" s="7" customFormat="1" ht="15.75" customHeight="1" x14ac:dyDescent="0.2">
      <c r="A1" s="410" t="s">
        <v>79</v>
      </c>
      <c r="B1" s="410"/>
      <c r="C1" s="410"/>
      <c r="D1" s="410"/>
      <c r="E1" s="410"/>
      <c r="F1" s="410"/>
      <c r="G1" s="410"/>
      <c r="H1" s="410"/>
      <c r="I1" s="410"/>
      <c r="J1" s="410"/>
      <c r="K1" s="410"/>
      <c r="L1" s="410"/>
      <c r="M1" s="410"/>
      <c r="N1" s="410"/>
      <c r="O1" s="410"/>
    </row>
    <row r="2" spans="1:15" s="7" customFormat="1" ht="15.75" customHeight="1" x14ac:dyDescent="0.2">
      <c r="A2" s="410" t="s">
        <v>80</v>
      </c>
      <c r="B2" s="411"/>
      <c r="C2" s="411"/>
      <c r="D2" s="411"/>
      <c r="E2" s="411"/>
      <c r="F2" s="411"/>
      <c r="G2" s="411"/>
      <c r="H2" s="411"/>
      <c r="I2" s="411"/>
      <c r="J2" s="411"/>
      <c r="K2" s="411"/>
      <c r="L2" s="411"/>
      <c r="M2" s="411"/>
      <c r="N2" s="411"/>
      <c r="O2" s="411"/>
    </row>
    <row r="3" spans="1:15" s="7" customFormat="1" ht="13.5" thickBot="1" x14ac:dyDescent="0.25">
      <c r="A3" s="5"/>
      <c r="B3" s="5"/>
      <c r="C3" s="5"/>
      <c r="D3" s="5"/>
      <c r="E3" s="107"/>
      <c r="F3" s="34"/>
      <c r="G3" s="107"/>
      <c r="H3" s="5"/>
      <c r="I3" s="5"/>
      <c r="J3" s="5"/>
      <c r="K3" s="37"/>
      <c r="L3" s="6"/>
      <c r="M3" s="363"/>
      <c r="N3" s="363"/>
      <c r="O3" s="191"/>
    </row>
    <row r="4" spans="1:15" s="7" customFormat="1" ht="30" customHeight="1" x14ac:dyDescent="0.2">
      <c r="A4" s="432" t="s">
        <v>0</v>
      </c>
      <c r="B4" s="392" t="s">
        <v>1</v>
      </c>
      <c r="C4" s="392" t="s">
        <v>2</v>
      </c>
      <c r="D4" s="464" t="s">
        <v>24</v>
      </c>
      <c r="E4" s="467" t="s">
        <v>3</v>
      </c>
      <c r="F4" s="397" t="s">
        <v>4</v>
      </c>
      <c r="G4" s="400" t="s">
        <v>5</v>
      </c>
      <c r="H4" s="403" t="s">
        <v>71</v>
      </c>
      <c r="I4" s="403"/>
      <c r="J4" s="404"/>
      <c r="K4" s="407" t="s">
        <v>76</v>
      </c>
      <c r="L4" s="408"/>
      <c r="M4" s="409"/>
      <c r="N4" s="472" t="s">
        <v>81</v>
      </c>
      <c r="O4" s="486" t="s">
        <v>82</v>
      </c>
    </row>
    <row r="5" spans="1:15" s="7" customFormat="1" ht="30" customHeight="1" x14ac:dyDescent="0.2">
      <c r="A5" s="433"/>
      <c r="B5" s="393"/>
      <c r="C5" s="393"/>
      <c r="D5" s="465"/>
      <c r="E5" s="468"/>
      <c r="F5" s="398"/>
      <c r="G5" s="401"/>
      <c r="H5" s="368" t="s">
        <v>83</v>
      </c>
      <c r="I5" s="368" t="s">
        <v>84</v>
      </c>
      <c r="J5" s="368" t="s">
        <v>85</v>
      </c>
      <c r="K5" s="395" t="s">
        <v>24</v>
      </c>
      <c r="L5" s="470" t="s">
        <v>77</v>
      </c>
      <c r="M5" s="422" t="s">
        <v>78</v>
      </c>
      <c r="N5" s="473"/>
      <c r="O5" s="487"/>
    </row>
    <row r="6" spans="1:15" s="7" customFormat="1" ht="72.75" customHeight="1" thickBot="1" x14ac:dyDescent="0.25">
      <c r="A6" s="434"/>
      <c r="B6" s="394"/>
      <c r="C6" s="394"/>
      <c r="D6" s="466"/>
      <c r="E6" s="469"/>
      <c r="F6" s="399"/>
      <c r="G6" s="402"/>
      <c r="H6" s="369"/>
      <c r="I6" s="369"/>
      <c r="J6" s="369"/>
      <c r="K6" s="396"/>
      <c r="L6" s="471"/>
      <c r="M6" s="423"/>
      <c r="N6" s="474"/>
      <c r="O6" s="488"/>
    </row>
    <row r="7" spans="1:15" ht="171" customHeight="1" x14ac:dyDescent="0.2">
      <c r="A7" s="414" t="s">
        <v>6</v>
      </c>
      <c r="B7" s="416" t="s">
        <v>35</v>
      </c>
      <c r="C7" s="417"/>
      <c r="D7" s="417"/>
      <c r="E7" s="417"/>
      <c r="F7" s="417"/>
      <c r="G7" s="417"/>
      <c r="H7" s="417"/>
      <c r="I7" s="417"/>
      <c r="J7" s="418"/>
      <c r="K7" s="302" t="s">
        <v>74</v>
      </c>
      <c r="L7" s="303">
        <v>718</v>
      </c>
      <c r="M7" s="304">
        <v>697.9</v>
      </c>
      <c r="N7" s="305" t="s">
        <v>118</v>
      </c>
      <c r="O7" s="306" t="s">
        <v>119</v>
      </c>
    </row>
    <row r="8" spans="1:15" ht="75" customHeight="1" thickBot="1" x14ac:dyDescent="0.25">
      <c r="A8" s="415"/>
      <c r="B8" s="419"/>
      <c r="C8" s="420"/>
      <c r="D8" s="420"/>
      <c r="E8" s="420"/>
      <c r="F8" s="420"/>
      <c r="G8" s="420"/>
      <c r="H8" s="420"/>
      <c r="I8" s="420"/>
      <c r="J8" s="421"/>
      <c r="K8" s="307" t="s">
        <v>75</v>
      </c>
      <c r="L8" s="308">
        <v>2</v>
      </c>
      <c r="M8" s="309">
        <v>3</v>
      </c>
      <c r="N8" s="405" t="s">
        <v>120</v>
      </c>
      <c r="O8" s="406"/>
    </row>
    <row r="9" spans="1:15" ht="13.5" customHeight="1" thickBot="1" x14ac:dyDescent="0.25">
      <c r="A9" s="8" t="s">
        <v>6</v>
      </c>
      <c r="B9" s="100" t="s">
        <v>6</v>
      </c>
      <c r="C9" s="339" t="s">
        <v>32</v>
      </c>
      <c r="D9" s="340"/>
      <c r="E9" s="340"/>
      <c r="F9" s="340"/>
      <c r="G9" s="340"/>
      <c r="H9" s="340"/>
      <c r="I9" s="340"/>
      <c r="J9" s="340"/>
      <c r="K9" s="340"/>
      <c r="L9" s="340"/>
      <c r="M9" s="340"/>
      <c r="N9" s="340"/>
      <c r="O9" s="341"/>
    </row>
    <row r="10" spans="1:15" ht="120.75" customHeight="1" thickBot="1" x14ac:dyDescent="0.25">
      <c r="A10" s="240" t="s">
        <v>6</v>
      </c>
      <c r="B10" s="241" t="s">
        <v>6</v>
      </c>
      <c r="C10" s="242" t="s">
        <v>6</v>
      </c>
      <c r="D10" s="313" t="s">
        <v>39</v>
      </c>
      <c r="E10" s="243"/>
      <c r="F10" s="284" t="s">
        <v>31</v>
      </c>
      <c r="G10" s="244" t="s">
        <v>9</v>
      </c>
      <c r="H10" s="245">
        <v>454</v>
      </c>
      <c r="I10" s="246">
        <v>454</v>
      </c>
      <c r="J10" s="247">
        <v>453.78</v>
      </c>
      <c r="K10" s="270" t="s">
        <v>40</v>
      </c>
      <c r="L10" s="271">
        <v>60</v>
      </c>
      <c r="M10" s="272">
        <v>43</v>
      </c>
      <c r="N10" s="273" t="s">
        <v>121</v>
      </c>
      <c r="O10" s="274" t="s">
        <v>122</v>
      </c>
    </row>
    <row r="11" spans="1:15" ht="112.5" customHeight="1" x14ac:dyDescent="0.2">
      <c r="A11" s="18"/>
      <c r="B11" s="21"/>
      <c r="C11" s="16"/>
      <c r="D11" s="235"/>
      <c r="E11" s="237"/>
      <c r="F11" s="281"/>
      <c r="G11" s="257"/>
      <c r="H11" s="258"/>
      <c r="I11" s="259"/>
      <c r="J11" s="260"/>
      <c r="K11" s="261" t="s">
        <v>41</v>
      </c>
      <c r="L11" s="262">
        <v>5</v>
      </c>
      <c r="M11" s="263">
        <v>5</v>
      </c>
      <c r="N11" s="264" t="s">
        <v>123</v>
      </c>
      <c r="O11" s="265"/>
    </row>
    <row r="12" spans="1:15" ht="96.75" customHeight="1" x14ac:dyDescent="0.2">
      <c r="A12" s="19"/>
      <c r="B12" s="23"/>
      <c r="C12" s="13"/>
      <c r="D12" s="84"/>
      <c r="E12" s="238"/>
      <c r="F12" s="282"/>
      <c r="G12" s="69"/>
      <c r="H12" s="135"/>
      <c r="I12" s="46"/>
      <c r="J12" s="59"/>
      <c r="K12" s="483" t="s">
        <v>67</v>
      </c>
      <c r="L12" s="430">
        <v>10</v>
      </c>
      <c r="M12" s="370">
        <v>2</v>
      </c>
      <c r="N12" s="481" t="s">
        <v>93</v>
      </c>
      <c r="O12" s="475" t="s">
        <v>124</v>
      </c>
    </row>
    <row r="13" spans="1:15" ht="13.5" thickBot="1" x14ac:dyDescent="0.25">
      <c r="A13" s="19"/>
      <c r="B13" s="23"/>
      <c r="C13" s="13"/>
      <c r="D13" s="236"/>
      <c r="E13" s="239"/>
      <c r="F13" s="283"/>
      <c r="G13" s="142" t="s">
        <v>13</v>
      </c>
      <c r="H13" s="136">
        <f>SUM(H10:H12)</f>
        <v>454</v>
      </c>
      <c r="I13" s="136">
        <f>SUM(I10:I12)</f>
        <v>454</v>
      </c>
      <c r="J13" s="143">
        <f>SUM(J10:J12)</f>
        <v>453.78</v>
      </c>
      <c r="K13" s="484"/>
      <c r="L13" s="431"/>
      <c r="M13" s="371"/>
      <c r="N13" s="482"/>
      <c r="O13" s="476"/>
    </row>
    <row r="14" spans="1:15" ht="18" customHeight="1" x14ac:dyDescent="0.2">
      <c r="A14" s="18" t="s">
        <v>6</v>
      </c>
      <c r="B14" s="21" t="s">
        <v>6</v>
      </c>
      <c r="C14" s="16" t="s">
        <v>7</v>
      </c>
      <c r="D14" s="485" t="s">
        <v>63</v>
      </c>
      <c r="E14" s="388"/>
      <c r="F14" s="390" t="s">
        <v>31</v>
      </c>
      <c r="G14" s="68" t="s">
        <v>9</v>
      </c>
      <c r="H14" s="137">
        <v>180</v>
      </c>
      <c r="I14" s="45">
        <v>180</v>
      </c>
      <c r="J14" s="44">
        <v>180</v>
      </c>
      <c r="K14" s="380" t="s">
        <v>64</v>
      </c>
      <c r="L14" s="382">
        <v>1</v>
      </c>
      <c r="M14" s="384">
        <v>1</v>
      </c>
      <c r="N14" s="386"/>
      <c r="O14" s="477"/>
    </row>
    <row r="15" spans="1:15" ht="13.5" thickBot="1" x14ac:dyDescent="0.25">
      <c r="A15" s="19"/>
      <c r="B15" s="23"/>
      <c r="C15" s="13"/>
      <c r="D15" s="365"/>
      <c r="E15" s="389"/>
      <c r="F15" s="391"/>
      <c r="G15" s="142" t="s">
        <v>13</v>
      </c>
      <c r="H15" s="136">
        <f>SUM(H14:H14)</f>
        <v>180</v>
      </c>
      <c r="I15" s="136">
        <f>I14</f>
        <v>180</v>
      </c>
      <c r="J15" s="143">
        <f>SUM(J14:J14)</f>
        <v>180</v>
      </c>
      <c r="K15" s="381"/>
      <c r="L15" s="383"/>
      <c r="M15" s="385"/>
      <c r="N15" s="387"/>
      <c r="O15" s="478"/>
    </row>
    <row r="16" spans="1:15" ht="46.5" customHeight="1" x14ac:dyDescent="0.2">
      <c r="A16" s="18" t="s">
        <v>6</v>
      </c>
      <c r="B16" s="21" t="s">
        <v>6</v>
      </c>
      <c r="C16" s="16" t="s">
        <v>8</v>
      </c>
      <c r="D16" s="485" t="s">
        <v>65</v>
      </c>
      <c r="E16" s="388"/>
      <c r="F16" s="390" t="s">
        <v>31</v>
      </c>
      <c r="G16" s="68" t="s">
        <v>9</v>
      </c>
      <c r="H16" s="137">
        <v>31.2</v>
      </c>
      <c r="I16" s="45">
        <v>31.2</v>
      </c>
      <c r="J16" s="44">
        <v>31.2</v>
      </c>
      <c r="K16" s="372" t="s">
        <v>42</v>
      </c>
      <c r="L16" s="374">
        <v>2</v>
      </c>
      <c r="M16" s="376">
        <v>4</v>
      </c>
      <c r="N16" s="378" t="s">
        <v>125</v>
      </c>
      <c r="O16" s="479"/>
    </row>
    <row r="17" spans="1:19" ht="15.75" customHeight="1" thickBot="1" x14ac:dyDescent="0.25">
      <c r="A17" s="266"/>
      <c r="B17" s="267"/>
      <c r="C17" s="255"/>
      <c r="D17" s="365"/>
      <c r="E17" s="389"/>
      <c r="F17" s="391"/>
      <c r="G17" s="142" t="s">
        <v>13</v>
      </c>
      <c r="H17" s="136">
        <f>SUM(H16:H16)</f>
        <v>31.2</v>
      </c>
      <c r="I17" s="136">
        <f>I16</f>
        <v>31.2</v>
      </c>
      <c r="J17" s="143">
        <f>SUM(J16:J16)</f>
        <v>31.2</v>
      </c>
      <c r="K17" s="373"/>
      <c r="L17" s="375"/>
      <c r="M17" s="377"/>
      <c r="N17" s="379"/>
      <c r="O17" s="480"/>
    </row>
    <row r="18" spans="1:19" ht="27.75" customHeight="1" x14ac:dyDescent="0.2">
      <c r="A18" s="29" t="s">
        <v>6</v>
      </c>
      <c r="B18" s="21" t="s">
        <v>6</v>
      </c>
      <c r="C18" s="16" t="s">
        <v>10</v>
      </c>
      <c r="D18" s="70" t="s">
        <v>44</v>
      </c>
      <c r="E18" s="427"/>
      <c r="F18" s="489" t="s">
        <v>31</v>
      </c>
      <c r="G18" s="60" t="s">
        <v>9</v>
      </c>
      <c r="H18" s="138">
        <v>551.6</v>
      </c>
      <c r="I18" s="126">
        <v>624.29999999999995</v>
      </c>
      <c r="J18" s="133"/>
      <c r="K18" s="95" t="s">
        <v>54</v>
      </c>
      <c r="L18" s="96">
        <v>9</v>
      </c>
      <c r="M18" s="150">
        <v>9</v>
      </c>
      <c r="N18" s="181"/>
      <c r="O18" s="192"/>
    </row>
    <row r="19" spans="1:19" ht="17.25" customHeight="1" x14ac:dyDescent="0.2">
      <c r="A19" s="30"/>
      <c r="B19" s="23"/>
      <c r="C19" s="13"/>
      <c r="D19" s="71" t="s">
        <v>106</v>
      </c>
      <c r="E19" s="428"/>
      <c r="F19" s="490"/>
      <c r="G19" s="61" t="s">
        <v>9</v>
      </c>
      <c r="H19" s="139"/>
      <c r="I19" s="51"/>
      <c r="J19" s="119">
        <v>386</v>
      </c>
      <c r="K19" s="97"/>
      <c r="L19" s="82"/>
      <c r="M19" s="151"/>
      <c r="N19" s="182"/>
      <c r="O19" s="193"/>
      <c r="P19" s="65"/>
    </row>
    <row r="20" spans="1:19" ht="146.25" customHeight="1" x14ac:dyDescent="0.2">
      <c r="A20" s="30"/>
      <c r="B20" s="23"/>
      <c r="C20" s="13"/>
      <c r="D20" s="72" t="s">
        <v>107</v>
      </c>
      <c r="E20" s="428"/>
      <c r="F20" s="490"/>
      <c r="G20" s="61" t="s">
        <v>9</v>
      </c>
      <c r="H20" s="140"/>
      <c r="I20" s="48"/>
      <c r="J20" s="134">
        <v>202.2</v>
      </c>
      <c r="K20" s="94"/>
      <c r="L20" s="82"/>
      <c r="M20" s="151"/>
      <c r="N20" s="183" t="s">
        <v>126</v>
      </c>
      <c r="O20" s="193"/>
    </row>
    <row r="21" spans="1:19" ht="123" customHeight="1" x14ac:dyDescent="0.2">
      <c r="A21" s="30"/>
      <c r="B21" s="20"/>
      <c r="C21" s="13"/>
      <c r="D21" s="364" t="s">
        <v>16</v>
      </c>
      <c r="E21" s="428"/>
      <c r="F21" s="490"/>
      <c r="G21" s="61" t="s">
        <v>9</v>
      </c>
      <c r="H21" s="140"/>
      <c r="I21" s="50"/>
      <c r="J21" s="66">
        <v>35.590000000000003</v>
      </c>
      <c r="K21" s="64"/>
      <c r="L21" s="81"/>
      <c r="M21" s="155"/>
      <c r="N21" s="366" t="s">
        <v>127</v>
      </c>
      <c r="O21" s="462"/>
    </row>
    <row r="22" spans="1:19" ht="14.25" customHeight="1" thickBot="1" x14ac:dyDescent="0.25">
      <c r="A22" s="31"/>
      <c r="B22" s="9"/>
      <c r="C22" s="28"/>
      <c r="D22" s="365"/>
      <c r="E22" s="429"/>
      <c r="F22" s="491"/>
      <c r="G22" s="144" t="s">
        <v>13</v>
      </c>
      <c r="H22" s="141">
        <f t="shared" ref="H22" si="0">SUM(H18:H21)</f>
        <v>551.6</v>
      </c>
      <c r="I22" s="136">
        <f>SUM(I18:I21)</f>
        <v>624.29999999999995</v>
      </c>
      <c r="J22" s="143">
        <f>SUM(J19:J21)</f>
        <v>623.79000000000008</v>
      </c>
      <c r="K22" s="76"/>
      <c r="L22" s="92"/>
      <c r="M22" s="152"/>
      <c r="N22" s="367"/>
      <c r="O22" s="463"/>
      <c r="P22" s="65"/>
    </row>
    <row r="23" spans="1:19" ht="13.5" thickBot="1" x14ac:dyDescent="0.25">
      <c r="A23" s="99" t="s">
        <v>6</v>
      </c>
      <c r="B23" s="100" t="s">
        <v>6</v>
      </c>
      <c r="C23" s="356" t="s">
        <v>12</v>
      </c>
      <c r="D23" s="357"/>
      <c r="E23" s="357"/>
      <c r="F23" s="358"/>
      <c r="G23" s="359"/>
      <c r="H23" s="14">
        <f>H22+H17+H15+H13</f>
        <v>1216.8000000000002</v>
      </c>
      <c r="I23" s="10">
        <f>I22+I17+I15+I13</f>
        <v>1289.5</v>
      </c>
      <c r="J23" s="11">
        <f>J22+J17+J15+J13</f>
        <v>1288.77</v>
      </c>
      <c r="K23" s="148"/>
      <c r="L23" s="149"/>
      <c r="M23" s="149"/>
      <c r="N23" s="337"/>
      <c r="O23" s="338"/>
      <c r="R23" s="65"/>
    </row>
    <row r="24" spans="1:19" ht="13.5" customHeight="1" thickBot="1" x14ac:dyDescent="0.25">
      <c r="A24" s="15" t="s">
        <v>6</v>
      </c>
      <c r="B24" s="105" t="s">
        <v>7</v>
      </c>
      <c r="C24" s="339" t="s">
        <v>56</v>
      </c>
      <c r="D24" s="340"/>
      <c r="E24" s="340"/>
      <c r="F24" s="340"/>
      <c r="G24" s="340"/>
      <c r="H24" s="340"/>
      <c r="I24" s="340"/>
      <c r="J24" s="340"/>
      <c r="K24" s="340"/>
      <c r="L24" s="340"/>
      <c r="M24" s="340"/>
      <c r="N24" s="340"/>
      <c r="O24" s="341"/>
      <c r="S24" s="65"/>
    </row>
    <row r="25" spans="1:19" ht="13.5" customHeight="1" x14ac:dyDescent="0.2">
      <c r="A25" s="15" t="s">
        <v>6</v>
      </c>
      <c r="B25" s="22" t="s">
        <v>7</v>
      </c>
      <c r="C25" s="16" t="s">
        <v>6</v>
      </c>
      <c r="D25" s="90" t="s">
        <v>55</v>
      </c>
      <c r="E25" s="248"/>
      <c r="F25" s="285">
        <v>2</v>
      </c>
      <c r="G25" s="198" t="s">
        <v>9</v>
      </c>
      <c r="H25" s="204">
        <v>7417.7</v>
      </c>
      <c r="I25" s="125">
        <v>7417.7</v>
      </c>
      <c r="J25" s="280">
        <v>7333.9</v>
      </c>
      <c r="K25" s="221"/>
      <c r="L25" s="254"/>
      <c r="M25" s="222"/>
      <c r="N25" s="234"/>
      <c r="O25" s="168"/>
    </row>
    <row r="26" spans="1:19" ht="13.5" customHeight="1" x14ac:dyDescent="0.2">
      <c r="A26" s="98"/>
      <c r="B26" s="20"/>
      <c r="C26" s="13"/>
      <c r="D26" s="196"/>
      <c r="E26" s="249"/>
      <c r="F26" s="286"/>
      <c r="G26" s="199" t="s">
        <v>25</v>
      </c>
      <c r="H26" s="205">
        <v>1148.9000000000001</v>
      </c>
      <c r="I26" s="89">
        <v>1197</v>
      </c>
      <c r="J26" s="89">
        <v>1123.3</v>
      </c>
      <c r="K26" s="64"/>
      <c r="L26" s="216"/>
      <c r="M26" s="223"/>
      <c r="N26" s="232"/>
      <c r="O26" s="197"/>
      <c r="P26" s="275"/>
    </row>
    <row r="27" spans="1:19" ht="13.5" customHeight="1" x14ac:dyDescent="0.2">
      <c r="A27" s="98"/>
      <c r="B27" s="20"/>
      <c r="C27" s="13"/>
      <c r="D27" s="196"/>
      <c r="E27" s="249"/>
      <c r="F27" s="286"/>
      <c r="G27" s="200" t="s">
        <v>19</v>
      </c>
      <c r="H27" s="206">
        <v>0</v>
      </c>
      <c r="I27" s="49">
        <v>200.4</v>
      </c>
      <c r="J27" s="49">
        <v>276.8</v>
      </c>
      <c r="K27" s="64"/>
      <c r="L27" s="216"/>
      <c r="M27" s="223"/>
      <c r="N27" s="232"/>
      <c r="O27" s="197"/>
      <c r="P27" s="276"/>
    </row>
    <row r="28" spans="1:19" ht="13.5" customHeight="1" x14ac:dyDescent="0.2">
      <c r="A28" s="98"/>
      <c r="B28" s="20"/>
      <c r="C28" s="13"/>
      <c r="D28" s="196"/>
      <c r="E28" s="249"/>
      <c r="F28" s="286"/>
      <c r="G28" s="129" t="s">
        <v>68</v>
      </c>
      <c r="H28" s="207"/>
      <c r="I28" s="51">
        <v>263.8</v>
      </c>
      <c r="J28" s="51" t="s">
        <v>94</v>
      </c>
      <c r="K28" s="64"/>
      <c r="L28" s="216"/>
      <c r="M28" s="223"/>
      <c r="N28" s="232"/>
      <c r="O28" s="197"/>
      <c r="P28" s="277"/>
    </row>
    <row r="29" spans="1:19" ht="13.5" customHeight="1" x14ac:dyDescent="0.2">
      <c r="A29" s="98"/>
      <c r="B29" s="20"/>
      <c r="C29" s="13"/>
      <c r="D29" s="196"/>
      <c r="E29" s="249"/>
      <c r="F29" s="286"/>
      <c r="G29" s="170" t="s">
        <v>26</v>
      </c>
      <c r="H29" s="208">
        <v>0</v>
      </c>
      <c r="I29" s="126">
        <v>399</v>
      </c>
      <c r="J29" s="51">
        <v>228.3</v>
      </c>
      <c r="K29" s="64"/>
      <c r="L29" s="216"/>
      <c r="M29" s="223"/>
      <c r="N29" s="232"/>
      <c r="O29" s="197"/>
      <c r="P29" s="276"/>
    </row>
    <row r="30" spans="1:19" ht="13.5" customHeight="1" x14ac:dyDescent="0.2">
      <c r="A30" s="98"/>
      <c r="B30" s="20"/>
      <c r="C30" s="13"/>
      <c r="D30" s="196"/>
      <c r="E30" s="249"/>
      <c r="F30" s="286"/>
      <c r="G30" s="201" t="s">
        <v>61</v>
      </c>
      <c r="H30" s="315">
        <v>6.5</v>
      </c>
      <c r="I30" s="127">
        <v>6.5</v>
      </c>
      <c r="J30" s="48">
        <v>6.5</v>
      </c>
      <c r="K30" s="64"/>
      <c r="L30" s="216"/>
      <c r="M30" s="223"/>
      <c r="N30" s="232"/>
      <c r="O30" s="197"/>
      <c r="P30" s="278"/>
    </row>
    <row r="31" spans="1:19" ht="30" customHeight="1" x14ac:dyDescent="0.2">
      <c r="A31" s="98"/>
      <c r="B31" s="20"/>
      <c r="C31" s="13"/>
      <c r="D31" s="180" t="s">
        <v>108</v>
      </c>
      <c r="E31" s="249"/>
      <c r="F31" s="286"/>
      <c r="G31" s="202"/>
      <c r="H31" s="230"/>
      <c r="I31" s="202"/>
      <c r="J31" s="65"/>
      <c r="K31" s="250" t="s">
        <v>54</v>
      </c>
      <c r="L31" s="251">
        <v>327</v>
      </c>
      <c r="M31" s="252">
        <v>1411</v>
      </c>
      <c r="N31" s="352" t="s">
        <v>128</v>
      </c>
      <c r="O31" s="253"/>
      <c r="P31" s="279"/>
    </row>
    <row r="32" spans="1:19" ht="14.25" customHeight="1" x14ac:dyDescent="0.2">
      <c r="A32" s="30"/>
      <c r="B32" s="23"/>
      <c r="C32" s="13"/>
      <c r="D32" s="348" t="s">
        <v>109</v>
      </c>
      <c r="E32" s="249"/>
      <c r="F32" s="286"/>
      <c r="G32" s="202"/>
      <c r="H32" s="230"/>
      <c r="I32" s="202"/>
      <c r="J32" s="65"/>
      <c r="K32" s="213" t="s">
        <v>57</v>
      </c>
      <c r="L32" s="217">
        <v>38</v>
      </c>
      <c r="M32" s="224" t="s">
        <v>92</v>
      </c>
      <c r="N32" s="352"/>
      <c r="O32" s="336"/>
      <c r="Q32" s="65"/>
    </row>
    <row r="33" spans="1:20" ht="23.25" customHeight="1" x14ac:dyDescent="0.2">
      <c r="A33" s="30"/>
      <c r="B33" s="23"/>
      <c r="C33" s="13"/>
      <c r="D33" s="348"/>
      <c r="E33" s="249"/>
      <c r="F33" s="286"/>
      <c r="G33" s="202"/>
      <c r="H33" s="230"/>
      <c r="I33" s="202"/>
      <c r="J33" s="65"/>
      <c r="K33" s="215" t="s">
        <v>66</v>
      </c>
      <c r="L33" s="229" t="s">
        <v>38</v>
      </c>
      <c r="M33" s="224" t="s">
        <v>38</v>
      </c>
      <c r="N33" s="352"/>
      <c r="O33" s="336"/>
      <c r="R33" s="65"/>
    </row>
    <row r="34" spans="1:20" ht="30" customHeight="1" x14ac:dyDescent="0.2">
      <c r="A34" s="30"/>
      <c r="B34" s="23"/>
      <c r="C34" s="13"/>
      <c r="D34" s="83" t="s">
        <v>110</v>
      </c>
      <c r="E34" s="249"/>
      <c r="F34" s="286"/>
      <c r="G34" s="202"/>
      <c r="H34" s="230"/>
      <c r="I34" s="202"/>
      <c r="J34" s="65"/>
      <c r="K34" s="214"/>
      <c r="L34" s="218"/>
      <c r="M34" s="225"/>
      <c r="N34" s="352"/>
      <c r="O34" s="193"/>
      <c r="P34" s="65"/>
    </row>
    <row r="35" spans="1:20" ht="15.75" customHeight="1" x14ac:dyDescent="0.2">
      <c r="A35" s="98"/>
      <c r="B35" s="20"/>
      <c r="C35" s="32"/>
      <c r="D35" s="348" t="s">
        <v>111</v>
      </c>
      <c r="E35" s="249"/>
      <c r="F35" s="286"/>
      <c r="G35" s="201"/>
      <c r="H35" s="209"/>
      <c r="I35" s="128"/>
      <c r="J35" s="212"/>
      <c r="K35" s="64"/>
      <c r="L35" s="216"/>
      <c r="M35" s="226"/>
      <c r="N35" s="352"/>
      <c r="O35" s="173"/>
      <c r="P35" s="65"/>
    </row>
    <row r="36" spans="1:20" ht="21" customHeight="1" x14ac:dyDescent="0.2">
      <c r="A36" s="98"/>
      <c r="B36" s="20"/>
      <c r="C36" s="13"/>
      <c r="D36" s="348"/>
      <c r="E36" s="249"/>
      <c r="F36" s="286"/>
      <c r="G36" s="127"/>
      <c r="H36" s="210"/>
      <c r="I36" s="46"/>
      <c r="J36" s="59"/>
      <c r="K36" s="64"/>
      <c r="L36" s="216"/>
      <c r="M36" s="226"/>
      <c r="N36" s="353"/>
      <c r="O36" s="173"/>
      <c r="P36" s="65"/>
    </row>
    <row r="37" spans="1:20" ht="22.5" customHeight="1" x14ac:dyDescent="0.2">
      <c r="A37" s="19"/>
      <c r="B37" s="23"/>
      <c r="C37" s="13"/>
      <c r="D37" s="175" t="s">
        <v>112</v>
      </c>
      <c r="E37" s="249"/>
      <c r="F37" s="286"/>
      <c r="G37" s="201"/>
      <c r="H37" s="209"/>
      <c r="I37" s="128"/>
      <c r="J37" s="57"/>
      <c r="K37" s="64"/>
      <c r="L37" s="219"/>
      <c r="M37" s="226"/>
      <c r="N37" s="342" t="s">
        <v>129</v>
      </c>
      <c r="O37" s="173"/>
    </row>
    <row r="38" spans="1:20" ht="30.75" customHeight="1" x14ac:dyDescent="0.2">
      <c r="A38" s="30"/>
      <c r="B38" s="23"/>
      <c r="C38" s="13"/>
      <c r="D38" s="84" t="s">
        <v>113</v>
      </c>
      <c r="E38" s="249"/>
      <c r="F38" s="286"/>
      <c r="G38" s="203"/>
      <c r="H38" s="211"/>
      <c r="I38" s="48"/>
      <c r="J38" s="57"/>
      <c r="K38" s="214"/>
      <c r="L38" s="220"/>
      <c r="M38" s="227"/>
      <c r="N38" s="343"/>
      <c r="O38" s="169"/>
      <c r="P38" s="65"/>
    </row>
    <row r="39" spans="1:20" ht="20.25" customHeight="1" x14ac:dyDescent="0.2">
      <c r="A39" s="30"/>
      <c r="B39" s="23"/>
      <c r="C39" s="13"/>
      <c r="D39" s="348" t="s">
        <v>114</v>
      </c>
      <c r="E39" s="249"/>
      <c r="F39" s="286"/>
      <c r="G39" s="203"/>
      <c r="H39" s="211"/>
      <c r="I39" s="48"/>
      <c r="J39" s="57"/>
      <c r="K39" s="64"/>
      <c r="L39" s="219"/>
      <c r="M39" s="226"/>
      <c r="N39" s="343"/>
      <c r="O39" s="173"/>
      <c r="P39" s="65"/>
      <c r="T39" s="65"/>
    </row>
    <row r="40" spans="1:20" ht="14.25" customHeight="1" thickBot="1" x14ac:dyDescent="0.25">
      <c r="A40" s="101"/>
      <c r="B40" s="26"/>
      <c r="C40" s="35"/>
      <c r="D40" s="349"/>
      <c r="E40" s="108"/>
      <c r="F40" s="80"/>
      <c r="G40" s="144" t="s">
        <v>13</v>
      </c>
      <c r="H40" s="143">
        <f>SUM(H25:H39)</f>
        <v>8573.1</v>
      </c>
      <c r="I40" s="136">
        <f>SUM(I25:I39)</f>
        <v>9484.4</v>
      </c>
      <c r="J40" s="143">
        <f>SUM(J25:J39)</f>
        <v>8968.7999999999975</v>
      </c>
      <c r="K40" s="174"/>
      <c r="L40" s="231"/>
      <c r="M40" s="228"/>
      <c r="N40" s="344"/>
      <c r="O40" s="233"/>
      <c r="T40" s="65"/>
    </row>
    <row r="41" spans="1:20" ht="28.5" customHeight="1" x14ac:dyDescent="0.2">
      <c r="A41" s="18" t="s">
        <v>6</v>
      </c>
      <c r="B41" s="21" t="s">
        <v>7</v>
      </c>
      <c r="C41" s="16" t="s">
        <v>7</v>
      </c>
      <c r="D41" s="91" t="s">
        <v>60</v>
      </c>
      <c r="E41" s="424" t="s">
        <v>17</v>
      </c>
      <c r="F41" s="390" t="s">
        <v>30</v>
      </c>
      <c r="G41" s="86" t="s">
        <v>37</v>
      </c>
      <c r="H41" s="137">
        <v>1300</v>
      </c>
      <c r="I41" s="45">
        <v>1300</v>
      </c>
      <c r="J41" s="47">
        <v>1237.0999999999999</v>
      </c>
      <c r="K41" s="290"/>
      <c r="L41" s="296"/>
      <c r="M41" s="291"/>
      <c r="N41" s="301"/>
      <c r="O41" s="345"/>
    </row>
    <row r="42" spans="1:20" ht="27.75" customHeight="1" x14ac:dyDescent="0.2">
      <c r="A42" s="98"/>
      <c r="B42" s="20"/>
      <c r="C42" s="13"/>
      <c r="D42" s="354" t="s">
        <v>115</v>
      </c>
      <c r="E42" s="425"/>
      <c r="F42" s="426"/>
      <c r="G42" s="79" t="s">
        <v>9</v>
      </c>
      <c r="H42" s="145">
        <v>1.1000000000000001</v>
      </c>
      <c r="I42" s="49">
        <v>1.1000000000000001</v>
      </c>
      <c r="J42" s="49">
        <v>1.1000000000000001</v>
      </c>
      <c r="K42" s="289" t="s">
        <v>58</v>
      </c>
      <c r="L42" s="297">
        <v>1</v>
      </c>
      <c r="M42" s="293">
        <v>1</v>
      </c>
      <c r="N42" s="360" t="s">
        <v>130</v>
      </c>
      <c r="O42" s="346"/>
    </row>
    <row r="43" spans="1:20" ht="14.25" customHeight="1" x14ac:dyDescent="0.2">
      <c r="A43" s="98"/>
      <c r="B43" s="20"/>
      <c r="C43" s="13"/>
      <c r="D43" s="355"/>
      <c r="E43" s="425"/>
      <c r="F43" s="426"/>
      <c r="G43" s="78" t="s">
        <v>26</v>
      </c>
      <c r="H43" s="139">
        <v>12.8</v>
      </c>
      <c r="I43" s="126">
        <v>12.8</v>
      </c>
      <c r="J43" s="49">
        <v>12.8</v>
      </c>
      <c r="L43" s="299"/>
      <c r="M43" s="292"/>
      <c r="N43" s="360"/>
      <c r="O43" s="346"/>
      <c r="P43" s="65"/>
      <c r="R43" s="65"/>
      <c r="S43" s="65"/>
    </row>
    <row r="44" spans="1:20" ht="14.25" customHeight="1" x14ac:dyDescent="0.2">
      <c r="A44" s="101"/>
      <c r="B44" s="26"/>
      <c r="C44" s="13"/>
      <c r="D44" s="348" t="s">
        <v>116</v>
      </c>
      <c r="E44" s="425"/>
      <c r="F44" s="426"/>
      <c r="G44" s="79" t="s">
        <v>19</v>
      </c>
      <c r="H44" s="145">
        <v>2.2999999999999998</v>
      </c>
      <c r="I44" s="50">
        <v>2.2999999999999998</v>
      </c>
      <c r="J44" s="49">
        <v>2.2999999999999998</v>
      </c>
      <c r="K44" s="361" t="s">
        <v>96</v>
      </c>
      <c r="L44" s="298">
        <v>1</v>
      </c>
      <c r="M44" s="294">
        <v>1</v>
      </c>
      <c r="N44" s="360"/>
      <c r="O44" s="346"/>
      <c r="P44" s="65"/>
    </row>
    <row r="45" spans="1:20" ht="14.25" customHeight="1" x14ac:dyDescent="0.2">
      <c r="A45" s="101"/>
      <c r="B45" s="26"/>
      <c r="C45" s="13"/>
      <c r="D45" s="348"/>
      <c r="E45" s="425"/>
      <c r="F45" s="426"/>
      <c r="G45" s="78" t="s">
        <v>33</v>
      </c>
      <c r="H45" s="139">
        <v>18.8</v>
      </c>
      <c r="I45" s="129">
        <v>18.8</v>
      </c>
      <c r="J45" s="170">
        <v>18.8</v>
      </c>
      <c r="K45" s="362"/>
      <c r="L45" s="299"/>
      <c r="M45" s="292"/>
      <c r="N45" s="360"/>
      <c r="O45" s="346"/>
    </row>
    <row r="46" spans="1:20" ht="15" customHeight="1" thickBot="1" x14ac:dyDescent="0.25">
      <c r="A46" s="102"/>
      <c r="B46" s="27"/>
      <c r="C46" s="36"/>
      <c r="D46" s="349"/>
      <c r="E46" s="93"/>
      <c r="F46" s="80"/>
      <c r="G46" s="146" t="s">
        <v>13</v>
      </c>
      <c r="H46" s="136">
        <f>SUM(H41:H45)</f>
        <v>1334.9999999999998</v>
      </c>
      <c r="I46" s="136">
        <f>SUM(I41:I45)</f>
        <v>1334.9999999999998</v>
      </c>
      <c r="J46" s="136">
        <f>SUM(J41:J45)</f>
        <v>1272.0999999999997</v>
      </c>
      <c r="K46" s="87"/>
      <c r="L46" s="300"/>
      <c r="M46" s="295"/>
      <c r="N46" s="334"/>
      <c r="O46" s="347"/>
    </row>
    <row r="47" spans="1:20" ht="28.5" customHeight="1" x14ac:dyDescent="0.2">
      <c r="A47" s="15" t="s">
        <v>6</v>
      </c>
      <c r="B47" s="22" t="s">
        <v>7</v>
      </c>
      <c r="C47" s="16" t="s">
        <v>8</v>
      </c>
      <c r="D47" s="91" t="s">
        <v>43</v>
      </c>
      <c r="E47" s="179"/>
      <c r="F47" s="156">
        <v>6</v>
      </c>
      <c r="G47" s="86"/>
      <c r="H47" s="137"/>
      <c r="I47" s="45"/>
      <c r="J47" s="45"/>
      <c r="K47" s="77" t="s">
        <v>59</v>
      </c>
      <c r="L47" s="62">
        <v>2</v>
      </c>
      <c r="M47" s="153">
        <v>5</v>
      </c>
      <c r="N47" s="184"/>
      <c r="O47" s="314"/>
      <c r="R47" s="65"/>
    </row>
    <row r="48" spans="1:20" ht="63.75" customHeight="1" x14ac:dyDescent="0.2">
      <c r="A48" s="98"/>
      <c r="B48" s="20"/>
      <c r="C48" s="13"/>
      <c r="D48" s="178" t="s">
        <v>117</v>
      </c>
      <c r="E48" s="312"/>
      <c r="F48" s="288"/>
      <c r="G48" s="85" t="s">
        <v>9</v>
      </c>
      <c r="H48" s="135">
        <v>47</v>
      </c>
      <c r="I48" s="46">
        <v>47</v>
      </c>
      <c r="J48" s="46">
        <v>47</v>
      </c>
      <c r="K48" s="39"/>
      <c r="L48" s="58"/>
      <c r="M48" s="154"/>
      <c r="N48" s="311" t="s">
        <v>97</v>
      </c>
      <c r="O48" s="316"/>
      <c r="Q48" s="65"/>
      <c r="R48" s="65"/>
      <c r="S48" s="65"/>
    </row>
    <row r="49" spans="1:17" ht="39.75" customHeight="1" x14ac:dyDescent="0.2">
      <c r="A49" s="98"/>
      <c r="B49" s="20"/>
      <c r="C49" s="13"/>
      <c r="D49" s="178" t="s">
        <v>70</v>
      </c>
      <c r="E49" s="256"/>
      <c r="F49" s="288"/>
      <c r="G49" s="78" t="s">
        <v>9</v>
      </c>
      <c r="H49" s="139"/>
      <c r="I49" s="51">
        <v>15</v>
      </c>
      <c r="J49" s="51">
        <v>15</v>
      </c>
      <c r="K49" s="39"/>
      <c r="L49" s="58"/>
      <c r="M49" s="154"/>
      <c r="N49" s="350" t="s">
        <v>131</v>
      </c>
      <c r="O49" s="351"/>
      <c r="Q49" s="65"/>
    </row>
    <row r="50" spans="1:17" ht="25.5" customHeight="1" x14ac:dyDescent="0.2">
      <c r="A50" s="98"/>
      <c r="B50" s="20"/>
      <c r="C50" s="13"/>
      <c r="D50" s="190"/>
      <c r="E50" s="171"/>
      <c r="F50" s="288"/>
      <c r="G50" s="78" t="s">
        <v>68</v>
      </c>
      <c r="H50" s="139"/>
      <c r="I50" s="51"/>
      <c r="J50" s="51">
        <v>6.5</v>
      </c>
      <c r="K50" s="39"/>
      <c r="L50" s="58"/>
      <c r="M50" s="189"/>
      <c r="N50" s="332" t="s">
        <v>132</v>
      </c>
      <c r="O50" s="333"/>
      <c r="Q50" s="65"/>
    </row>
    <row r="51" spans="1:17" ht="14.25" customHeight="1" thickBot="1" x14ac:dyDescent="0.25">
      <c r="A51" s="102"/>
      <c r="B51" s="27"/>
      <c r="C51" s="36"/>
      <c r="D51" s="176"/>
      <c r="E51" s="177"/>
      <c r="F51" s="287"/>
      <c r="G51" s="146" t="s">
        <v>13</v>
      </c>
      <c r="H51" s="136">
        <f>SUM(H47:H50)</f>
        <v>47</v>
      </c>
      <c r="I51" s="136">
        <f>SUM(I47:I50)</f>
        <v>62</v>
      </c>
      <c r="J51" s="136">
        <f>SUM(J48:J50)</f>
        <v>68.5</v>
      </c>
      <c r="K51" s="39"/>
      <c r="L51" s="58"/>
      <c r="M51" s="154"/>
      <c r="N51" s="334"/>
      <c r="O51" s="335"/>
    </row>
    <row r="52" spans="1:17" ht="14.25" customHeight="1" thickBot="1" x14ac:dyDescent="0.25">
      <c r="A52" s="12" t="s">
        <v>6</v>
      </c>
      <c r="B52" s="88" t="s">
        <v>7</v>
      </c>
      <c r="C52" s="439" t="s">
        <v>12</v>
      </c>
      <c r="D52" s="358"/>
      <c r="E52" s="358"/>
      <c r="F52" s="358"/>
      <c r="G52" s="359"/>
      <c r="H52" s="122">
        <f>H51+H40+H46</f>
        <v>9955.1</v>
      </c>
      <c r="I52" s="123">
        <f>I51+I46+I40</f>
        <v>10881.4</v>
      </c>
      <c r="J52" s="172">
        <f>J51+J46+J40</f>
        <v>10309.399999999998</v>
      </c>
      <c r="K52" s="444"/>
      <c r="L52" s="445"/>
      <c r="M52" s="445"/>
      <c r="N52" s="445"/>
      <c r="O52" s="446"/>
    </row>
    <row r="53" spans="1:17" ht="14.25" customHeight="1" thickBot="1" x14ac:dyDescent="0.25">
      <c r="A53" s="8" t="s">
        <v>6</v>
      </c>
      <c r="B53" s="442" t="s">
        <v>14</v>
      </c>
      <c r="C53" s="442"/>
      <c r="D53" s="442"/>
      <c r="E53" s="442"/>
      <c r="F53" s="442"/>
      <c r="G53" s="443"/>
      <c r="H53" s="17">
        <f>H52+H23</f>
        <v>11171.900000000001</v>
      </c>
      <c r="I53" s="124">
        <f>I52+I23</f>
        <v>12170.9</v>
      </c>
      <c r="J53" s="124">
        <f>J52+J23</f>
        <v>11598.169999999998</v>
      </c>
      <c r="K53" s="447"/>
      <c r="L53" s="448"/>
      <c r="M53" s="448"/>
      <c r="N53" s="448"/>
      <c r="O53" s="449"/>
    </row>
    <row r="54" spans="1:17" ht="14.25" customHeight="1" thickBot="1" x14ac:dyDescent="0.25">
      <c r="A54" s="25" t="s">
        <v>11</v>
      </c>
      <c r="B54" s="450" t="s">
        <v>15</v>
      </c>
      <c r="C54" s="450"/>
      <c r="D54" s="450"/>
      <c r="E54" s="450"/>
      <c r="F54" s="450"/>
      <c r="G54" s="451"/>
      <c r="H54" s="103">
        <f t="shared" ref="H54:J54" si="1">H53</f>
        <v>11171.900000000001</v>
      </c>
      <c r="I54" s="67">
        <f>I53</f>
        <v>12170.9</v>
      </c>
      <c r="J54" s="24">
        <f t="shared" si="1"/>
        <v>11598.169999999998</v>
      </c>
      <c r="K54" s="459"/>
      <c r="L54" s="460"/>
      <c r="M54" s="460"/>
      <c r="N54" s="460"/>
      <c r="O54" s="461"/>
    </row>
    <row r="55" spans="1:17" ht="15" customHeight="1" x14ac:dyDescent="0.2">
      <c r="A55" s="412" t="s">
        <v>72</v>
      </c>
      <c r="B55" s="412"/>
      <c r="C55" s="412"/>
      <c r="D55" s="412"/>
      <c r="E55" s="412"/>
      <c r="F55" s="412"/>
      <c r="G55" s="412"/>
      <c r="H55" s="412"/>
      <c r="I55" s="412"/>
      <c r="J55" s="1"/>
      <c r="K55" s="1"/>
      <c r="L55" s="1"/>
      <c r="M55" s="1"/>
      <c r="N55" s="185"/>
    </row>
    <row r="56" spans="1:17" ht="15" customHeight="1" x14ac:dyDescent="0.2">
      <c r="A56" s="413" t="s">
        <v>73</v>
      </c>
      <c r="B56" s="413"/>
      <c r="C56" s="413"/>
      <c r="D56" s="413"/>
      <c r="E56" s="413"/>
      <c r="F56" s="413"/>
      <c r="G56" s="413"/>
      <c r="H56" s="413"/>
      <c r="I56" s="413"/>
      <c r="J56" s="1"/>
      <c r="K56" s="1"/>
      <c r="L56" s="1"/>
      <c r="M56" s="1"/>
      <c r="N56" s="185"/>
    </row>
    <row r="57" spans="1:17" ht="16.5" customHeight="1" thickBot="1" x14ac:dyDescent="0.25">
      <c r="A57" s="441" t="s">
        <v>20</v>
      </c>
      <c r="B57" s="441"/>
      <c r="C57" s="441"/>
      <c r="D57" s="441"/>
      <c r="E57" s="441"/>
      <c r="F57" s="441"/>
      <c r="G57" s="441"/>
      <c r="H57" s="441"/>
      <c r="I57" s="441"/>
      <c r="J57" s="441"/>
      <c r="K57" s="63"/>
      <c r="L57" s="63"/>
      <c r="M57" s="63"/>
      <c r="N57" s="186"/>
    </row>
    <row r="58" spans="1:17" ht="45.75" customHeight="1" x14ac:dyDescent="0.2">
      <c r="A58" s="452" t="s">
        <v>18</v>
      </c>
      <c r="B58" s="453"/>
      <c r="C58" s="453"/>
      <c r="D58" s="453"/>
      <c r="E58" s="453"/>
      <c r="F58" s="453"/>
      <c r="G58" s="454"/>
      <c r="H58" s="130" t="s">
        <v>83</v>
      </c>
      <c r="I58" s="131" t="s">
        <v>84</v>
      </c>
      <c r="J58" s="132" t="s">
        <v>85</v>
      </c>
      <c r="K58" s="55"/>
      <c r="L58" s="455"/>
      <c r="M58" s="455"/>
      <c r="N58" s="455"/>
      <c r="O58" s="194"/>
    </row>
    <row r="59" spans="1:17" x14ac:dyDescent="0.2">
      <c r="A59" s="456" t="s">
        <v>28</v>
      </c>
      <c r="B59" s="457"/>
      <c r="C59" s="457"/>
      <c r="D59" s="457"/>
      <c r="E59" s="457"/>
      <c r="F59" s="457"/>
      <c r="G59" s="458"/>
      <c r="H59" s="41">
        <f ca="1">SUM(H60:H64)</f>
        <v>11156.8</v>
      </c>
      <c r="I59" s="120">
        <f>SUM(I60:I64)</f>
        <v>11292.6</v>
      </c>
      <c r="J59" s="42">
        <f>SUM(J60:J64)</f>
        <v>11071.47</v>
      </c>
      <c r="K59" s="56"/>
      <c r="L59" s="440"/>
      <c r="M59" s="440"/>
      <c r="N59" s="440"/>
    </row>
    <row r="60" spans="1:17" x14ac:dyDescent="0.2">
      <c r="A60" s="495" t="s">
        <v>21</v>
      </c>
      <c r="B60" s="496"/>
      <c r="C60" s="496"/>
      <c r="D60" s="496"/>
      <c r="E60" s="496"/>
      <c r="F60" s="496"/>
      <c r="G60" s="497"/>
      <c r="H60" s="112">
        <f>SUMIF(G10:G50,"sb",H10:H50)</f>
        <v>8682.6</v>
      </c>
      <c r="I60" s="115">
        <f>SUMIF(G9:G50,"sb",I9:I50)</f>
        <v>8770.3000000000011</v>
      </c>
      <c r="J60" s="52">
        <f>SUMIF(G9:G50,"sb",J9:J50)</f>
        <v>8685.77</v>
      </c>
      <c r="K60" s="57"/>
      <c r="L60" s="438"/>
      <c r="M60" s="438"/>
      <c r="N60" s="438"/>
    </row>
    <row r="61" spans="1:17" ht="12.75" customHeight="1" x14ac:dyDescent="0.2">
      <c r="A61" s="504" t="s">
        <v>27</v>
      </c>
      <c r="B61" s="505"/>
      <c r="C61" s="505"/>
      <c r="D61" s="505"/>
      <c r="E61" s="505"/>
      <c r="F61" s="505"/>
      <c r="G61" s="506"/>
      <c r="H61" s="111">
        <f>SUMIF(G10:G50,"SB(SP)",H10:H50)</f>
        <v>1148.9000000000001</v>
      </c>
      <c r="I61" s="116">
        <f>SUMIF(G10:G45,"sb(sp)",I10:I45)</f>
        <v>1197</v>
      </c>
      <c r="J61" s="53">
        <f>SUMIF(G10:G50,"sb(sp)",J10:J50)</f>
        <v>1123.3</v>
      </c>
      <c r="K61" s="57"/>
      <c r="L61" s="438"/>
      <c r="M61" s="438"/>
      <c r="N61" s="438"/>
    </row>
    <row r="62" spans="1:17" s="5" customFormat="1" ht="12.75" customHeight="1" x14ac:dyDescent="0.2">
      <c r="A62" s="435" t="s">
        <v>36</v>
      </c>
      <c r="B62" s="436"/>
      <c r="C62" s="436"/>
      <c r="D62" s="436"/>
      <c r="E62" s="436"/>
      <c r="F62" s="436"/>
      <c r="G62" s="437"/>
      <c r="H62" s="109">
        <f>SUMIF(G10:G45,G41,H10:H45)</f>
        <v>1300</v>
      </c>
      <c r="I62" s="113">
        <f>SUMIF(G10:G45,"sb(vb)",I10:I45)</f>
        <v>1300</v>
      </c>
      <c r="J62" s="40">
        <f>SUMIF(G10:G50,"sb(vb)",J10:J50)</f>
        <v>1237.0999999999999</v>
      </c>
      <c r="K62" s="57"/>
      <c r="L62" s="438"/>
      <c r="M62" s="438"/>
      <c r="N62" s="438"/>
      <c r="O62" s="195"/>
    </row>
    <row r="63" spans="1:17" s="5" customFormat="1" ht="12.75" customHeight="1" x14ac:dyDescent="0.2">
      <c r="A63" s="507" t="s">
        <v>62</v>
      </c>
      <c r="B63" s="508"/>
      <c r="C63" s="508"/>
      <c r="D63" s="508"/>
      <c r="E63" s="508"/>
      <c r="F63" s="508"/>
      <c r="G63" s="509"/>
      <c r="H63" s="109">
        <f ca="1">SUMIF(G10:G48,"sb(l)",H10:H47)</f>
        <v>6.5</v>
      </c>
      <c r="I63" s="113">
        <f>SUMIF(G10:G50,"SB(L)",I10:I50)</f>
        <v>6.5</v>
      </c>
      <c r="J63" s="40">
        <f>SUMIF(G10:G50,"SB(L)",J10:J50)</f>
        <v>6.5</v>
      </c>
      <c r="K63" s="57"/>
      <c r="L63" s="110"/>
      <c r="M63" s="110"/>
      <c r="N63" s="187"/>
      <c r="O63" s="195"/>
    </row>
    <row r="64" spans="1:17" ht="12.75" customHeight="1" x14ac:dyDescent="0.2">
      <c r="A64" s="492" t="s">
        <v>34</v>
      </c>
      <c r="B64" s="493"/>
      <c r="C64" s="493"/>
      <c r="D64" s="493"/>
      <c r="E64" s="493"/>
      <c r="F64" s="493"/>
      <c r="G64" s="494"/>
      <c r="H64" s="111">
        <f>SUMIF(G10:G45,"sb(p)",H10:H45)</f>
        <v>18.8</v>
      </c>
      <c r="I64" s="114">
        <f>SUMIF(G9:G45,"sb(p)",I9:I45)</f>
        <v>18.8</v>
      </c>
      <c r="J64" s="53">
        <f>SUMIF(G9:G50,"sb(p)",J9:J50)</f>
        <v>18.8</v>
      </c>
      <c r="K64" s="57"/>
      <c r="L64" s="438"/>
      <c r="M64" s="438"/>
      <c r="N64" s="438"/>
    </row>
    <row r="65" spans="1:14" x14ac:dyDescent="0.2">
      <c r="A65" s="456" t="s">
        <v>29</v>
      </c>
      <c r="B65" s="457"/>
      <c r="C65" s="457"/>
      <c r="D65" s="457"/>
      <c r="E65" s="457"/>
      <c r="F65" s="457"/>
      <c r="G65" s="458"/>
      <c r="H65" s="43">
        <f>SUM(H66:H67)</f>
        <v>15.100000000000001</v>
      </c>
      <c r="I65" s="117">
        <f ca="1">SUM(I66:I68)</f>
        <v>878.3</v>
      </c>
      <c r="J65" s="54">
        <f>SUM(J66:J68)</f>
        <v>526.70000000000005</v>
      </c>
      <c r="K65" s="56"/>
      <c r="L65" s="440"/>
      <c r="M65" s="440"/>
      <c r="N65" s="440"/>
    </row>
    <row r="66" spans="1:14" x14ac:dyDescent="0.2">
      <c r="A66" s="495" t="s">
        <v>22</v>
      </c>
      <c r="B66" s="496"/>
      <c r="C66" s="496"/>
      <c r="D66" s="496"/>
      <c r="E66" s="496"/>
      <c r="F66" s="496"/>
      <c r="G66" s="497"/>
      <c r="H66" s="112">
        <f>SUMIF(G10:G45,"es",H10:H45)</f>
        <v>12.8</v>
      </c>
      <c r="I66" s="115">
        <f>SUMIF(G9:G45,"es",I9:I45)</f>
        <v>411.8</v>
      </c>
      <c r="J66" s="52">
        <f>SUMIF(G9:G50,"es",J9:J50)</f>
        <v>241.10000000000002</v>
      </c>
      <c r="K66" s="57"/>
      <c r="L66" s="438"/>
      <c r="M66" s="438"/>
      <c r="N66" s="438"/>
    </row>
    <row r="67" spans="1:14" x14ac:dyDescent="0.2">
      <c r="A67" s="495" t="s">
        <v>23</v>
      </c>
      <c r="B67" s="496"/>
      <c r="C67" s="496"/>
      <c r="D67" s="496"/>
      <c r="E67" s="496"/>
      <c r="F67" s="496"/>
      <c r="G67" s="497"/>
      <c r="H67" s="112">
        <f>SUMIF(G10:G45,"lrvb",H10:H45)</f>
        <v>2.2999999999999998</v>
      </c>
      <c r="I67" s="115">
        <f>SUMIF(G9:G45,"lrvb",I9:I45)</f>
        <v>202.70000000000002</v>
      </c>
      <c r="J67" s="52">
        <f>SUMIF(G9:G50,"lrvb",J9:J50)</f>
        <v>279.10000000000002</v>
      </c>
      <c r="K67" s="57"/>
      <c r="L67" s="438"/>
      <c r="M67" s="438"/>
      <c r="N67" s="438"/>
    </row>
    <row r="68" spans="1:14" x14ac:dyDescent="0.2">
      <c r="A68" s="501" t="s">
        <v>69</v>
      </c>
      <c r="B68" s="502"/>
      <c r="C68" s="502"/>
      <c r="D68" s="502"/>
      <c r="E68" s="502"/>
      <c r="F68" s="502"/>
      <c r="G68" s="503"/>
      <c r="H68" s="104"/>
      <c r="I68" s="118">
        <f ca="1">SUMIF(G10:G48,"kt",I10:I47)</f>
        <v>263.8</v>
      </c>
      <c r="J68" s="52">
        <f>SUMIF(G10:G50,"kt",J10:J50)</f>
        <v>6.5</v>
      </c>
      <c r="K68" s="57"/>
      <c r="L68" s="110"/>
      <c r="M68" s="110"/>
      <c r="N68" s="187"/>
    </row>
    <row r="69" spans="1:14" ht="13.5" thickBot="1" x14ac:dyDescent="0.25">
      <c r="A69" s="498" t="s">
        <v>13</v>
      </c>
      <c r="B69" s="499"/>
      <c r="C69" s="499"/>
      <c r="D69" s="499"/>
      <c r="E69" s="499"/>
      <c r="F69" s="499"/>
      <c r="G69" s="500"/>
      <c r="H69" s="147">
        <f ca="1">H65+H59</f>
        <v>11171.9</v>
      </c>
      <c r="I69" s="121">
        <f ca="1">I65+I59</f>
        <v>12170.9</v>
      </c>
      <c r="J69" s="136">
        <f>J65+J59</f>
        <v>11598.17</v>
      </c>
      <c r="K69" s="56"/>
      <c r="L69" s="440"/>
      <c r="M69" s="440"/>
      <c r="N69" s="440"/>
    </row>
    <row r="70" spans="1:14" x14ac:dyDescent="0.2">
      <c r="I70" s="106"/>
      <c r="J70" s="106"/>
    </row>
    <row r="71" spans="1:14" x14ac:dyDescent="0.2">
      <c r="H71" s="106"/>
    </row>
  </sheetData>
  <mergeCells count="99">
    <mergeCell ref="A64:G64"/>
    <mergeCell ref="L64:N64"/>
    <mergeCell ref="A60:G60"/>
    <mergeCell ref="L60:N60"/>
    <mergeCell ref="A69:G69"/>
    <mergeCell ref="L69:N69"/>
    <mergeCell ref="A65:G65"/>
    <mergeCell ref="L65:N65"/>
    <mergeCell ref="A66:G66"/>
    <mergeCell ref="L66:N66"/>
    <mergeCell ref="A67:G67"/>
    <mergeCell ref="L67:N67"/>
    <mergeCell ref="A68:G68"/>
    <mergeCell ref="A61:G61"/>
    <mergeCell ref="L61:N61"/>
    <mergeCell ref="A63:G63"/>
    <mergeCell ref="O21:O22"/>
    <mergeCell ref="D4:D6"/>
    <mergeCell ref="E4:E6"/>
    <mergeCell ref="H5:H6"/>
    <mergeCell ref="L5:L6"/>
    <mergeCell ref="N4:N6"/>
    <mergeCell ref="O12:O13"/>
    <mergeCell ref="O14:O15"/>
    <mergeCell ref="O16:O17"/>
    <mergeCell ref="N12:N13"/>
    <mergeCell ref="K12:K13"/>
    <mergeCell ref="D16:D17"/>
    <mergeCell ref="O4:O6"/>
    <mergeCell ref="F18:F22"/>
    <mergeCell ref="D14:D15"/>
    <mergeCell ref="A62:G62"/>
    <mergeCell ref="L62:N62"/>
    <mergeCell ref="C52:G52"/>
    <mergeCell ref="L59:N59"/>
    <mergeCell ref="A57:J57"/>
    <mergeCell ref="B53:G53"/>
    <mergeCell ref="K52:O52"/>
    <mergeCell ref="K53:O53"/>
    <mergeCell ref="B54:G54"/>
    <mergeCell ref="A58:G58"/>
    <mergeCell ref="L58:N58"/>
    <mergeCell ref="A59:G59"/>
    <mergeCell ref="K54:O54"/>
    <mergeCell ref="A1:O1"/>
    <mergeCell ref="A2:O2"/>
    <mergeCell ref="A55:I55"/>
    <mergeCell ref="A56:I56"/>
    <mergeCell ref="A7:A8"/>
    <mergeCell ref="B7:J8"/>
    <mergeCell ref="M5:M6"/>
    <mergeCell ref="E41:E45"/>
    <mergeCell ref="F41:F45"/>
    <mergeCell ref="D39:D40"/>
    <mergeCell ref="D32:D33"/>
    <mergeCell ref="D35:D36"/>
    <mergeCell ref="E18:E22"/>
    <mergeCell ref="L12:L13"/>
    <mergeCell ref="F16:F17"/>
    <mergeCell ref="A4:A6"/>
    <mergeCell ref="B4:B6"/>
    <mergeCell ref="C4:C6"/>
    <mergeCell ref="C9:O9"/>
    <mergeCell ref="K5:K6"/>
    <mergeCell ref="F4:F6"/>
    <mergeCell ref="G4:G6"/>
    <mergeCell ref="H4:J4"/>
    <mergeCell ref="J5:J6"/>
    <mergeCell ref="N8:O8"/>
    <mergeCell ref="K4:M4"/>
    <mergeCell ref="M3:N3"/>
    <mergeCell ref="D21:D22"/>
    <mergeCell ref="N21:N22"/>
    <mergeCell ref="I5:I6"/>
    <mergeCell ref="M12:M13"/>
    <mergeCell ref="K16:K17"/>
    <mergeCell ref="L16:L17"/>
    <mergeCell ref="M16:M17"/>
    <mergeCell ref="N16:N17"/>
    <mergeCell ref="K14:K15"/>
    <mergeCell ref="L14:L15"/>
    <mergeCell ref="M14:M15"/>
    <mergeCell ref="N14:N15"/>
    <mergeCell ref="E14:E15"/>
    <mergeCell ref="F14:F15"/>
    <mergeCell ref="E16:E17"/>
    <mergeCell ref="N50:O51"/>
    <mergeCell ref="O32:O33"/>
    <mergeCell ref="N23:O23"/>
    <mergeCell ref="C24:O24"/>
    <mergeCell ref="N37:N40"/>
    <mergeCell ref="O41:O46"/>
    <mergeCell ref="D44:D46"/>
    <mergeCell ref="N49:O49"/>
    <mergeCell ref="N31:N36"/>
    <mergeCell ref="D42:D43"/>
    <mergeCell ref="C23:G23"/>
    <mergeCell ref="N42:N46"/>
    <mergeCell ref="K44:K45"/>
  </mergeCells>
  <printOptions horizontalCentered="1"/>
  <pageMargins left="0" right="0" top="0.39370078740157483" bottom="0.39370078740157483" header="0.31496062992125984" footer="0.31496062992125984"/>
  <pageSetup paperSize="9" scale="95" orientation="landscape" r:id="rId1"/>
  <rowBreaks count="3" manualBreakCount="3">
    <brk id="10" max="14" man="1"/>
    <brk id="17" max="14" man="1"/>
    <brk id="2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3" sqref="B33"/>
    </sheetView>
  </sheetViews>
  <sheetFormatPr defaultRowHeight="15.75" x14ac:dyDescent="0.25"/>
  <cols>
    <col min="1" max="1" width="22.7109375" style="73" customWidth="1"/>
    <col min="2" max="2" width="60.7109375" style="73" customWidth="1"/>
    <col min="3" max="16384" width="9.140625" style="73"/>
  </cols>
  <sheetData>
    <row r="1" spans="1:2" x14ac:dyDescent="0.25">
      <c r="A1" s="510" t="s">
        <v>45</v>
      </c>
      <c r="B1" s="510"/>
    </row>
    <row r="2" spans="1:2" ht="31.5" x14ac:dyDescent="0.25">
      <c r="A2" s="74" t="s">
        <v>4</v>
      </c>
      <c r="B2" s="75" t="s">
        <v>46</v>
      </c>
    </row>
    <row r="3" spans="1:2" x14ac:dyDescent="0.25">
      <c r="A3" s="74">
        <v>1</v>
      </c>
      <c r="B3" s="75" t="s">
        <v>47</v>
      </c>
    </row>
    <row r="4" spans="1:2" x14ac:dyDescent="0.25">
      <c r="A4" s="74">
        <v>2</v>
      </c>
      <c r="B4" s="75" t="s">
        <v>48</v>
      </c>
    </row>
    <row r="5" spans="1:2" x14ac:dyDescent="0.25">
      <c r="A5" s="74">
        <v>3</v>
      </c>
      <c r="B5" s="75" t="s">
        <v>49</v>
      </c>
    </row>
    <row r="6" spans="1:2" x14ac:dyDescent="0.25">
      <c r="A6" s="74">
        <v>4</v>
      </c>
      <c r="B6" s="75" t="s">
        <v>50</v>
      </c>
    </row>
    <row r="7" spans="1:2" x14ac:dyDescent="0.25">
      <c r="A7" s="74">
        <v>5</v>
      </c>
      <c r="B7" s="75" t="s">
        <v>51</v>
      </c>
    </row>
    <row r="8" spans="1:2" x14ac:dyDescent="0.25">
      <c r="A8" s="74">
        <v>6</v>
      </c>
      <c r="B8" s="75" t="s">
        <v>52</v>
      </c>
    </row>
    <row r="9" spans="1:2" ht="15.75" customHeight="1" x14ac:dyDescent="0.25"/>
    <row r="10" spans="1:2" ht="15.75" customHeight="1" x14ac:dyDescent="0.25">
      <c r="A10" s="511" t="s">
        <v>53</v>
      </c>
      <c r="B10" s="511"/>
    </row>
  </sheetData>
  <mergeCells count="2">
    <mergeCell ref="A1:B1"/>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Aprašymas</vt:lpstr>
      <vt:lpstr>Priemonių suvestinė</vt:lpstr>
      <vt:lpstr>Asignavimų valdytojų kodai</vt:lpstr>
      <vt:lpstr>Aprašymas!Print_Area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Virginija Palaimiene</cp:lastModifiedBy>
  <cp:lastPrinted>2014-03-18T06:36:36Z</cp:lastPrinted>
  <dcterms:created xsi:type="dcterms:W3CDTF">2004-04-19T12:01:47Z</dcterms:created>
  <dcterms:modified xsi:type="dcterms:W3CDTF">2014-04-01T12:54:51Z</dcterms:modified>
</cp:coreProperties>
</file>