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95" windowWidth="19200" windowHeight="11400" tabRatio="723"/>
  </bookViews>
  <sheets>
    <sheet name="Aprašymas" sheetId="36" r:id="rId1"/>
    <sheet name="Priemonių suvestinė" sheetId="34" r:id="rId2"/>
    <sheet name="Asignavimu valdytojų kodai" sheetId="35" state="hidden" r:id="rId3"/>
  </sheets>
  <externalReferences>
    <externalReference r:id="rId4"/>
  </externalReferences>
  <definedNames>
    <definedName name="_xlnm.Print_Area" localSheetId="0">Aprašymas!$A$1:$E$128</definedName>
    <definedName name="_xlnm.Print_Area" localSheetId="1">'Priemonių suvestinė'!$A$1:$O$127</definedName>
    <definedName name="_xlnm.Print_Titles" localSheetId="1">'Priemonių suvestinė'!$4:$6</definedName>
  </definedNames>
  <calcPr calcId="145621"/>
</workbook>
</file>

<file path=xl/calcChain.xml><?xml version="1.0" encoding="utf-8"?>
<calcChain xmlns="http://schemas.openxmlformats.org/spreadsheetml/2006/main">
  <c r="I126" i="34" l="1"/>
  <c r="I125" i="34"/>
  <c r="I123" i="34"/>
  <c r="I122" i="34"/>
  <c r="I121" i="34"/>
  <c r="I119" i="34"/>
  <c r="I104" i="34"/>
  <c r="I69" i="34"/>
  <c r="I61" i="34"/>
  <c r="I29" i="34"/>
  <c r="H61" i="34"/>
  <c r="H29" i="34"/>
  <c r="I124" i="34" l="1"/>
  <c r="I83" i="34"/>
  <c r="J53" i="34" l="1"/>
  <c r="J52" i="34"/>
  <c r="J51" i="34"/>
  <c r="J61" i="34" l="1"/>
  <c r="J87" i="34"/>
  <c r="J85" i="34"/>
  <c r="J63" i="34"/>
  <c r="J69" i="34" s="1"/>
  <c r="J73" i="34"/>
  <c r="J126" i="34" l="1"/>
  <c r="J125" i="34"/>
  <c r="J122" i="34"/>
  <c r="J123" i="34"/>
  <c r="J121" i="34"/>
  <c r="J120" i="34"/>
  <c r="J119" i="34"/>
  <c r="J118" i="34"/>
  <c r="J108" i="34"/>
  <c r="J106" i="34"/>
  <c r="J91" i="34"/>
  <c r="J96" i="34" s="1"/>
  <c r="J44" i="34"/>
  <c r="J42" i="34"/>
  <c r="J40" i="34"/>
  <c r="J45" i="34" l="1"/>
  <c r="J109" i="34"/>
  <c r="J124" i="34"/>
  <c r="J117" i="34"/>
  <c r="J116" i="34" s="1"/>
  <c r="J36" i="34"/>
  <c r="J33" i="34"/>
  <c r="J31" i="34"/>
  <c r="J29" i="34"/>
  <c r="J37" i="34" l="1"/>
  <c r="J46" i="34" s="1"/>
  <c r="J127" i="34"/>
  <c r="H126" i="34" l="1"/>
  <c r="H125" i="34"/>
  <c r="H123" i="34"/>
  <c r="H118" i="34"/>
  <c r="H122" i="34"/>
  <c r="H121" i="34"/>
  <c r="H120" i="34"/>
  <c r="H119" i="34"/>
  <c r="H104" i="34"/>
  <c r="H108" i="34"/>
  <c r="H106" i="34"/>
  <c r="H95" i="34"/>
  <c r="I93" i="34"/>
  <c r="H93" i="34"/>
  <c r="H91" i="34"/>
  <c r="H87" i="34"/>
  <c r="H85" i="34"/>
  <c r="H83" i="34"/>
  <c r="H80" i="34"/>
  <c r="H124" i="34" l="1"/>
  <c r="H117" i="34"/>
  <c r="H116" i="34" s="1"/>
  <c r="H96" i="34"/>
  <c r="H109" i="34"/>
  <c r="H127" i="34" l="1"/>
  <c r="H73" i="34"/>
  <c r="H69" i="34"/>
  <c r="H36" i="34"/>
  <c r="H37" i="34" s="1"/>
  <c r="H44" i="34"/>
  <c r="H40" i="34"/>
  <c r="H33" i="34"/>
  <c r="H31" i="34"/>
  <c r="I41" i="34" l="1"/>
  <c r="I120" i="34" s="1"/>
  <c r="L15" i="34" l="1"/>
  <c r="I74" i="34" l="1"/>
  <c r="I70" i="34"/>
  <c r="I118" i="34" s="1"/>
  <c r="I117" i="34" s="1"/>
  <c r="I116" i="34" s="1"/>
  <c r="I127" i="34" s="1"/>
  <c r="I73" i="34" l="1"/>
  <c r="I108" i="34" l="1"/>
  <c r="I106" i="34"/>
  <c r="I109" i="34" s="1"/>
  <c r="I95" i="34"/>
  <c r="I91" i="34"/>
  <c r="I87" i="34"/>
  <c r="I85" i="34"/>
  <c r="I80" i="34"/>
  <c r="I78" i="34"/>
  <c r="H78" i="34"/>
  <c r="I44" i="34"/>
  <c r="I42" i="34"/>
  <c r="H42" i="34"/>
  <c r="H45" i="34" s="1"/>
  <c r="H46" i="34" s="1"/>
  <c r="I40" i="34"/>
  <c r="I36" i="34"/>
  <c r="I33" i="34"/>
  <c r="I31" i="34"/>
  <c r="I96" i="34" l="1"/>
  <c r="I37" i="34"/>
  <c r="I45" i="34"/>
  <c r="I88" i="34"/>
  <c r="J88" i="34"/>
  <c r="J110" i="34" s="1"/>
  <c r="J111" i="34" s="1"/>
  <c r="H88" i="34"/>
  <c r="H110" i="34" s="1"/>
  <c r="I110" i="34" l="1"/>
  <c r="I111" i="34" s="1"/>
  <c r="I46" i="34"/>
  <c r="H111" i="34" l="1"/>
</calcChain>
</file>

<file path=xl/sharedStrings.xml><?xml version="1.0" encoding="utf-8"?>
<sst xmlns="http://schemas.openxmlformats.org/spreadsheetml/2006/main" count="468" uniqueCount="322">
  <si>
    <r>
      <t xml:space="preserve">Gautinos lėšos iš kitų savivaldybių atsiskaitymui už atvykusius mokinius </t>
    </r>
    <r>
      <rPr>
        <b/>
        <sz val="10"/>
        <rFont val="Times New Roman"/>
        <family val="1"/>
      </rPr>
      <t>SB(MK)</t>
    </r>
  </si>
  <si>
    <r>
      <t xml:space="preserve">Valstybės biudžeto lėšos </t>
    </r>
    <r>
      <rPr>
        <b/>
        <sz val="10"/>
        <rFont val="Times New Roman"/>
        <family val="1"/>
      </rPr>
      <t>LRVB</t>
    </r>
  </si>
  <si>
    <t>Finansavimo šaltinių suvestinė</t>
  </si>
  <si>
    <t>Finansavimo šaltiniai</t>
  </si>
  <si>
    <t>I</t>
  </si>
  <si>
    <t>LRVB</t>
  </si>
  <si>
    <t>ES</t>
  </si>
  <si>
    <t>PF</t>
  </si>
  <si>
    <t>08</t>
  </si>
  <si>
    <t>10</t>
  </si>
  <si>
    <t>Iš viso tikslui:</t>
  </si>
  <si>
    <t>Iš viso programai:</t>
  </si>
  <si>
    <t>Programos tikslo kodas</t>
  </si>
  <si>
    <t>SB(MK)</t>
  </si>
  <si>
    <t>Uždavinio kodas</t>
  </si>
  <si>
    <t>Priemonės kodas</t>
  </si>
  <si>
    <t>Priemonės požymis</t>
  </si>
  <si>
    <t>Asignavimų valdytojo kodas</t>
  </si>
  <si>
    <t>Finansavimo šaltinis</t>
  </si>
  <si>
    <t>01</t>
  </si>
  <si>
    <t>SB</t>
  </si>
  <si>
    <t>Iš viso:</t>
  </si>
  <si>
    <t>02</t>
  </si>
  <si>
    <t>SB(VB)</t>
  </si>
  <si>
    <t>03</t>
  </si>
  <si>
    <t>Iš viso uždaviniui:</t>
  </si>
  <si>
    <t>04</t>
  </si>
  <si>
    <t>05</t>
  </si>
  <si>
    <t>06</t>
  </si>
  <si>
    <t>Pavadinimas</t>
  </si>
  <si>
    <t>SAVIVALDYBĖS  LĖŠOS, IŠ VISO:</t>
  </si>
  <si>
    <t>KITI ŠALTINIAI, IŠ VISO:</t>
  </si>
  <si>
    <t>IŠ VISO:</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</si>
  <si>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</si>
  <si>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</si>
  <si>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Europos Sąjungos paramos lėšos </t>
    </r>
    <r>
      <rPr>
        <b/>
        <sz val="10"/>
        <rFont val="Times New Roman"/>
        <family val="1"/>
      </rPr>
      <t>ES</t>
    </r>
  </si>
  <si>
    <t>1</t>
  </si>
  <si>
    <t>2</t>
  </si>
  <si>
    <r>
      <t xml:space="preserve">Pajamų įmokos už paslaugas </t>
    </r>
    <r>
      <rPr>
        <b/>
        <sz val="10"/>
        <rFont val="Times New Roman"/>
        <family val="1"/>
      </rPr>
      <t>SB(SP)</t>
    </r>
  </si>
  <si>
    <t>Brandos egzaminų administravimas ir išorės vertinimo vykdymas</t>
  </si>
  <si>
    <t>Edukacinių renginių organizavimas, dalyvavimas respublikiniuose renginiuose, kitų projektų vykdymas</t>
  </si>
  <si>
    <t>Neformaliojo švietimo įstaigų pastatų rekonstrukcija:</t>
  </si>
  <si>
    <t>Renovuoti ugdymo įstaigų pastatus ir patalpas</t>
  </si>
  <si>
    <t>Organizuoti materialinį, ūkinį ir techninį ugdymo įstaigų aptarnavimą</t>
  </si>
  <si>
    <t>Padidinti ikimokyklinio ugdymo paslaugų prieinamumą</t>
  </si>
  <si>
    <t>Ikimokyklinio amžiaus vaikų registravimo ir apskaitos informacinės sistemos sukūrimas</t>
  </si>
  <si>
    <t>Ugdymo įstaigų ūkinio aptarnavimo organizavimas:</t>
  </si>
  <si>
    <t>Užtikrinti kokybišką ugdymo proceso organizavimą</t>
  </si>
  <si>
    <t>SB(P)</t>
  </si>
  <si>
    <r>
      <t xml:space="preserve">Paskolos lėšos </t>
    </r>
    <r>
      <rPr>
        <b/>
        <sz val="10"/>
        <rFont val="Times New Roman"/>
        <family val="1"/>
      </rPr>
      <t>SB(P)</t>
    </r>
  </si>
  <si>
    <t>07</t>
  </si>
  <si>
    <t>Gerinti ugdymo sąlygas ir aplinką</t>
  </si>
  <si>
    <t>Bendrojo ugdymo mokyklų pastatų modernizavimas:</t>
  </si>
  <si>
    <t>P1</t>
  </si>
  <si>
    <t>Mokinių pavėžėjimo užtikrinimas</t>
  </si>
  <si>
    <t>Įstaigų skaičius</t>
  </si>
  <si>
    <t xml:space="preserve">Ugdoma vaikų </t>
  </si>
  <si>
    <t>Vidurinių mokyklų sk.</t>
  </si>
  <si>
    <t xml:space="preserve">Atestuota vadovų </t>
  </si>
  <si>
    <t>Suorganizuota renginių</t>
  </si>
  <si>
    <t>Įstaigų, kuriose atlikti remonto darbai, sk.</t>
  </si>
  <si>
    <t>Saugomi pastatai, įstaigų sk.</t>
  </si>
  <si>
    <t>Įstaigų, kuriose likviduoti pažeidimai, sk.</t>
  </si>
  <si>
    <t>Finansuotų profesinės linkmės ugdymo modulių skaičius, vnt.</t>
  </si>
  <si>
    <t>Ugdytinių skaičius, tūkst.</t>
  </si>
  <si>
    <t>Tarnyboje aptarnautų asmenų skaičius, tūkst.</t>
  </si>
  <si>
    <t>Vertinta įstaigų, vnt.</t>
  </si>
  <si>
    <t>Organizuota egzaminų, sk.</t>
  </si>
  <si>
    <t xml:space="preserve">Gimnazijų skaičius                                                                       </t>
  </si>
  <si>
    <t xml:space="preserve">Įrengta lopšelio grupių 1-3 metų amžiaus vaikams, vnt.                       </t>
  </si>
  <si>
    <t>Vietų skaičius</t>
  </si>
  <si>
    <t>Atlikta studija, vnt.</t>
  </si>
  <si>
    <t>Mokinių, kuriems kompensuojamos pavėžėjimo išlaidos, sk.</t>
  </si>
  <si>
    <r>
      <t xml:space="preserve">Ugdymo proceso ir aplinkos užtikrinimas </t>
    </r>
    <r>
      <rPr>
        <b/>
        <sz val="10"/>
        <rFont val="Times New Roman"/>
        <family val="1"/>
        <charset val="186"/>
      </rPr>
      <t>lopšeliuose-darželiuose</t>
    </r>
  </si>
  <si>
    <r>
      <t xml:space="preserve">Ugdymo proceso ir aplinkos užtikrinimas </t>
    </r>
    <r>
      <rPr>
        <b/>
        <sz val="10"/>
        <rFont val="Times New Roman"/>
        <family val="1"/>
        <charset val="186"/>
      </rPr>
      <t>mokyklose-darželiuose ir pradinėse mokyklose</t>
    </r>
  </si>
  <si>
    <r>
      <t xml:space="preserve">Ugdymo proceso ir aplinkos užtikrinimas </t>
    </r>
    <r>
      <rPr>
        <b/>
        <sz val="10"/>
        <rFont val="Times New Roman"/>
        <family val="1"/>
        <charset val="186"/>
      </rPr>
      <t xml:space="preserve">gimnazijose, vidurinio  ugdymo mokyklose, progimnazijose, pagrindinio ugdymo ir  nevalstybinėse bendrojo ugdymo mokyklose </t>
    </r>
  </si>
  <si>
    <r>
      <t xml:space="preserve">Profesinės linkmės meninio ugdymo programų modulių užtikrinimas </t>
    </r>
    <r>
      <rPr>
        <b/>
        <sz val="10"/>
        <rFont val="Times New Roman"/>
        <family val="1"/>
        <charset val="186"/>
      </rPr>
      <t>Jeronimo Kačinsko muzikos  mokykloje</t>
    </r>
  </si>
  <si>
    <r>
      <rPr>
        <b/>
        <sz val="10"/>
        <rFont val="Times New Roman"/>
        <family val="1"/>
        <charset val="186"/>
      </rPr>
      <t>Neformaliojo</t>
    </r>
    <r>
      <rPr>
        <sz val="10"/>
        <rFont val="Times New Roman"/>
        <family val="1"/>
        <charset val="186"/>
      </rPr>
      <t xml:space="preserve"> vaikų ugdymo proceso užtikrinimas biudžetinėse </t>
    </r>
    <r>
      <rPr>
        <b/>
        <sz val="10"/>
        <rFont val="Times New Roman"/>
        <family val="1"/>
        <charset val="186"/>
      </rPr>
      <t xml:space="preserve">sporto mokyklose </t>
    </r>
  </si>
  <si>
    <r>
      <t xml:space="preserve">BĮ Klaipėdos pedagoginės psichologinės tarnybos </t>
    </r>
    <r>
      <rPr>
        <sz val="10"/>
        <rFont val="Times New Roman"/>
        <family val="1"/>
      </rPr>
      <t>veiklos organizavimo užtikrinimas</t>
    </r>
  </si>
  <si>
    <r>
      <t xml:space="preserve">Klaipėdos regos ugdymo centro </t>
    </r>
    <r>
      <rPr>
        <sz val="10"/>
        <rFont val="Times New Roman"/>
        <family val="1"/>
        <charset val="186"/>
      </rPr>
      <t>veiklos organizavimo užtikrinimas</t>
    </r>
  </si>
  <si>
    <r>
      <t xml:space="preserve">BĮ Klaipėdos pedagogų švietimo ir kultūros centro </t>
    </r>
    <r>
      <rPr>
        <sz val="10"/>
        <rFont val="Times New Roman"/>
        <family val="1"/>
      </rPr>
      <t xml:space="preserve"> veiklos organizavimo užtikrinimas</t>
    </r>
  </si>
  <si>
    <t>Energetinių auditų parengimas ir parengtų galimybių studijų vertinimas ir atnaujinimas</t>
  </si>
  <si>
    <t>Atliktas auditas, įstaigų sk.</t>
  </si>
  <si>
    <t>Ugdoma vaikų ikimokyklinio ugdymo įstaigose, sk. tūkst.</t>
  </si>
  <si>
    <t>Vadovų atestacija, dalyvavimas respublikiniuose mokymuose ir miesto metodinėje veikloje</t>
  </si>
  <si>
    <t>SB(SP)</t>
  </si>
  <si>
    <t xml:space="preserve">Suorganizuota kvalifikacinių renginių, sk.  </t>
  </si>
  <si>
    <t>Savivaldybės administracijos direktorius</t>
  </si>
  <si>
    <t>Asignavimų valdytojų kodų klasifikatorius*</t>
  </si>
  <si>
    <t xml:space="preserve">                              Pavadinimas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</si>
  <si>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</si>
  <si>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</si>
  <si>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</si>
  <si>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</si>
  <si>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</si>
  <si>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 m. vasario 24 d. įsakymu Nr. AD1-384.</t>
  </si>
  <si>
    <t>Įrengtas liftas, vnt.</t>
  </si>
  <si>
    <r>
      <t xml:space="preserve">Savivaldybės privatizavimo fondo lėšos </t>
    </r>
    <r>
      <rPr>
        <b/>
        <sz val="10"/>
        <rFont val="Times New Roman"/>
        <family val="1"/>
        <charset val="186"/>
      </rPr>
      <t>PF</t>
    </r>
  </si>
  <si>
    <t>Rekonstruota pastatų, vnt.</t>
  </si>
  <si>
    <t>Klaipėdos „Varpo“ gimnazijos pastato šiluminė renovacija;</t>
  </si>
  <si>
    <t>Klaipėdos Vitės pagrindinės mokyklos Švyturio g. 2 pastato modernizavimas;</t>
  </si>
  <si>
    <t>Klaipėdos „Smeltės“ progimnazijos pastato Klaipėdoje, Reikjaviko g. 17, modernizavimas;</t>
  </si>
  <si>
    <t>Atlikta pastato renovacija, vnt.</t>
  </si>
  <si>
    <t>Klaipėdos Adomo Brako dailės mokyklos pastato kapitalinis remontas (šiluminė renovacija);</t>
  </si>
  <si>
    <t>Lifto įrengimas Klaipėdos 2-ojoje specialiojoje mokykloje („Medeinės“ pagrindinėje mokykloje)</t>
  </si>
  <si>
    <t>Sukurta  ikimokyklinio amžiaus vaikų registravimo ir apskaitos sistema, vnt.</t>
  </si>
  <si>
    <t>Veiklos organizavimo užtikrinimas švietimo įstaigose:</t>
  </si>
  <si>
    <t>Švietimo įstaigų iškėlimas iš uosto plėtros teritorijos:</t>
  </si>
  <si>
    <t xml:space="preserve">lopšelis-darželis „Putinėlis“ ,  </t>
  </si>
  <si>
    <r>
      <t xml:space="preserve">Vaikiškų lovyčių įsigijimas </t>
    </r>
    <r>
      <rPr>
        <sz val="10"/>
        <rFont val="Times New Roman"/>
        <family val="1"/>
        <charset val="186"/>
      </rPr>
      <t>ikimokyklinėse įstaigose (2013 m.: lopšeliuose-darželiuose „Liepaitė“, „Papartėlis“, „Žiburėlis“, „Žuvėdra“ ir „Inkarėlio“ mokykloje-darželyje)</t>
    </r>
  </si>
  <si>
    <t>P6</t>
  </si>
  <si>
    <t xml:space="preserve">Savivaldybės biudžetas, iš jo: </t>
  </si>
  <si>
    <r>
      <t xml:space="preserve">Neformaliojo </t>
    </r>
    <r>
      <rPr>
        <sz val="10"/>
        <rFont val="Times New Roman"/>
        <family val="1"/>
        <charset val="186"/>
      </rPr>
      <t>vaikų ugdymo programų įgyvendinimas VšĮ</t>
    </r>
    <r>
      <rPr>
        <b/>
        <sz val="10"/>
        <rFont val="Times New Roman"/>
        <family val="1"/>
        <charset val="186"/>
      </rPr>
      <t xml:space="preserve"> „Klaipėdos futbolo akademija“</t>
    </r>
    <r>
      <rPr>
        <sz val="10"/>
        <rFont val="Times New Roman"/>
        <family val="1"/>
        <charset val="186"/>
      </rPr>
      <t xml:space="preserve">, akordeono mokykloje </t>
    </r>
    <r>
      <rPr>
        <b/>
        <sz val="10"/>
        <rFont val="Times New Roman"/>
        <family val="1"/>
        <charset val="186"/>
      </rPr>
      <t>„Domisolė“</t>
    </r>
    <r>
      <rPr>
        <sz val="10"/>
        <rFont val="Times New Roman"/>
        <family val="1"/>
        <charset val="186"/>
      </rPr>
      <t xml:space="preserve">, ledo ritulio mokykloje </t>
    </r>
    <r>
      <rPr>
        <b/>
        <sz val="10"/>
        <rFont val="Times New Roman"/>
        <family val="1"/>
        <charset val="186"/>
      </rPr>
      <t xml:space="preserve">„Skatas“, Irklavimo centre, </t>
    </r>
    <r>
      <rPr>
        <sz val="10"/>
        <rFont val="Times New Roman"/>
        <family val="1"/>
        <charset val="186"/>
      </rPr>
      <t xml:space="preserve">VšĮ </t>
    </r>
    <r>
      <rPr>
        <b/>
        <sz val="10"/>
        <rFont val="Times New Roman"/>
        <family val="1"/>
        <charset val="186"/>
      </rPr>
      <t xml:space="preserve">„Tigrima“; </t>
    </r>
    <r>
      <rPr>
        <sz val="10"/>
        <rFont val="Times New Roman"/>
        <family val="1"/>
        <charset val="186"/>
      </rPr>
      <t xml:space="preserve">VšĮ </t>
    </r>
    <r>
      <rPr>
        <b/>
        <sz val="10"/>
        <rFont val="Times New Roman"/>
        <family val="1"/>
        <charset val="186"/>
      </rPr>
      <t>„Dešimt talentų“</t>
    </r>
  </si>
  <si>
    <t>Sudaryti sąlygas gauti  pedagoginę, psichologinę, metodinę ir kitą ugdymo proceso kokybės gerinimui įtakos turinčią pagalbą</t>
  </si>
  <si>
    <t>Klaipėdos Sendvario pagrindinės mokyklos pastato modernizavimas (atnaujinimas) Tilžės g. 39, Klaipėda;</t>
  </si>
  <si>
    <t>Klaipėdos Liudviko Stulpino  pagrindinės mokyklos pastato Klaipėdoje, Bandužių g. 4, energetinių charakteristikų gerinimas (pastato šiluminė renovacija)</t>
  </si>
  <si>
    <r>
      <t>Klaipėdos lopšelių-darželių pastatų langų pakeitimas</t>
    </r>
    <r>
      <rPr>
        <sz val="10"/>
        <rFont val="Times New Roman"/>
        <family val="1"/>
        <charset val="186"/>
      </rPr>
      <t xml:space="preserve"> </t>
    </r>
    <r>
      <rPr>
        <b/>
        <sz val="10"/>
        <rFont val="Times New Roman"/>
        <family val="1"/>
        <charset val="186"/>
      </rPr>
      <t xml:space="preserve">2013 m.:                   </t>
    </r>
    <r>
      <rPr>
        <sz val="10"/>
        <rFont val="Times New Roman"/>
        <family val="1"/>
        <charset val="186"/>
      </rPr>
      <t xml:space="preserve">            </t>
    </r>
  </si>
  <si>
    <r>
      <t xml:space="preserve">Naujų ikimokyklinių grupių įrengimas </t>
    </r>
    <r>
      <rPr>
        <sz val="10"/>
        <rFont val="Times New Roman"/>
        <family val="1"/>
        <charset val="186"/>
      </rPr>
      <t>(2013 m.: „Nykštuko“ , „Inkarėlio“, „Versmės“ mokyklose-darželiuose bei Regos ugdymo centre)</t>
    </r>
  </si>
  <si>
    <t>*Švietimo įstaigų paprastasis remontas;</t>
  </si>
  <si>
    <t>*Šilumos tinklų ir karšto vandens tinklų sistemų priežiūra;</t>
  </si>
  <si>
    <t>*Šilumos ir karšto vandens tiekimo sistemų renovacija ir remontas;</t>
  </si>
  <si>
    <t>*Priešgaisrinių reikalavimų vykdymas švietimo įstaigose;</t>
  </si>
  <si>
    <t>*Ryšių kabelių kanalų nuoma;</t>
  </si>
  <si>
    <r>
      <t xml:space="preserve">Mokyklų bei ikimokyklinio ugdymo įstaigų </t>
    </r>
    <r>
      <rPr>
        <b/>
        <sz val="10"/>
        <rFont val="Times New Roman"/>
        <family val="1"/>
        <charset val="186"/>
      </rPr>
      <t>teritorijų aptvėrimas</t>
    </r>
    <r>
      <rPr>
        <sz val="10"/>
        <rFont val="Times New Roman"/>
        <family val="1"/>
        <charset val="186"/>
      </rPr>
      <t xml:space="preserve"> (2013 m:  „Žemynos“ gimnazijos)  </t>
    </r>
  </si>
  <si>
    <t>Ugdoma mokinių, sk. tūkst.</t>
  </si>
  <si>
    <t>Nevalstybinių mokyklų sk.</t>
  </si>
  <si>
    <t xml:space="preserve">Įstaigų, kuriose pakeisti langai, skaičius </t>
  </si>
  <si>
    <t>Sudaryti sąlygas ugdytis ir įgyti išsilavinimą pagal ugdymo programas</t>
  </si>
  <si>
    <t>Švietimo įstaigų pastatų panaudojimo ir racionalaus eksplotavimo studijos parengimas</t>
  </si>
  <si>
    <t>Aptverta švietimo įstaigų teritorijų, sk.</t>
  </si>
  <si>
    <t>Nuomojama kabelio tinklo, ilgis km</t>
  </si>
  <si>
    <t>Renovuota/suremontuota vandens tiekimo sistemų, sk.</t>
  </si>
  <si>
    <t>Eksploatuojama įstaigų, sk.</t>
  </si>
  <si>
    <t>Pakeista lovyčių, sk.</t>
  </si>
  <si>
    <t>Mokyklų-darželių skaičius</t>
  </si>
  <si>
    <t>Pradinių mokyklų skaičius</t>
  </si>
  <si>
    <t>1.4.3.4</t>
  </si>
  <si>
    <t>1.4.3.10</t>
  </si>
  <si>
    <t>1.4.3.5</t>
  </si>
  <si>
    <r>
      <t xml:space="preserve">Ugdymo proceso ir aplinkos užtikrinimas </t>
    </r>
    <r>
      <rPr>
        <b/>
        <sz val="10"/>
        <rFont val="Times New Roman"/>
        <family val="1"/>
        <charset val="186"/>
      </rPr>
      <t>neformaliojo ugdymo įstaigose</t>
    </r>
    <r>
      <rPr>
        <sz val="10"/>
        <rFont val="Times New Roman"/>
        <family val="1"/>
        <charset val="186"/>
      </rPr>
      <t>, iš jų:</t>
    </r>
  </si>
  <si>
    <t xml:space="preserve">Patalpų (Smiltelės g. 22) pritaikymas Moksleivių saviraiškos centro veiklai </t>
  </si>
  <si>
    <t xml:space="preserve">Klaipėdos „Medeinės“ mokyklos patalpų pritaikymas prijungus prie jos Klaipėdos „Gubojos“ mokyklą </t>
  </si>
  <si>
    <t xml:space="preserve"> Patalpų pritaikymas bendrojo ugdymo mokyklų reikmėms:</t>
  </si>
  <si>
    <t xml:space="preserve">lopšelis-darželis „Du gaideliai“ ,  </t>
  </si>
  <si>
    <t>„Šaltinėlio“ mokykla-darželis,</t>
  </si>
  <si>
    <t>Iškelta įstaigų, vnt.</t>
  </si>
  <si>
    <t>Klaipėdos Vydūno vidurinės mokyklos ir Klaipėdos Salio Šemerio suaugusiųjų vidurinės mokyklos pastato Klaipėdoje, Sulupės g. 26, modernizavimas</t>
  </si>
  <si>
    <t>lopšelis-darželis „Linelis“</t>
  </si>
  <si>
    <t>Klaipėdos lopšelio-darželio „Obelėlė“ pastato renovacija</t>
  </si>
  <si>
    <r>
      <rPr>
        <sz val="10"/>
        <rFont val="Times New Roman"/>
        <family val="1"/>
      </rPr>
      <t xml:space="preserve">Projekto </t>
    </r>
    <r>
      <rPr>
        <b/>
        <sz val="10"/>
        <rFont val="Times New Roman"/>
        <family val="1"/>
      </rPr>
      <t xml:space="preserve">„Pedagoginių psichologinių tarnybų infrastruktūros, švietimo įstaigose dirbančių specialiųjų pedagogų, psichologų, logopedų darbo aplinkos modernizavimas“ </t>
    </r>
    <r>
      <rPr>
        <sz val="10"/>
        <rFont val="Times New Roman"/>
        <family val="1"/>
      </rPr>
      <t>įgyvendinimas</t>
    </r>
  </si>
  <si>
    <r>
      <t>Rekonstruota savivaldybei priklausanti pastato dalis (366,95 m</t>
    </r>
    <r>
      <rPr>
        <vertAlign val="superscript"/>
        <sz val="10"/>
        <rFont val="Times New Roman"/>
        <family val="1"/>
      </rPr>
      <t>2</t>
    </r>
    <r>
      <rPr>
        <sz val="10"/>
        <rFont val="Times New Roman"/>
        <family val="1"/>
      </rPr>
      <t>).
Užbaigtumas, proc.</t>
    </r>
  </si>
  <si>
    <t>Asignavimai, tūkst. Lt</t>
  </si>
  <si>
    <t>2013 m. asignavimų patvirtintas planas*</t>
  </si>
  <si>
    <t>2013 m. asignavimų patikslintas planas**</t>
  </si>
  <si>
    <t>2013 m. panaudotos lėšos (kasinės išlaidos)</t>
  </si>
  <si>
    <t>Perkelta mokyklų, vnt.</t>
  </si>
  <si>
    <t>Pritaikytų veiklai patalpų plotas, kv. m</t>
  </si>
  <si>
    <t>* pagal Klaipėdos miesto savivaldybės tarybos 2013-02-28 sprendimą Nr. T2-33</t>
  </si>
  <si>
    <t>** pagal Klaipėdos miesto savivaldybės tarybos 2013-11-28 sprendimą Nr. T2-279</t>
  </si>
  <si>
    <t>Vidutiniškai 1 mokiniui bendrojo ugdymo mokyklose tenka aplinkos ir krepšelio lėšų tūkst. Lt</t>
  </si>
  <si>
    <t>Vaikų, dalyvaujančių neformaliojo švietimo įstaigų programose dalis nuo bendro mokinių skaičiaus (proc.)</t>
  </si>
  <si>
    <t>Mokinių, kuriems suteikta individuali specialioji ir psichologinė pagalba, dalis nuo bendro mokinių  skaičiaus (proc.)</t>
  </si>
  <si>
    <t>Įgyvendintų kvalifikacijos tobulinimo programų skaičius (vnt.)</t>
  </si>
  <si>
    <t>Organizuotų renginių skaičius (vnt.)</t>
  </si>
  <si>
    <t>Švietimo įstaigų dalis, kuriose atlikta rekonstrukcijos ar renovacijos darbų, proc.</t>
  </si>
  <si>
    <t>Švietimo įstaigų dalis, neturinčių higienos paso, proc.</t>
  </si>
  <si>
    <t>Vertinimo kriterijaus</t>
  </si>
  <si>
    <t>Informacija apie pasiektus rezultatus, duomenys apie programai skirtų asignavimų panaudojimo tikslingumą</t>
  </si>
  <si>
    <t>Priežastys, dėl kurių planuotos rodiklių reikšmės nepasiektos</t>
  </si>
  <si>
    <t>planuotos reikšmės</t>
  </si>
  <si>
    <t>faktinės reikšmės</t>
  </si>
  <si>
    <t xml:space="preserve">STRATEGINIO VEIKLOS PLANO VYKDYMO ATASKAITA </t>
  </si>
  <si>
    <t>Trūksta vietų lopšelio grupėse</t>
  </si>
  <si>
    <t>9 vadovai atsisakė atestuotis dėl asmeninių priežaščių</t>
  </si>
  <si>
    <t>Remonto darbai pradėti vėliau, nei planuota (2013 m. IV ketvirtį). Įstaiga bus perkelta iki 2014 m. gegužės</t>
  </si>
  <si>
    <t>Neskirta lėšų</t>
  </si>
  <si>
    <t>Sumažėjo poreikis</t>
  </si>
  <si>
    <t>Ikimokyklinio ugdymo įstaigose ugdomų 1–6 metų vaikų dalis, palyginti su bendru to amžiaus vaikų skaičiumi(proc.)</t>
  </si>
  <si>
    <t>*Švietimo įstaigų pastatų apsauga</t>
  </si>
  <si>
    <t>Įstaigų, kuriose naujai pritaikytos patalpos ugdymo reikmėms, sk.</t>
  </si>
  <si>
    <t xml:space="preserve">       UGDYMO PROCESO UŽTIKRINIMO PROGRAMOS (NR. 10)</t>
  </si>
  <si>
    <t>ĮVYKDYMO ATASKAITA</t>
  </si>
  <si>
    <r>
      <t xml:space="preserve">Asignavimų valdytojai: </t>
    </r>
    <r>
      <rPr>
        <sz val="12"/>
        <rFont val="Times New Roman"/>
        <family val="1"/>
        <charset val="186"/>
      </rPr>
      <t xml:space="preserve">Klaipėdos miesto savivaldybės administracija (1), Ugdymo ir kultūros departamentas (2), Investicijų ir ekonomikos departamentas (5), Miesto ūkio departamentas (6). </t>
    </r>
  </si>
  <si>
    <t xml:space="preserve">Programos vykdytojai: </t>
  </si>
  <si>
    <t>Ugdymo ir kultūros departamento Švietimo skyrius, Miesto ūkio departamento Socialinės infrastruktūros priežiūros skyrius, Investicijų ir ekonomikos departamento Projektų bei Statybos ir infrastruktūros plėtros skyriai,</t>
  </si>
  <si>
    <t>Klaipėdos Vytauto Didžiojo gimnazija</t>
  </si>
  <si>
    <t>Klaipėdos „Žaliakalnio“ gimnazija</t>
  </si>
  <si>
    <t>Klaipėdos „Žemynos“ gimnazija</t>
  </si>
  <si>
    <t>Klaipėdos „Ąžuolyno“ gimnazija</t>
  </si>
  <si>
    <t>Klaipėdos Simono Dacho  progimnazija</t>
  </si>
  <si>
    <t>Klaipėdos Baltijos gimnazija</t>
  </si>
  <si>
    <t>Klaipėdos „Varpo“ gimnazija</t>
  </si>
  <si>
    <t>Klaipėdos Prano Mašioto  progimnazija</t>
  </si>
  <si>
    <t>Klaipėdos Hermano Zudermano gimnazija</t>
  </si>
  <si>
    <t>Klaipėdos Maksimo Gorkio pagrindinė mokykla</t>
  </si>
  <si>
    <t>Klaipėdos „Vyturio“ pagrindinė mokykla</t>
  </si>
  <si>
    <t>Klaipėdos „Versmės“ progimnazija</t>
  </si>
  <si>
    <t>Klaipėdos „Smeltės“ progimnazija</t>
  </si>
  <si>
    <t>Klaipėdos „Pajūrio“ pagrindinė mokykla</t>
  </si>
  <si>
    <t>Klaipėdos „Saulėtekio“ pagrindinė mokykla</t>
  </si>
  <si>
    <t>Klaipėdos Vitės pagrindinė mokykla</t>
  </si>
  <si>
    <t>Klaipėdos Andrejaus  Rubliovo pagrindinė mokykla</t>
  </si>
  <si>
    <t xml:space="preserve">Klaipėdos „Gilijos“ pradinė mokykla </t>
  </si>
  <si>
    <t>Klaipėdos „Santarvės“ pagrindinė mokykla</t>
  </si>
  <si>
    <t>Klaipėdos „Verdenės“ progimnazija</t>
  </si>
  <si>
    <t>Klaipėdos Martyno Mažvydo  progimnazija</t>
  </si>
  <si>
    <t>Klaipėdos Gedminų pagrindinė mokykla</t>
  </si>
  <si>
    <t>Klaipėdos Tauralaukio progimnazija</t>
  </si>
  <si>
    <t>Klaipėdos Ievos Simonaitytės  pagrindinė mokykla</t>
  </si>
  <si>
    <t>Klaipėdos „Gabijos“ progimnazija</t>
  </si>
  <si>
    <t>Klaipėdos Sendvario pagrindinė mokykla</t>
  </si>
  <si>
    <t>Klaipėdos Naujakiemio suaugusiųjų gimnazija</t>
  </si>
  <si>
    <t>Klaipėdos Salio Šemerio suaugusiųjų gimnazija</t>
  </si>
  <si>
    <t>Klaipėdos „Šaltinėlio“ mokykla-darželis</t>
  </si>
  <si>
    <t>Klaipėdos lopšelis-darželis „Du gaideliai“</t>
  </si>
  <si>
    <t>Klaipėdos „Nykštuko“ mokykla-darželis</t>
  </si>
  <si>
    <t>Klaipėdos „Varpelio“ mokykla-darželis</t>
  </si>
  <si>
    <t>Klaipėdos „Saulutės“ mokykla-darželis</t>
  </si>
  <si>
    <t>Klaipėdos „Inkarėlio“ mokykla-darželis</t>
  </si>
  <si>
    <t>Klaipėdos Marijos Montessori mokykla-darželis</t>
  </si>
  <si>
    <t>Klaipėdos „Pakalnutės“ mokykla-darželis</t>
  </si>
  <si>
    <t>Klaipėdos  lopšelis-darželis „Vyturėlis“</t>
  </si>
  <si>
    <t>Klaipėdos lopšelis-darželis „Berželis“</t>
  </si>
  <si>
    <t>Klaipėdos „Versmės“ specialioji mokykla-darželis</t>
  </si>
  <si>
    <t>Klaipėdos lopšelis-darželis „Švyturėlis“</t>
  </si>
  <si>
    <t>Klaipėdos darželis „Gintarėlis“</t>
  </si>
  <si>
    <t>Klaipėdos lopšelis-darželis „Čiauškutė“</t>
  </si>
  <si>
    <t>Klaipėdos  lopšelis-darželis „Pušaitė“</t>
  </si>
  <si>
    <t>Klaipėdos  lopšelis-darželis „Eglutė“</t>
  </si>
  <si>
    <t>Klaipėdos  lopšelis-darželis „Giliukas“</t>
  </si>
  <si>
    <t>Klaipėdos lopšelis-darželis „Sakalėlis“</t>
  </si>
  <si>
    <t>Klaipėdos lopšelis-darželis „Pagrandukas“</t>
  </si>
  <si>
    <t>Klaipėdos lopšelis-darželis „Žiburėlis“</t>
  </si>
  <si>
    <t>Klaipėdos lopšelis-darželis „Šermukšnėlė"</t>
  </si>
  <si>
    <t>Klaipėdos lopšelis-darželis „Puriena“</t>
  </si>
  <si>
    <t>Klaipėdos lopšelis-darželis „Radastėlė“</t>
  </si>
  <si>
    <t>Klaipėdos lopšelis-darželis „Liepaitė“</t>
  </si>
  <si>
    <t>Klaipėdos lopšelis-darželis „Boružėlė“</t>
  </si>
  <si>
    <t>Klaipėdos lopšelis-darželis „Bitutė“</t>
  </si>
  <si>
    <t>Klaipėdos lopšelis-darželis „Kregždutė“</t>
  </si>
  <si>
    <t>Klaipėdos lopšelis-darželis „Vėrinėlis“</t>
  </si>
  <si>
    <t>Klaipėdos lopšelis-darželis „Putinėlis“</t>
  </si>
  <si>
    <t>Klaipėdos lopšelis-darželis „Želmenėlis“</t>
  </si>
  <si>
    <t>Klaipėdos lopšelis-darželis „Obelėlė“</t>
  </si>
  <si>
    <t>Klaipėdos lopšelis-darželis „Klevelis“</t>
  </si>
  <si>
    <t>Klaipėdos lopšelis-darželis „Žilvitis“</t>
  </si>
  <si>
    <t>Klaipėdos lopšelis-darželis „Rūta“</t>
  </si>
  <si>
    <t>Klaipėdos lopšelis-darželis „Žuvėdra“</t>
  </si>
  <si>
    <t>Klaipėdos lopšelis-darželis „Pingvinukas“</t>
  </si>
  <si>
    <t>Klaipėdos lopšelis-darželis „Traukinukas“</t>
  </si>
  <si>
    <t>Klaipėdos lopšelis-darželis „Svirpliukas“</t>
  </si>
  <si>
    <t>Klaipėdos lopšelis-darželis „Volungėlė“</t>
  </si>
  <si>
    <t>Klaipėdos lopšelis-darželis „Dobiliukas“</t>
  </si>
  <si>
    <t>Klaipėdos lopšelis-darželis „Linelis“</t>
  </si>
  <si>
    <t>Klaipėdos lopšelis-darželis „Žiogelis“</t>
  </si>
  <si>
    <t>Klaipėdos lopšelis-darželis „Aušrinė“</t>
  </si>
  <si>
    <t>Klaipėdos lopšelis-darželis „Atžalynas“</t>
  </si>
  <si>
    <t>Klaipėdos lopšelis-darželis „Žemuogėlė“</t>
  </si>
  <si>
    <t>Klaipėdos lopšelis-darželis „Alksniukas“</t>
  </si>
  <si>
    <t>Klaipėdos lopšelis-darželis „Pumpurėlis“</t>
  </si>
  <si>
    <t>Klaipėdos lopšelis-darželis „Papartėlis“</t>
  </si>
  <si>
    <t>Klaipėdos lopšelis-darželis „Aitvarėlis“</t>
  </si>
  <si>
    <t>Klaipėdos lopšelis-darželis „Bangelė“</t>
  </si>
  <si>
    <t>Klaipėdos lopšelis-darželis „Ąžuoliukas“</t>
  </si>
  <si>
    <t>Klaipėdos Juozo Karoso muzikos mokykla</t>
  </si>
  <si>
    <t>Klaipėdos Jeronimo Kačinsko muzikos mokykla</t>
  </si>
  <si>
    <t>Klaipėdos Adomo Brako dailės mokykla</t>
  </si>
  <si>
    <t>Klaipėdos moksleivių saviraiškos centras</t>
  </si>
  <si>
    <t>Klaipėdos jaunimo centras</t>
  </si>
  <si>
    <t xml:space="preserve">Klaipėdos vaikų laisvalaikio centras </t>
  </si>
  <si>
    <t>Klaipėdos regos ugdymo centras</t>
  </si>
  <si>
    <t>Klaipėdos pedagogų švietimo ir kultūros centras</t>
  </si>
  <si>
    <t>Klaipėdos pedagoginė psichologinė tarnyba</t>
  </si>
  <si>
    <t>Klaipėdos „Medeinės“ mokykla</t>
  </si>
  <si>
    <t xml:space="preserve">VšĮ Klaipėdos „Universa Via“ tarptautinė mokykla </t>
  </si>
  <si>
    <t>VšĮ Klaipėdos licėjus</t>
  </si>
  <si>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</si>
  <si>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</si>
  <si>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nei viena planuoto ataskaitinių metų produkto kriterijaus reikšmė.</t>
  </si>
  <si>
    <t>Dėl individuoalios specialiosios ar psichologinės pagalbos kreipėsi daugiau asmenų</t>
  </si>
  <si>
    <t>Dėl didesnio gyventojų poreikio</t>
  </si>
  <si>
    <t>Konkurso būdu nupirkta daugiau lovyčių už tą pačią kainą</t>
  </si>
  <si>
    <t>Daugiau programų įgyvendinta dėl Švietimo ir moklso ministerijos inicijuoto projekto „Lyderių laikas“</t>
  </si>
  <si>
    <t>Skatinant gabiųjų mokinių ugdymą organizuota daugiau olimpiadų, konkursų, sporto varžybų</t>
  </si>
  <si>
    <t>Suorganizuota daugiau renginių dėl ŠMM inicijuoto projekto „Lyderių laikas“</t>
  </si>
  <si>
    <t>Klaipėdos Vydūno gimnazija</t>
  </si>
  <si>
    <t>Klaipėdos Liudviko Stulpino progimnazija</t>
  </si>
  <si>
    <t>Klaipėdos „Gubojos“ mokykla (reorganizuota nuo 2013-09-01)</t>
  </si>
  <si>
    <t>VšĮ „Vaivorykštės tako“ pagrindinė mokykla</t>
  </si>
  <si>
    <t>Skatinant gabiųjų mokinių ugdymą suorganizuota daugiau olimpiadų, konkursų, sporto varžybų</t>
  </si>
  <si>
    <t>Klaipėdos Litorinos mokykla</t>
  </si>
  <si>
    <t xml:space="preserve">2013 M.  KLAIPĖDOS MIESTO SAVIVALDYBĖS </t>
  </si>
  <si>
    <t>1.4.1.3 - 1.4.1.10, 1.4.2.7, 1.4.1.11, 1.4.1.12,, 1.4.2.1 - 1.4.2.4, 1.4.3.1, 1.4.3.2</t>
  </si>
  <si>
    <t>Pritrauktas didesnis ugdytinių sk.</t>
  </si>
  <si>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įgyvendinimo lygį:</t>
    </r>
  </si>
  <si>
    <t>VšĮ specialioji mokykla-daugiafunkcis centras „Svetliačiok“</t>
  </si>
  <si>
    <t>iš dalies įvykdyta –</t>
  </si>
  <si>
    <t>faktiškai įvykdyta –</t>
  </si>
  <si>
    <t xml:space="preserve"> (blogiau, nei planuota);</t>
  </si>
  <si>
    <t>neįvykdyta –</t>
  </si>
  <si>
    <t>2.</t>
  </si>
  <si>
    <t>(pagal planą arba geriau);</t>
  </si>
  <si>
    <r>
      <rPr>
        <sz val="12"/>
        <rFont val="Times New Roman"/>
        <family val="1"/>
        <charset val="186"/>
      </rPr>
      <t>Iš</t>
    </r>
    <r>
      <rPr>
        <b/>
        <sz val="12"/>
        <rFont val="Times New Roman"/>
        <family val="1"/>
        <charset val="186"/>
      </rPr>
      <t xml:space="preserve"> 2013 m. planuotų </t>
    </r>
    <r>
      <rPr>
        <sz val="12"/>
        <rFont val="Times New Roman"/>
        <family val="1"/>
        <charset val="186"/>
      </rPr>
      <t xml:space="preserve">įgyvendinti 20 priemonių (kurioms patvirtinti / skirti asignavimai):  </t>
    </r>
  </si>
  <si>
    <t>(UGDYMO PROCESO UŽTIKRINIMO PROGRAMA (NR. 10))</t>
  </si>
  <si>
    <t>Klaipėdos miesto savivaldybės tarybos 2013-10-24 sprendimu Nr. T2-264 Klaipėdos Vydūno vidurinės mokyklos pavadinimas pakeistas į Klaipėdos Vydūno gimnaziją</t>
  </si>
  <si>
    <t>Sumažėjo pageidaujančių lankyti įstaigą vaikų / asmenų</t>
  </si>
  <si>
    <t>VšĮ  akordeono mokykla „Domisolė“, ledo ritulio mokykla „Skatas“,, VšĮ „Tigrima“ nepateikė reikiamų dokumentų</t>
  </si>
  <si>
    <t xml:space="preserve">Lietuvių gimtosios ir valstybinės kalbos egzaminai buvo sujungti į vieną                                                              </t>
  </si>
  <si>
    <t>Skirtų lėšų užteko tik 1 įstaigos vertinimui. Įvertinta Baltijos gimnazija</t>
  </si>
  <si>
    <r>
      <rPr>
        <b/>
        <sz val="10"/>
        <rFont val="Times New Roman"/>
        <family val="1"/>
        <charset val="186"/>
      </rPr>
      <t>Atlikti darbai „Varpo“ gimnazijoje:</t>
    </r>
    <r>
      <rPr>
        <sz val="10"/>
        <rFont val="Times New Roman"/>
        <family val="1"/>
        <charset val="186"/>
      </rPr>
      <t xml:space="preserve">
apšiltintas fasadas, pakeista elektros instaliacija ir apšvietimo sistema,  pakeisti langai ir lauko durys, renovuota šildymo sistema,  atliktas WC patalpų remontas, kapitalinis šilumos punkto remontas, įrengta vėdinimo sistema valgykloje, įrengta priešgaisrinė ir apsaugos signalizacija</t>
    </r>
  </si>
  <si>
    <r>
      <rPr>
        <b/>
        <sz val="10"/>
        <rFont val="Times New Roman"/>
        <family val="1"/>
        <charset val="186"/>
      </rPr>
      <t>Atlikti darbai Sendvario pagrindinėje mokykloje:</t>
    </r>
    <r>
      <rPr>
        <sz val="10"/>
        <rFont val="Times New Roman"/>
        <family val="1"/>
        <charset val="186"/>
      </rPr>
      <t xml:space="preserve">
apšiltintas fasadas,
pakeista elektros instaliacija ir apšvietimo sistema,
pakeisti langai ir lauko durys, apšiltintas stogas,
įrengta priešgaisrinė signalizacija, įrengta žaibosauga</t>
    </r>
  </si>
  <si>
    <r>
      <rPr>
        <b/>
        <sz val="10"/>
        <rFont val="Times New Roman"/>
        <family val="1"/>
        <charset val="186"/>
      </rPr>
      <t>Atlikti darbai Vitės pagrindinėje mokykloje:</t>
    </r>
    <r>
      <rPr>
        <sz val="10"/>
        <rFont val="Times New Roman"/>
        <family val="1"/>
        <charset val="186"/>
      </rPr>
      <t xml:space="preserve">
apšiltintas stogas, atstatytas lietaus nuotekų nuvedimas, apšiltintos išorės sienos ir cokolis, pakeisti langai, lauko durys, modernizuota apšvietimo sistema ir vidaus elektros tinklai,  atnaujinta vidaus patalpų apdaila, įrengta nauja žaibosauga, priešgaisrinė signalizacija</t>
    </r>
  </si>
  <si>
    <r>
      <rPr>
        <b/>
        <sz val="10"/>
        <rFont val="Times New Roman"/>
        <family val="1"/>
        <charset val="186"/>
      </rPr>
      <t xml:space="preserve">Atlikti darbai Vydūno vidurinėje mokykloje: </t>
    </r>
    <r>
      <rPr>
        <sz val="10"/>
        <rFont val="Times New Roman"/>
        <family val="1"/>
        <charset val="186"/>
      </rPr>
      <t>2013-12-04  pasirašyta sutartis su Lietuvos verslo paramos agentūra. Parengtas techninis projektas, vyksta projekto ekspertizė</t>
    </r>
  </si>
  <si>
    <r>
      <rPr>
        <b/>
        <sz val="10"/>
        <rFont val="Times New Roman"/>
        <family val="1"/>
        <charset val="186"/>
      </rPr>
      <t xml:space="preserve">Atlikti darbai „Smeltės“ progimnazijoje: </t>
    </r>
    <r>
      <rPr>
        <sz val="10"/>
        <rFont val="Times New Roman"/>
        <family val="1"/>
        <charset val="186"/>
      </rPr>
      <t xml:space="preserve">2013-07-23 pasirašyta finansavimo ir administravimo sutartis. 
Pratęstas veiklų įgyvendinimo terminas iki 2014-06-20
Atlikta  68 % rangos darbų
</t>
    </r>
  </si>
  <si>
    <r>
      <rPr>
        <b/>
        <sz val="10"/>
        <rFont val="Times New Roman"/>
        <family val="1"/>
        <charset val="186"/>
      </rPr>
      <t xml:space="preserve">Atlikti darbai Liudviko Stulpino pagrindinėje mokykloje: </t>
    </r>
    <r>
      <rPr>
        <sz val="10"/>
        <rFont val="Times New Roman"/>
        <family val="1"/>
        <charset val="186"/>
      </rPr>
      <t>Pagal rangos darbų sutartį sulaikyti pinigai iki statybos darbų  užbaigimo akto pasirašymo. Statybos užbaigimo procedūros neįvykdytos dėl projektinės ir išpildomosios dokumentacijos pritaikymo naujiems normatyviniams dokumentams</t>
    </r>
  </si>
  <si>
    <r>
      <rPr>
        <b/>
        <sz val="10"/>
        <rFont val="Times New Roman"/>
        <family val="1"/>
        <charset val="186"/>
      </rPr>
      <t>Atlikti darbai Adomo Brako mokykloje: a</t>
    </r>
    <r>
      <rPr>
        <sz val="10"/>
        <rFont val="Times New Roman"/>
        <family val="1"/>
        <charset val="186"/>
      </rPr>
      <t>pšiltintas ir suremontuotas naujojo priestato šlaitinis stogas, įrengta žaibosauga, apšiltinti naujojo priestato fasadai, cokolis, pakeisti langai ir lauko durys, naujojo priestato I a. grindys, modernizuotos vidaus elektros ir apšvietimo sistemos bei visiškai rekonstruota šildymo sistema, mansardoje įrengtos naujos klasės</t>
    </r>
  </si>
  <si>
    <r>
      <rPr>
        <b/>
        <sz val="10"/>
        <rFont val="Times New Roman"/>
        <family val="1"/>
        <charset val="186"/>
      </rPr>
      <t>L.-d. „Obelėlė“</t>
    </r>
    <r>
      <rPr>
        <sz val="10"/>
        <rFont val="Times New Roman"/>
        <family val="1"/>
        <charset val="186"/>
      </rPr>
      <t>: apmokėtas kreditinis įsiskolinimas už 2012 m. atliktus rekonstrukcijos darbus</t>
    </r>
  </si>
  <si>
    <t>Klaipėdos miesto savivaldybės tarybos 2013-05-30 sprendimu Nr. T2-114 reorganizuota biudžetinė įstaiga Klaipėdos „Gubojos“ mokykla prijungiant ją prie biudžetinės įstaigos Klaipėdos „Medeinės“ mokyklos nuo 2013 m. rugpjūčio 30 d.</t>
  </si>
  <si>
    <t xml:space="preserve">Nebuvo poreikio rengti energetinių auditų </t>
  </si>
  <si>
    <t>Darbai užbaigti</t>
  </si>
  <si>
    <t>Pedagoginė psichologinė tarnyba pateikė dokumentus apmokėti mažesnę sumą</t>
  </si>
  <si>
    <t>tKlaipėdos miesto savivaldybės tarybos 2014-02-27 sprendimu T2-31 Klaipėdos Andrejaus Rubliovo pagrindinė mokykla nuo 2014–2015 m. m. reorganizuojama, prijungiant prie Klaipėdos „Santarvės“ pagrindinės mokyklos.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</si>
</sst>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Red]0.0"/>
    <numFmt numFmtId="166" formatCode="#,##0.0"/>
  </numFmts>
  <fonts count="29" x14ac:knownFonts="1">
    <font>
      <sz val="10"/>
      <name val="Arial"/>
      <charset val="186"/>
    </font>
    <font>
      <sz val="9"/>
      <name val="Times New Roman"/>
      <family val="1"/>
    </font>
    <font>
      <sz val="10"/>
      <name val="Times New Roman"/>
      <family val="1"/>
    </font>
    <font>
      <b/>
      <sz val="10"/>
      <name val="Times New Roman"/>
      <family val="1"/>
    </font>
    <font>
      <sz val="10"/>
      <name val="Arial"/>
      <family val="2"/>
      <charset val="186"/>
    </font>
    <font>
      <sz val="10"/>
      <name val="Times New Roman"/>
      <family val="1"/>
      <charset val="186"/>
    </font>
    <font>
      <b/>
      <sz val="10"/>
      <name val="Times New Roman"/>
      <family val="1"/>
      <charset val="186"/>
    </font>
    <font>
      <b/>
      <sz val="9"/>
      <name val="Times New Roman"/>
      <family val="1"/>
    </font>
    <font>
      <b/>
      <u/>
      <sz val="10"/>
      <name val="Times New Roman"/>
      <family val="1"/>
      <charset val="186"/>
    </font>
    <font>
      <b/>
      <sz val="11"/>
      <name val="Times New Roman"/>
      <family val="1"/>
    </font>
    <font>
      <sz val="12"/>
      <name val="Times New Roman"/>
      <family val="1"/>
      <charset val="186"/>
    </font>
    <font>
      <b/>
      <sz val="9"/>
      <name val="Times New Roman"/>
      <family val="1"/>
      <charset val="186"/>
    </font>
    <font>
      <sz val="8"/>
      <name val="Times New Roman"/>
      <family val="1"/>
    </font>
    <font>
      <sz val="9"/>
      <name val="Times New Roman"/>
      <family val="1"/>
      <charset val="186"/>
    </font>
    <font>
      <b/>
      <sz val="12"/>
      <name val="Times New Roman"/>
      <family val="1"/>
    </font>
    <font>
      <sz val="12"/>
      <name val="Times New Roman"/>
      <family val="1"/>
    </font>
    <font>
      <sz val="8"/>
      <name val="Arial"/>
      <family val="2"/>
      <charset val="186"/>
    </font>
    <font>
      <b/>
      <sz val="8"/>
      <name val="Times New Roman"/>
      <family val="1"/>
      <charset val="186"/>
    </font>
    <font>
      <b/>
      <sz val="10"/>
      <name val="Times New Roman"/>
      <family val="1"/>
      <charset val="204"/>
    </font>
    <font>
      <vertAlign val="superscript"/>
      <sz val="10"/>
      <name val="Times New Roman"/>
      <family val="1"/>
    </font>
    <font>
      <sz val="7"/>
      <name val="Times New Roman"/>
      <family val="1"/>
      <charset val="186"/>
    </font>
    <font>
      <b/>
      <sz val="11"/>
      <name val="Times New Roman"/>
      <family val="1"/>
      <charset val="186"/>
    </font>
    <font>
      <sz val="10"/>
      <color rgb="FFFF0000"/>
      <name val="Times New Roman"/>
      <family val="1"/>
      <charset val="186"/>
    </font>
    <font>
      <sz val="8"/>
      <name val="Times New Roman"/>
      <family val="1"/>
      <charset val="186"/>
    </font>
    <font>
      <b/>
      <sz val="12"/>
      <name val="Times New Roman"/>
      <family val="1"/>
      <charset val="186"/>
    </font>
    <font>
      <sz val="12"/>
      <color indexed="10"/>
      <name val="Times New Roman"/>
      <family val="1"/>
      <charset val="186"/>
    </font>
    <font>
      <sz val="10"/>
      <color indexed="9"/>
      <name val="Arial"/>
      <family val="2"/>
      <charset val="186"/>
    </font>
    <font>
      <sz val="11"/>
      <name val="Times New Roman"/>
      <family val="1"/>
      <charset val="186"/>
    </font>
    <font>
      <b/>
      <sz val="10"/>
      <color rgb="FFFF0000"/>
      <name val="Times New Roman"/>
      <family val="1"/>
      <charset val="186"/>
    </font>
  </fonts>
  <fills count="11">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9CCFF"/>
        <bgColor indexed="64"/>
      </patternFill>
    </fill>
    <fill>
      <patternFill patternType="solid">
        <fgColor rgb="FFFFCCFF"/>
        <bgColor indexed="64"/>
      </patternFill>
    </fill>
    <fill>
      <patternFill patternType="solid">
        <fgColor rgb="FFCCFFFF"/>
        <bgColor indexed="64"/>
      </patternFill>
    </fill>
  </fills>
  <borders count="81">
    <border>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839">
    <xf numFmtId="0" fontId="0" fillId="0" borderId="0" xfId="0"/>
    <xf numFmtId="0" fontId="2" fillId="0" borderId="0" xfId="0" applyFont="1" applyBorder="1" applyAlignment="1">
      <alignment vertical="top"/>
    </xf>
    <xf numFmtId="0" fontId="2" fillId="0" borderId="0" xfId="0" applyFont="1" applyFill="1" applyBorder="1" applyAlignment="1">
      <alignment vertical="top"/>
    </xf>
    <xf numFmtId="0" fontId="4" fillId="0" borderId="0" xfId="0" applyFont="1" applyBorder="1"/>
    <xf numFmtId="0" fontId="2" fillId="0" borderId="0" xfId="0" applyFont="1" applyAlignment="1">
      <alignment vertical="top"/>
    </xf>
    <xf numFmtId="0" fontId="5" fillId="0" borderId="6"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49" fontId="3" fillId="2" borderId="11" xfId="0" applyNumberFormat="1" applyFont="1" applyFill="1" applyBorder="1" applyAlignment="1">
      <alignment horizontal="center" vertical="top"/>
    </xf>
    <xf numFmtId="49" fontId="3" fillId="3" borderId="13" xfId="0" applyNumberFormat="1" applyFont="1" applyFill="1" applyBorder="1" applyAlignment="1">
      <alignment horizontal="center" vertical="top"/>
    </xf>
    <xf numFmtId="49" fontId="6" fillId="2" borderId="14" xfId="0" applyNumberFormat="1" applyFont="1" applyFill="1" applyBorder="1" applyAlignment="1">
      <alignment vertical="top"/>
    </xf>
    <xf numFmtId="49" fontId="3" fillId="2" borderId="15" xfId="0" applyNumberFormat="1" applyFont="1" applyFill="1" applyBorder="1" applyAlignment="1">
      <alignment horizontal="center" vertical="top"/>
    </xf>
    <xf numFmtId="0" fontId="2" fillId="0" borderId="0" xfId="0" applyNumberFormat="1" applyFont="1" applyAlignment="1">
      <alignment vertical="top"/>
    </xf>
    <xf numFmtId="0" fontId="5" fillId="0" borderId="5" xfId="0" applyFont="1" applyFill="1" applyBorder="1" applyAlignment="1">
      <alignment horizontal="center" vertical="top" wrapText="1"/>
    </xf>
    <xf numFmtId="49" fontId="6" fillId="3" borderId="13" xfId="0" applyNumberFormat="1" applyFont="1" applyFill="1" applyBorder="1" applyAlignment="1">
      <alignment horizontal="center" vertical="top"/>
    </xf>
    <xf numFmtId="49" fontId="6" fillId="2" borderId="20" xfId="0" applyNumberFormat="1" applyFont="1" applyFill="1" applyBorder="1" applyAlignment="1">
      <alignment vertical="top"/>
    </xf>
    <xf numFmtId="164" fontId="6" fillId="2" borderId="1" xfId="0" applyNumberFormat="1" applyFont="1" applyFill="1" applyBorder="1" applyAlignment="1">
      <alignment horizontal="center" vertical="top"/>
    </xf>
    <xf numFmtId="164" fontId="6" fillId="2" borderId="11" xfId="0" applyNumberFormat="1" applyFont="1" applyFill="1" applyBorder="1" applyAlignment="1">
      <alignment horizontal="center" vertical="top"/>
    </xf>
    <xf numFmtId="164" fontId="7" fillId="4" borderId="20" xfId="0" applyNumberFormat="1" applyFont="1" applyFill="1" applyBorder="1" applyAlignment="1">
      <alignment horizontal="center" vertical="top"/>
    </xf>
    <xf numFmtId="164" fontId="7" fillId="3" borderId="1" xfId="0" applyNumberFormat="1" applyFont="1" applyFill="1" applyBorder="1" applyAlignment="1">
      <alignment horizontal="center" vertical="top"/>
    </xf>
    <xf numFmtId="164" fontId="7" fillId="3" borderId="11" xfId="0" applyNumberFormat="1" applyFont="1" applyFill="1" applyBorder="1" applyAlignment="1">
      <alignment horizontal="center" vertical="top"/>
    </xf>
    <xf numFmtId="164" fontId="7" fillId="4" borderId="21" xfId="0" applyNumberFormat="1" applyFont="1" applyFill="1" applyBorder="1" applyAlignment="1">
      <alignment horizontal="center" vertical="top"/>
    </xf>
    <xf numFmtId="164" fontId="3" fillId="2" borderId="14" xfId="0" applyNumberFormat="1" applyFont="1" applyFill="1" applyBorder="1" applyAlignment="1">
      <alignment horizontal="center" vertical="top"/>
    </xf>
    <xf numFmtId="49" fontId="3" fillId="3" borderId="1" xfId="0" applyNumberFormat="1" applyFont="1" applyFill="1" applyBorder="1" applyAlignment="1">
      <alignment horizontal="center" vertical="top"/>
    </xf>
    <xf numFmtId="49" fontId="3" fillId="2" borderId="26" xfId="0" applyNumberFormat="1" applyFont="1" applyFill="1" applyBorder="1" applyAlignment="1">
      <alignment horizontal="center" vertical="top"/>
    </xf>
    <xf numFmtId="49" fontId="3" fillId="4" borderId="1" xfId="0" applyNumberFormat="1" applyFont="1" applyFill="1" applyBorder="1" applyAlignment="1">
      <alignment horizontal="center" vertical="top"/>
    </xf>
    <xf numFmtId="164" fontId="5" fillId="5" borderId="0" xfId="0" applyNumberFormat="1" applyFont="1" applyFill="1" applyBorder="1" applyAlignment="1">
      <alignment horizontal="center" vertical="top"/>
    </xf>
    <xf numFmtId="164" fontId="6" fillId="5" borderId="0" xfId="0" applyNumberFormat="1" applyFont="1" applyFill="1" applyBorder="1" applyAlignment="1">
      <alignment horizontal="center" vertical="top"/>
    </xf>
    <xf numFmtId="164" fontId="2" fillId="0" borderId="18" xfId="0" applyNumberFormat="1" applyFont="1" applyBorder="1" applyAlignment="1">
      <alignment horizontal="left" vertical="top"/>
    </xf>
    <xf numFmtId="164" fontId="2" fillId="0" borderId="19" xfId="0" applyNumberFormat="1" applyFont="1" applyBorder="1" applyAlignment="1">
      <alignment horizontal="left" vertical="top"/>
    </xf>
    <xf numFmtId="0" fontId="2" fillId="0" borderId="0" xfId="0" applyNumberFormat="1" applyFont="1" applyBorder="1" applyAlignment="1">
      <alignment horizontal="center" vertical="top"/>
    </xf>
    <xf numFmtId="0" fontId="2" fillId="0" borderId="0" xfId="0" applyNumberFormat="1" applyFont="1" applyAlignment="1">
      <alignment horizontal="center" vertical="top"/>
    </xf>
    <xf numFmtId="164" fontId="3" fillId="5" borderId="12" xfId="0" applyNumberFormat="1" applyFont="1" applyFill="1" applyBorder="1" applyAlignment="1">
      <alignment horizontal="center" vertical="top"/>
    </xf>
    <xf numFmtId="165" fontId="5" fillId="0" borderId="18" xfId="0" applyNumberFormat="1" applyFont="1" applyFill="1" applyBorder="1" applyAlignment="1">
      <alignment horizontal="center" vertical="top"/>
    </xf>
    <xf numFmtId="164" fontId="3" fillId="0" borderId="12" xfId="0" applyNumberFormat="1" applyFont="1" applyFill="1" applyBorder="1" applyAlignment="1">
      <alignment horizontal="left" vertical="top"/>
    </xf>
    <xf numFmtId="165" fontId="5" fillId="5" borderId="12" xfId="0" applyNumberFormat="1" applyFont="1" applyFill="1" applyBorder="1" applyAlignment="1">
      <alignment vertical="top" wrapText="1"/>
    </xf>
    <xf numFmtId="164" fontId="5" fillId="5" borderId="0" xfId="0" applyNumberFormat="1" applyFont="1" applyFill="1" applyBorder="1" applyAlignment="1">
      <alignment horizontal="center" vertical="top" wrapText="1"/>
    </xf>
    <xf numFmtId="166" fontId="6" fillId="5" borderId="0" xfId="0" applyNumberFormat="1" applyFont="1" applyFill="1" applyBorder="1" applyAlignment="1">
      <alignment horizontal="center" vertical="center" wrapText="1"/>
    </xf>
    <xf numFmtId="164" fontId="6" fillId="5" borderId="0" xfId="0" applyNumberFormat="1" applyFont="1" applyFill="1" applyBorder="1" applyAlignment="1">
      <alignment horizontal="center" vertical="top" wrapText="1"/>
    </xf>
    <xf numFmtId="49" fontId="6" fillId="2" borderId="45" xfId="0" applyNumberFormat="1" applyFont="1" applyFill="1" applyBorder="1" applyAlignment="1">
      <alignment horizontal="center" vertical="top"/>
    </xf>
    <xf numFmtId="164" fontId="2" fillId="5" borderId="19" xfId="0" applyNumberFormat="1" applyFont="1" applyFill="1" applyBorder="1" applyAlignment="1">
      <alignment vertical="top" wrapText="1"/>
    </xf>
    <xf numFmtId="164" fontId="5" fillId="0" borderId="60" xfId="0" applyNumberFormat="1" applyFont="1" applyFill="1" applyBorder="1" applyAlignment="1">
      <alignment horizontal="left" vertical="top"/>
    </xf>
    <xf numFmtId="0" fontId="5" fillId="0" borderId="18" xfId="0" applyFont="1" applyBorder="1" applyAlignment="1">
      <alignment horizontal="center" vertical="top"/>
    </xf>
    <xf numFmtId="0" fontId="5" fillId="0" borderId="0" xfId="0" applyFont="1" applyBorder="1" applyAlignment="1">
      <alignment horizontal="center" vertical="top"/>
    </xf>
    <xf numFmtId="0" fontId="5" fillId="0" borderId="9" xfId="0" applyFont="1" applyBorder="1" applyAlignment="1">
      <alignment horizontal="center" vertical="top"/>
    </xf>
    <xf numFmtId="0" fontId="5" fillId="0" borderId="5" xfId="0" applyFont="1" applyBorder="1" applyAlignment="1">
      <alignment horizontal="center" vertical="top"/>
    </xf>
    <xf numFmtId="0" fontId="5" fillId="0" borderId="8" xfId="0" applyFont="1" applyBorder="1" applyAlignment="1">
      <alignment horizontal="center" vertical="top"/>
    </xf>
    <xf numFmtId="0" fontId="5" fillId="0" borderId="19" xfId="0" applyFont="1" applyFill="1" applyBorder="1" applyAlignment="1">
      <alignment horizontal="center" vertical="top" wrapText="1"/>
    </xf>
    <xf numFmtId="0" fontId="6" fillId="0" borderId="45" xfId="0" applyNumberFormat="1" applyFont="1" applyBorder="1" applyAlignment="1">
      <alignment vertical="top"/>
    </xf>
    <xf numFmtId="164" fontId="5" fillId="0" borderId="67" xfId="0" applyNumberFormat="1" applyFont="1" applyFill="1" applyBorder="1" applyAlignment="1">
      <alignment horizontal="left" vertical="top" wrapText="1"/>
    </xf>
    <xf numFmtId="0" fontId="6" fillId="0" borderId="25" xfId="0" applyNumberFormat="1" applyFont="1" applyBorder="1" applyAlignment="1">
      <alignment horizontal="center" vertical="top"/>
    </xf>
    <xf numFmtId="0" fontId="6" fillId="5" borderId="14" xfId="0" applyFont="1" applyFill="1" applyBorder="1" applyAlignment="1">
      <alignment vertical="top" wrapText="1"/>
    </xf>
    <xf numFmtId="0" fontId="5" fillId="5" borderId="17" xfId="0" applyFont="1" applyFill="1" applyBorder="1" applyAlignment="1">
      <alignment vertical="top" wrapText="1"/>
    </xf>
    <xf numFmtId="49" fontId="3" fillId="5" borderId="69" xfId="0" applyNumberFormat="1" applyFont="1" applyFill="1" applyBorder="1" applyAlignment="1">
      <alignment vertical="top"/>
    </xf>
    <xf numFmtId="49" fontId="3" fillId="5" borderId="41" xfId="0" applyNumberFormat="1" applyFont="1" applyFill="1" applyBorder="1" applyAlignment="1">
      <alignment vertical="top"/>
    </xf>
    <xf numFmtId="0" fontId="11" fillId="0" borderId="14" xfId="0" applyFont="1" applyFill="1" applyBorder="1" applyAlignment="1">
      <alignment horizontal="center" vertical="top" wrapText="1"/>
    </xf>
    <xf numFmtId="0" fontId="11" fillId="0" borderId="17" xfId="0" applyFont="1" applyFill="1" applyBorder="1" applyAlignment="1">
      <alignment vertical="center" textRotation="90" wrapText="1"/>
    </xf>
    <xf numFmtId="0" fontId="1" fillId="0" borderId="0" xfId="0" applyFont="1" applyBorder="1" applyAlignment="1">
      <alignment horizontal="center" vertical="top"/>
    </xf>
    <xf numFmtId="0" fontId="1" fillId="0" borderId="0" xfId="0" applyFont="1" applyAlignment="1">
      <alignment horizontal="center" vertical="top"/>
    </xf>
    <xf numFmtId="164" fontId="5" fillId="0" borderId="19" xfId="0" applyNumberFormat="1" applyFont="1" applyFill="1" applyBorder="1" applyAlignment="1">
      <alignment horizontal="left" vertical="top" wrapText="1"/>
    </xf>
    <xf numFmtId="164" fontId="6" fillId="5" borderId="12" xfId="0" applyNumberFormat="1" applyFont="1" applyFill="1" applyBorder="1" applyAlignment="1">
      <alignment horizontal="center" vertical="top"/>
    </xf>
    <xf numFmtId="164" fontId="5" fillId="0" borderId="36" xfId="0" applyNumberFormat="1" applyFont="1" applyFill="1" applyBorder="1" applyAlignment="1">
      <alignment vertical="top" wrapText="1"/>
    </xf>
    <xf numFmtId="0" fontId="5" fillId="5" borderId="45" xfId="0" applyFont="1" applyFill="1" applyBorder="1" applyAlignment="1">
      <alignment vertical="top" wrapText="1"/>
    </xf>
    <xf numFmtId="164" fontId="3" fillId="2" borderId="11" xfId="0" applyNumberFormat="1" applyFont="1" applyFill="1" applyBorder="1" applyAlignment="1">
      <alignment horizontal="center" vertical="top"/>
    </xf>
    <xf numFmtId="164" fontId="3" fillId="3" borderId="11" xfId="0" applyNumberFormat="1" applyFont="1" applyFill="1" applyBorder="1" applyAlignment="1">
      <alignment horizontal="center" vertical="top"/>
    </xf>
    <xf numFmtId="0" fontId="14" fillId="0" borderId="33" xfId="0" applyFont="1" applyBorder="1" applyAlignment="1">
      <alignment horizontal="center" vertical="top" wrapText="1"/>
    </xf>
    <xf numFmtId="0" fontId="14" fillId="0" borderId="33" xfId="0" applyFont="1" applyBorder="1" applyAlignment="1">
      <alignment vertical="top" wrapText="1"/>
    </xf>
    <xf numFmtId="0" fontId="15" fillId="0" borderId="33" xfId="0" applyFont="1" applyBorder="1" applyAlignment="1">
      <alignment vertical="top" wrapText="1"/>
    </xf>
    <xf numFmtId="0" fontId="10" fillId="0" borderId="33" xfId="0" applyFont="1" applyBorder="1" applyAlignment="1">
      <alignment vertical="top" wrapText="1"/>
    </xf>
    <xf numFmtId="0" fontId="5" fillId="5" borderId="2" xfId="0" applyFont="1" applyFill="1" applyBorder="1" applyAlignment="1">
      <alignment horizontal="center" vertical="top"/>
    </xf>
    <xf numFmtId="164" fontId="5" fillId="5" borderId="19" xfId="0" applyNumberFormat="1" applyFont="1" applyFill="1" applyBorder="1" applyAlignment="1">
      <alignment horizontal="left" vertical="top"/>
    </xf>
    <xf numFmtId="0" fontId="5" fillId="5" borderId="10" xfId="0" applyFont="1" applyFill="1" applyBorder="1" applyAlignment="1">
      <alignment horizontal="center" vertical="top" wrapText="1"/>
    </xf>
    <xf numFmtId="0" fontId="5" fillId="5" borderId="6" xfId="0" applyFont="1" applyFill="1" applyBorder="1" applyAlignment="1">
      <alignment horizontal="center" vertical="top" wrapText="1"/>
    </xf>
    <xf numFmtId="0" fontId="6" fillId="0" borderId="22" xfId="0" applyNumberFormat="1" applyFont="1" applyBorder="1" applyAlignment="1">
      <alignment vertical="top"/>
    </xf>
    <xf numFmtId="0" fontId="13" fillId="0" borderId="17" xfId="0" applyFont="1" applyFill="1" applyBorder="1" applyAlignment="1">
      <alignment vertical="center" textRotation="90" wrapText="1"/>
    </xf>
    <xf numFmtId="164" fontId="5" fillId="6" borderId="27" xfId="0" applyNumberFormat="1" applyFont="1" applyFill="1" applyBorder="1" applyAlignment="1">
      <alignment horizontal="center" vertical="top"/>
    </xf>
    <xf numFmtId="164" fontId="5" fillId="6" borderId="46" xfId="0" applyNumberFormat="1" applyFont="1" applyFill="1" applyBorder="1" applyAlignment="1">
      <alignment horizontal="center" vertical="top"/>
    </xf>
    <xf numFmtId="164" fontId="2" fillId="6" borderId="54" xfId="0" applyNumberFormat="1" applyFont="1" applyFill="1" applyBorder="1" applyAlignment="1">
      <alignment horizontal="center" vertical="top"/>
    </xf>
    <xf numFmtId="164" fontId="2" fillId="6" borderId="52" xfId="0" applyNumberFormat="1" applyFont="1" applyFill="1" applyBorder="1" applyAlignment="1">
      <alignment horizontal="center" vertical="top"/>
    </xf>
    <xf numFmtId="164" fontId="6" fillId="6" borderId="70" xfId="0" applyNumberFormat="1" applyFont="1" applyFill="1" applyBorder="1" applyAlignment="1">
      <alignment horizontal="center" vertical="top"/>
    </xf>
    <xf numFmtId="164" fontId="6" fillId="6" borderId="57" xfId="0" applyNumberFormat="1" applyFont="1" applyFill="1" applyBorder="1" applyAlignment="1">
      <alignment horizontal="center" vertical="top"/>
    </xf>
    <xf numFmtId="164" fontId="2" fillId="6" borderId="29" xfId="0" applyNumberFormat="1" applyFont="1" applyFill="1" applyBorder="1" applyAlignment="1">
      <alignment horizontal="center" vertical="top"/>
    </xf>
    <xf numFmtId="164" fontId="6" fillId="6" borderId="61" xfId="0" applyNumberFormat="1" applyFont="1" applyFill="1" applyBorder="1" applyAlignment="1">
      <alignment horizontal="center" vertical="top"/>
    </xf>
    <xf numFmtId="164" fontId="6" fillId="6" borderId="4" xfId="0" applyNumberFormat="1" applyFont="1" applyFill="1" applyBorder="1" applyAlignment="1">
      <alignment horizontal="center" vertical="top"/>
    </xf>
    <xf numFmtId="164" fontId="2" fillId="6" borderId="38" xfId="0" applyNumberFormat="1" applyFont="1" applyFill="1" applyBorder="1" applyAlignment="1">
      <alignment horizontal="center" vertical="top"/>
    </xf>
    <xf numFmtId="0" fontId="6" fillId="6" borderId="55" xfId="0" applyFont="1" applyFill="1" applyBorder="1" applyAlignment="1">
      <alignment horizontal="center" vertical="top" wrapText="1"/>
    </xf>
    <xf numFmtId="164" fontId="5" fillId="6" borderId="23" xfId="0" applyNumberFormat="1" applyFont="1" applyFill="1" applyBorder="1" applyAlignment="1">
      <alignment horizontal="center" vertical="top"/>
    </xf>
    <xf numFmtId="164" fontId="6" fillId="6" borderId="60" xfId="0" applyNumberFormat="1" applyFont="1" applyFill="1" applyBorder="1" applyAlignment="1">
      <alignment horizontal="center" vertical="top"/>
    </xf>
    <xf numFmtId="164" fontId="6" fillId="6" borderId="56" xfId="0" applyNumberFormat="1" applyFont="1" applyFill="1" applyBorder="1" applyAlignment="1">
      <alignment horizontal="center" vertical="top"/>
    </xf>
    <xf numFmtId="164" fontId="2" fillId="6" borderId="19" xfId="0" applyNumberFormat="1" applyFont="1" applyFill="1" applyBorder="1" applyAlignment="1">
      <alignment horizontal="center" vertical="top"/>
    </xf>
    <xf numFmtId="164" fontId="2" fillId="6" borderId="42" xfId="0" applyNumberFormat="1" applyFont="1" applyFill="1" applyBorder="1" applyAlignment="1">
      <alignment horizontal="center" vertical="top"/>
    </xf>
    <xf numFmtId="164" fontId="3" fillId="6" borderId="57" xfId="0" applyNumberFormat="1" applyFont="1" applyFill="1" applyBorder="1" applyAlignment="1">
      <alignment horizontal="center" vertical="top"/>
    </xf>
    <xf numFmtId="164" fontId="3" fillId="6" borderId="4" xfId="0" applyNumberFormat="1" applyFont="1" applyFill="1" applyBorder="1" applyAlignment="1">
      <alignment horizontal="center" vertical="top"/>
    </xf>
    <xf numFmtId="164" fontId="3" fillId="6" borderId="56" xfId="0" applyNumberFormat="1" applyFont="1" applyFill="1" applyBorder="1" applyAlignment="1">
      <alignment horizontal="center" vertical="top"/>
    </xf>
    <xf numFmtId="164" fontId="5" fillId="6" borderId="35" xfId="0" applyNumberFormat="1" applyFont="1" applyFill="1" applyBorder="1" applyAlignment="1">
      <alignment horizontal="center" vertical="top"/>
    </xf>
    <xf numFmtId="164" fontId="5" fillId="6" borderId="38" xfId="0" applyNumberFormat="1" applyFont="1" applyFill="1" applyBorder="1" applyAlignment="1">
      <alignment horizontal="center" vertical="top"/>
    </xf>
    <xf numFmtId="164" fontId="6" fillId="6" borderId="21" xfId="0" applyNumberFormat="1" applyFont="1" applyFill="1" applyBorder="1" applyAlignment="1">
      <alignment horizontal="center" vertical="top"/>
    </xf>
    <xf numFmtId="164" fontId="5" fillId="6" borderId="68" xfId="0" applyNumberFormat="1" applyFont="1" applyFill="1" applyBorder="1" applyAlignment="1">
      <alignment horizontal="center" vertical="top"/>
    </xf>
    <xf numFmtId="164" fontId="2" fillId="6" borderId="23" xfId="0" applyNumberFormat="1" applyFont="1" applyFill="1" applyBorder="1" applyAlignment="1">
      <alignment horizontal="center" vertical="top"/>
    </xf>
    <xf numFmtId="0" fontId="6" fillId="6" borderId="12" xfId="0" applyFont="1" applyFill="1" applyBorder="1" applyAlignment="1">
      <alignment horizontal="center" vertical="top" wrapText="1"/>
    </xf>
    <xf numFmtId="164" fontId="5" fillId="6" borderId="3" xfId="0" applyNumberFormat="1" applyFont="1" applyFill="1" applyBorder="1" applyAlignment="1">
      <alignment horizontal="center" vertical="top"/>
    </xf>
    <xf numFmtId="164" fontId="2" fillId="6" borderId="16" xfId="0" applyNumberFormat="1" applyFont="1" applyFill="1" applyBorder="1" applyAlignment="1">
      <alignment horizontal="center" vertical="top"/>
    </xf>
    <xf numFmtId="164" fontId="3" fillId="6" borderId="60" xfId="0" applyNumberFormat="1" applyFont="1" applyFill="1" applyBorder="1" applyAlignment="1">
      <alignment horizontal="center" vertical="top"/>
    </xf>
    <xf numFmtId="164" fontId="3" fillId="6" borderId="61" xfId="0" applyNumberFormat="1" applyFont="1" applyFill="1" applyBorder="1" applyAlignment="1">
      <alignment horizontal="center" vertical="top"/>
    </xf>
    <xf numFmtId="0" fontId="6" fillId="6" borderId="60" xfId="0" applyFont="1" applyFill="1" applyBorder="1" applyAlignment="1">
      <alignment horizontal="center" vertical="top" wrapText="1"/>
    </xf>
    <xf numFmtId="164" fontId="5" fillId="6" borderId="0" xfId="0" applyNumberFormat="1" applyFont="1" applyFill="1" applyBorder="1" applyAlignment="1">
      <alignment horizontal="center" vertical="top"/>
    </xf>
    <xf numFmtId="164" fontId="5" fillId="6" borderId="52" xfId="0" applyNumberFormat="1" applyFont="1" applyFill="1" applyBorder="1" applyAlignment="1">
      <alignment horizontal="center" vertical="top"/>
    </xf>
    <xf numFmtId="164" fontId="5" fillId="6" borderId="36" xfId="0" applyNumberFormat="1" applyFont="1" applyFill="1" applyBorder="1" applyAlignment="1">
      <alignment horizontal="center" vertical="top"/>
    </xf>
    <xf numFmtId="164" fontId="2" fillId="0" borderId="0" xfId="0" applyNumberFormat="1" applyFont="1" applyBorder="1" applyAlignment="1">
      <alignment vertical="top"/>
    </xf>
    <xf numFmtId="164" fontId="2" fillId="7" borderId="32" xfId="0" applyNumberFormat="1" applyFont="1" applyFill="1" applyBorder="1" applyAlignment="1">
      <alignment horizontal="center" vertical="top"/>
    </xf>
    <xf numFmtId="164" fontId="2" fillId="7" borderId="17" xfId="0" applyNumberFormat="1" applyFont="1" applyFill="1" applyBorder="1" applyAlignment="1">
      <alignment horizontal="center" vertical="top"/>
    </xf>
    <xf numFmtId="164" fontId="2" fillId="7" borderId="33" xfId="0" applyNumberFormat="1" applyFont="1" applyFill="1" applyBorder="1" applyAlignment="1">
      <alignment horizontal="center" vertical="top"/>
    </xf>
    <xf numFmtId="164" fontId="5" fillId="7" borderId="37" xfId="0" applyNumberFormat="1" applyFont="1" applyFill="1" applyBorder="1" applyAlignment="1">
      <alignment horizontal="center" vertical="top"/>
    </xf>
    <xf numFmtId="164" fontId="5" fillId="7" borderId="33" xfId="0" applyNumberFormat="1" applyFont="1" applyFill="1" applyBorder="1" applyAlignment="1">
      <alignment horizontal="center" vertical="top"/>
    </xf>
    <xf numFmtId="164" fontId="5" fillId="7" borderId="34" xfId="0" applyNumberFormat="1" applyFont="1" applyFill="1" applyBorder="1" applyAlignment="1">
      <alignment horizontal="center" vertical="top"/>
    </xf>
    <xf numFmtId="164" fontId="2" fillId="7" borderId="44" xfId="0" applyNumberFormat="1" applyFont="1" applyFill="1" applyBorder="1" applyAlignment="1">
      <alignment horizontal="center" vertical="top"/>
    </xf>
    <xf numFmtId="164" fontId="5" fillId="7" borderId="39" xfId="0" applyNumberFormat="1" applyFont="1" applyFill="1" applyBorder="1" applyAlignment="1">
      <alignment horizontal="center" vertical="top"/>
    </xf>
    <xf numFmtId="164" fontId="5" fillId="7" borderId="50" xfId="0" applyNumberFormat="1" applyFont="1" applyFill="1" applyBorder="1" applyAlignment="1">
      <alignment horizontal="center" vertical="top"/>
    </xf>
    <xf numFmtId="164" fontId="3" fillId="6" borderId="70" xfId="0" applyNumberFormat="1" applyFont="1" applyFill="1" applyBorder="1" applyAlignment="1">
      <alignment horizontal="center" vertical="top"/>
    </xf>
    <xf numFmtId="49" fontId="6" fillId="5" borderId="52" xfId="0" applyNumberFormat="1" applyFont="1" applyFill="1" applyBorder="1" applyAlignment="1">
      <alignment vertical="top"/>
    </xf>
    <xf numFmtId="49" fontId="3" fillId="2" borderId="73" xfId="0" applyNumberFormat="1" applyFont="1" applyFill="1" applyBorder="1" applyAlignment="1">
      <alignment horizontal="center" vertical="top"/>
    </xf>
    <xf numFmtId="49" fontId="6" fillId="5" borderId="73" xfId="0" applyNumberFormat="1" applyFont="1" applyFill="1" applyBorder="1" applyAlignment="1">
      <alignment vertical="top"/>
    </xf>
    <xf numFmtId="49" fontId="9" fillId="0" borderId="0" xfId="0" applyNumberFormat="1" applyFont="1" applyFill="1" applyBorder="1" applyAlignment="1">
      <alignment wrapText="1"/>
    </xf>
    <xf numFmtId="165" fontId="5" fillId="0" borderId="18" xfId="0" applyNumberFormat="1" applyFont="1" applyFill="1" applyBorder="1" applyAlignment="1">
      <alignment horizontal="left" vertical="top" wrapText="1"/>
    </xf>
    <xf numFmtId="0" fontId="6" fillId="0" borderId="7" xfId="0" applyNumberFormat="1" applyFont="1" applyBorder="1" applyAlignment="1">
      <alignment horizontal="center" vertical="top"/>
    </xf>
    <xf numFmtId="49" fontId="3" fillId="5" borderId="20" xfId="0" applyNumberFormat="1" applyFont="1" applyFill="1" applyBorder="1" applyAlignment="1">
      <alignment horizontal="center" vertical="top"/>
    </xf>
    <xf numFmtId="0" fontId="11" fillId="0" borderId="37" xfId="0" applyFont="1" applyFill="1" applyBorder="1" applyAlignment="1">
      <alignment horizontal="center" vertical="top" wrapText="1"/>
    </xf>
    <xf numFmtId="49" fontId="3" fillId="2" borderId="52" xfId="0" applyNumberFormat="1" applyFont="1" applyFill="1" applyBorder="1" applyAlignment="1">
      <alignment horizontal="center" vertical="top"/>
    </xf>
    <xf numFmtId="164" fontId="6" fillId="6" borderId="12" xfId="0" applyNumberFormat="1" applyFont="1" applyFill="1" applyBorder="1" applyAlignment="1">
      <alignment horizontal="center" vertical="top"/>
    </xf>
    <xf numFmtId="164" fontId="5" fillId="7" borderId="17" xfId="0" applyNumberFormat="1" applyFont="1" applyFill="1" applyBorder="1" applyAlignment="1">
      <alignment horizontal="center" vertical="top"/>
    </xf>
    <xf numFmtId="164" fontId="2" fillId="7" borderId="30" xfId="0" applyNumberFormat="1" applyFont="1" applyFill="1" applyBorder="1" applyAlignment="1">
      <alignment horizontal="center" vertical="top"/>
    </xf>
    <xf numFmtId="164" fontId="2" fillId="7" borderId="0" xfId="0" applyNumberFormat="1" applyFont="1" applyFill="1" applyBorder="1" applyAlignment="1">
      <alignment horizontal="center" vertical="top"/>
    </xf>
    <xf numFmtId="164" fontId="5" fillId="7" borderId="3" xfId="0" applyNumberFormat="1" applyFont="1" applyFill="1" applyBorder="1" applyAlignment="1">
      <alignment horizontal="center" vertical="top"/>
    </xf>
    <xf numFmtId="164" fontId="5" fillId="7" borderId="14" xfId="0" applyNumberFormat="1" applyFont="1" applyFill="1" applyBorder="1" applyAlignment="1">
      <alignment horizontal="center" vertical="top"/>
    </xf>
    <xf numFmtId="164" fontId="5" fillId="7" borderId="44" xfId="0" applyNumberFormat="1" applyFont="1" applyFill="1" applyBorder="1" applyAlignment="1">
      <alignment horizontal="center" vertical="top"/>
    </xf>
    <xf numFmtId="164" fontId="5" fillId="7" borderId="24" xfId="0" applyNumberFormat="1" applyFont="1" applyFill="1" applyBorder="1" applyAlignment="1">
      <alignment horizontal="center" vertical="top"/>
    </xf>
    <xf numFmtId="164" fontId="2" fillId="7" borderId="24" xfId="0" applyNumberFormat="1" applyFont="1" applyFill="1" applyBorder="1" applyAlignment="1">
      <alignment horizontal="center" vertical="top"/>
    </xf>
    <xf numFmtId="164" fontId="5" fillId="7" borderId="32" xfId="0" applyNumberFormat="1" applyFont="1" applyFill="1" applyBorder="1" applyAlignment="1">
      <alignment horizontal="center" vertical="top"/>
    </xf>
    <xf numFmtId="164" fontId="5" fillId="7" borderId="43" xfId="0" applyNumberFormat="1" applyFont="1" applyFill="1" applyBorder="1" applyAlignment="1">
      <alignment horizontal="center" vertical="top"/>
    </xf>
    <xf numFmtId="164" fontId="2" fillId="7" borderId="14" xfId="0" applyNumberFormat="1" applyFont="1" applyFill="1" applyBorder="1" applyAlignment="1">
      <alignment horizontal="center" vertical="top"/>
    </xf>
    <xf numFmtId="0" fontId="13" fillId="0" borderId="20" xfId="0" applyFont="1" applyFill="1" applyBorder="1" applyAlignment="1">
      <alignment vertical="top" wrapText="1"/>
    </xf>
    <xf numFmtId="0" fontId="6" fillId="0" borderId="44" xfId="0" applyNumberFormat="1" applyFont="1" applyBorder="1" applyAlignment="1">
      <alignment vertical="top"/>
    </xf>
    <xf numFmtId="0" fontId="11" fillId="0" borderId="17" xfId="0" applyFont="1" applyFill="1" applyBorder="1" applyAlignment="1">
      <alignment vertical="top" wrapText="1"/>
    </xf>
    <xf numFmtId="0" fontId="11" fillId="0" borderId="20" xfId="0" applyFont="1" applyFill="1" applyBorder="1" applyAlignment="1">
      <alignment vertical="top" wrapText="1"/>
    </xf>
    <xf numFmtId="164" fontId="5" fillId="6" borderId="66" xfId="0" applyNumberFormat="1" applyFont="1" applyFill="1" applyBorder="1" applyAlignment="1">
      <alignment horizontal="center" vertical="top"/>
    </xf>
    <xf numFmtId="49" fontId="6" fillId="5" borderId="17" xfId="0" applyNumberFormat="1" applyFont="1" applyFill="1" applyBorder="1" applyAlignment="1">
      <alignment horizontal="center" vertical="top"/>
    </xf>
    <xf numFmtId="49" fontId="6" fillId="5" borderId="14" xfId="0" applyNumberFormat="1" applyFont="1" applyFill="1" applyBorder="1" applyAlignment="1">
      <alignment horizontal="center" vertical="top"/>
    </xf>
    <xf numFmtId="0" fontId="11" fillId="5" borderId="14" xfId="0" applyFont="1" applyFill="1" applyBorder="1" applyAlignment="1">
      <alignment horizontal="center" vertical="top" wrapText="1"/>
    </xf>
    <xf numFmtId="0" fontId="11" fillId="5" borderId="20" xfId="0" applyFont="1" applyFill="1" applyBorder="1" applyAlignment="1">
      <alignment horizontal="center" vertical="top" wrapText="1"/>
    </xf>
    <xf numFmtId="49" fontId="3" fillId="3" borderId="16" xfId="0" applyNumberFormat="1" applyFont="1" applyFill="1" applyBorder="1" applyAlignment="1">
      <alignment horizontal="center" vertical="top"/>
    </xf>
    <xf numFmtId="164" fontId="6" fillId="6" borderId="20" xfId="0" applyNumberFormat="1" applyFont="1" applyFill="1" applyBorder="1" applyAlignment="1">
      <alignment horizontal="center" vertical="top"/>
    </xf>
    <xf numFmtId="0" fontId="6" fillId="6" borderId="63" xfId="0" applyFont="1" applyFill="1" applyBorder="1" applyAlignment="1">
      <alignment horizontal="center" vertical="top" wrapText="1"/>
    </xf>
    <xf numFmtId="165" fontId="5" fillId="5" borderId="0" xfId="0" applyNumberFormat="1" applyFont="1" applyFill="1" applyBorder="1" applyAlignment="1">
      <alignment vertical="top" wrapText="1"/>
    </xf>
    <xf numFmtId="165" fontId="5" fillId="5" borderId="53" xfId="0" applyNumberFormat="1" applyFont="1" applyFill="1" applyBorder="1" applyAlignment="1">
      <alignment vertical="top" wrapText="1"/>
    </xf>
    <xf numFmtId="0" fontId="13" fillId="0" borderId="14" xfId="0" applyFont="1" applyFill="1" applyBorder="1" applyAlignment="1">
      <alignment vertical="center" textRotation="90" wrapText="1"/>
    </xf>
    <xf numFmtId="165" fontId="5" fillId="5" borderId="18" xfId="0" applyNumberFormat="1" applyFont="1" applyFill="1" applyBorder="1" applyAlignment="1">
      <alignment horizontal="center" vertical="top"/>
    </xf>
    <xf numFmtId="165" fontId="5" fillId="0" borderId="49" xfId="0" applyNumberFormat="1" applyFont="1" applyFill="1" applyBorder="1" applyAlignment="1">
      <alignment horizontal="left" vertical="top" wrapText="1"/>
    </xf>
    <xf numFmtId="0" fontId="6" fillId="5" borderId="22" xfId="0" applyNumberFormat="1" applyFont="1" applyFill="1" applyBorder="1" applyAlignment="1">
      <alignment horizontal="center" vertical="top"/>
    </xf>
    <xf numFmtId="49" fontId="3" fillId="5" borderId="14" xfId="0" applyNumberFormat="1" applyFont="1" applyFill="1" applyBorder="1" applyAlignment="1">
      <alignment horizontal="center" vertical="top"/>
    </xf>
    <xf numFmtId="0" fontId="12" fillId="0" borderId="14" xfId="0" applyFont="1" applyFill="1" applyBorder="1" applyAlignment="1">
      <alignment horizontal="center" vertical="top" wrapText="1"/>
    </xf>
    <xf numFmtId="0" fontId="2" fillId="0" borderId="10" xfId="0" applyFont="1" applyFill="1" applyBorder="1" applyAlignment="1">
      <alignment horizontal="center" vertical="top" wrapText="1"/>
    </xf>
    <xf numFmtId="0" fontId="12" fillId="0" borderId="17" xfId="0" applyFont="1" applyFill="1" applyBorder="1" applyAlignment="1">
      <alignment horizontal="center" vertical="top" wrapText="1"/>
    </xf>
    <xf numFmtId="0" fontId="3" fillId="5" borderId="44" xfId="0" applyNumberFormat="1" applyFont="1" applyFill="1" applyBorder="1" applyAlignment="1">
      <alignment vertical="top"/>
    </xf>
    <xf numFmtId="0" fontId="2" fillId="0" borderId="8" xfId="0" applyFont="1" applyFill="1" applyBorder="1" applyAlignment="1">
      <alignment horizontal="center" vertical="top" wrapText="1"/>
    </xf>
    <xf numFmtId="0" fontId="3" fillId="0" borderId="22" xfId="0" applyNumberFormat="1" applyFont="1" applyBorder="1" applyAlignment="1">
      <alignment vertical="top"/>
    </xf>
    <xf numFmtId="0" fontId="3" fillId="6" borderId="55" xfId="0" applyFont="1" applyFill="1" applyBorder="1" applyAlignment="1">
      <alignment horizontal="center" vertical="top" wrapText="1"/>
    </xf>
    <xf numFmtId="0" fontId="3" fillId="5" borderId="0" xfId="0" applyNumberFormat="1" applyFont="1" applyFill="1" applyBorder="1" applyAlignment="1">
      <alignment horizontal="center" vertical="top"/>
    </xf>
    <xf numFmtId="0" fontId="3" fillId="5" borderId="69" xfId="0" applyNumberFormat="1" applyFont="1" applyFill="1" applyBorder="1" applyAlignment="1">
      <alignment horizontal="center" vertical="top"/>
    </xf>
    <xf numFmtId="0" fontId="7" fillId="5" borderId="14" xfId="0" applyFont="1" applyFill="1" applyBorder="1" applyAlignment="1">
      <alignment horizontal="center" vertical="center" textRotation="90" wrapText="1"/>
    </xf>
    <xf numFmtId="0" fontId="7" fillId="5" borderId="4" xfId="0" applyFont="1" applyFill="1" applyBorder="1" applyAlignment="1">
      <alignment horizontal="center" vertical="top" wrapText="1"/>
    </xf>
    <xf numFmtId="164" fontId="2" fillId="7" borderId="3" xfId="0" applyNumberFormat="1" applyFont="1" applyFill="1" applyBorder="1" applyAlignment="1">
      <alignment horizontal="center" vertical="top"/>
    </xf>
    <xf numFmtId="164" fontId="5" fillId="7" borderId="62" xfId="0" applyNumberFormat="1" applyFont="1" applyFill="1" applyBorder="1" applyAlignment="1">
      <alignment horizontal="center" vertical="top"/>
    </xf>
    <xf numFmtId="0" fontId="5" fillId="0" borderId="17" xfId="0" applyFont="1" applyFill="1" applyBorder="1" applyAlignment="1">
      <alignment vertical="top" wrapText="1"/>
    </xf>
    <xf numFmtId="0" fontId="5" fillId="0" borderId="8" xfId="0" applyFont="1" applyFill="1" applyBorder="1" applyAlignment="1">
      <alignment horizontal="center" vertical="top"/>
    </xf>
    <xf numFmtId="0" fontId="3" fillId="5" borderId="24" xfId="0" applyNumberFormat="1" applyFont="1" applyFill="1" applyBorder="1" applyAlignment="1">
      <alignment horizontal="center" vertical="top"/>
    </xf>
    <xf numFmtId="164" fontId="2" fillId="0" borderId="0" xfId="0" applyNumberFormat="1" applyFont="1" applyAlignment="1">
      <alignment vertical="top"/>
    </xf>
    <xf numFmtId="0" fontId="5" fillId="0" borderId="0" xfId="0" applyFont="1" applyAlignment="1">
      <alignment horizontal="center" vertical="top"/>
    </xf>
    <xf numFmtId="0" fontId="2" fillId="0" borderId="0" xfId="0" applyFont="1" applyBorder="1" applyAlignment="1">
      <alignment horizontal="center" vertical="top" wrapText="1"/>
    </xf>
    <xf numFmtId="0" fontId="5" fillId="5" borderId="0" xfId="0" applyNumberFormat="1" applyFont="1" applyFill="1" applyBorder="1" applyAlignment="1">
      <alignment horizontal="center" vertical="top" wrapText="1"/>
    </xf>
    <xf numFmtId="0" fontId="11" fillId="5" borderId="0" xfId="0" applyNumberFormat="1" applyFont="1" applyFill="1" applyBorder="1" applyAlignment="1">
      <alignment horizontal="center" vertical="top" wrapText="1"/>
    </xf>
    <xf numFmtId="0" fontId="6" fillId="5" borderId="0" xfId="0" applyNumberFormat="1" applyFont="1" applyFill="1" applyBorder="1" applyAlignment="1">
      <alignment horizontal="center" vertical="top" wrapText="1"/>
    </xf>
    <xf numFmtId="0" fontId="5" fillId="5" borderId="0" xfId="0" applyNumberFormat="1" applyFont="1" applyFill="1" applyBorder="1" applyAlignment="1">
      <alignment horizontal="center" vertical="top"/>
    </xf>
    <xf numFmtId="0" fontId="6" fillId="5" borderId="0" xfId="0" applyNumberFormat="1" applyFont="1" applyFill="1" applyBorder="1" applyAlignment="1">
      <alignment horizontal="center" vertical="top"/>
    </xf>
    <xf numFmtId="0" fontId="6" fillId="5" borderId="0" xfId="0" applyNumberFormat="1" applyFont="1" applyFill="1" applyBorder="1" applyAlignment="1">
      <alignment horizontal="center" vertical="center" wrapText="1"/>
    </xf>
    <xf numFmtId="0" fontId="6" fillId="0" borderId="3" xfId="0" applyNumberFormat="1" applyFont="1" applyBorder="1" applyAlignment="1">
      <alignment horizontal="center" vertical="top"/>
    </xf>
    <xf numFmtId="49" fontId="6" fillId="5" borderId="41" xfId="0" applyNumberFormat="1" applyFont="1" applyFill="1" applyBorder="1" applyAlignment="1">
      <alignment horizontal="center" vertical="top"/>
    </xf>
    <xf numFmtId="164" fontId="5" fillId="7" borderId="40" xfId="0" applyNumberFormat="1" applyFont="1" applyFill="1" applyBorder="1" applyAlignment="1">
      <alignment horizontal="center" vertical="top"/>
    </xf>
    <xf numFmtId="164" fontId="5" fillId="7" borderId="45" xfId="0" applyNumberFormat="1" applyFont="1" applyFill="1" applyBorder="1" applyAlignment="1">
      <alignment horizontal="center" vertical="top"/>
    </xf>
    <xf numFmtId="164" fontId="5" fillId="7" borderId="47" xfId="0" applyNumberFormat="1" applyFont="1" applyFill="1" applyBorder="1" applyAlignment="1">
      <alignment horizontal="center" vertical="top"/>
    </xf>
    <xf numFmtId="164" fontId="5" fillId="7" borderId="48" xfId="0" applyNumberFormat="1" applyFont="1" applyFill="1" applyBorder="1" applyAlignment="1">
      <alignment horizontal="center" vertical="top"/>
    </xf>
    <xf numFmtId="164" fontId="5" fillId="7" borderId="68" xfId="0" applyNumberFormat="1" applyFont="1" applyFill="1" applyBorder="1" applyAlignment="1">
      <alignment horizontal="center" vertical="top"/>
    </xf>
    <xf numFmtId="164" fontId="5" fillId="7" borderId="0" xfId="0" applyNumberFormat="1" applyFont="1" applyFill="1" applyBorder="1" applyAlignment="1">
      <alignment horizontal="center" vertical="top"/>
    </xf>
    <xf numFmtId="164" fontId="5" fillId="7" borderId="66" xfId="0" applyNumberFormat="1" applyFont="1" applyFill="1" applyBorder="1" applyAlignment="1">
      <alignment horizontal="center" vertical="top"/>
    </xf>
    <xf numFmtId="164" fontId="5" fillId="0" borderId="33" xfId="0" applyNumberFormat="1" applyFont="1" applyFill="1" applyBorder="1" applyAlignment="1">
      <alignment vertical="top" wrapText="1"/>
    </xf>
    <xf numFmtId="164" fontId="5" fillId="0" borderId="33" xfId="0" applyNumberFormat="1" applyFont="1" applyBorder="1" applyAlignment="1">
      <alignment vertical="top" wrapText="1"/>
    </xf>
    <xf numFmtId="164" fontId="5" fillId="0" borderId="3" xfId="0" applyNumberFormat="1" applyFont="1" applyBorder="1" applyAlignment="1">
      <alignment horizontal="left" vertical="top" wrapText="1"/>
    </xf>
    <xf numFmtId="164" fontId="3" fillId="0" borderId="53" xfId="0" applyNumberFormat="1" applyFont="1" applyFill="1" applyBorder="1" applyAlignment="1">
      <alignment horizontal="left" vertical="top"/>
    </xf>
    <xf numFmtId="165" fontId="2" fillId="5" borderId="3" xfId="0" applyNumberFormat="1" applyFont="1" applyFill="1" applyBorder="1" applyAlignment="1">
      <alignment horizontal="left" vertical="top"/>
    </xf>
    <xf numFmtId="165" fontId="2" fillId="5" borderId="0" xfId="0" applyNumberFormat="1" applyFont="1" applyFill="1" applyBorder="1" applyAlignment="1">
      <alignment horizontal="left" vertical="top"/>
    </xf>
    <xf numFmtId="164" fontId="5" fillId="6" borderId="19" xfId="0" applyNumberFormat="1" applyFont="1" applyFill="1" applyBorder="1" applyAlignment="1">
      <alignment horizontal="center" vertical="top"/>
    </xf>
    <xf numFmtId="164" fontId="5" fillId="6" borderId="67" xfId="0" applyNumberFormat="1" applyFont="1" applyFill="1" applyBorder="1" applyAlignment="1">
      <alignment horizontal="center" vertical="top"/>
    </xf>
    <xf numFmtId="164" fontId="6" fillId="4" borderId="32" xfId="0" applyNumberFormat="1" applyFont="1" applyFill="1" applyBorder="1" applyAlignment="1">
      <alignment vertical="top" wrapText="1"/>
    </xf>
    <xf numFmtId="164" fontId="20" fillId="0" borderId="13" xfId="0" applyNumberFormat="1" applyFont="1" applyBorder="1" applyAlignment="1">
      <alignment horizontal="center" vertical="top" wrapText="1"/>
    </xf>
    <xf numFmtId="164" fontId="5" fillId="0" borderId="32" xfId="0" applyNumberFormat="1" applyFont="1" applyBorder="1" applyAlignment="1">
      <alignment vertical="top" wrapText="1"/>
    </xf>
    <xf numFmtId="164" fontId="6" fillId="4" borderId="1" xfId="0" applyNumberFormat="1" applyFont="1" applyFill="1" applyBorder="1" applyAlignment="1">
      <alignment vertical="top" wrapText="1"/>
    </xf>
    <xf numFmtId="164" fontId="6" fillId="4" borderId="11" xfId="0" applyNumberFormat="1" applyFont="1" applyFill="1" applyBorder="1" applyAlignment="1">
      <alignment vertical="top" wrapText="1"/>
    </xf>
    <xf numFmtId="164" fontId="5" fillId="0" borderId="37" xfId="0" applyNumberFormat="1" applyFont="1" applyFill="1" applyBorder="1" applyAlignment="1">
      <alignment vertical="top" wrapText="1"/>
    </xf>
    <xf numFmtId="164" fontId="6" fillId="6" borderId="11" xfId="0" applyNumberFormat="1" applyFont="1" applyFill="1" applyBorder="1" applyAlignment="1">
      <alignment vertical="top" wrapText="1"/>
    </xf>
    <xf numFmtId="164" fontId="6" fillId="4" borderId="38" xfId="0" applyNumberFormat="1" applyFont="1" applyFill="1" applyBorder="1" applyAlignment="1">
      <alignment vertical="top" wrapText="1"/>
    </xf>
    <xf numFmtId="164" fontId="5" fillId="0" borderId="35" xfId="0" applyNumberFormat="1" applyFont="1" applyFill="1" applyBorder="1" applyAlignment="1">
      <alignment vertical="top" wrapText="1"/>
    </xf>
    <xf numFmtId="164" fontId="5" fillId="0" borderId="35" xfId="0" applyNumberFormat="1" applyFont="1" applyBorder="1" applyAlignment="1">
      <alignment vertical="top" wrapText="1"/>
    </xf>
    <xf numFmtId="164" fontId="5" fillId="0" borderId="38" xfId="0" applyNumberFormat="1" applyFont="1" applyBorder="1" applyAlignment="1">
      <alignment vertical="top" wrapText="1"/>
    </xf>
    <xf numFmtId="164" fontId="6" fillId="6" borderId="1" xfId="0" applyNumberFormat="1" applyFont="1" applyFill="1" applyBorder="1" applyAlignment="1">
      <alignment vertical="top" wrapText="1"/>
    </xf>
    <xf numFmtId="164" fontId="20" fillId="0" borderId="71" xfId="0" applyNumberFormat="1" applyFont="1" applyBorder="1" applyAlignment="1">
      <alignment horizontal="center" vertical="top" wrapText="1"/>
    </xf>
    <xf numFmtId="164" fontId="20" fillId="0" borderId="11" xfId="0" applyNumberFormat="1" applyFont="1" applyBorder="1" applyAlignment="1">
      <alignment horizontal="center" vertical="top" wrapText="1"/>
    </xf>
    <xf numFmtId="0" fontId="5" fillId="0" borderId="0" xfId="0" applyFont="1"/>
    <xf numFmtId="0" fontId="6" fillId="3" borderId="0" xfId="0" applyFont="1" applyFill="1" applyBorder="1" applyAlignment="1">
      <alignment horizontal="left" vertical="center"/>
    </xf>
    <xf numFmtId="0" fontId="6" fillId="3" borderId="7" xfId="0" applyFont="1" applyFill="1" applyBorder="1" applyAlignment="1">
      <alignment horizontal="left" vertical="center"/>
    </xf>
    <xf numFmtId="0" fontId="6" fillId="3" borderId="53" xfId="0" applyFont="1" applyFill="1" applyBorder="1" applyAlignment="1">
      <alignment horizontal="left" vertical="center"/>
    </xf>
    <xf numFmtId="0" fontId="6" fillId="3" borderId="76" xfId="0" applyFont="1" applyFill="1" applyBorder="1" applyAlignment="1">
      <alignment horizontal="left" vertical="center"/>
    </xf>
    <xf numFmtId="0" fontId="5" fillId="8" borderId="18" xfId="0" applyFont="1" applyFill="1" applyBorder="1" applyAlignment="1">
      <alignment vertical="top" wrapText="1"/>
    </xf>
    <xf numFmtId="0" fontId="5" fillId="8" borderId="49" xfId="0" applyFont="1" applyFill="1" applyBorder="1" applyAlignment="1">
      <alignment vertical="top" wrapText="1"/>
    </xf>
    <xf numFmtId="0" fontId="5" fillId="8" borderId="19" xfId="0" applyFont="1" applyFill="1" applyBorder="1" applyAlignment="1">
      <alignment vertical="top" wrapText="1"/>
    </xf>
    <xf numFmtId="0" fontId="5" fillId="8" borderId="60" xfId="0" applyFont="1" applyFill="1" applyBorder="1" applyAlignment="1">
      <alignment vertical="top" wrapText="1"/>
    </xf>
    <xf numFmtId="49" fontId="3" fillId="2" borderId="69" xfId="0" applyNumberFormat="1" applyFont="1" applyFill="1" applyBorder="1" applyAlignment="1">
      <alignment horizontal="center" vertical="top"/>
    </xf>
    <xf numFmtId="0" fontId="6" fillId="5" borderId="76" xfId="0" applyNumberFormat="1" applyFont="1" applyFill="1" applyBorder="1" applyAlignment="1">
      <alignment horizontal="center" vertical="top"/>
    </xf>
    <xf numFmtId="49" fontId="3" fillId="2" borderId="15" xfId="0" applyNumberFormat="1" applyFont="1" applyFill="1" applyBorder="1" applyAlignment="1">
      <alignment horizontal="left" vertical="top"/>
    </xf>
    <xf numFmtId="0" fontId="2" fillId="0" borderId="74" xfId="0" applyFont="1" applyBorder="1" applyAlignment="1">
      <alignment vertical="top"/>
    </xf>
    <xf numFmtId="0" fontId="2" fillId="8" borderId="75" xfId="0" applyFont="1" applyFill="1" applyBorder="1" applyAlignment="1">
      <alignment vertical="top"/>
    </xf>
    <xf numFmtId="0" fontId="2" fillId="8" borderId="77" xfId="0" applyFont="1" applyFill="1" applyBorder="1" applyAlignment="1">
      <alignment vertical="top"/>
    </xf>
    <xf numFmtId="0" fontId="2" fillId="8" borderId="28" xfId="0" applyFont="1" applyFill="1" applyBorder="1" applyAlignment="1">
      <alignment vertical="top"/>
    </xf>
    <xf numFmtId="0" fontId="2" fillId="8" borderId="78" xfId="0" applyFont="1" applyFill="1" applyBorder="1" applyAlignment="1">
      <alignment vertical="top"/>
    </xf>
    <xf numFmtId="0" fontId="2" fillId="8" borderId="29" xfId="0" applyFont="1" applyFill="1" applyBorder="1" applyAlignment="1">
      <alignment vertical="top"/>
    </xf>
    <xf numFmtId="0" fontId="2" fillId="8" borderId="35" xfId="0" applyFont="1" applyFill="1" applyBorder="1" applyAlignment="1">
      <alignment vertical="top"/>
    </xf>
    <xf numFmtId="0" fontId="2" fillId="8" borderId="61" xfId="0" applyFont="1" applyFill="1" applyBorder="1" applyAlignment="1">
      <alignment vertical="top"/>
    </xf>
    <xf numFmtId="0" fontId="5" fillId="8" borderId="23" xfId="0" applyFont="1" applyFill="1" applyBorder="1" applyAlignment="1">
      <alignment horizontal="center" vertical="top" wrapText="1"/>
    </xf>
    <xf numFmtId="0" fontId="5" fillId="8" borderId="35" xfId="0" applyFont="1" applyFill="1" applyBorder="1" applyAlignment="1">
      <alignment horizontal="center" vertical="top" wrapText="1"/>
    </xf>
    <xf numFmtId="0" fontId="5" fillId="8" borderId="16" xfId="0" applyFont="1" applyFill="1" applyBorder="1" applyAlignment="1">
      <alignment horizontal="center" vertical="top" wrapText="1"/>
    </xf>
    <xf numFmtId="0" fontId="5" fillId="8" borderId="61" xfId="0" applyFont="1" applyFill="1" applyBorder="1" applyAlignment="1">
      <alignment horizontal="center" vertical="top" wrapText="1"/>
    </xf>
    <xf numFmtId="164" fontId="2" fillId="0" borderId="49" xfId="0" applyNumberFormat="1" applyFont="1" applyBorder="1" applyAlignment="1">
      <alignment vertical="top" wrapText="1"/>
    </xf>
    <xf numFmtId="0" fontId="2" fillId="0" borderId="25" xfId="0" applyNumberFormat="1" applyFont="1" applyBorder="1" applyAlignment="1">
      <alignment horizontal="center" vertical="top"/>
    </xf>
    <xf numFmtId="0" fontId="2" fillId="0" borderId="7" xfId="0" applyNumberFormat="1" applyFont="1" applyBorder="1" applyAlignment="1">
      <alignment horizontal="center" vertical="top"/>
    </xf>
    <xf numFmtId="0" fontId="2" fillId="0" borderId="77" xfId="0" applyNumberFormat="1" applyFont="1" applyBorder="1" applyAlignment="1">
      <alignment horizontal="center" vertical="top"/>
    </xf>
    <xf numFmtId="0" fontId="2" fillId="5" borderId="28" xfId="0" applyNumberFormat="1" applyFont="1" applyFill="1" applyBorder="1" applyAlignment="1">
      <alignment horizontal="center" vertical="top"/>
    </xf>
    <xf numFmtId="0" fontId="6" fillId="0" borderId="76" xfId="0" applyNumberFormat="1" applyFont="1" applyFill="1" applyBorder="1" applyAlignment="1">
      <alignment horizontal="center" vertical="top"/>
    </xf>
    <xf numFmtId="0" fontId="2" fillId="0" borderId="23" xfId="0" applyNumberFormat="1" applyFont="1" applyBorder="1" applyAlignment="1">
      <alignment horizontal="center" vertical="top"/>
    </xf>
    <xf numFmtId="0" fontId="2" fillId="0" borderId="16" xfId="0" applyNumberFormat="1" applyFont="1" applyBorder="1" applyAlignment="1">
      <alignment horizontal="center" vertical="top"/>
    </xf>
    <xf numFmtId="0" fontId="2" fillId="0" borderId="35" xfId="0" applyNumberFormat="1" applyFont="1" applyBorder="1" applyAlignment="1">
      <alignment horizontal="center" vertical="top"/>
    </xf>
    <xf numFmtId="0" fontId="5" fillId="5" borderId="16" xfId="0" applyNumberFormat="1" applyFont="1" applyFill="1" applyBorder="1" applyAlignment="1">
      <alignment horizontal="center" vertical="top"/>
    </xf>
    <xf numFmtId="0" fontId="2" fillId="5" borderId="36" xfId="0" applyNumberFormat="1" applyFont="1" applyFill="1" applyBorder="1" applyAlignment="1">
      <alignment horizontal="center" vertical="top"/>
    </xf>
    <xf numFmtId="0" fontId="6" fillId="0" borderId="21" xfId="0" applyNumberFormat="1" applyFont="1" applyFill="1" applyBorder="1" applyAlignment="1">
      <alignment horizontal="center" vertical="top"/>
    </xf>
    <xf numFmtId="0" fontId="5" fillId="5" borderId="7" xfId="0" applyNumberFormat="1" applyFont="1" applyFill="1" applyBorder="1" applyAlignment="1">
      <alignment horizontal="center" vertical="top" wrapText="1"/>
    </xf>
    <xf numFmtId="0" fontId="3" fillId="5" borderId="76" xfId="0" applyNumberFormat="1" applyFont="1" applyFill="1" applyBorder="1" applyAlignment="1">
      <alignment horizontal="center" vertical="top"/>
    </xf>
    <xf numFmtId="0" fontId="5" fillId="5" borderId="23" xfId="0" applyNumberFormat="1" applyFont="1" applyFill="1" applyBorder="1" applyAlignment="1">
      <alignment horizontal="center" vertical="top" wrapText="1"/>
    </xf>
    <xf numFmtId="0" fontId="6" fillId="5" borderId="21" xfId="0" applyNumberFormat="1" applyFont="1" applyFill="1" applyBorder="1" applyAlignment="1">
      <alignment horizontal="center" vertical="top"/>
    </xf>
    <xf numFmtId="0" fontId="5" fillId="5" borderId="16" xfId="0" applyNumberFormat="1" applyFont="1" applyFill="1" applyBorder="1" applyAlignment="1">
      <alignment horizontal="center" vertical="top" wrapText="1"/>
    </xf>
    <xf numFmtId="0" fontId="3" fillId="5" borderId="21" xfId="0" applyNumberFormat="1" applyFont="1" applyFill="1" applyBorder="1" applyAlignment="1">
      <alignment horizontal="center" vertical="top"/>
    </xf>
    <xf numFmtId="0" fontId="5" fillId="8" borderId="21" xfId="0" applyFont="1" applyFill="1" applyBorder="1" applyAlignment="1">
      <alignment horizontal="center" vertical="top" wrapText="1"/>
    </xf>
    <xf numFmtId="0" fontId="5" fillId="8" borderId="10" xfId="0" applyFont="1" applyFill="1" applyBorder="1" applyAlignment="1">
      <alignment vertical="center" wrapText="1"/>
    </xf>
    <xf numFmtId="0" fontId="5" fillId="8" borderId="2" xfId="0" applyFont="1" applyFill="1" applyBorder="1" applyAlignment="1">
      <alignment vertical="center" wrapText="1"/>
    </xf>
    <xf numFmtId="164" fontId="5" fillId="6" borderId="35" xfId="0" applyNumberFormat="1" applyFont="1" applyFill="1" applyBorder="1" applyAlignment="1">
      <alignment vertical="top" wrapText="1"/>
    </xf>
    <xf numFmtId="164" fontId="5" fillId="6" borderId="33" xfId="0" applyNumberFormat="1" applyFont="1" applyFill="1" applyBorder="1" applyAlignment="1">
      <alignment vertical="top" wrapText="1"/>
    </xf>
    <xf numFmtId="164" fontId="5" fillId="6" borderId="36" xfId="0" applyNumberFormat="1" applyFont="1" applyFill="1" applyBorder="1" applyAlignment="1">
      <alignment vertical="top" wrapText="1"/>
    </xf>
    <xf numFmtId="164" fontId="5" fillId="6" borderId="37" xfId="0" applyNumberFormat="1" applyFont="1" applyFill="1" applyBorder="1" applyAlignment="1">
      <alignment vertical="top" wrapText="1"/>
    </xf>
    <xf numFmtId="49" fontId="6" fillId="3" borderId="23" xfId="0" applyNumberFormat="1" applyFont="1" applyFill="1" applyBorder="1" applyAlignment="1">
      <alignment vertical="top"/>
    </xf>
    <xf numFmtId="49" fontId="6" fillId="3" borderId="16" xfId="0" applyNumberFormat="1" applyFont="1" applyFill="1" applyBorder="1" applyAlignment="1">
      <alignment vertical="top"/>
    </xf>
    <xf numFmtId="49" fontId="6" fillId="3" borderId="21" xfId="0" applyNumberFormat="1" applyFont="1" applyFill="1" applyBorder="1" applyAlignment="1">
      <alignment vertical="top"/>
    </xf>
    <xf numFmtId="49" fontId="6" fillId="2" borderId="17" xfId="0" applyNumberFormat="1" applyFont="1" applyFill="1" applyBorder="1" applyAlignment="1">
      <alignment vertical="top"/>
    </xf>
    <xf numFmtId="49" fontId="6" fillId="5" borderId="14" xfId="0" applyNumberFormat="1" applyFont="1" applyFill="1" applyBorder="1" applyAlignment="1">
      <alignment vertical="top"/>
    </xf>
    <xf numFmtId="49" fontId="6" fillId="5" borderId="17" xfId="0" applyNumberFormat="1" applyFont="1" applyFill="1" applyBorder="1" applyAlignment="1">
      <alignment vertical="top"/>
    </xf>
    <xf numFmtId="49" fontId="6" fillId="5" borderId="20" xfId="0" applyNumberFormat="1" applyFont="1" applyFill="1" applyBorder="1" applyAlignment="1">
      <alignment vertical="top"/>
    </xf>
    <xf numFmtId="49" fontId="6" fillId="0" borderId="44" xfId="0" applyNumberFormat="1" applyFont="1" applyBorder="1" applyAlignment="1">
      <alignment vertical="top"/>
    </xf>
    <xf numFmtId="49" fontId="6" fillId="0" borderId="22" xfId="0" applyNumberFormat="1" applyFont="1" applyBorder="1" applyAlignment="1">
      <alignment vertical="top"/>
    </xf>
    <xf numFmtId="0" fontId="2" fillId="0" borderId="21" xfId="0" applyNumberFormat="1" applyFont="1" applyBorder="1" applyAlignment="1">
      <alignment horizontal="center" vertical="top"/>
    </xf>
    <xf numFmtId="0" fontId="2" fillId="0" borderId="76" xfId="0" applyNumberFormat="1" applyFont="1" applyBorder="1" applyAlignment="1">
      <alignment horizontal="center" vertical="top"/>
    </xf>
    <xf numFmtId="164" fontId="5" fillId="7" borderId="28" xfId="0" applyNumberFormat="1" applyFont="1" applyFill="1" applyBorder="1" applyAlignment="1">
      <alignment horizontal="center" vertical="top"/>
    </xf>
    <xf numFmtId="164" fontId="5" fillId="0" borderId="64" xfId="0" applyNumberFormat="1" applyFont="1" applyFill="1" applyBorder="1" applyAlignment="1">
      <alignment horizontal="left" vertical="top" wrapText="1"/>
    </xf>
    <xf numFmtId="0" fontId="5" fillId="0" borderId="25" xfId="0" applyNumberFormat="1" applyFont="1" applyFill="1" applyBorder="1" applyAlignment="1">
      <alignment horizontal="center" vertical="top"/>
    </xf>
    <xf numFmtId="0" fontId="5" fillId="0" borderId="28" xfId="0" applyNumberFormat="1" applyFont="1" applyFill="1" applyBorder="1" applyAlignment="1">
      <alignment horizontal="center" vertical="top"/>
    </xf>
    <xf numFmtId="0" fontId="5" fillId="0" borderId="7" xfId="0" applyNumberFormat="1" applyFont="1" applyFill="1" applyBorder="1" applyAlignment="1">
      <alignment horizontal="center" vertical="top"/>
    </xf>
    <xf numFmtId="0" fontId="3" fillId="0" borderId="76" xfId="0" applyNumberFormat="1" applyFont="1" applyFill="1" applyBorder="1" applyAlignment="1">
      <alignment horizontal="center" vertical="top"/>
    </xf>
    <xf numFmtId="0" fontId="5" fillId="0" borderId="23" xfId="0" applyNumberFormat="1" applyFont="1" applyFill="1" applyBorder="1" applyAlignment="1">
      <alignment horizontal="center" vertical="top"/>
    </xf>
    <xf numFmtId="0" fontId="5" fillId="0" borderId="36" xfId="0" applyNumberFormat="1" applyFont="1" applyFill="1" applyBorder="1" applyAlignment="1">
      <alignment horizontal="center" vertical="top"/>
    </xf>
    <xf numFmtId="0" fontId="5" fillId="0" borderId="16"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5" fillId="0" borderId="23" xfId="0" applyNumberFormat="1" applyFont="1" applyBorder="1" applyAlignment="1">
      <alignment horizontal="center" vertical="top"/>
    </xf>
    <xf numFmtId="0" fontId="2" fillId="0" borderId="23"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0" fontId="2" fillId="0" borderId="21" xfId="0" applyNumberFormat="1" applyFont="1" applyFill="1" applyBorder="1" applyAlignment="1">
      <alignment horizontal="center" vertical="top"/>
    </xf>
    <xf numFmtId="0" fontId="2" fillId="0" borderId="76" xfId="0" applyFont="1" applyBorder="1" applyAlignment="1">
      <alignment vertical="top"/>
    </xf>
    <xf numFmtId="0" fontId="5" fillId="0" borderId="25" xfId="0" applyNumberFormat="1" applyFont="1" applyFill="1" applyBorder="1" applyAlignment="1">
      <alignment horizontal="center" vertical="top" wrapText="1"/>
    </xf>
    <xf numFmtId="0" fontId="2" fillId="0" borderId="78" xfId="0" applyFont="1" applyFill="1" applyBorder="1" applyAlignment="1">
      <alignment horizontal="center" vertical="top"/>
    </xf>
    <xf numFmtId="0" fontId="2" fillId="0" borderId="21" xfId="0" applyFont="1" applyBorder="1" applyAlignment="1">
      <alignment vertical="top"/>
    </xf>
    <xf numFmtId="0" fontId="5" fillId="0" borderId="23" xfId="0" applyNumberFormat="1" applyFont="1" applyFill="1" applyBorder="1" applyAlignment="1">
      <alignment horizontal="center" vertical="top" wrapText="1"/>
    </xf>
    <xf numFmtId="0" fontId="2" fillId="0" borderId="61" xfId="0" applyFont="1" applyFill="1" applyBorder="1" applyAlignment="1">
      <alignment horizontal="center" vertical="top"/>
    </xf>
    <xf numFmtId="0" fontId="5" fillId="5" borderId="25" xfId="0" applyNumberFormat="1" applyFont="1" applyFill="1" applyBorder="1" applyAlignment="1">
      <alignment horizontal="center" vertical="top"/>
    </xf>
    <xf numFmtId="0" fontId="5" fillId="0" borderId="79" xfId="0" applyNumberFormat="1" applyFont="1" applyFill="1" applyBorder="1" applyAlignment="1">
      <alignment horizontal="center" vertical="top"/>
    </xf>
    <xf numFmtId="0" fontId="5" fillId="0" borderId="28" xfId="0" applyNumberFormat="1" applyFont="1" applyFill="1" applyBorder="1" applyAlignment="1">
      <alignment horizontal="center" vertical="top" wrapText="1"/>
    </xf>
    <xf numFmtId="164" fontId="5" fillId="0" borderId="12" xfId="0" applyNumberFormat="1" applyFont="1" applyFill="1" applyBorder="1" applyAlignment="1">
      <alignment vertical="top" wrapText="1"/>
    </xf>
    <xf numFmtId="164" fontId="5" fillId="0" borderId="18" xfId="0" applyNumberFormat="1" applyFont="1" applyFill="1" applyBorder="1" applyAlignment="1">
      <alignment vertical="top" wrapText="1"/>
    </xf>
    <xf numFmtId="0" fontId="5" fillId="5" borderId="23" xfId="0" applyNumberFormat="1" applyFont="1" applyFill="1" applyBorder="1" applyAlignment="1">
      <alignment horizontal="center" vertical="top"/>
    </xf>
    <xf numFmtId="0" fontId="5" fillId="0" borderId="36" xfId="0" applyNumberFormat="1" applyFont="1" applyBorder="1" applyAlignment="1">
      <alignment horizontal="center" vertical="top"/>
    </xf>
    <xf numFmtId="0" fontId="5" fillId="0" borderId="38" xfId="0" applyNumberFormat="1" applyFont="1" applyFill="1" applyBorder="1" applyAlignment="1">
      <alignment horizontal="center" vertical="top"/>
    </xf>
    <xf numFmtId="0" fontId="5" fillId="0" borderId="36" xfId="0" applyNumberFormat="1" applyFont="1" applyFill="1" applyBorder="1" applyAlignment="1">
      <alignment horizontal="center" vertical="top" wrapText="1"/>
    </xf>
    <xf numFmtId="0" fontId="2" fillId="0" borderId="23" xfId="0" applyNumberFormat="1" applyFont="1" applyBorder="1" applyAlignment="1">
      <alignment horizontal="center" vertical="top" wrapText="1"/>
    </xf>
    <xf numFmtId="164" fontId="3" fillId="2" borderId="1" xfId="0" applyNumberFormat="1" applyFont="1" applyFill="1" applyBorder="1" applyAlignment="1">
      <alignment horizontal="center" vertical="top"/>
    </xf>
    <xf numFmtId="0" fontId="2" fillId="8" borderId="75" xfId="0" applyFont="1" applyFill="1" applyBorder="1" applyAlignment="1">
      <alignment vertical="top" wrapText="1"/>
    </xf>
    <xf numFmtId="0" fontId="2" fillId="8" borderId="28" xfId="0" applyFont="1" applyFill="1" applyBorder="1" applyAlignment="1">
      <alignment vertical="top" wrapText="1"/>
    </xf>
    <xf numFmtId="0" fontId="2" fillId="0" borderId="0" xfId="0" applyFont="1" applyBorder="1" applyAlignment="1">
      <alignment horizontal="center" vertical="top"/>
    </xf>
    <xf numFmtId="0" fontId="2" fillId="8" borderId="75" xfId="0" applyFont="1" applyFill="1" applyBorder="1" applyAlignment="1">
      <alignment horizontal="center" vertical="top"/>
    </xf>
    <xf numFmtId="0" fontId="2" fillId="8" borderId="77" xfId="0" applyFont="1" applyFill="1" applyBorder="1" applyAlignment="1">
      <alignment horizontal="center" vertical="top"/>
    </xf>
    <xf numFmtId="0" fontId="2" fillId="8" borderId="59" xfId="0" applyFont="1" applyFill="1" applyBorder="1" applyAlignment="1">
      <alignment horizontal="center" vertical="top"/>
    </xf>
    <xf numFmtId="0" fontId="2" fillId="8" borderId="34" xfId="0" applyFont="1" applyFill="1" applyBorder="1" applyAlignment="1">
      <alignment horizontal="center" vertical="top"/>
    </xf>
    <xf numFmtId="0" fontId="2" fillId="8" borderId="57" xfId="0" applyFont="1" applyFill="1" applyBorder="1" applyAlignment="1">
      <alignment horizontal="center" vertical="top"/>
    </xf>
    <xf numFmtId="0" fontId="2" fillId="0" borderId="35" xfId="0" applyNumberFormat="1" applyFont="1" applyBorder="1" applyAlignment="1">
      <alignment horizontal="left" vertical="top" wrapText="1"/>
    </xf>
    <xf numFmtId="165" fontId="5" fillId="5" borderId="64" xfId="1" applyNumberFormat="1" applyFont="1" applyFill="1" applyBorder="1" applyAlignment="1">
      <alignment vertical="top" wrapText="1"/>
    </xf>
    <xf numFmtId="0" fontId="5" fillId="0" borderId="36" xfId="1" applyNumberFormat="1" applyFont="1" applyFill="1" applyBorder="1" applyAlignment="1">
      <alignment horizontal="center" vertical="top"/>
    </xf>
    <xf numFmtId="165" fontId="3" fillId="0" borderId="12" xfId="0" applyNumberFormat="1" applyFont="1" applyFill="1" applyBorder="1" applyAlignment="1">
      <alignment horizontal="left" vertical="top"/>
    </xf>
    <xf numFmtId="0" fontId="4" fillId="0" borderId="0" xfId="0" applyFont="1" applyBorder="1" applyAlignment="1">
      <alignment horizontal="center" vertical="top"/>
    </xf>
    <xf numFmtId="0" fontId="6" fillId="3" borderId="45" xfId="0" applyFont="1" applyFill="1" applyBorder="1" applyAlignment="1">
      <alignment horizontal="left" vertical="center"/>
    </xf>
    <xf numFmtId="0" fontId="6" fillId="3" borderId="69" xfId="0" applyFont="1" applyFill="1" applyBorder="1" applyAlignment="1">
      <alignment horizontal="left" vertical="center"/>
    </xf>
    <xf numFmtId="0" fontId="5" fillId="5" borderId="20" xfId="0" applyFont="1" applyFill="1" applyBorder="1" applyAlignment="1">
      <alignment vertical="top" wrapText="1"/>
    </xf>
    <xf numFmtId="164" fontId="5" fillId="0" borderId="55" xfId="0" applyNumberFormat="1" applyFont="1" applyFill="1" applyBorder="1" applyAlignment="1">
      <alignment vertical="top" wrapText="1"/>
    </xf>
    <xf numFmtId="0" fontId="5" fillId="0" borderId="61" xfId="0" applyNumberFormat="1" applyFont="1" applyFill="1" applyBorder="1" applyAlignment="1">
      <alignment horizontal="center" vertical="top"/>
    </xf>
    <xf numFmtId="0" fontId="5" fillId="0" borderId="56" xfId="0" applyNumberFormat="1" applyFont="1" applyFill="1" applyBorder="1" applyAlignment="1">
      <alignment horizontal="center" vertical="top"/>
    </xf>
    <xf numFmtId="49" fontId="3" fillId="2" borderId="68" xfId="0" applyNumberFormat="1" applyFont="1" applyFill="1" applyBorder="1" applyAlignment="1">
      <alignment horizontal="center" vertical="top"/>
    </xf>
    <xf numFmtId="49" fontId="6" fillId="5" borderId="68" xfId="0" applyNumberFormat="1" applyFont="1" applyFill="1" applyBorder="1" applyAlignment="1">
      <alignment vertical="top"/>
    </xf>
    <xf numFmtId="0" fontId="6" fillId="5" borderId="41" xfId="0" applyNumberFormat="1" applyFont="1" applyFill="1" applyBorder="1" applyAlignment="1">
      <alignment horizontal="center" vertical="top"/>
    </xf>
    <xf numFmtId="165" fontId="5" fillId="5" borderId="18" xfId="1" applyNumberFormat="1" applyFont="1" applyFill="1" applyBorder="1" applyAlignment="1">
      <alignment vertical="top" wrapText="1"/>
    </xf>
    <xf numFmtId="0" fontId="5" fillId="0" borderId="23" xfId="1" applyNumberFormat="1" applyFont="1" applyFill="1" applyBorder="1" applyAlignment="1">
      <alignment horizontal="center" vertical="top"/>
    </xf>
    <xf numFmtId="0" fontId="5" fillId="7" borderId="33" xfId="0" applyFont="1" applyFill="1" applyBorder="1" applyAlignment="1">
      <alignment horizontal="left" vertical="top" wrapText="1"/>
    </xf>
    <xf numFmtId="165" fontId="5" fillId="5" borderId="49" xfId="1" applyNumberFormat="1" applyFont="1" applyFill="1" applyBorder="1" applyAlignment="1">
      <alignment vertical="top" wrapText="1"/>
    </xf>
    <xf numFmtId="0" fontId="5" fillId="0" borderId="35" xfId="1" applyNumberFormat="1" applyFont="1" applyFill="1" applyBorder="1" applyAlignment="1">
      <alignment horizontal="center" vertical="top"/>
    </xf>
    <xf numFmtId="0" fontId="5" fillId="0" borderId="77" xfId="1" applyNumberFormat="1" applyFont="1" applyFill="1" applyBorder="1" applyAlignment="1">
      <alignment horizontal="center" vertical="top"/>
    </xf>
    <xf numFmtId="0" fontId="5" fillId="0" borderId="50" xfId="1"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2" borderId="17" xfId="0" applyNumberFormat="1" applyFont="1" applyFill="1" applyBorder="1" applyAlignment="1">
      <alignment horizontal="center" vertical="top"/>
    </xf>
    <xf numFmtId="49" fontId="3" fillId="5" borderId="41" xfId="0" applyNumberFormat="1" applyFont="1" applyFill="1" applyBorder="1" applyAlignment="1">
      <alignment horizontal="center" vertical="top"/>
    </xf>
    <xf numFmtId="49" fontId="3" fillId="5" borderId="45" xfId="0" applyNumberFormat="1" applyFont="1" applyFill="1" applyBorder="1" applyAlignment="1">
      <alignment horizontal="center" vertical="top"/>
    </xf>
    <xf numFmtId="164" fontId="3" fillId="2" borderId="13" xfId="0" applyNumberFormat="1" applyFont="1" applyFill="1" applyBorder="1" applyAlignment="1">
      <alignment horizontal="center" vertical="top"/>
    </xf>
    <xf numFmtId="164" fontId="3" fillId="2" borderId="65" xfId="0" applyNumberFormat="1" applyFont="1" applyFill="1" applyBorder="1" applyAlignment="1">
      <alignment horizontal="center" vertical="top"/>
    </xf>
    <xf numFmtId="49" fontId="3" fillId="3" borderId="18" xfId="0" applyNumberFormat="1" applyFont="1" applyFill="1" applyBorder="1" applyAlignment="1">
      <alignment horizontal="center" vertical="top"/>
    </xf>
    <xf numFmtId="49" fontId="3" fillId="3" borderId="12" xfId="0" applyNumberFormat="1" applyFont="1" applyFill="1" applyBorder="1" applyAlignment="1">
      <alignment horizontal="center" vertical="top"/>
    </xf>
    <xf numFmtId="49" fontId="6" fillId="5" borderId="69" xfId="0" applyNumberFormat="1" applyFont="1" applyFill="1" applyBorder="1" applyAlignment="1">
      <alignment horizontal="center" vertical="top"/>
    </xf>
    <xf numFmtId="49" fontId="3" fillId="5" borderId="69" xfId="0" applyNumberFormat="1" applyFont="1" applyFill="1" applyBorder="1" applyAlignment="1">
      <alignment horizontal="center" vertical="top"/>
    </xf>
    <xf numFmtId="0" fontId="6" fillId="0" borderId="22" xfId="0" applyNumberFormat="1" applyFont="1" applyBorder="1" applyAlignment="1">
      <alignment horizontal="center" vertical="top"/>
    </xf>
    <xf numFmtId="164" fontId="6" fillId="2" borderId="13" xfId="0" applyNumberFormat="1" applyFont="1" applyFill="1" applyBorder="1" applyAlignment="1">
      <alignment horizontal="center" vertical="top"/>
    </xf>
    <xf numFmtId="164" fontId="6" fillId="2" borderId="71" xfId="0" applyNumberFormat="1" applyFont="1" applyFill="1" applyBorder="1" applyAlignment="1">
      <alignment horizontal="center" vertical="top"/>
    </xf>
    <xf numFmtId="49" fontId="3" fillId="2" borderId="14" xfId="0" applyNumberFormat="1" applyFont="1" applyFill="1" applyBorder="1" applyAlignment="1">
      <alignment horizontal="center" vertical="top"/>
    </xf>
    <xf numFmtId="49" fontId="3" fillId="2" borderId="20" xfId="0" applyNumberFormat="1" applyFont="1" applyFill="1" applyBorder="1" applyAlignment="1">
      <alignment horizontal="center" vertical="top"/>
    </xf>
    <xf numFmtId="49" fontId="6" fillId="3" borderId="18" xfId="0" applyNumberFormat="1" applyFont="1" applyFill="1" applyBorder="1" applyAlignment="1">
      <alignment horizontal="center" vertical="top"/>
    </xf>
    <xf numFmtId="0" fontId="13" fillId="0" borderId="20" xfId="0" applyFont="1" applyFill="1" applyBorder="1" applyAlignment="1">
      <alignment horizontal="center" vertical="center" textRotation="90" wrapText="1"/>
    </xf>
    <xf numFmtId="49" fontId="3" fillId="3" borderId="23" xfId="0" applyNumberFormat="1" applyFont="1" applyFill="1" applyBorder="1" applyAlignment="1">
      <alignment horizontal="center" vertical="top"/>
    </xf>
    <xf numFmtId="49" fontId="3" fillId="3" borderId="21" xfId="0" applyNumberFormat="1" applyFont="1" applyFill="1" applyBorder="1" applyAlignment="1">
      <alignment horizontal="center" vertical="top"/>
    </xf>
    <xf numFmtId="164" fontId="5" fillId="0" borderId="18" xfId="0" applyNumberFormat="1" applyFont="1" applyFill="1" applyBorder="1" applyAlignment="1">
      <alignment horizontal="left" vertical="top" wrapText="1"/>
    </xf>
    <xf numFmtId="0" fontId="2" fillId="0" borderId="23" xfId="0" applyFont="1" applyBorder="1" applyAlignment="1">
      <alignment horizontal="center" vertical="top"/>
    </xf>
    <xf numFmtId="49" fontId="6" fillId="2" borderId="14" xfId="0" applyNumberFormat="1" applyFont="1" applyFill="1" applyBorder="1" applyAlignment="1">
      <alignment horizontal="center" vertical="top"/>
    </xf>
    <xf numFmtId="49" fontId="6" fillId="2" borderId="20" xfId="0" applyNumberFormat="1" applyFont="1" applyFill="1" applyBorder="1" applyAlignment="1">
      <alignment horizontal="center" vertical="top"/>
    </xf>
    <xf numFmtId="164" fontId="2" fillId="0" borderId="3" xfId="0" applyNumberFormat="1" applyFont="1" applyBorder="1" applyAlignment="1">
      <alignment horizontal="left" vertical="top" wrapText="1"/>
    </xf>
    <xf numFmtId="0" fontId="2" fillId="0" borderId="0" xfId="0" applyFont="1" applyAlignment="1">
      <alignment horizontal="center" vertical="top"/>
    </xf>
    <xf numFmtId="164" fontId="3" fillId="2" borderId="18" xfId="0" applyNumberFormat="1" applyFont="1" applyFill="1" applyBorder="1" applyAlignment="1">
      <alignment horizontal="center" vertical="top"/>
    </xf>
    <xf numFmtId="164" fontId="3" fillId="2" borderId="3" xfId="0" applyNumberFormat="1" applyFont="1" applyFill="1" applyBorder="1" applyAlignment="1">
      <alignment horizontal="center" vertical="top"/>
    </xf>
    <xf numFmtId="164" fontId="3" fillId="3" borderId="13" xfId="0" applyNumberFormat="1" applyFont="1" applyFill="1" applyBorder="1" applyAlignment="1">
      <alignment horizontal="center" vertical="top"/>
    </xf>
    <xf numFmtId="164" fontId="3" fillId="3" borderId="65" xfId="0" applyNumberFormat="1" applyFont="1" applyFill="1" applyBorder="1" applyAlignment="1">
      <alignment horizontal="center" vertical="top"/>
    </xf>
    <xf numFmtId="164" fontId="2" fillId="0" borderId="19" xfId="0" applyNumberFormat="1" applyFont="1" applyBorder="1" applyAlignment="1">
      <alignment horizontal="left" vertical="top" wrapText="1"/>
    </xf>
    <xf numFmtId="0" fontId="6" fillId="5" borderId="45" xfId="0" applyNumberFormat="1" applyFont="1" applyFill="1" applyBorder="1" applyAlignment="1">
      <alignment horizontal="center" vertical="top"/>
    </xf>
    <xf numFmtId="0" fontId="6" fillId="5" borderId="69" xfId="0" applyNumberFormat="1" applyFont="1" applyFill="1" applyBorder="1" applyAlignment="1">
      <alignment horizontal="center" vertical="top"/>
    </xf>
    <xf numFmtId="0" fontId="5" fillId="0" borderId="35" xfId="0" applyNumberFormat="1" applyFont="1" applyFill="1" applyBorder="1" applyAlignment="1">
      <alignment horizontal="left" vertical="top" wrapText="1"/>
    </xf>
    <xf numFmtId="0" fontId="5" fillId="0" borderId="50" xfId="0" applyNumberFormat="1" applyFont="1" applyFill="1" applyBorder="1" applyAlignment="1">
      <alignment horizontal="center" vertical="top"/>
    </xf>
    <xf numFmtId="0" fontId="2" fillId="8" borderId="28" xfId="0" applyFont="1" applyFill="1" applyBorder="1" applyAlignment="1">
      <alignment horizontal="center" vertical="top"/>
    </xf>
    <xf numFmtId="0" fontId="2" fillId="8" borderId="35" xfId="0" applyFont="1" applyFill="1" applyBorder="1" applyAlignment="1">
      <alignment vertical="top" wrapText="1"/>
    </xf>
    <xf numFmtId="0" fontId="2" fillId="8" borderId="78" xfId="0" applyFont="1" applyFill="1" applyBorder="1" applyAlignment="1">
      <alignment horizontal="center" vertical="top"/>
    </xf>
    <xf numFmtId="0" fontId="2" fillId="8" borderId="61" xfId="0" applyFont="1" applyFill="1" applyBorder="1" applyAlignment="1">
      <alignment vertical="top" wrapText="1"/>
    </xf>
    <xf numFmtId="0" fontId="5" fillId="5" borderId="28" xfId="0" applyNumberFormat="1" applyFont="1" applyFill="1" applyBorder="1" applyAlignment="1">
      <alignment horizontal="center" vertical="top"/>
    </xf>
    <xf numFmtId="0" fontId="5" fillId="0" borderId="28" xfId="0" applyNumberFormat="1" applyFont="1" applyBorder="1" applyAlignment="1">
      <alignment horizontal="center" vertical="top"/>
    </xf>
    <xf numFmtId="0" fontId="6" fillId="5" borderId="17" xfId="0" applyFont="1" applyFill="1" applyBorder="1" applyAlignment="1">
      <alignment vertical="top" wrapText="1"/>
    </xf>
    <xf numFmtId="165" fontId="5" fillId="0" borderId="19" xfId="0" applyNumberFormat="1" applyFont="1" applyFill="1" applyBorder="1" applyAlignment="1">
      <alignment horizontal="center" vertical="top"/>
    </xf>
    <xf numFmtId="0" fontId="11" fillId="0" borderId="32" xfId="0" applyFont="1" applyFill="1" applyBorder="1" applyAlignment="1">
      <alignment horizontal="center" vertical="center" wrapText="1"/>
    </xf>
    <xf numFmtId="0" fontId="5" fillId="5" borderId="33" xfId="0" applyFont="1" applyFill="1" applyBorder="1" applyAlignment="1">
      <alignment vertical="top" wrapText="1"/>
    </xf>
    <xf numFmtId="0" fontId="5" fillId="0" borderId="10" xfId="0" applyFont="1" applyBorder="1" applyAlignment="1">
      <alignment horizontal="center" vertical="top"/>
    </xf>
    <xf numFmtId="0" fontId="5" fillId="8" borderId="63" xfId="0" applyFont="1" applyFill="1" applyBorder="1" applyAlignment="1">
      <alignment vertical="top" wrapText="1"/>
    </xf>
    <xf numFmtId="0" fontId="7" fillId="0" borderId="20" xfId="0" applyFont="1" applyFill="1" applyBorder="1" applyAlignment="1">
      <alignment horizontal="center" vertical="top" wrapText="1"/>
    </xf>
    <xf numFmtId="0" fontId="3" fillId="9" borderId="14" xfId="0" applyFont="1" applyFill="1" applyBorder="1" applyAlignment="1">
      <alignment vertical="top" wrapText="1"/>
    </xf>
    <xf numFmtId="0" fontId="2" fillId="9" borderId="45" xfId="0" applyFont="1" applyFill="1" applyBorder="1" applyAlignment="1">
      <alignment vertical="top" wrapText="1"/>
    </xf>
    <xf numFmtId="0" fontId="2" fillId="9" borderId="20" xfId="0" applyFont="1" applyFill="1" applyBorder="1" applyAlignment="1">
      <alignment horizontal="left" vertical="top" wrapText="1"/>
    </xf>
    <xf numFmtId="0" fontId="2" fillId="0" borderId="23" xfId="0" applyNumberFormat="1" applyFont="1" applyBorder="1" applyAlignment="1">
      <alignment horizontal="left" vertical="top"/>
    </xf>
    <xf numFmtId="0" fontId="3" fillId="0" borderId="21" xfId="0" applyNumberFormat="1" applyFont="1" applyFill="1" applyBorder="1" applyAlignment="1">
      <alignment horizontal="left" vertical="top"/>
    </xf>
    <xf numFmtId="0" fontId="2" fillId="0" borderId="25" xfId="0" applyFont="1" applyBorder="1" applyAlignment="1">
      <alignment horizontal="center" vertical="top"/>
    </xf>
    <xf numFmtId="0" fontId="11" fillId="0" borderId="33" xfId="0" applyFont="1" applyFill="1" applyBorder="1" applyAlignment="1">
      <alignment horizontal="center" vertical="center" wrapText="1"/>
    </xf>
    <xf numFmtId="0" fontId="22" fillId="5" borderId="16" xfId="0" applyNumberFormat="1" applyFont="1" applyFill="1" applyBorder="1" applyAlignment="1">
      <alignment horizontal="center" vertical="top"/>
    </xf>
    <xf numFmtId="0" fontId="28" fillId="0" borderId="76" xfId="0" applyNumberFormat="1" applyFont="1" applyFill="1" applyBorder="1" applyAlignment="1">
      <alignment horizontal="center" vertical="top"/>
    </xf>
    <xf numFmtId="0" fontId="2" fillId="8" borderId="36" xfId="0" applyFont="1" applyFill="1" applyBorder="1" applyAlignment="1">
      <alignment vertical="top" wrapText="1"/>
    </xf>
    <xf numFmtId="0" fontId="2" fillId="5" borderId="7" xfId="0" applyNumberFormat="1" applyFont="1" applyFill="1" applyBorder="1" applyAlignment="1">
      <alignment horizontal="center" vertical="top"/>
    </xf>
    <xf numFmtId="164" fontId="2" fillId="0" borderId="49" xfId="0" applyNumberFormat="1" applyFont="1" applyBorder="1" applyAlignment="1">
      <alignment horizontal="left" vertical="top" wrapText="1"/>
    </xf>
    <xf numFmtId="0" fontId="2" fillId="0" borderId="77" xfId="0" applyNumberFormat="1" applyFont="1" applyFill="1" applyBorder="1" applyAlignment="1">
      <alignment horizontal="center" vertical="top"/>
    </xf>
    <xf numFmtId="0" fontId="5" fillId="5" borderId="39" xfId="0" applyNumberFormat="1" applyFont="1" applyFill="1" applyBorder="1" applyAlignment="1">
      <alignment horizontal="left" vertical="top" wrapText="1"/>
    </xf>
    <xf numFmtId="0" fontId="6" fillId="0" borderId="32" xfId="0" applyFont="1" applyFill="1" applyBorder="1" applyAlignment="1">
      <alignment horizontal="left" vertical="top" wrapText="1"/>
    </xf>
    <xf numFmtId="0" fontId="6" fillId="10" borderId="3" xfId="0" applyFont="1" applyFill="1" applyBorder="1" applyAlignment="1">
      <alignment vertical="top" wrapText="1"/>
    </xf>
    <xf numFmtId="0" fontId="1" fillId="7" borderId="0" xfId="0" applyFont="1" applyFill="1" applyBorder="1" applyAlignment="1">
      <alignment vertical="top"/>
    </xf>
    <xf numFmtId="0" fontId="4" fillId="7" borderId="0" xfId="0" applyFont="1" applyFill="1"/>
    <xf numFmtId="0" fontId="9" fillId="7" borderId="0" xfId="0" applyFont="1" applyFill="1" applyBorder="1" applyAlignment="1">
      <alignment horizontal="left" vertical="top" wrapText="1"/>
    </xf>
    <xf numFmtId="0" fontId="10" fillId="7" borderId="0" xfId="0" applyFont="1" applyFill="1" applyBorder="1" applyAlignment="1">
      <alignment horizontal="left" wrapText="1"/>
    </xf>
    <xf numFmtId="0" fontId="4" fillId="7" borderId="0" xfId="0" applyFont="1" applyFill="1" applyAlignment="1">
      <alignment horizontal="left"/>
    </xf>
    <xf numFmtId="0" fontId="15" fillId="7" borderId="0" xfId="0" applyFont="1" applyFill="1" applyBorder="1" applyAlignment="1">
      <alignment vertical="top" wrapText="1"/>
    </xf>
    <xf numFmtId="0" fontId="4" fillId="7" borderId="0" xfId="0" applyFont="1" applyFill="1" applyAlignment="1">
      <alignment vertical="top"/>
    </xf>
    <xf numFmtId="164" fontId="10" fillId="7" borderId="0" xfId="0" applyNumberFormat="1" applyFont="1" applyFill="1" applyBorder="1" applyAlignment="1">
      <alignment horizontal="right"/>
    </xf>
    <xf numFmtId="1" fontId="10" fillId="7" borderId="0" xfId="0" applyNumberFormat="1" applyFont="1" applyFill="1" applyBorder="1" applyAlignment="1">
      <alignment horizontal="center"/>
    </xf>
    <xf numFmtId="0" fontId="10" fillId="7" borderId="0" xfId="0" applyFont="1" applyFill="1"/>
    <xf numFmtId="0" fontId="25" fillId="7" borderId="0" xfId="0" applyFont="1" applyFill="1"/>
    <xf numFmtId="164" fontId="10" fillId="7" borderId="0" xfId="0" applyNumberFormat="1" applyFont="1" applyFill="1" applyBorder="1" applyAlignment="1">
      <alignment horizontal="right" vertical="top"/>
    </xf>
    <xf numFmtId="1" fontId="10" fillId="7" borderId="0" xfId="0" applyNumberFormat="1" applyFont="1" applyFill="1" applyBorder="1" applyAlignment="1">
      <alignment horizontal="center" vertical="top"/>
    </xf>
    <xf numFmtId="0" fontId="10" fillId="7" borderId="0" xfId="0" applyFont="1" applyFill="1" applyAlignment="1">
      <alignment wrapText="1"/>
    </xf>
    <xf numFmtId="0" fontId="25" fillId="7" borderId="0" xfId="0" applyFont="1" applyFill="1" applyAlignment="1">
      <alignment horizontal="left" wrapText="1"/>
    </xf>
    <xf numFmtId="0" fontId="4" fillId="7" borderId="0" xfId="0" applyFont="1" applyFill="1" applyBorder="1" applyAlignment="1">
      <alignment horizontal="left"/>
    </xf>
    <xf numFmtId="0" fontId="26" fillId="7" borderId="0" xfId="0" applyFont="1" applyFill="1"/>
    <xf numFmtId="0" fontId="0" fillId="7" borderId="0" xfId="0" applyFill="1"/>
    <xf numFmtId="0" fontId="27" fillId="7" borderId="0" xfId="1" applyFont="1" applyFill="1" applyAlignment="1">
      <alignment vertical="center" wrapText="1"/>
    </xf>
    <xf numFmtId="0" fontId="13" fillId="7" borderId="0" xfId="1" applyNumberFormat="1" applyFont="1" applyFill="1" applyBorder="1" applyAlignment="1">
      <alignment vertical="top" wrapText="1"/>
    </xf>
    <xf numFmtId="49" fontId="3" fillId="2" borderId="17" xfId="0" applyNumberFormat="1" applyFont="1" applyFill="1" applyBorder="1" applyAlignment="1">
      <alignment horizontal="center" vertical="top"/>
    </xf>
    <xf numFmtId="49" fontId="3" fillId="5" borderId="45" xfId="0" applyNumberFormat="1" applyFont="1" applyFill="1" applyBorder="1" applyAlignment="1">
      <alignment horizontal="center" vertical="top"/>
    </xf>
    <xf numFmtId="164" fontId="2" fillId="0" borderId="12" xfId="0" applyNumberFormat="1" applyFont="1" applyBorder="1" applyAlignment="1">
      <alignment horizontal="left" vertical="top" wrapText="1"/>
    </xf>
    <xf numFmtId="164" fontId="2" fillId="0" borderId="19" xfId="0" applyNumberFormat="1" applyFont="1" applyBorder="1" applyAlignment="1">
      <alignment horizontal="left" vertical="top" wrapText="1"/>
    </xf>
    <xf numFmtId="49" fontId="6" fillId="5" borderId="45" xfId="0" applyNumberFormat="1" applyFont="1" applyFill="1" applyBorder="1" applyAlignment="1">
      <alignment horizontal="center" vertical="top"/>
    </xf>
    <xf numFmtId="49" fontId="6" fillId="5" borderId="69" xfId="0" applyNumberFormat="1" applyFont="1" applyFill="1" applyBorder="1" applyAlignment="1">
      <alignment horizontal="center" vertical="top"/>
    </xf>
    <xf numFmtId="49" fontId="3" fillId="5" borderId="69" xfId="0" applyNumberFormat="1" applyFont="1" applyFill="1" applyBorder="1" applyAlignment="1">
      <alignment horizontal="center" vertical="top"/>
    </xf>
    <xf numFmtId="0" fontId="11" fillId="0" borderId="17" xfId="0" applyFont="1" applyFill="1" applyBorder="1" applyAlignment="1">
      <alignment horizontal="center" vertical="center" textRotation="90" wrapText="1"/>
    </xf>
    <xf numFmtId="49" fontId="6" fillId="3" borderId="18" xfId="0" applyNumberFormat="1" applyFont="1" applyFill="1" applyBorder="1" applyAlignment="1">
      <alignment horizontal="center" vertical="top"/>
    </xf>
    <xf numFmtId="49" fontId="6" fillId="3" borderId="12" xfId="0" applyNumberFormat="1" applyFont="1" applyFill="1" applyBorder="1" applyAlignment="1">
      <alignment horizontal="center" vertical="top"/>
    </xf>
    <xf numFmtId="49" fontId="3" fillId="3" borderId="23" xfId="0" applyNumberFormat="1" applyFont="1" applyFill="1" applyBorder="1" applyAlignment="1">
      <alignment horizontal="center" vertical="top"/>
    </xf>
    <xf numFmtId="49" fontId="3" fillId="3" borderId="21" xfId="0" applyNumberFormat="1" applyFont="1" applyFill="1" applyBorder="1" applyAlignment="1">
      <alignment horizontal="center" vertical="top"/>
    </xf>
    <xf numFmtId="49" fontId="3" fillId="2" borderId="14" xfId="0" applyNumberFormat="1" applyFont="1" applyFill="1" applyBorder="1" applyAlignment="1">
      <alignment horizontal="center" vertical="top"/>
    </xf>
    <xf numFmtId="49" fontId="3" fillId="2" borderId="20" xfId="0" applyNumberFormat="1" applyFont="1" applyFill="1" applyBorder="1" applyAlignment="1">
      <alignment horizontal="center" vertical="top"/>
    </xf>
    <xf numFmtId="0" fontId="4" fillId="0" borderId="19" xfId="0" applyFont="1" applyBorder="1" applyAlignment="1">
      <alignment horizontal="left" vertical="top" wrapText="1"/>
    </xf>
    <xf numFmtId="0" fontId="5" fillId="0" borderId="16" xfId="0" applyNumberFormat="1" applyFont="1" applyFill="1" applyBorder="1" applyAlignment="1">
      <alignment horizontal="left" vertical="top" wrapText="1"/>
    </xf>
    <xf numFmtId="0" fontId="5" fillId="0" borderId="37" xfId="0" applyFont="1" applyBorder="1" applyAlignment="1">
      <alignment horizontal="left" vertical="top" wrapText="1"/>
    </xf>
    <xf numFmtId="0" fontId="2" fillId="10" borderId="18" xfId="0" applyFont="1" applyFill="1" applyBorder="1" applyAlignment="1">
      <alignment vertical="top" wrapText="1"/>
    </xf>
    <xf numFmtId="0" fontId="2" fillId="10" borderId="19" xfId="0" applyFont="1" applyFill="1" applyBorder="1" applyAlignment="1">
      <alignment vertical="top" wrapText="1"/>
    </xf>
    <xf numFmtId="0" fontId="2" fillId="10" borderId="12" xfId="0" applyFont="1" applyFill="1" applyBorder="1" applyAlignment="1">
      <alignment vertical="top" wrapText="1"/>
    </xf>
    <xf numFmtId="0" fontId="5" fillId="10" borderId="25" xfId="0" applyNumberFormat="1" applyFont="1" applyFill="1" applyBorder="1" applyAlignment="1">
      <alignment horizontal="center" vertical="top" wrapText="1"/>
    </xf>
    <xf numFmtId="0" fontId="2" fillId="10" borderId="23" xfId="0" applyFont="1" applyFill="1" applyBorder="1" applyAlignment="1">
      <alignment vertical="top"/>
    </xf>
    <xf numFmtId="0" fontId="6" fillId="10" borderId="76" xfId="0" applyNumberFormat="1" applyFont="1" applyFill="1" applyBorder="1" applyAlignment="1">
      <alignment horizontal="center" vertical="top"/>
    </xf>
    <xf numFmtId="0" fontId="5" fillId="9" borderId="28" xfId="1" applyNumberFormat="1" applyFont="1" applyFill="1" applyBorder="1" applyAlignment="1">
      <alignment horizontal="center" vertical="top"/>
    </xf>
    <xf numFmtId="0" fontId="5" fillId="9" borderId="64" xfId="1" applyNumberFormat="1" applyFont="1" applyFill="1" applyBorder="1" applyAlignment="1">
      <alignment horizontal="center" vertical="top"/>
    </xf>
    <xf numFmtId="0" fontId="3" fillId="9" borderId="76" xfId="0" applyNumberFormat="1" applyFont="1" applyFill="1" applyBorder="1" applyAlignment="1">
      <alignment horizontal="center" vertical="top"/>
    </xf>
    <xf numFmtId="0" fontId="3" fillId="9" borderId="12" xfId="0" applyNumberFormat="1" applyFont="1" applyFill="1" applyBorder="1" applyAlignment="1">
      <alignment horizontal="center" vertical="top"/>
    </xf>
    <xf numFmtId="0" fontId="5" fillId="9" borderId="25" xfId="0" applyNumberFormat="1" applyFont="1" applyFill="1" applyBorder="1" applyAlignment="1">
      <alignment horizontal="center" vertical="top"/>
    </xf>
    <xf numFmtId="0" fontId="2" fillId="9" borderId="25" xfId="0" applyNumberFormat="1" applyFont="1" applyFill="1" applyBorder="1" applyAlignment="1">
      <alignment horizontal="center" vertical="top"/>
    </xf>
    <xf numFmtId="0" fontId="2" fillId="9" borderId="23" xfId="0" applyNumberFormat="1" applyFont="1" applyFill="1" applyBorder="1" applyAlignment="1">
      <alignment horizontal="center" vertical="top"/>
    </xf>
    <xf numFmtId="0" fontId="2" fillId="9" borderId="7" xfId="0" applyNumberFormat="1" applyFont="1" applyFill="1" applyBorder="1" applyAlignment="1">
      <alignment horizontal="center" vertical="top"/>
    </xf>
    <xf numFmtId="0" fontId="2" fillId="9" borderId="16" xfId="0" applyNumberFormat="1" applyFont="1" applyFill="1" applyBorder="1" applyAlignment="1">
      <alignment horizontal="center" vertical="top"/>
    </xf>
    <xf numFmtId="0" fontId="2" fillId="9" borderId="76" xfId="0" applyNumberFormat="1" applyFont="1" applyFill="1" applyBorder="1" applyAlignment="1">
      <alignment horizontal="center" vertical="top"/>
    </xf>
    <xf numFmtId="0" fontId="2" fillId="9" borderId="21" xfId="0" applyNumberFormat="1" applyFont="1" applyFill="1" applyBorder="1" applyAlignment="1">
      <alignment horizontal="center" vertical="top"/>
    </xf>
    <xf numFmtId="0" fontId="2" fillId="10" borderId="25" xfId="0" applyNumberFormat="1" applyFont="1" applyFill="1" applyBorder="1" applyAlignment="1">
      <alignment horizontal="center" vertical="top" wrapText="1"/>
    </xf>
    <xf numFmtId="0" fontId="3" fillId="10" borderId="76" xfId="0" applyNumberFormat="1" applyFont="1" applyFill="1" applyBorder="1" applyAlignment="1">
      <alignment horizontal="center" vertical="top"/>
    </xf>
    <xf numFmtId="49" fontId="3" fillId="2" borderId="14" xfId="0" applyNumberFormat="1" applyFont="1" applyFill="1" applyBorder="1" applyAlignment="1">
      <alignment horizontal="center" vertical="top"/>
    </xf>
    <xf numFmtId="49" fontId="3" fillId="2" borderId="20" xfId="0" applyNumberFormat="1" applyFont="1" applyFill="1" applyBorder="1" applyAlignment="1">
      <alignment horizontal="center" vertical="top"/>
    </xf>
    <xf numFmtId="49" fontId="3" fillId="5" borderId="45" xfId="0" applyNumberFormat="1" applyFont="1" applyFill="1" applyBorder="1" applyAlignment="1">
      <alignment horizontal="center" vertical="top"/>
    </xf>
    <xf numFmtId="49" fontId="3" fillId="5" borderId="69" xfId="0" applyNumberFormat="1" applyFont="1" applyFill="1" applyBorder="1" applyAlignment="1">
      <alignment horizontal="center" vertical="top"/>
    </xf>
    <xf numFmtId="49" fontId="6" fillId="5" borderId="45" xfId="0" applyNumberFormat="1" applyFont="1" applyFill="1" applyBorder="1" applyAlignment="1">
      <alignment horizontal="center" vertical="top"/>
    </xf>
    <xf numFmtId="49" fontId="3" fillId="3" borderId="23" xfId="0" applyNumberFormat="1" applyFont="1" applyFill="1" applyBorder="1" applyAlignment="1">
      <alignment horizontal="center" vertical="top"/>
    </xf>
    <xf numFmtId="49" fontId="3" fillId="3" borderId="21" xfId="0" applyNumberFormat="1" applyFont="1" applyFill="1" applyBorder="1" applyAlignment="1">
      <alignment horizontal="center" vertical="top"/>
    </xf>
    <xf numFmtId="0" fontId="6" fillId="0" borderId="24" xfId="0" applyNumberFormat="1" applyFont="1" applyBorder="1" applyAlignment="1">
      <alignment horizontal="center" vertical="top"/>
    </xf>
    <xf numFmtId="49" fontId="3" fillId="2" borderId="17" xfId="0" applyNumberFormat="1" applyFont="1" applyFill="1" applyBorder="1" applyAlignment="1">
      <alignment horizontal="center" vertical="top"/>
    </xf>
    <xf numFmtId="0" fontId="2" fillId="0" borderId="44" xfId="0" applyNumberFormat="1" applyFont="1" applyBorder="1" applyAlignment="1">
      <alignment horizontal="center" vertical="top"/>
    </xf>
    <xf numFmtId="49" fontId="6" fillId="5" borderId="41" xfId="0" applyNumberFormat="1" applyFont="1" applyFill="1" applyBorder="1" applyAlignment="1">
      <alignment horizontal="center" vertical="top"/>
    </xf>
    <xf numFmtId="164" fontId="5" fillId="5" borderId="18" xfId="0" applyNumberFormat="1" applyFont="1" applyFill="1" applyBorder="1" applyAlignment="1">
      <alignment horizontal="left" vertical="top" wrapText="1"/>
    </xf>
    <xf numFmtId="0" fontId="6" fillId="10" borderId="21" xfId="0" applyNumberFormat="1" applyFont="1" applyFill="1" applyBorder="1" applyAlignment="1">
      <alignment horizontal="center" vertical="top"/>
    </xf>
    <xf numFmtId="0" fontId="4" fillId="0" borderId="8" xfId="0" applyFont="1" applyBorder="1" applyAlignment="1">
      <alignment vertical="top" wrapText="1"/>
    </xf>
    <xf numFmtId="164" fontId="5" fillId="6" borderId="29" xfId="0" applyNumberFormat="1" applyFont="1" applyFill="1" applyBorder="1" applyAlignment="1">
      <alignment horizontal="center" vertical="top"/>
    </xf>
    <xf numFmtId="164" fontId="5" fillId="7" borderId="30" xfId="0" applyNumberFormat="1" applyFont="1" applyFill="1" applyBorder="1" applyAlignment="1">
      <alignment horizontal="center" vertical="top"/>
    </xf>
    <xf numFmtId="0" fontId="11" fillId="0" borderId="4" xfId="0" applyFont="1" applyBorder="1" applyAlignment="1">
      <alignment horizontal="center" vertical="top"/>
    </xf>
    <xf numFmtId="0" fontId="6" fillId="0" borderId="56" xfId="0" applyNumberFormat="1" applyFont="1" applyBorder="1" applyAlignment="1">
      <alignment horizontal="center" vertical="top"/>
    </xf>
    <xf numFmtId="0" fontId="5" fillId="0" borderId="55" xfId="0" applyFont="1" applyFill="1" applyBorder="1" applyAlignment="1">
      <alignment horizontal="center" vertical="top" wrapText="1"/>
    </xf>
    <xf numFmtId="164" fontId="5" fillId="6" borderId="61" xfId="0" applyNumberFormat="1" applyFont="1" applyFill="1" applyBorder="1" applyAlignment="1">
      <alignment horizontal="center" vertical="top"/>
    </xf>
    <xf numFmtId="164" fontId="5" fillId="7" borderId="4" xfId="0" applyNumberFormat="1" applyFont="1" applyFill="1" applyBorder="1" applyAlignment="1">
      <alignment horizontal="center" vertical="top"/>
    </xf>
    <xf numFmtId="165" fontId="5" fillId="0" borderId="55" xfId="0" applyNumberFormat="1" applyFont="1" applyFill="1" applyBorder="1" applyAlignment="1">
      <alignment vertical="top" wrapText="1"/>
    </xf>
    <xf numFmtId="0" fontId="5" fillId="0" borderId="78" xfId="0" applyNumberFormat="1" applyFont="1" applyFill="1" applyBorder="1" applyAlignment="1">
      <alignment horizontal="center" vertical="top"/>
    </xf>
    <xf numFmtId="0" fontId="5" fillId="0" borderId="61" xfId="0" applyNumberFormat="1" applyFont="1" applyFill="1" applyBorder="1" applyAlignment="1">
      <alignment horizontal="left" vertical="top" wrapText="1"/>
    </xf>
    <xf numFmtId="0" fontId="5" fillId="5" borderId="30" xfId="0" applyFont="1" applyFill="1" applyBorder="1" applyAlignment="1">
      <alignment vertical="top" wrapText="1"/>
    </xf>
    <xf numFmtId="0" fontId="6" fillId="0" borderId="24" xfId="0" applyNumberFormat="1" applyFont="1" applyBorder="1" applyAlignment="1">
      <alignment vertical="top"/>
    </xf>
    <xf numFmtId="0" fontId="4" fillId="0" borderId="10" xfId="0" applyFont="1" applyBorder="1" applyAlignment="1">
      <alignment vertical="top" wrapText="1"/>
    </xf>
    <xf numFmtId="0" fontId="5" fillId="0" borderId="29" xfId="0" applyNumberFormat="1" applyFont="1" applyFill="1" applyBorder="1" applyAlignment="1">
      <alignment horizontal="left" vertical="top" wrapText="1"/>
    </xf>
    <xf numFmtId="0" fontId="5" fillId="5" borderId="4" xfId="0" applyFont="1" applyFill="1" applyBorder="1" applyAlignment="1">
      <alignment vertical="top" wrapText="1"/>
    </xf>
    <xf numFmtId="0" fontId="5" fillId="0" borderId="21" xfId="0" applyNumberFormat="1" applyFont="1" applyFill="1" applyBorder="1" applyAlignment="1">
      <alignment horizontal="center" vertical="top"/>
    </xf>
    <xf numFmtId="0" fontId="5" fillId="0" borderId="76" xfId="0" applyNumberFormat="1" applyFont="1" applyFill="1" applyBorder="1" applyAlignment="1">
      <alignment horizontal="center" vertical="top"/>
    </xf>
    <xf numFmtId="49" fontId="6" fillId="0" borderId="24" xfId="0" applyNumberFormat="1" applyFont="1" applyBorder="1" applyAlignment="1">
      <alignment vertical="top"/>
    </xf>
    <xf numFmtId="0" fontId="5" fillId="0" borderId="55" xfId="0" applyFont="1" applyBorder="1" applyAlignment="1">
      <alignment horizontal="center" vertical="top"/>
    </xf>
    <xf numFmtId="164" fontId="2" fillId="7" borderId="56" xfId="0" applyNumberFormat="1" applyFont="1" applyFill="1" applyBorder="1" applyAlignment="1">
      <alignment horizontal="center" vertical="top"/>
    </xf>
    <xf numFmtId="0" fontId="6" fillId="0" borderId="76" xfId="0" applyNumberFormat="1" applyFont="1" applyBorder="1" applyAlignment="1">
      <alignment horizontal="center" vertical="top"/>
    </xf>
    <xf numFmtId="0" fontId="2" fillId="0" borderId="23" xfId="0" applyNumberFormat="1" applyFont="1" applyBorder="1" applyAlignment="1">
      <alignment horizontal="left" vertical="top" wrapText="1"/>
    </xf>
    <xf numFmtId="0" fontId="5" fillId="0" borderId="32" xfId="0" applyFont="1" applyFill="1" applyBorder="1" applyAlignment="1">
      <alignment horizontal="left" vertical="top" wrapText="1"/>
    </xf>
    <xf numFmtId="164" fontId="6" fillId="4" borderId="43" xfId="0" applyNumberFormat="1" applyFont="1" applyFill="1" applyBorder="1" applyAlignment="1">
      <alignment horizontal="center" vertical="top" wrapText="1"/>
    </xf>
    <xf numFmtId="164" fontId="5" fillId="6" borderId="50" xfId="0" applyNumberFormat="1" applyFont="1" applyFill="1" applyBorder="1" applyAlignment="1">
      <alignment horizontal="center" vertical="top" wrapText="1"/>
    </xf>
    <xf numFmtId="164" fontId="5" fillId="0" borderId="50" xfId="0" applyNumberFormat="1" applyFont="1" applyFill="1" applyBorder="1" applyAlignment="1">
      <alignment horizontal="center" vertical="top" wrapText="1"/>
    </xf>
    <xf numFmtId="164" fontId="5" fillId="0" borderId="50" xfId="0" applyNumberFormat="1" applyFont="1" applyBorder="1" applyAlignment="1">
      <alignment horizontal="center" vertical="top" wrapText="1"/>
    </xf>
    <xf numFmtId="164" fontId="5" fillId="6" borderId="39" xfId="0" applyNumberFormat="1" applyFont="1" applyFill="1" applyBorder="1" applyAlignment="1">
      <alignment horizontal="center" vertical="top" wrapText="1"/>
    </xf>
    <xf numFmtId="164" fontId="6" fillId="4" borderId="80" xfId="0" applyNumberFormat="1" applyFont="1" applyFill="1" applyBorder="1" applyAlignment="1">
      <alignment horizontal="center" vertical="top" wrapText="1"/>
    </xf>
    <xf numFmtId="164" fontId="5" fillId="0" borderId="43" xfId="0" applyNumberFormat="1" applyFont="1" applyBorder="1" applyAlignment="1">
      <alignment horizontal="center" vertical="top" wrapText="1"/>
    </xf>
    <xf numFmtId="164" fontId="5" fillId="0" borderId="39" xfId="0" applyNumberFormat="1" applyFont="1" applyFill="1" applyBorder="1" applyAlignment="1">
      <alignment horizontal="center" vertical="top" wrapText="1"/>
    </xf>
    <xf numFmtId="164" fontId="6" fillId="6" borderId="80" xfId="0" applyNumberFormat="1" applyFont="1" applyFill="1" applyBorder="1" applyAlignment="1">
      <alignment horizontal="center" vertical="top" wrapText="1"/>
    </xf>
    <xf numFmtId="0" fontId="11" fillId="0" borderId="20" xfId="0" applyFont="1" applyFill="1" applyBorder="1" applyAlignment="1">
      <alignment vertical="center" textRotation="90" wrapText="1"/>
    </xf>
    <xf numFmtId="164" fontId="5" fillId="6" borderId="57" xfId="0" applyNumberFormat="1" applyFont="1" applyFill="1" applyBorder="1" applyAlignment="1">
      <alignment horizontal="center" vertical="top"/>
    </xf>
    <xf numFmtId="164" fontId="5" fillId="7" borderId="57" xfId="0" applyNumberFormat="1" applyFont="1" applyFill="1" applyBorder="1" applyAlignment="1">
      <alignment horizontal="center" vertical="top"/>
    </xf>
    <xf numFmtId="164" fontId="5" fillId="0" borderId="60" xfId="0" applyNumberFormat="1" applyFont="1" applyFill="1" applyBorder="1" applyAlignment="1">
      <alignment horizontal="left" vertical="top" wrapText="1"/>
    </xf>
    <xf numFmtId="0" fontId="5" fillId="0" borderId="61" xfId="0" applyNumberFormat="1" applyFont="1" applyFill="1" applyBorder="1" applyAlignment="1">
      <alignment horizontal="center" vertical="top" wrapText="1"/>
    </xf>
    <xf numFmtId="0" fontId="5" fillId="0" borderId="78" xfId="0" applyNumberFormat="1" applyFont="1" applyFill="1" applyBorder="1" applyAlignment="1">
      <alignment horizontal="center" vertical="top" wrapText="1"/>
    </xf>
    <xf numFmtId="0" fontId="6" fillId="5" borderId="41" xfId="0" applyFont="1" applyFill="1" applyBorder="1" applyAlignment="1">
      <alignment horizontal="left" vertical="top" wrapText="1"/>
    </xf>
    <xf numFmtId="0" fontId="6" fillId="5" borderId="3" xfId="0" applyNumberFormat="1" applyFont="1" applyFill="1" applyBorder="1" applyAlignment="1">
      <alignment horizontal="center" vertical="top"/>
    </xf>
    <xf numFmtId="165" fontId="5" fillId="5" borderId="3" xfId="0" applyNumberFormat="1" applyFont="1" applyFill="1" applyBorder="1" applyAlignment="1">
      <alignment horizontal="left" vertical="top" wrapText="1"/>
    </xf>
    <xf numFmtId="0" fontId="5" fillId="5" borderId="69" xfId="0" applyFont="1" applyFill="1" applyBorder="1" applyAlignment="1">
      <alignment vertical="top" wrapText="1"/>
    </xf>
    <xf numFmtId="0" fontId="2" fillId="0" borderId="7" xfId="0" applyNumberFormat="1" applyFont="1" applyBorder="1" applyAlignment="1">
      <alignment horizontal="left" vertical="top" wrapText="1"/>
    </xf>
    <xf numFmtId="164" fontId="2" fillId="0" borderId="48" xfId="0" applyNumberFormat="1" applyFont="1" applyBorder="1" applyAlignment="1">
      <alignment horizontal="left" vertical="top" wrapText="1"/>
    </xf>
    <xf numFmtId="0" fontId="2" fillId="0" borderId="36" xfId="0" applyNumberFormat="1" applyFont="1" applyBorder="1" applyAlignment="1">
      <alignment horizontal="center" vertical="top"/>
    </xf>
    <xf numFmtId="0" fontId="2" fillId="0" borderId="28" xfId="0" applyNumberFormat="1" applyFont="1" applyBorder="1" applyAlignment="1">
      <alignment horizontal="center" vertical="top"/>
    </xf>
    <xf numFmtId="164" fontId="2" fillId="0" borderId="47" xfId="0" applyNumberFormat="1" applyFont="1" applyBorder="1" applyAlignment="1">
      <alignment horizontal="left" vertical="top" wrapText="1"/>
    </xf>
    <xf numFmtId="0" fontId="2" fillId="0" borderId="36" xfId="0" applyNumberFormat="1" applyFont="1" applyBorder="1" applyAlignment="1">
      <alignment horizontal="left" vertical="top" wrapText="1"/>
    </xf>
    <xf numFmtId="49" fontId="3" fillId="3" borderId="21" xfId="0" applyNumberFormat="1" applyFont="1" applyFill="1" applyBorder="1" applyAlignment="1">
      <alignment vertical="top"/>
    </xf>
    <xf numFmtId="49" fontId="3" fillId="2" borderId="20" xfId="0" applyNumberFormat="1" applyFont="1" applyFill="1" applyBorder="1" applyAlignment="1">
      <alignment vertical="top"/>
    </xf>
    <xf numFmtId="49" fontId="3" fillId="5" borderId="20" xfId="0" applyNumberFormat="1" applyFont="1" applyFill="1" applyBorder="1" applyAlignment="1">
      <alignment vertical="top"/>
    </xf>
    <xf numFmtId="0" fontId="2" fillId="10" borderId="20" xfId="0" applyFont="1" applyFill="1" applyBorder="1" applyAlignment="1">
      <alignment vertical="top" wrapText="1"/>
    </xf>
    <xf numFmtId="0" fontId="13" fillId="0" borderId="20" xfId="0" applyFont="1" applyFill="1" applyBorder="1" applyAlignment="1">
      <alignment vertical="center" textRotation="90" wrapText="1"/>
    </xf>
    <xf numFmtId="0" fontId="3" fillId="0" borderId="22" xfId="0" applyNumberFormat="1" applyFont="1" applyBorder="1" applyAlignment="1">
      <alignment horizontal="center" vertical="top"/>
    </xf>
    <xf numFmtId="0" fontId="27" fillId="7" borderId="0" xfId="1" applyFont="1" applyFill="1" applyBorder="1" applyAlignment="1">
      <alignment vertical="top" wrapText="1"/>
    </xf>
    <xf numFmtId="0" fontId="2" fillId="0" borderId="25" xfId="0" applyFont="1" applyBorder="1" applyAlignment="1">
      <alignment horizontal="center" vertical="top"/>
    </xf>
    <xf numFmtId="49" fontId="3" fillId="2" borderId="17" xfId="0" applyNumberFormat="1" applyFont="1" applyFill="1" applyBorder="1" applyAlignment="1">
      <alignment horizontal="center" vertical="top"/>
    </xf>
    <xf numFmtId="0" fontId="5" fillId="0" borderId="36" xfId="0" applyNumberFormat="1" applyFont="1" applyFill="1" applyBorder="1" applyAlignment="1">
      <alignment horizontal="left" vertical="top" wrapText="1"/>
    </xf>
    <xf numFmtId="0" fontId="5" fillId="10" borderId="25" xfId="1" applyNumberFormat="1" applyFont="1" applyFill="1" applyBorder="1" applyAlignment="1">
      <alignment horizontal="center" vertical="top"/>
    </xf>
    <xf numFmtId="0" fontId="5" fillId="10" borderId="31" xfId="1" applyNumberFormat="1" applyFont="1" applyFill="1" applyBorder="1" applyAlignment="1">
      <alignment vertical="top" wrapText="1"/>
    </xf>
    <xf numFmtId="0" fontId="5" fillId="0" borderId="25" xfId="0" applyNumberFormat="1" applyFont="1" applyFill="1" applyBorder="1" applyAlignment="1">
      <alignment horizontal="left" vertical="top" wrapText="1"/>
    </xf>
    <xf numFmtId="0" fontId="2" fillId="10" borderId="25" xfId="0" applyNumberFormat="1" applyFont="1" applyFill="1" applyBorder="1" applyAlignment="1">
      <alignment horizontal="left" vertical="top" wrapText="1"/>
    </xf>
    <xf numFmtId="0" fontId="2" fillId="10" borderId="23" xfId="0" applyNumberFormat="1" applyFont="1" applyFill="1" applyBorder="1" applyAlignment="1">
      <alignment horizontal="center" vertical="top" wrapText="1"/>
    </xf>
    <xf numFmtId="0" fontId="3" fillId="10" borderId="21" xfId="0" applyNumberFormat="1" applyFont="1" applyFill="1" applyBorder="1" applyAlignment="1">
      <alignment horizontal="center" vertical="top"/>
    </xf>
    <xf numFmtId="164" fontId="5" fillId="0" borderId="8" xfId="0" applyNumberFormat="1" applyFont="1" applyFill="1" applyBorder="1" applyAlignment="1">
      <alignment vertical="top" wrapText="1"/>
    </xf>
    <xf numFmtId="0" fontId="5" fillId="5" borderId="37" xfId="0" applyFont="1" applyFill="1" applyBorder="1" applyAlignment="1">
      <alignment vertical="top" wrapText="1"/>
    </xf>
    <xf numFmtId="49" fontId="3" fillId="3" borderId="23" xfId="0" applyNumberFormat="1" applyFont="1" applyFill="1" applyBorder="1" applyAlignment="1">
      <alignment vertical="top"/>
    </xf>
    <xf numFmtId="49" fontId="3" fillId="2" borderId="14" xfId="0" applyNumberFormat="1" applyFont="1" applyFill="1" applyBorder="1" applyAlignment="1">
      <alignment vertical="top"/>
    </xf>
    <xf numFmtId="49" fontId="3" fillId="5" borderId="14" xfId="0" applyNumberFormat="1" applyFont="1" applyFill="1" applyBorder="1" applyAlignment="1">
      <alignment vertical="top"/>
    </xf>
    <xf numFmtId="0" fontId="2" fillId="10" borderId="14" xfId="0" applyFont="1" applyFill="1" applyBorder="1" applyAlignment="1">
      <alignment vertical="top" wrapText="1"/>
    </xf>
    <xf numFmtId="0" fontId="3" fillId="0" borderId="24" xfId="0" applyNumberFormat="1" applyFont="1" applyBorder="1" applyAlignment="1">
      <alignment horizontal="center" vertical="top"/>
    </xf>
    <xf numFmtId="0" fontId="2" fillId="0" borderId="18" xfId="0" applyFont="1" applyBorder="1" applyAlignment="1">
      <alignment vertical="top" wrapText="1"/>
    </xf>
    <xf numFmtId="0" fontId="2" fillId="10" borderId="25" xfId="0" applyNumberFormat="1" applyFont="1" applyFill="1" applyBorder="1" applyAlignment="1">
      <alignment horizontal="center" vertical="top"/>
    </xf>
    <xf numFmtId="0" fontId="2" fillId="10" borderId="18" xfId="0" applyNumberFormat="1" applyFont="1" applyFill="1" applyBorder="1" applyAlignment="1">
      <alignment horizontal="center" vertical="top"/>
    </xf>
    <xf numFmtId="0" fontId="2" fillId="10" borderId="24" xfId="0" applyNumberFormat="1" applyFont="1" applyFill="1" applyBorder="1" applyAlignment="1">
      <alignment vertical="top" wrapText="1"/>
    </xf>
    <xf numFmtId="164" fontId="5" fillId="5" borderId="60" xfId="0" applyNumberFormat="1" applyFont="1" applyFill="1" applyBorder="1" applyAlignment="1">
      <alignment horizontal="left" vertical="top" wrapText="1"/>
    </xf>
    <xf numFmtId="0" fontId="5" fillId="5" borderId="61" xfId="0" applyNumberFormat="1" applyFont="1" applyFill="1" applyBorder="1" applyAlignment="1">
      <alignment horizontal="center" vertical="top" wrapText="1"/>
    </xf>
    <xf numFmtId="0" fontId="2" fillId="10" borderId="78" xfId="0" applyNumberFormat="1" applyFont="1" applyFill="1" applyBorder="1" applyAlignment="1">
      <alignment horizontal="center" vertical="top" wrapText="1"/>
    </xf>
    <xf numFmtId="0" fontId="2" fillId="10" borderId="60" xfId="0" applyNumberFormat="1" applyFont="1" applyFill="1" applyBorder="1" applyAlignment="1">
      <alignment horizontal="center" vertical="top" wrapText="1"/>
    </xf>
    <xf numFmtId="0" fontId="2" fillId="10" borderId="56" xfId="0" applyNumberFormat="1" applyFont="1" applyFill="1" applyBorder="1" applyAlignment="1">
      <alignment vertical="top" wrapText="1"/>
    </xf>
    <xf numFmtId="164" fontId="2" fillId="6" borderId="18" xfId="0" applyNumberFormat="1" applyFont="1" applyFill="1" applyBorder="1" applyAlignment="1">
      <alignment horizontal="center" vertical="top"/>
    </xf>
    <xf numFmtId="164" fontId="3" fillId="6" borderId="58" xfId="0" applyNumberFormat="1" applyFont="1" applyFill="1" applyBorder="1" applyAlignment="1">
      <alignment horizontal="center" vertical="top"/>
    </xf>
    <xf numFmtId="0" fontId="27" fillId="7" borderId="0" xfId="1" applyFont="1" applyFill="1" applyAlignment="1">
      <alignment horizontal="left" vertical="center" wrapText="1"/>
    </xf>
    <xf numFmtId="0" fontId="14" fillId="7" borderId="0" xfId="0" applyFont="1" applyFill="1" applyAlignment="1">
      <alignment horizontal="center" vertical="top"/>
    </xf>
    <xf numFmtId="0" fontId="14" fillId="7" borderId="0" xfId="0" applyFont="1" applyFill="1" applyAlignment="1">
      <alignment horizontal="center" vertical="top" wrapText="1"/>
    </xf>
    <xf numFmtId="0" fontId="14" fillId="7" borderId="0" xfId="0" applyFont="1" applyFill="1" applyBorder="1" applyAlignment="1">
      <alignment horizontal="left" vertical="top" wrapText="1"/>
    </xf>
    <xf numFmtId="0" fontId="10" fillId="7" borderId="0" xfId="0" applyFont="1" applyFill="1" applyBorder="1" applyAlignment="1">
      <alignment horizontal="left" vertical="top" wrapText="1"/>
    </xf>
    <xf numFmtId="0" fontId="10" fillId="7" borderId="0" xfId="0" applyFont="1" applyFill="1" applyBorder="1" applyAlignment="1">
      <alignment horizontal="left" wrapText="1"/>
    </xf>
    <xf numFmtId="49" fontId="10" fillId="7" borderId="0" xfId="0" applyNumberFormat="1" applyFont="1" applyFill="1" applyBorder="1" applyAlignment="1">
      <alignment horizontal="left" wrapText="1"/>
    </xf>
    <xf numFmtId="0" fontId="24" fillId="7" borderId="0" xfId="0" applyFont="1" applyFill="1" applyBorder="1" applyAlignment="1">
      <alignment horizontal="left" vertical="top" wrapText="1"/>
    </xf>
    <xf numFmtId="0" fontId="10" fillId="7" borderId="0" xfId="0" applyFont="1" applyFill="1" applyAlignment="1">
      <alignment horizontal="left" vertical="top" wrapText="1"/>
    </xf>
    <xf numFmtId="0" fontId="27" fillId="7" borderId="0" xfId="1" applyFont="1" applyFill="1" applyBorder="1" applyAlignment="1">
      <alignment horizontal="left" vertical="top" wrapText="1"/>
    </xf>
    <xf numFmtId="0" fontId="2" fillId="0" borderId="2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9" xfId="0" applyFont="1" applyFill="1" applyBorder="1" applyAlignment="1">
      <alignment horizontal="center" vertical="top"/>
    </xf>
    <xf numFmtId="0" fontId="2" fillId="0" borderId="43" xfId="0" applyFont="1" applyFill="1" applyBorder="1" applyAlignment="1">
      <alignment horizontal="center" vertical="top"/>
    </xf>
    <xf numFmtId="0" fontId="2" fillId="5" borderId="36" xfId="0" applyFont="1" applyFill="1" applyBorder="1" applyAlignment="1">
      <alignment horizontal="left" vertical="top" wrapText="1"/>
    </xf>
    <xf numFmtId="0" fontId="2" fillId="5" borderId="38" xfId="0" applyFont="1" applyFill="1" applyBorder="1" applyAlignment="1">
      <alignment horizontal="left" vertical="top" wrapText="1"/>
    </xf>
    <xf numFmtId="0" fontId="6" fillId="0" borderId="53" xfId="0" applyFont="1" applyBorder="1" applyAlignment="1">
      <alignment horizontal="right" vertical="top" wrapText="1"/>
    </xf>
    <xf numFmtId="0" fontId="2" fillId="0" borderId="6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NumberFormat="1" applyFont="1" applyBorder="1" applyAlignment="1">
      <alignment horizontal="center" vertical="center" textRotation="90" wrapText="1"/>
    </xf>
    <xf numFmtId="0" fontId="2" fillId="0" borderId="8" xfId="0" applyNumberFormat="1" applyFont="1" applyBorder="1" applyAlignment="1">
      <alignment horizontal="center" vertical="center" textRotation="90" wrapText="1"/>
    </xf>
    <xf numFmtId="0" fontId="2" fillId="0" borderId="63" xfId="0" applyNumberFormat="1"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8" xfId="0" applyFont="1" applyBorder="1" applyAlignment="1">
      <alignment horizontal="center" vertical="center" textRotation="90" wrapText="1"/>
    </xf>
    <xf numFmtId="0" fontId="5" fillId="0" borderId="63" xfId="0" applyFont="1" applyBorder="1" applyAlignment="1">
      <alignment horizontal="center" vertical="center" textRotation="90" wrapText="1"/>
    </xf>
    <xf numFmtId="0" fontId="2" fillId="0" borderId="29" xfId="0" applyFont="1" applyBorder="1" applyAlignment="1">
      <alignment horizontal="center" vertical="center" textRotation="90" wrapText="1"/>
    </xf>
    <xf numFmtId="0" fontId="2" fillId="0" borderId="3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2" fillId="0" borderId="33"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3" fillId="0" borderId="64" xfId="0" applyFont="1" applyBorder="1" applyAlignment="1">
      <alignment horizontal="center" vertical="center" wrapText="1"/>
    </xf>
    <xf numFmtId="0" fontId="23" fillId="0" borderId="19" xfId="0" applyFont="1" applyBorder="1" applyAlignment="1">
      <alignment horizontal="center" vertical="center" wrapText="1"/>
    </xf>
    <xf numFmtId="0" fontId="1" fillId="0" borderId="14" xfId="0" applyFont="1" applyBorder="1" applyAlignment="1">
      <alignment horizontal="center" vertical="center" textRotation="90" wrapText="1"/>
    </xf>
    <xf numFmtId="0" fontId="1" fillId="0" borderId="17"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6"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49" fontId="6" fillId="3" borderId="2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21" xfId="0" applyNumberFormat="1" applyFont="1" applyFill="1" applyBorder="1" applyAlignment="1">
      <alignment horizontal="center" vertical="top"/>
    </xf>
    <xf numFmtId="0" fontId="21" fillId="3" borderId="3" xfId="0" applyFont="1" applyFill="1" applyBorder="1" applyAlignment="1">
      <alignment horizontal="left" vertical="top"/>
    </xf>
    <xf numFmtId="0" fontId="21" fillId="3" borderId="25" xfId="0" applyFont="1" applyFill="1" applyBorder="1" applyAlignment="1">
      <alignment horizontal="left" vertical="top"/>
    </xf>
    <xf numFmtId="0" fontId="17" fillId="0" borderId="14" xfId="0" applyFont="1" applyFill="1" applyBorder="1" applyAlignment="1">
      <alignment horizontal="center" vertical="center" textRotation="90" wrapText="1"/>
    </xf>
    <xf numFmtId="0" fontId="17" fillId="0" borderId="17"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2" fillId="0" borderId="64" xfId="0" applyNumberFormat="1" applyFont="1" applyBorder="1" applyAlignment="1">
      <alignment horizontal="left" vertical="top" wrapText="1"/>
    </xf>
    <xf numFmtId="0" fontId="2" fillId="0" borderId="28" xfId="0" applyNumberFormat="1" applyFont="1" applyBorder="1" applyAlignment="1">
      <alignment horizontal="left" vertical="top" wrapText="1"/>
    </xf>
    <xf numFmtId="0" fontId="2" fillId="0" borderId="67" xfId="0" applyNumberFormat="1" applyFont="1" applyBorder="1" applyAlignment="1">
      <alignment horizontal="left" vertical="top" wrapText="1"/>
    </xf>
    <xf numFmtId="0" fontId="2" fillId="0" borderId="79" xfId="0" applyNumberFormat="1" applyFont="1" applyBorder="1" applyAlignment="1">
      <alignment horizontal="left" vertical="top" wrapText="1"/>
    </xf>
    <xf numFmtId="164" fontId="7" fillId="3" borderId="13" xfId="0" applyNumberFormat="1" applyFont="1" applyFill="1" applyBorder="1" applyAlignment="1">
      <alignment horizontal="center" vertical="top"/>
    </xf>
    <xf numFmtId="164" fontId="7" fillId="3" borderId="65" xfId="0" applyNumberFormat="1" applyFont="1" applyFill="1" applyBorder="1" applyAlignment="1">
      <alignment horizontal="center" vertical="top"/>
    </xf>
    <xf numFmtId="164" fontId="7" fillId="3" borderId="71" xfId="0" applyNumberFormat="1" applyFont="1" applyFill="1" applyBorder="1" applyAlignment="1">
      <alignment horizontal="center" vertical="top"/>
    </xf>
    <xf numFmtId="164" fontId="3" fillId="4" borderId="12" xfId="0" applyNumberFormat="1" applyFont="1" applyFill="1" applyBorder="1" applyAlignment="1">
      <alignment horizontal="center" vertical="top"/>
    </xf>
    <xf numFmtId="164" fontId="3" fillId="4" borderId="53" xfId="0" applyNumberFormat="1" applyFont="1" applyFill="1" applyBorder="1" applyAlignment="1">
      <alignment horizontal="center" vertical="top"/>
    </xf>
    <xf numFmtId="164" fontId="3" fillId="4" borderId="76" xfId="0" applyNumberFormat="1" applyFont="1" applyFill="1" applyBorder="1" applyAlignment="1">
      <alignment horizontal="center" vertical="top"/>
    </xf>
    <xf numFmtId="49" fontId="3" fillId="3" borderId="18" xfId="0" applyNumberFormat="1" applyFont="1" applyFill="1" applyBorder="1" applyAlignment="1">
      <alignment horizontal="center" vertical="top"/>
    </xf>
    <xf numFmtId="49" fontId="3" fillId="3" borderId="12" xfId="0" applyNumberFormat="1" applyFont="1" applyFill="1" applyBorder="1" applyAlignment="1">
      <alignment horizontal="center" vertical="top"/>
    </xf>
    <xf numFmtId="49" fontId="3" fillId="2" borderId="30" xfId="0" applyNumberFormat="1" applyFont="1" applyFill="1" applyBorder="1" applyAlignment="1">
      <alignment horizontal="center" vertical="top"/>
    </xf>
    <xf numFmtId="49" fontId="3" fillId="2" borderId="4" xfId="0" applyNumberFormat="1" applyFont="1" applyFill="1" applyBorder="1" applyAlignment="1">
      <alignment horizontal="center" vertical="top"/>
    </xf>
    <xf numFmtId="49" fontId="6" fillId="5" borderId="41" xfId="0" applyNumberFormat="1" applyFont="1" applyFill="1" applyBorder="1" applyAlignment="1">
      <alignment horizontal="center" vertical="top"/>
    </xf>
    <xf numFmtId="49" fontId="6" fillId="5" borderId="69" xfId="0" applyNumberFormat="1" applyFont="1" applyFill="1" applyBorder="1" applyAlignment="1">
      <alignment horizontal="center" vertical="top"/>
    </xf>
    <xf numFmtId="0" fontId="5" fillId="10" borderId="41" xfId="0" applyFont="1" applyFill="1" applyBorder="1" applyAlignment="1">
      <alignment horizontal="left" vertical="top" wrapText="1"/>
    </xf>
    <xf numFmtId="0" fontId="5" fillId="10" borderId="69" xfId="0" applyFont="1" applyFill="1" applyBorder="1" applyAlignment="1">
      <alignment horizontal="left" vertical="top" wrapText="1"/>
    </xf>
    <xf numFmtId="0" fontId="13" fillId="0" borderId="30" xfId="0" applyFont="1" applyFill="1" applyBorder="1" applyAlignment="1">
      <alignment horizontal="center" vertical="center" textRotation="90" wrapText="1"/>
    </xf>
    <xf numFmtId="0" fontId="13" fillId="0" borderId="4" xfId="0" applyFont="1" applyFill="1" applyBorder="1" applyAlignment="1">
      <alignment horizontal="center" vertical="center" textRotation="90" wrapText="1"/>
    </xf>
    <xf numFmtId="0" fontId="6" fillId="0" borderId="51" xfId="0" applyNumberFormat="1" applyFont="1" applyFill="1" applyBorder="1" applyAlignment="1">
      <alignment horizontal="center" vertical="top"/>
    </xf>
    <xf numFmtId="0" fontId="6" fillId="0" borderId="58" xfId="0" applyNumberFormat="1" applyFont="1" applyFill="1" applyBorder="1" applyAlignment="1">
      <alignment horizontal="center" vertical="top"/>
    </xf>
    <xf numFmtId="49" fontId="3" fillId="5" borderId="41" xfId="0" applyNumberFormat="1" applyFont="1" applyFill="1" applyBorder="1" applyAlignment="1">
      <alignment horizontal="center" vertical="top"/>
    </xf>
    <xf numFmtId="49" fontId="3" fillId="5" borderId="69" xfId="0" applyNumberFormat="1" applyFont="1" applyFill="1" applyBorder="1" applyAlignment="1">
      <alignment horizontal="center" vertical="top"/>
    </xf>
    <xf numFmtId="0" fontId="2" fillId="0" borderId="51" xfId="0" applyFont="1" applyFill="1" applyBorder="1" applyAlignment="1">
      <alignment horizontal="left" vertical="top" wrapText="1"/>
    </xf>
    <xf numFmtId="0" fontId="2" fillId="0" borderId="58" xfId="0" applyFont="1" applyFill="1" applyBorder="1" applyAlignment="1">
      <alignment horizontal="left" vertical="top" wrapText="1"/>
    </xf>
    <xf numFmtId="0" fontId="3" fillId="0" borderId="31" xfId="0" applyNumberFormat="1" applyFont="1" applyFill="1" applyBorder="1" applyAlignment="1">
      <alignment horizontal="center" vertical="top"/>
    </xf>
    <xf numFmtId="0" fontId="3" fillId="0" borderId="56" xfId="0" applyNumberFormat="1" applyFont="1" applyFill="1" applyBorder="1" applyAlignment="1">
      <alignment horizontal="center" vertical="top"/>
    </xf>
    <xf numFmtId="0" fontId="2" fillId="10" borderId="24" xfId="0" applyFont="1" applyFill="1" applyBorder="1" applyAlignment="1">
      <alignment horizontal="left" vertical="top" wrapText="1"/>
    </xf>
    <xf numFmtId="0" fontId="2" fillId="10" borderId="22" xfId="0" applyFont="1" applyFill="1" applyBorder="1" applyAlignment="1">
      <alignment horizontal="left" vertical="top" wrapText="1"/>
    </xf>
    <xf numFmtId="0" fontId="5" fillId="9" borderId="39" xfId="1" applyNumberFormat="1" applyFont="1" applyFill="1" applyBorder="1" applyAlignment="1">
      <alignment horizontal="left" vertical="top" wrapText="1"/>
    </xf>
    <xf numFmtId="0" fontId="5" fillId="9" borderId="22" xfId="1" applyNumberFormat="1" applyFont="1" applyFill="1" applyBorder="1" applyAlignment="1">
      <alignment horizontal="left" vertical="top" wrapText="1"/>
    </xf>
    <xf numFmtId="0" fontId="11" fillId="0" borderId="17" xfId="0" applyFont="1" applyFill="1" applyBorder="1" applyAlignment="1">
      <alignment horizontal="center" vertical="center" textRotation="90" wrapText="1"/>
    </xf>
    <xf numFmtId="164" fontId="6" fillId="2" borderId="13" xfId="0" applyNumberFormat="1" applyFont="1" applyFill="1" applyBorder="1" applyAlignment="1">
      <alignment horizontal="center" vertical="top"/>
    </xf>
    <xf numFmtId="164" fontId="6" fillId="2" borderId="65" xfId="0" applyNumberFormat="1" applyFont="1" applyFill="1" applyBorder="1" applyAlignment="1">
      <alignment horizontal="center" vertical="top"/>
    </xf>
    <xf numFmtId="164" fontId="6" fillId="2" borderId="71" xfId="0" applyNumberFormat="1" applyFont="1" applyFill="1" applyBorder="1" applyAlignment="1">
      <alignment horizontal="center" vertical="top"/>
    </xf>
    <xf numFmtId="49" fontId="3" fillId="2" borderId="13" xfId="0" applyNumberFormat="1" applyFont="1" applyFill="1" applyBorder="1" applyAlignment="1">
      <alignment horizontal="left" vertical="top" wrapText="1"/>
    </xf>
    <xf numFmtId="49" fontId="3" fillId="2" borderId="65" xfId="0" applyNumberFormat="1" applyFont="1" applyFill="1" applyBorder="1" applyAlignment="1">
      <alignment horizontal="left" vertical="top" wrapText="1"/>
    </xf>
    <xf numFmtId="49" fontId="3" fillId="2" borderId="71" xfId="0" applyNumberFormat="1" applyFont="1" applyFill="1" applyBorder="1" applyAlignment="1">
      <alignment horizontal="left" vertical="top" wrapText="1"/>
    </xf>
    <xf numFmtId="49" fontId="6" fillId="3" borderId="18" xfId="0" applyNumberFormat="1" applyFont="1" applyFill="1" applyBorder="1" applyAlignment="1">
      <alignment horizontal="center" vertical="top"/>
    </xf>
    <xf numFmtId="49" fontId="6" fillId="3" borderId="12" xfId="0" applyNumberFormat="1" applyFont="1" applyFill="1" applyBorder="1" applyAlignment="1">
      <alignment horizontal="center" vertical="top"/>
    </xf>
    <xf numFmtId="0" fontId="6" fillId="0" borderId="24" xfId="0" applyNumberFormat="1" applyFont="1" applyFill="1" applyBorder="1" applyAlignment="1">
      <alignment horizontal="center" vertical="top"/>
    </xf>
    <xf numFmtId="0" fontId="6" fillId="0" borderId="22" xfId="0" applyNumberFormat="1" applyFont="1" applyFill="1" applyBorder="1" applyAlignment="1">
      <alignment horizontal="center" vertical="top"/>
    </xf>
    <xf numFmtId="49" fontId="3" fillId="3" borderId="65" xfId="0" applyNumberFormat="1" applyFont="1" applyFill="1" applyBorder="1" applyAlignment="1">
      <alignment horizontal="right" vertical="top"/>
    </xf>
    <xf numFmtId="49" fontId="3" fillId="3" borderId="71" xfId="0" applyNumberFormat="1" applyFont="1" applyFill="1" applyBorder="1" applyAlignment="1">
      <alignment horizontal="right" vertical="top"/>
    </xf>
    <xf numFmtId="49" fontId="3" fillId="4" borderId="65" xfId="0" applyNumberFormat="1" applyFont="1" applyFill="1" applyBorder="1" applyAlignment="1">
      <alignment horizontal="right" vertical="top"/>
    </xf>
    <xf numFmtId="49" fontId="3" fillId="4" borderId="71" xfId="0" applyNumberFormat="1" applyFont="1" applyFill="1" applyBorder="1" applyAlignment="1">
      <alignment horizontal="right" vertical="top"/>
    </xf>
    <xf numFmtId="49" fontId="3" fillId="2" borderId="15" xfId="0" applyNumberFormat="1" applyFont="1" applyFill="1" applyBorder="1" applyAlignment="1">
      <alignment horizontal="right" vertical="top"/>
    </xf>
    <xf numFmtId="49" fontId="3" fillId="2" borderId="65" xfId="0" applyNumberFormat="1" applyFont="1" applyFill="1" applyBorder="1" applyAlignment="1">
      <alignment horizontal="right" vertical="top"/>
    </xf>
    <xf numFmtId="49" fontId="3" fillId="2" borderId="71" xfId="0" applyNumberFormat="1" applyFont="1" applyFill="1" applyBorder="1" applyAlignment="1">
      <alignment horizontal="right" vertical="top"/>
    </xf>
    <xf numFmtId="0" fontId="2" fillId="5" borderId="37" xfId="0" applyFont="1" applyFill="1" applyBorder="1" applyAlignment="1">
      <alignment horizontal="left" vertical="top" wrapText="1"/>
    </xf>
    <xf numFmtId="0" fontId="2" fillId="5" borderId="48" xfId="0" applyFont="1" applyFill="1" applyBorder="1" applyAlignment="1">
      <alignment horizontal="left" vertical="top" wrapText="1"/>
    </xf>
    <xf numFmtId="0" fontId="3" fillId="6" borderId="49" xfId="0" applyFont="1" applyFill="1" applyBorder="1" applyAlignment="1">
      <alignment horizontal="left" vertical="top" wrapText="1"/>
    </xf>
    <xf numFmtId="0" fontId="3" fillId="6" borderId="34" xfId="0" applyFont="1" applyFill="1" applyBorder="1" applyAlignment="1">
      <alignment horizontal="left" vertical="top" wrapText="1"/>
    </xf>
    <xf numFmtId="0" fontId="3" fillId="4" borderId="13" xfId="0" applyFont="1" applyFill="1" applyBorder="1" applyAlignment="1">
      <alignment horizontal="right" vertical="top" wrapText="1"/>
    </xf>
    <xf numFmtId="0" fontId="3" fillId="4" borderId="65" xfId="0" applyFont="1" applyFill="1" applyBorder="1" applyAlignment="1">
      <alignment horizontal="right" vertical="top" wrapText="1"/>
    </xf>
    <xf numFmtId="0" fontId="2" fillId="6" borderId="60" xfId="0" applyFont="1" applyFill="1" applyBorder="1" applyAlignment="1">
      <alignment horizontal="left" vertical="top" wrapText="1"/>
    </xf>
    <xf numFmtId="0" fontId="2" fillId="6" borderId="57" xfId="0" applyFont="1" applyFill="1" applyBorder="1" applyAlignment="1">
      <alignment horizontal="left" vertical="top" wrapText="1"/>
    </xf>
    <xf numFmtId="0" fontId="3" fillId="6" borderId="13" xfId="0" applyFont="1" applyFill="1" applyBorder="1" applyAlignment="1">
      <alignment horizontal="right" vertical="top" wrapText="1"/>
    </xf>
    <xf numFmtId="0" fontId="3" fillId="6" borderId="65" xfId="0" applyFont="1" applyFill="1" applyBorder="1" applyAlignment="1">
      <alignment horizontal="right" vertical="top" wrapText="1"/>
    </xf>
    <xf numFmtId="164" fontId="2" fillId="0" borderId="18" xfId="0" applyNumberFormat="1" applyFont="1" applyBorder="1" applyAlignment="1">
      <alignment horizontal="left" vertical="top" wrapText="1"/>
    </xf>
    <xf numFmtId="164" fontId="2" fillId="0" borderId="12" xfId="0" applyNumberFormat="1" applyFont="1" applyBorder="1" applyAlignment="1">
      <alignment horizontal="left" vertical="top" wrapText="1"/>
    </xf>
    <xf numFmtId="0" fontId="11" fillId="0" borderId="41" xfId="0" applyFont="1" applyFill="1" applyBorder="1" applyAlignment="1">
      <alignment horizontal="center" vertical="center" textRotation="90" wrapText="1"/>
    </xf>
    <xf numFmtId="0" fontId="11" fillId="0" borderId="69" xfId="0" applyFont="1" applyFill="1" applyBorder="1" applyAlignment="1">
      <alignment horizontal="center" vertical="center" textRotation="90" wrapText="1"/>
    </xf>
    <xf numFmtId="0" fontId="6" fillId="0" borderId="24" xfId="0" applyNumberFormat="1" applyFont="1" applyBorder="1" applyAlignment="1">
      <alignment horizontal="center" vertical="top"/>
    </xf>
    <xf numFmtId="0" fontId="6" fillId="0" borderId="22" xfId="0" applyNumberFormat="1" applyFont="1" applyBorder="1" applyAlignment="1">
      <alignment horizontal="center" vertical="top"/>
    </xf>
    <xf numFmtId="0" fontId="2" fillId="0" borderId="35" xfId="0" applyFont="1" applyBorder="1" applyAlignment="1">
      <alignment horizontal="left" vertical="top" wrapText="1"/>
    </xf>
    <xf numFmtId="0" fontId="2" fillId="0" borderId="33" xfId="0" applyFont="1" applyBorder="1" applyAlignment="1">
      <alignment horizontal="left" vertical="top" wrapText="1"/>
    </xf>
    <xf numFmtId="0" fontId="2" fillId="0" borderId="47" xfId="0" applyFont="1" applyBorder="1" applyAlignment="1">
      <alignment horizontal="left" vertical="top" wrapText="1"/>
    </xf>
    <xf numFmtId="0" fontId="5" fillId="5" borderId="14" xfId="0" applyFont="1" applyFill="1" applyBorder="1" applyAlignment="1">
      <alignment horizontal="left" vertical="top" wrapText="1"/>
    </xf>
    <xf numFmtId="0" fontId="5" fillId="5" borderId="20" xfId="0" applyFont="1" applyFill="1" applyBorder="1" applyAlignment="1">
      <alignment horizontal="left" vertical="top" wrapText="1"/>
    </xf>
    <xf numFmtId="0" fontId="3" fillId="4" borderId="72" xfId="0" applyFont="1" applyFill="1" applyBorder="1" applyAlignment="1">
      <alignment horizontal="right" vertical="top" wrapText="1"/>
    </xf>
    <xf numFmtId="0" fontId="3" fillId="4" borderId="59" xfId="0" applyFont="1" applyFill="1" applyBorder="1" applyAlignment="1">
      <alignment horizontal="right" vertical="top" wrapText="1"/>
    </xf>
    <xf numFmtId="0" fontId="5" fillId="10" borderId="14" xfId="0" applyFont="1" applyFill="1" applyBorder="1" applyAlignment="1">
      <alignment horizontal="left" vertical="top" wrapText="1"/>
    </xf>
    <xf numFmtId="0" fontId="5" fillId="10" borderId="20" xfId="0" applyFont="1" applyFill="1" applyBorder="1" applyAlignment="1">
      <alignment horizontal="left" vertical="top" wrapText="1"/>
    </xf>
    <xf numFmtId="0" fontId="13" fillId="0" borderId="41" xfId="0" applyFont="1" applyFill="1" applyBorder="1" applyAlignment="1">
      <alignment horizontal="center" vertical="center" textRotation="90" wrapText="1"/>
    </xf>
    <xf numFmtId="0" fontId="13" fillId="0" borderId="69" xfId="0" applyFont="1" applyFill="1" applyBorder="1" applyAlignment="1">
      <alignment horizontal="center" vertical="center" textRotation="90" wrapText="1"/>
    </xf>
    <xf numFmtId="49" fontId="9" fillId="0" borderId="0" xfId="0" applyNumberFormat="1" applyFont="1" applyFill="1" applyBorder="1" applyAlignment="1">
      <alignment horizontal="center" wrapText="1"/>
    </xf>
    <xf numFmtId="0" fontId="3" fillId="0" borderId="13" xfId="0" applyFont="1" applyBorder="1" applyAlignment="1">
      <alignment horizontal="center" vertical="center" wrapText="1"/>
    </xf>
    <xf numFmtId="0" fontId="3" fillId="0" borderId="65" xfId="0" applyFont="1" applyBorder="1" applyAlignment="1">
      <alignment horizontal="center" vertical="center" wrapText="1"/>
    </xf>
    <xf numFmtId="0" fontId="5" fillId="0" borderId="3" xfId="0" applyNumberFormat="1" applyFont="1" applyFill="1" applyBorder="1" applyAlignment="1">
      <alignment horizontal="left" vertical="top" wrapText="1"/>
    </xf>
    <xf numFmtId="0" fontId="5" fillId="0" borderId="0" xfId="0" applyNumberFormat="1" applyFont="1" applyFill="1" applyBorder="1" applyAlignment="1">
      <alignment horizontal="left" vertical="top" wrapText="1"/>
    </xf>
    <xf numFmtId="164" fontId="3" fillId="2" borderId="13" xfId="0" applyNumberFormat="1" applyFont="1" applyFill="1" applyBorder="1" applyAlignment="1">
      <alignment horizontal="center" vertical="top"/>
    </xf>
    <xf numFmtId="164" fontId="3" fillId="2" borderId="65" xfId="0" applyNumberFormat="1" applyFont="1" applyFill="1" applyBorder="1" applyAlignment="1">
      <alignment horizontal="center" vertical="top"/>
    </xf>
    <xf numFmtId="164" fontId="3" fillId="2" borderId="71" xfId="0" applyNumberFormat="1" applyFont="1" applyFill="1" applyBorder="1" applyAlignment="1">
      <alignment horizontal="center" vertical="top"/>
    </xf>
    <xf numFmtId="0" fontId="13" fillId="0" borderId="14" xfId="0" applyFont="1" applyFill="1" applyBorder="1" applyAlignment="1">
      <alignment horizontal="center" vertical="center" textRotation="90" wrapText="1"/>
    </xf>
    <xf numFmtId="0" fontId="13" fillId="0" borderId="20" xfId="0" applyFont="1" applyFill="1" applyBorder="1" applyAlignment="1">
      <alignment horizontal="center" vertical="center" textRotation="90" wrapText="1"/>
    </xf>
    <xf numFmtId="49" fontId="6" fillId="5" borderId="45" xfId="0" applyNumberFormat="1" applyFont="1" applyFill="1" applyBorder="1" applyAlignment="1">
      <alignment horizontal="center" vertical="top"/>
    </xf>
    <xf numFmtId="49" fontId="3" fillId="3" borderId="23" xfId="0" applyNumberFormat="1" applyFont="1" applyFill="1" applyBorder="1" applyAlignment="1">
      <alignment horizontal="center" vertical="top"/>
    </xf>
    <xf numFmtId="49" fontId="3" fillId="3" borderId="21" xfId="0" applyNumberFormat="1" applyFont="1" applyFill="1" applyBorder="1" applyAlignment="1">
      <alignment horizontal="center" vertical="top"/>
    </xf>
    <xf numFmtId="49" fontId="3" fillId="2" borderId="14" xfId="0" applyNumberFormat="1" applyFont="1" applyFill="1" applyBorder="1" applyAlignment="1">
      <alignment horizontal="center" vertical="top"/>
    </xf>
    <xf numFmtId="49" fontId="3" fillId="2" borderId="20" xfId="0" applyNumberFormat="1" applyFont="1" applyFill="1" applyBorder="1" applyAlignment="1">
      <alignment horizontal="center" vertical="top"/>
    </xf>
    <xf numFmtId="0" fontId="7" fillId="5" borderId="14" xfId="0" applyFont="1" applyFill="1" applyBorder="1" applyAlignment="1">
      <alignment horizontal="center" vertical="top" textRotation="90" wrapText="1"/>
    </xf>
    <xf numFmtId="0" fontId="7" fillId="5" borderId="20" xfId="0" applyFont="1" applyFill="1" applyBorder="1" applyAlignment="1">
      <alignment horizontal="center" vertical="top" textRotation="90" wrapText="1"/>
    </xf>
    <xf numFmtId="0" fontId="2" fillId="5" borderId="32" xfId="0" applyFont="1" applyFill="1" applyBorder="1" applyAlignment="1">
      <alignment horizontal="left" vertical="top" wrapText="1"/>
    </xf>
    <xf numFmtId="0" fontId="2" fillId="5" borderId="62" xfId="0" applyFont="1" applyFill="1" applyBorder="1" applyAlignment="1">
      <alignment horizontal="left" vertical="top" wrapText="1"/>
    </xf>
    <xf numFmtId="0" fontId="6" fillId="5" borderId="14" xfId="0" applyFont="1" applyFill="1" applyBorder="1" applyAlignment="1">
      <alignment horizontal="left" vertical="top" wrapText="1"/>
    </xf>
    <xf numFmtId="0" fontId="6" fillId="5" borderId="20" xfId="0" applyFont="1" applyFill="1" applyBorder="1" applyAlignment="1">
      <alignment horizontal="left" vertical="top" wrapText="1"/>
    </xf>
    <xf numFmtId="0" fontId="11" fillId="0" borderId="14" xfId="0" applyFont="1" applyFill="1" applyBorder="1" applyAlignment="1">
      <alignment horizontal="center" vertical="center" textRotation="90" wrapText="1"/>
    </xf>
    <xf numFmtId="0" fontId="11" fillId="0" borderId="20" xfId="0" applyFont="1" applyFill="1" applyBorder="1" applyAlignment="1">
      <alignment horizontal="center" vertical="center" textRotation="90" wrapText="1"/>
    </xf>
    <xf numFmtId="0" fontId="5" fillId="0" borderId="36" xfId="0" applyNumberFormat="1" applyFont="1" applyFill="1" applyBorder="1" applyAlignment="1">
      <alignment horizontal="left" vertical="top" wrapText="1"/>
    </xf>
    <xf numFmtId="0" fontId="5" fillId="0" borderId="21" xfId="0" applyNumberFormat="1" applyFont="1" applyFill="1" applyBorder="1" applyAlignment="1">
      <alignment horizontal="left" vertical="top" wrapText="1"/>
    </xf>
    <xf numFmtId="164" fontId="5" fillId="0" borderId="18" xfId="0" applyNumberFormat="1" applyFont="1" applyFill="1" applyBorder="1" applyAlignment="1">
      <alignment horizontal="left" vertical="top" wrapText="1"/>
    </xf>
    <xf numFmtId="164" fontId="5" fillId="0" borderId="12" xfId="0" applyNumberFormat="1" applyFont="1" applyFill="1" applyBorder="1" applyAlignment="1">
      <alignment horizontal="left" vertical="top" wrapText="1"/>
    </xf>
    <xf numFmtId="49" fontId="3" fillId="3" borderId="69" xfId="0" applyNumberFormat="1" applyFont="1" applyFill="1" applyBorder="1" applyAlignment="1">
      <alignment horizontal="right" vertical="top"/>
    </xf>
    <xf numFmtId="49" fontId="3" fillId="3" borderId="53" xfId="0" applyNumberFormat="1" applyFont="1" applyFill="1" applyBorder="1" applyAlignment="1">
      <alignment horizontal="right" vertical="top"/>
    </xf>
    <xf numFmtId="0" fontId="2" fillId="0" borderId="23" xfId="0" applyFont="1" applyBorder="1" applyAlignment="1">
      <alignment horizontal="center" vertical="top"/>
    </xf>
    <xf numFmtId="0" fontId="2" fillId="0" borderId="21" xfId="0" applyFont="1" applyBorder="1" applyAlignment="1">
      <alignment horizontal="center" vertical="top"/>
    </xf>
    <xf numFmtId="0" fontId="6" fillId="0" borderId="51" xfId="0" applyNumberFormat="1" applyFont="1" applyBorder="1" applyAlignment="1">
      <alignment horizontal="center" vertical="top"/>
    </xf>
    <xf numFmtId="0" fontId="6" fillId="0" borderId="58" xfId="0" applyNumberFormat="1" applyFont="1" applyBorder="1" applyAlignment="1">
      <alignment horizontal="center" vertical="top"/>
    </xf>
    <xf numFmtId="49" fontId="6" fillId="2" borderId="14" xfId="0" applyNumberFormat="1" applyFont="1" applyFill="1" applyBorder="1" applyAlignment="1">
      <alignment horizontal="center" vertical="top"/>
    </xf>
    <xf numFmtId="49" fontId="6" fillId="2" borderId="20" xfId="0" applyNumberFormat="1" applyFont="1" applyFill="1" applyBorder="1" applyAlignment="1">
      <alignment horizontal="center" vertical="top"/>
    </xf>
    <xf numFmtId="49" fontId="3" fillId="5" borderId="45" xfId="0" applyNumberFormat="1" applyFont="1" applyFill="1" applyBorder="1" applyAlignment="1">
      <alignment horizontal="center" vertical="top"/>
    </xf>
    <xf numFmtId="0" fontId="3" fillId="0" borderId="14" xfId="0" applyFont="1" applyFill="1" applyBorder="1" applyAlignment="1">
      <alignment horizontal="left" vertical="top" wrapText="1"/>
    </xf>
    <xf numFmtId="0" fontId="3" fillId="0" borderId="20" xfId="0" applyFont="1" applyFill="1" applyBorder="1" applyAlignment="1">
      <alignment horizontal="left" vertical="top" wrapText="1"/>
    </xf>
    <xf numFmtId="164" fontId="2" fillId="0" borderId="3" xfId="0" applyNumberFormat="1" applyFont="1" applyBorder="1" applyAlignment="1">
      <alignment horizontal="left" vertical="top" wrapText="1"/>
    </xf>
    <xf numFmtId="164" fontId="2" fillId="0" borderId="53" xfId="0" applyNumberFormat="1" applyFont="1" applyBorder="1" applyAlignment="1">
      <alignment horizontal="left" vertical="top" wrapText="1"/>
    </xf>
    <xf numFmtId="0" fontId="5" fillId="0" borderId="30" xfId="0" applyFont="1" applyFill="1" applyBorder="1" applyAlignment="1">
      <alignment horizontal="left" vertical="top" wrapText="1"/>
    </xf>
    <xf numFmtId="0" fontId="5" fillId="0" borderId="4" xfId="0" applyFont="1" applyFill="1" applyBorder="1" applyAlignment="1">
      <alignment horizontal="left" vertical="top" wrapText="1"/>
    </xf>
    <xf numFmtId="49" fontId="3" fillId="2" borderId="13" xfId="0" applyNumberFormat="1" applyFont="1" applyFill="1" applyBorder="1" applyAlignment="1">
      <alignment horizontal="left" vertical="top"/>
    </xf>
    <xf numFmtId="49" fontId="3" fillId="2" borderId="65" xfId="0" applyNumberFormat="1" applyFont="1" applyFill="1" applyBorder="1" applyAlignment="1">
      <alignment horizontal="left" vertical="top"/>
    </xf>
    <xf numFmtId="49" fontId="3" fillId="2" borderId="71" xfId="0" applyNumberFormat="1" applyFont="1" applyFill="1" applyBorder="1" applyAlignment="1">
      <alignment horizontal="left" vertical="top"/>
    </xf>
    <xf numFmtId="0" fontId="11" fillId="0" borderId="37" xfId="0" applyFont="1" applyFill="1" applyBorder="1" applyAlignment="1">
      <alignment horizontal="center" vertical="center" textRotation="90" wrapText="1"/>
    </xf>
    <xf numFmtId="0" fontId="22" fillId="0" borderId="17" xfId="0" applyFont="1" applyBorder="1" applyAlignment="1">
      <alignment horizontal="left" vertical="top" wrapText="1"/>
    </xf>
    <xf numFmtId="0" fontId="22" fillId="0" borderId="20" xfId="0" applyFont="1" applyBorder="1" applyAlignment="1">
      <alignment horizontal="left" vertical="top" wrapText="1"/>
    </xf>
    <xf numFmtId="0" fontId="2" fillId="10" borderId="25" xfId="0" applyFont="1" applyFill="1" applyBorder="1" applyAlignment="1">
      <alignment horizontal="center" vertical="top"/>
    </xf>
    <xf numFmtId="0" fontId="2" fillId="10" borderId="7" xfId="0" applyFont="1" applyFill="1" applyBorder="1" applyAlignment="1">
      <alignment horizontal="center" vertical="top"/>
    </xf>
    <xf numFmtId="0" fontId="2" fillId="10" borderId="76" xfId="0" applyFont="1" applyFill="1" applyBorder="1" applyAlignment="1">
      <alignment horizontal="center" vertical="top"/>
    </xf>
    <xf numFmtId="49" fontId="6" fillId="0" borderId="41" xfId="0" applyNumberFormat="1" applyFont="1" applyFill="1" applyBorder="1" applyAlignment="1">
      <alignment horizontal="center" vertical="top"/>
    </xf>
    <xf numFmtId="49" fontId="6" fillId="0" borderId="69" xfId="0" applyNumberFormat="1" applyFont="1" applyFill="1" applyBorder="1" applyAlignment="1">
      <alignment horizontal="center" vertical="top"/>
    </xf>
    <xf numFmtId="49" fontId="17" fillId="0" borderId="24" xfId="0" applyNumberFormat="1" applyFont="1" applyFill="1" applyBorder="1" applyAlignment="1">
      <alignment horizontal="center" vertical="top"/>
    </xf>
    <xf numFmtId="49" fontId="17" fillId="0" borderId="22" xfId="0" applyNumberFormat="1" applyFont="1" applyFill="1" applyBorder="1" applyAlignment="1">
      <alignment horizontal="center" vertical="top"/>
    </xf>
    <xf numFmtId="0" fontId="21" fillId="3" borderId="41" xfId="0" applyFont="1" applyFill="1" applyBorder="1" applyAlignment="1">
      <alignment horizontal="left" vertical="top"/>
    </xf>
    <xf numFmtId="165" fontId="5" fillId="0" borderId="19" xfId="0" applyNumberFormat="1" applyFont="1" applyFill="1" applyBorder="1" applyAlignment="1">
      <alignment horizontal="left" vertical="top" wrapText="1"/>
    </xf>
    <xf numFmtId="165" fontId="5" fillId="0" borderId="12" xfId="0" applyNumberFormat="1" applyFont="1" applyFill="1" applyBorder="1" applyAlignment="1">
      <alignment horizontal="left" vertical="top" wrapText="1"/>
    </xf>
    <xf numFmtId="0" fontId="5" fillId="7" borderId="23" xfId="0" applyFont="1" applyFill="1" applyBorder="1" applyAlignment="1">
      <alignment horizontal="left" vertical="top" wrapText="1"/>
    </xf>
    <xf numFmtId="0" fontId="5" fillId="7" borderId="21" xfId="0" applyFont="1" applyFill="1" applyBorder="1" applyAlignment="1">
      <alignment horizontal="left" vertical="top" wrapText="1"/>
    </xf>
    <xf numFmtId="49" fontId="3" fillId="2" borderId="23" xfId="0" applyNumberFormat="1" applyFont="1" applyFill="1" applyBorder="1" applyAlignment="1">
      <alignment horizontal="right" vertical="top"/>
    </xf>
    <xf numFmtId="49" fontId="3" fillId="2" borderId="14" xfId="0" applyNumberFormat="1" applyFont="1" applyFill="1" applyBorder="1" applyAlignment="1">
      <alignment horizontal="right" vertical="top"/>
    </xf>
    <xf numFmtId="49" fontId="3" fillId="2" borderId="41" xfId="0" applyNumberFormat="1" applyFont="1" applyFill="1" applyBorder="1" applyAlignment="1">
      <alignment horizontal="right" vertical="top"/>
    </xf>
    <xf numFmtId="49" fontId="3" fillId="2" borderId="17" xfId="0" applyNumberFormat="1" applyFont="1" applyFill="1" applyBorder="1" applyAlignment="1">
      <alignment horizontal="center" vertical="top"/>
    </xf>
    <xf numFmtId="0" fontId="6" fillId="10" borderId="30" xfId="0" applyFont="1" applyFill="1" applyBorder="1" applyAlignment="1">
      <alignment horizontal="left" vertical="top" wrapText="1"/>
    </xf>
    <xf numFmtId="0" fontId="6" fillId="10" borderId="32" xfId="0" applyFont="1" applyFill="1" applyBorder="1" applyAlignment="1">
      <alignment horizontal="left" vertical="top" wrapText="1"/>
    </xf>
    <xf numFmtId="0" fontId="5" fillId="10" borderId="4" xfId="0" applyFont="1" applyFill="1" applyBorder="1" applyAlignment="1">
      <alignment horizontal="left" vertical="top" wrapText="1"/>
    </xf>
    <xf numFmtId="0" fontId="5" fillId="9" borderId="14" xfId="0" applyFont="1" applyFill="1" applyBorder="1" applyAlignment="1">
      <alignment horizontal="left" vertical="top" wrapText="1"/>
    </xf>
    <xf numFmtId="0" fontId="5" fillId="9" borderId="20"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18" xfId="0" applyFont="1" applyBorder="1" applyAlignment="1">
      <alignment horizontal="left" vertical="top" wrapText="1"/>
    </xf>
    <xf numFmtId="0" fontId="2" fillId="0" borderId="12" xfId="0" applyFont="1" applyBorder="1" applyAlignment="1">
      <alignment horizontal="left" vertical="top" wrapText="1"/>
    </xf>
    <xf numFmtId="0" fontId="6" fillId="0" borderId="41" xfId="0" applyNumberFormat="1" applyFont="1" applyFill="1" applyBorder="1" applyAlignment="1">
      <alignment horizontal="center" vertical="top"/>
    </xf>
    <xf numFmtId="0" fontId="6" fillId="0" borderId="69" xfId="0" applyNumberFormat="1" applyFont="1" applyFill="1" applyBorder="1" applyAlignment="1">
      <alignment horizontal="center" vertical="top"/>
    </xf>
    <xf numFmtId="49" fontId="3" fillId="2" borderId="13" xfId="0" applyNumberFormat="1" applyFont="1" applyFill="1" applyBorder="1" applyAlignment="1">
      <alignment horizontal="right" vertical="top"/>
    </xf>
    <xf numFmtId="0" fontId="2" fillId="0" borderId="24" xfId="0" applyNumberFormat="1" applyFont="1" applyBorder="1" applyAlignment="1">
      <alignment vertical="top" wrapText="1"/>
    </xf>
    <xf numFmtId="0" fontId="4" fillId="0" borderId="22" xfId="0" applyFont="1" applyBorder="1" applyAlignment="1">
      <alignment vertical="top" wrapText="1"/>
    </xf>
    <xf numFmtId="0" fontId="2" fillId="0" borderId="23" xfId="0" applyFont="1" applyBorder="1" applyAlignment="1">
      <alignment horizontal="left" vertical="top" wrapText="1"/>
    </xf>
    <xf numFmtId="0" fontId="2" fillId="0" borderId="21" xfId="0" applyFont="1" applyBorder="1" applyAlignment="1">
      <alignment horizontal="left" vertical="top" wrapText="1"/>
    </xf>
    <xf numFmtId="0" fontId="5" fillId="9" borderId="18" xfId="0" applyNumberFormat="1" applyFont="1" applyFill="1" applyBorder="1" applyAlignment="1">
      <alignment horizontal="left" vertical="top" wrapText="1"/>
    </xf>
    <xf numFmtId="0" fontId="4" fillId="9" borderId="12" xfId="0" applyFont="1" applyFill="1" applyBorder="1" applyAlignment="1">
      <alignment horizontal="left" vertical="top" wrapText="1"/>
    </xf>
    <xf numFmtId="0" fontId="2" fillId="9" borderId="24" xfId="0" applyNumberFormat="1" applyFont="1" applyFill="1" applyBorder="1" applyAlignment="1">
      <alignment horizontal="left" vertical="top" wrapText="1"/>
    </xf>
    <xf numFmtId="0" fontId="2" fillId="9" borderId="44" xfId="0" applyNumberFormat="1" applyFont="1" applyFill="1" applyBorder="1" applyAlignment="1">
      <alignment horizontal="left" vertical="top" wrapText="1"/>
    </xf>
    <xf numFmtId="0" fontId="2" fillId="9" borderId="22" xfId="0" applyNumberFormat="1" applyFont="1" applyFill="1" applyBorder="1" applyAlignment="1">
      <alignment horizontal="left" vertical="top" wrapText="1"/>
    </xf>
    <xf numFmtId="0" fontId="6" fillId="5" borderId="45" xfId="0" applyNumberFormat="1" applyFont="1" applyFill="1" applyBorder="1" applyAlignment="1">
      <alignment horizontal="center" vertical="top"/>
    </xf>
    <xf numFmtId="0" fontId="6" fillId="5" borderId="69" xfId="0" applyNumberFormat="1" applyFont="1" applyFill="1" applyBorder="1" applyAlignment="1">
      <alignment horizontal="center" vertical="top"/>
    </xf>
    <xf numFmtId="0" fontId="5" fillId="9" borderId="24" xfId="0" applyNumberFormat="1" applyFont="1" applyFill="1" applyBorder="1" applyAlignment="1">
      <alignment horizontal="left" vertical="top" wrapText="1"/>
    </xf>
    <xf numFmtId="0" fontId="4" fillId="9" borderId="22" xfId="0" applyFont="1" applyFill="1" applyBorder="1" applyAlignment="1">
      <alignment horizontal="left" vertical="top" wrapText="1"/>
    </xf>
    <xf numFmtId="0" fontId="5" fillId="0" borderId="23" xfId="0" applyNumberFormat="1" applyFont="1" applyFill="1" applyBorder="1" applyAlignment="1">
      <alignment horizontal="left" vertical="top" wrapText="1"/>
    </xf>
    <xf numFmtId="0" fontId="5" fillId="0" borderId="16" xfId="0" applyNumberFormat="1" applyFont="1" applyFill="1" applyBorder="1" applyAlignment="1">
      <alignment horizontal="left" vertical="top" wrapText="1"/>
    </xf>
    <xf numFmtId="49" fontId="3" fillId="3" borderId="72"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0" fontId="18" fillId="0" borderId="14" xfId="0" applyFont="1" applyFill="1" applyBorder="1" applyAlignment="1">
      <alignment horizontal="left" vertical="top" wrapText="1"/>
    </xf>
    <xf numFmtId="0" fontId="8" fillId="0" borderId="17"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20" xfId="0" applyFont="1" applyFill="1" applyBorder="1" applyAlignment="1">
      <alignment horizontal="left" vertical="top" wrapText="1"/>
    </xf>
    <xf numFmtId="0" fontId="3" fillId="0" borderId="33" xfId="0" applyFont="1" applyFill="1" applyBorder="1" applyAlignment="1">
      <alignment horizontal="left" vertical="top" wrapText="1"/>
    </xf>
    <xf numFmtId="0" fontId="5" fillId="0" borderId="32" xfId="0" applyFont="1" applyFill="1" applyBorder="1" applyAlignment="1">
      <alignment horizontal="left" vertical="top" wrapText="1"/>
    </xf>
    <xf numFmtId="0" fontId="5" fillId="0" borderId="33" xfId="0" applyFont="1" applyFill="1" applyBorder="1" applyAlignment="1">
      <alignment horizontal="left" vertical="top" wrapText="1"/>
    </xf>
    <xf numFmtId="0" fontId="5" fillId="0" borderId="37" xfId="0" applyFont="1" applyFill="1" applyBorder="1" applyAlignment="1">
      <alignment horizontal="left" vertical="top" wrapText="1"/>
    </xf>
    <xf numFmtId="0" fontId="13" fillId="0" borderId="17" xfId="0" applyFont="1" applyFill="1" applyBorder="1" applyAlignment="1">
      <alignment horizontal="center" vertical="center" textRotation="90" wrapText="1"/>
    </xf>
    <xf numFmtId="0" fontId="6" fillId="0" borderId="62" xfId="0" applyNumberFormat="1" applyFont="1" applyBorder="1" applyAlignment="1">
      <alignment horizontal="center" vertical="top"/>
    </xf>
    <xf numFmtId="0" fontId="2" fillId="0" borderId="28" xfId="0" applyFont="1" applyFill="1" applyBorder="1" applyAlignment="1">
      <alignment horizontal="center" vertical="top"/>
    </xf>
    <xf numFmtId="0" fontId="2" fillId="0" borderId="79" xfId="0" applyFont="1" applyFill="1" applyBorder="1" applyAlignment="1">
      <alignment horizontal="center" vertical="top"/>
    </xf>
    <xf numFmtId="0" fontId="2" fillId="0" borderId="25" xfId="0" applyFont="1" applyBorder="1" applyAlignment="1">
      <alignment horizontal="center" vertical="top"/>
    </xf>
    <xf numFmtId="0" fontId="2" fillId="0" borderId="76" xfId="0" applyFont="1" applyBorder="1" applyAlignment="1">
      <alignment horizontal="center" vertical="top"/>
    </xf>
    <xf numFmtId="164" fontId="2" fillId="5" borderId="64" xfId="0" applyNumberFormat="1" applyFont="1" applyFill="1" applyBorder="1" applyAlignment="1">
      <alignment horizontal="left" vertical="top" wrapText="1"/>
    </xf>
    <xf numFmtId="164" fontId="2" fillId="5" borderId="12"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2" fillId="5" borderId="64" xfId="0" applyFont="1" applyFill="1" applyBorder="1" applyAlignment="1">
      <alignment horizontal="left" vertical="top" wrapText="1"/>
    </xf>
    <xf numFmtId="0" fontId="2" fillId="5" borderId="67" xfId="0" applyFont="1" applyFill="1" applyBorder="1" applyAlignment="1">
      <alignment horizontal="left" vertical="top" wrapText="1"/>
    </xf>
    <xf numFmtId="164" fontId="2" fillId="0" borderId="19" xfId="0" applyNumberFormat="1" applyFont="1" applyBorder="1" applyAlignment="1">
      <alignment horizontal="left" vertical="top" wrapText="1"/>
    </xf>
    <xf numFmtId="0" fontId="2" fillId="0" borderId="16" xfId="0" applyFont="1" applyBorder="1" applyAlignment="1">
      <alignment horizontal="center" vertical="top"/>
    </xf>
    <xf numFmtId="0" fontId="5" fillId="9" borderId="34" xfId="0" applyFont="1" applyFill="1" applyBorder="1" applyAlignment="1">
      <alignment horizontal="left" vertical="top" wrapText="1"/>
    </xf>
    <xf numFmtId="0" fontId="5" fillId="9" borderId="57" xfId="0" applyFont="1" applyFill="1" applyBorder="1" applyAlignment="1">
      <alignment horizontal="left" vertical="top" wrapText="1"/>
    </xf>
    <xf numFmtId="0" fontId="5" fillId="10" borderId="37" xfId="0" applyFont="1" applyFill="1" applyBorder="1" applyAlignment="1">
      <alignment horizontal="left" vertical="top" wrapText="1"/>
    </xf>
    <xf numFmtId="0" fontId="5" fillId="0" borderId="37" xfId="0" applyFont="1" applyBorder="1" applyAlignment="1">
      <alignment horizontal="left" vertical="top" wrapText="1"/>
    </xf>
    <xf numFmtId="0" fontId="5" fillId="0" borderId="17" xfId="0" applyFont="1" applyBorder="1" applyAlignment="1">
      <alignment horizontal="left" vertical="top" wrapText="1"/>
    </xf>
    <xf numFmtId="0" fontId="6" fillId="0" borderId="0" xfId="0" applyFont="1" applyAlignment="1">
      <alignment horizontal="center" vertical="top"/>
    </xf>
    <xf numFmtId="0" fontId="2" fillId="0" borderId="0" xfId="0" applyFont="1" applyAlignment="1">
      <alignment horizontal="center" vertical="top"/>
    </xf>
    <xf numFmtId="164" fontId="3" fillId="2" borderId="18" xfId="0" applyNumberFormat="1" applyFont="1" applyFill="1" applyBorder="1" applyAlignment="1">
      <alignment horizontal="center" vertical="top"/>
    </xf>
    <xf numFmtId="164" fontId="3" fillId="2" borderId="3" xfId="0" applyNumberFormat="1" applyFont="1" applyFill="1" applyBorder="1" applyAlignment="1">
      <alignment horizontal="center" vertical="top"/>
    </xf>
    <xf numFmtId="164" fontId="3" fillId="2" borderId="25" xfId="0" applyNumberFormat="1" applyFont="1" applyFill="1" applyBorder="1" applyAlignment="1">
      <alignment horizontal="center" vertical="top"/>
    </xf>
    <xf numFmtId="164" fontId="3" fillId="3" borderId="13" xfId="0" applyNumberFormat="1" applyFont="1" applyFill="1" applyBorder="1" applyAlignment="1">
      <alignment horizontal="center" vertical="top"/>
    </xf>
    <xf numFmtId="164" fontId="3" fillId="3" borderId="65" xfId="0" applyNumberFormat="1" applyFont="1" applyFill="1" applyBorder="1" applyAlignment="1">
      <alignment horizontal="center" vertical="top"/>
    </xf>
    <xf numFmtId="164" fontId="3" fillId="3" borderId="71" xfId="0" applyNumberFormat="1" applyFont="1" applyFill="1" applyBorder="1" applyAlignment="1">
      <alignment horizontal="center" vertical="top"/>
    </xf>
    <xf numFmtId="0" fontId="6" fillId="2" borderId="15" xfId="0" applyFont="1" applyFill="1" applyBorder="1" applyAlignment="1">
      <alignment horizontal="left" vertical="top" wrapText="1"/>
    </xf>
    <xf numFmtId="0" fontId="6" fillId="2" borderId="65" xfId="0" applyFont="1" applyFill="1" applyBorder="1" applyAlignment="1">
      <alignment horizontal="left" vertical="top" wrapText="1"/>
    </xf>
    <xf numFmtId="0" fontId="6" fillId="2" borderId="71" xfId="0" applyFont="1" applyFill="1" applyBorder="1" applyAlignment="1">
      <alignment horizontal="left" vertical="top" wrapText="1"/>
    </xf>
    <xf numFmtId="0" fontId="2" fillId="0" borderId="75"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9" xfId="0" applyFont="1" applyBorder="1" applyAlignment="1">
      <alignment horizontal="center" vertical="top" textRotation="90" wrapText="1"/>
    </xf>
    <xf numFmtId="0" fontId="2" fillId="0" borderId="22" xfId="0" applyFont="1" applyBorder="1" applyAlignment="1">
      <alignment horizontal="center" vertical="top" textRotation="90" wrapText="1"/>
    </xf>
    <xf numFmtId="0" fontId="2" fillId="0" borderId="24" xfId="0" applyFont="1" applyBorder="1" applyAlignment="1">
      <alignment horizontal="center" vertical="top"/>
    </xf>
    <xf numFmtId="0" fontId="2" fillId="0" borderId="22" xfId="0" applyFont="1" applyBorder="1" applyAlignment="1">
      <alignment horizontal="center" vertical="top"/>
    </xf>
    <xf numFmtId="0" fontId="2" fillId="10" borderId="44" xfId="0" applyFont="1" applyFill="1" applyBorder="1" applyAlignment="1">
      <alignment horizontal="left" vertical="top" wrapText="1"/>
    </xf>
    <xf numFmtId="0" fontId="6" fillId="2" borderId="13" xfId="0" applyFont="1" applyFill="1" applyBorder="1" applyAlignment="1">
      <alignment horizontal="left" vertical="top"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7" xfId="0" applyFont="1" applyBorder="1" applyAlignment="1">
      <alignment horizontal="center" vertical="center" wrapText="1"/>
    </xf>
    <xf numFmtId="0" fontId="13" fillId="0" borderId="18" xfId="0" applyFont="1" applyBorder="1" applyAlignment="1">
      <alignment horizontal="center" vertical="top" wrapText="1"/>
    </xf>
    <xf numFmtId="0" fontId="13" fillId="0" borderId="3" xfId="0" applyFont="1" applyBorder="1" applyAlignment="1">
      <alignment horizontal="center" vertical="top" wrapText="1"/>
    </xf>
    <xf numFmtId="0" fontId="2" fillId="0" borderId="36" xfId="0" applyFont="1" applyFill="1" applyBorder="1" applyAlignment="1">
      <alignment horizontal="center" vertical="top"/>
    </xf>
    <xf numFmtId="0" fontId="2" fillId="0" borderId="38" xfId="0" applyFont="1" applyFill="1" applyBorder="1" applyAlignment="1">
      <alignment horizontal="center" vertical="top"/>
    </xf>
    <xf numFmtId="0" fontId="2" fillId="0" borderId="23" xfId="0" applyNumberFormat="1" applyFont="1" applyBorder="1" applyAlignment="1">
      <alignment horizontal="left" vertical="top" wrapText="1"/>
    </xf>
    <xf numFmtId="0" fontId="2" fillId="0" borderId="38" xfId="0" applyNumberFormat="1" applyFont="1" applyBorder="1" applyAlignment="1">
      <alignment horizontal="left" vertical="top" wrapText="1"/>
    </xf>
    <xf numFmtId="0" fontId="5" fillId="5" borderId="36" xfId="0" applyNumberFormat="1" applyFont="1" applyFill="1" applyBorder="1" applyAlignment="1">
      <alignment vertical="top" wrapText="1"/>
    </xf>
    <xf numFmtId="0" fontId="5" fillId="5" borderId="21" xfId="0" applyNumberFormat="1" applyFont="1" applyFill="1" applyBorder="1" applyAlignment="1">
      <alignment vertical="top" wrapText="1"/>
    </xf>
    <xf numFmtId="0" fontId="6" fillId="5" borderId="17" xfId="0" applyFont="1" applyFill="1" applyBorder="1" applyAlignment="1">
      <alignment horizontal="left" vertical="top" wrapText="1"/>
    </xf>
    <xf numFmtId="0" fontId="5" fillId="10" borderId="64" xfId="0" applyNumberFormat="1" applyFont="1" applyFill="1" applyBorder="1" applyAlignment="1">
      <alignment horizontal="left" vertical="top" wrapText="1"/>
    </xf>
    <xf numFmtId="0" fontId="5" fillId="10" borderId="28" xfId="0" applyNumberFormat="1" applyFont="1" applyFill="1" applyBorder="1" applyAlignment="1">
      <alignment horizontal="left" vertical="top" wrapText="1"/>
    </xf>
    <xf numFmtId="0" fontId="5" fillId="10" borderId="12" xfId="0" applyNumberFormat="1" applyFont="1" applyFill="1" applyBorder="1" applyAlignment="1">
      <alignment horizontal="left" vertical="top" wrapText="1"/>
    </xf>
    <xf numFmtId="0" fontId="5" fillId="10" borderId="76" xfId="0" applyNumberFormat="1" applyFont="1" applyFill="1" applyBorder="1" applyAlignment="1">
      <alignment horizontal="left" vertical="top" wrapText="1"/>
    </xf>
    <xf numFmtId="0" fontId="14" fillId="0" borderId="66" xfId="0" applyFont="1" applyBorder="1" applyAlignment="1">
      <alignment horizontal="center" vertical="center"/>
    </xf>
    <xf numFmtId="0" fontId="5" fillId="0" borderId="0" xfId="0" applyFont="1" applyFill="1" applyBorder="1" applyAlignment="1">
      <alignment horizontal="left" vertical="top" wrapText="1"/>
    </xf>
  </cellXfs>
  <cellStyles count="2">
    <cellStyle name="Įprastas" xfId="0" builtinId="0"/>
    <cellStyle name="Įprastas 2" xfId="1"/>
  </cellStyles>
  <dxfs count="0"/>
  <tableStyles count="0" defaultTableStyle="TableStyleMedium2" defaultPivotStyle="PivotStyleLight16"/>
  <colors>
    <mruColors>
      <color rgb="FFCCFFFF"/>
      <color rgb="FFFFCCFF"/>
      <color rgb="FFFFFF99"/>
      <color rgb="FF99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lt-LT" sz="1200" b="1" i="0" baseline="0">
                <a:effectLst/>
                <a:latin typeface="Times New Roman" panose="02020603050405020304" pitchFamily="18" charset="0"/>
                <a:cs typeface="Times New Roman" panose="02020603050405020304" pitchFamily="18" charset="0"/>
              </a:rPr>
              <a:t>2013 m. SVP programos Nr. 10 įvykdymas</a:t>
            </a:r>
            <a:endParaRPr lang="lt-LT" sz="1200">
              <a:effectLst/>
              <a:latin typeface="Times New Roman" panose="02020603050405020304" pitchFamily="18" charset="0"/>
              <a:cs typeface="Times New Roman" panose="02020603050405020304" pitchFamily="18" charset="0"/>
            </a:endParaRPr>
          </a:p>
        </c:rich>
      </c:tx>
      <c:layout>
        <c:manualLayout>
          <c:xMode val="edge"/>
          <c:yMode val="edge"/>
          <c:x val="0.19645652260185356"/>
          <c:y val="2.2779043280182234E-2"/>
        </c:manualLayout>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rgbClr val="CCFFFF"/>
              </a:solidFill>
              <a:ln>
                <a:solidFill>
                  <a:sysClr val="windowText" lastClr="000000"/>
                </a:solidFill>
              </a:ln>
            </c:spPr>
          </c:dPt>
          <c:dPt>
            <c:idx val="1"/>
            <c:bubble3D val="0"/>
            <c:spPr>
              <a:solidFill>
                <a:schemeClr val="bg1"/>
              </a:solidFill>
              <a:ln>
                <a:solidFill>
                  <a:sysClr val="windowText" lastClr="000000"/>
                </a:solidFill>
              </a:ln>
            </c:spPr>
          </c:dPt>
          <c:dPt>
            <c:idx val="2"/>
            <c:bubble3D val="0"/>
            <c:spPr>
              <a:solidFill>
                <a:srgbClr val="FFCCFF"/>
              </a:solidFill>
              <a:ln>
                <a:solidFill>
                  <a:sysClr val="windowText" lastClr="000000"/>
                </a:solidFill>
              </a:ln>
            </c:spPr>
          </c:dPt>
          <c:dLbls>
            <c:dLbl>
              <c:idx val="0"/>
              <c:layout>
                <c:manualLayout>
                  <c:x val="4.6050688976377867E-2"/>
                  <c:y val="-8.8485098401761164E-2"/>
                </c:manualLayout>
              </c:layout>
              <c:tx>
                <c:rich>
                  <a:bodyPr/>
                  <a:lstStyle/>
                  <a:p>
                    <a:pPr>
                      <a:defRPr sz="1100">
                        <a:latin typeface="Times New Roman" panose="02020603050405020304" pitchFamily="18" charset="0"/>
                        <a:cs typeface="Times New Roman" panose="02020603050405020304" pitchFamily="18" charset="0"/>
                      </a:defRPr>
                    </a:pPr>
                    <a:r>
                      <a:rPr lang="en-US"/>
                      <a:t>iš dalies įvykdyta 6; 30%</a:t>
                    </a:r>
                  </a:p>
                </c:rich>
              </c:tx>
              <c:spPr/>
              <c:showLegendKey val="0"/>
              <c:showVal val="1"/>
              <c:showCatName val="1"/>
              <c:showSerName val="0"/>
              <c:showPercent val="1"/>
              <c:showBubbleSize val="0"/>
            </c:dLbl>
            <c:dLbl>
              <c:idx val="1"/>
              <c:layout>
                <c:manualLayout>
                  <c:x val="-7.7126930648092062E-2"/>
                  <c:y val="-4.2825533035064499E-2"/>
                </c:manualLayout>
              </c:layout>
              <c:tx>
                <c:rich>
                  <a:bodyPr/>
                  <a:lstStyle/>
                  <a:p>
                    <a:pPr>
                      <a:defRPr sz="1100">
                        <a:latin typeface="Times New Roman" panose="02020603050405020304" pitchFamily="18" charset="0"/>
                        <a:cs typeface="Times New Roman" panose="02020603050405020304" pitchFamily="18" charset="0"/>
                      </a:defRPr>
                    </a:pPr>
                    <a:r>
                      <a:rPr lang="en-US"/>
                      <a:t>faktiškai įvykdyta 12; 60%</a:t>
                    </a:r>
                  </a:p>
                </c:rich>
              </c:tx>
              <c:spPr/>
              <c:showLegendKey val="0"/>
              <c:showVal val="1"/>
              <c:showCatName val="1"/>
              <c:showSerName val="0"/>
              <c:showPercent val="1"/>
              <c:showBubbleSize val="0"/>
            </c:dLbl>
            <c:dLbl>
              <c:idx val="2"/>
              <c:layout>
                <c:manualLayout>
                  <c:x val="-0.18273129921259842"/>
                  <c:y val="5.7715754538354827E-2"/>
                </c:manualLayout>
              </c:layout>
              <c:tx>
                <c:rich>
                  <a:bodyPr/>
                  <a:lstStyle/>
                  <a:p>
                    <a:pPr>
                      <a:defRPr sz="1100">
                        <a:latin typeface="Times New Roman" panose="02020603050405020304" pitchFamily="18" charset="0"/>
                        <a:cs typeface="Times New Roman" panose="02020603050405020304" pitchFamily="18" charset="0"/>
                      </a:defRPr>
                    </a:pPr>
                    <a:r>
                      <a:rPr lang="en-US"/>
                      <a:t>neįvykdyta 2; 10%</a:t>
                    </a:r>
                  </a:p>
                </c:rich>
              </c:tx>
              <c:spPr/>
              <c:showLegendKey val="0"/>
              <c:showVal val="1"/>
              <c:showCatName val="1"/>
              <c:showSerName val="0"/>
              <c:showPercent val="1"/>
              <c:showBubbleSize val="0"/>
            </c:dLbl>
            <c:showLegendKey val="0"/>
            <c:showVal val="1"/>
            <c:showCatName val="1"/>
            <c:showSerName val="0"/>
            <c:showPercent val="1"/>
            <c:showBubbleSize val="0"/>
            <c:showLeaderLines val="1"/>
          </c:dLbls>
          <c:cat>
            <c:strRef>
              <c:f>[1]Aprašymas!$A$105:$A$107</c:f>
              <c:strCache>
                <c:ptCount val="3"/>
                <c:pt idx="0">
                  <c:v>iš dalies įvykdyta</c:v>
                </c:pt>
                <c:pt idx="1">
                  <c:v>faktiškai įvykdyta</c:v>
                </c:pt>
                <c:pt idx="2">
                  <c:v>neįvykdyta</c:v>
                </c:pt>
              </c:strCache>
            </c:strRef>
          </c:cat>
          <c:val>
            <c:numRef>
              <c:f>[1]Aprašymas!$B$105:$B$107</c:f>
              <c:numCache>
                <c:formatCode>General</c:formatCode>
                <c:ptCount val="3"/>
                <c:pt idx="0">
                  <c:v>6</c:v>
                </c:pt>
                <c:pt idx="1">
                  <c:v>12</c:v>
                </c:pt>
                <c:pt idx="2">
                  <c:v>2</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504825</xdr:colOff>
      <xdr:row>107</xdr:row>
      <xdr:rowOff>123825</xdr:rowOff>
    </xdr:from>
    <xdr:to>
      <xdr:col>3</xdr:col>
      <xdr:colOff>568325</xdr:colOff>
      <xdr:row>122</xdr:row>
      <xdr:rowOff>551657</xdr:rowOff>
    </xdr:to>
    <xdr:graphicFrame macro="">
      <xdr:nvGraphicFramePr>
        <xdr:cNvPr id="5" name="Diagrama 4" title="2013 m. SVP programos Nr. 10 įvykdyma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vilys:35753/Strateginio%20planavimo%20skyrius/SVP%20ATASKAITOS/2013%20SVP%20ataskaita/ATASKAITA/10%20pr.%20ataskaita%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ašymas"/>
      <sheetName val="Priemonių suvestinė"/>
      <sheetName val="Asignavimu valdytojų kodai"/>
    </sheetNames>
    <sheetDataSet>
      <sheetData sheetId="0">
        <row r="105">
          <cell r="A105" t="str">
            <v>iš dalies įvykdyta</v>
          </cell>
          <cell r="B105">
            <v>6</v>
          </cell>
        </row>
        <row r="106">
          <cell r="A106" t="str">
            <v>faktiškai įvykdyta</v>
          </cell>
          <cell r="B106">
            <v>12</v>
          </cell>
        </row>
        <row r="107">
          <cell r="A107" t="str">
            <v>neįvykdyta</v>
          </cell>
          <cell r="B107">
            <v>2</v>
          </cell>
        </row>
      </sheetData>
      <sheetData sheetId="1"/>
      <sheetData sheetId="2"/>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tabSelected="1" zoomScaleNormal="100" zoomScaleSheetLayoutView="110" workbookViewId="0">
      <selection activeCell="S123" sqref="S123"/>
    </sheetView>
  </sheetViews>
  <sheetFormatPr defaultRowHeight="12.75" x14ac:dyDescent="0.2"/>
  <cols>
    <col min="1" max="1" width="44.85546875" style="417" customWidth="1"/>
    <col min="2" max="2" width="16.42578125" style="417" customWidth="1"/>
    <col min="3" max="256" width="9.140625" style="417"/>
    <col min="257" max="257" width="38.5703125" style="417" customWidth="1"/>
    <col min="258" max="258" width="6.140625" style="417" customWidth="1"/>
    <col min="259" max="512" width="9.140625" style="417"/>
    <col min="513" max="513" width="38.5703125" style="417" customWidth="1"/>
    <col min="514" max="514" width="6.140625" style="417" customWidth="1"/>
    <col min="515" max="768" width="9.140625" style="417"/>
    <col min="769" max="769" width="38.5703125" style="417" customWidth="1"/>
    <col min="770" max="770" width="6.140625" style="417" customWidth="1"/>
    <col min="771" max="1024" width="9.140625" style="417"/>
    <col min="1025" max="1025" width="38.5703125" style="417" customWidth="1"/>
    <col min="1026" max="1026" width="6.140625" style="417" customWidth="1"/>
    <col min="1027" max="1280" width="9.140625" style="417"/>
    <col min="1281" max="1281" width="38.5703125" style="417" customWidth="1"/>
    <col min="1282" max="1282" width="6.140625" style="417" customWidth="1"/>
    <col min="1283" max="1536" width="9.140625" style="417"/>
    <col min="1537" max="1537" width="38.5703125" style="417" customWidth="1"/>
    <col min="1538" max="1538" width="6.140625" style="417" customWidth="1"/>
    <col min="1539" max="1792" width="9.140625" style="417"/>
    <col min="1793" max="1793" width="38.5703125" style="417" customWidth="1"/>
    <col min="1794" max="1794" width="6.140625" style="417" customWidth="1"/>
    <col min="1795" max="2048" width="9.140625" style="417"/>
    <col min="2049" max="2049" width="38.5703125" style="417" customWidth="1"/>
    <col min="2050" max="2050" width="6.140625" style="417" customWidth="1"/>
    <col min="2051" max="2304" width="9.140625" style="417"/>
    <col min="2305" max="2305" width="38.5703125" style="417" customWidth="1"/>
    <col min="2306" max="2306" width="6.140625" style="417" customWidth="1"/>
    <col min="2307" max="2560" width="9.140625" style="417"/>
    <col min="2561" max="2561" width="38.5703125" style="417" customWidth="1"/>
    <col min="2562" max="2562" width="6.140625" style="417" customWidth="1"/>
    <col min="2563" max="2816" width="9.140625" style="417"/>
    <col min="2817" max="2817" width="38.5703125" style="417" customWidth="1"/>
    <col min="2818" max="2818" width="6.140625" style="417" customWidth="1"/>
    <col min="2819" max="3072" width="9.140625" style="417"/>
    <col min="3073" max="3073" width="38.5703125" style="417" customWidth="1"/>
    <col min="3074" max="3074" width="6.140625" style="417" customWidth="1"/>
    <col min="3075" max="3328" width="9.140625" style="417"/>
    <col min="3329" max="3329" width="38.5703125" style="417" customWidth="1"/>
    <col min="3330" max="3330" width="6.140625" style="417" customWidth="1"/>
    <col min="3331" max="3584" width="9.140625" style="417"/>
    <col min="3585" max="3585" width="38.5703125" style="417" customWidth="1"/>
    <col min="3586" max="3586" width="6.140625" style="417" customWidth="1"/>
    <col min="3587" max="3840" width="9.140625" style="417"/>
    <col min="3841" max="3841" width="38.5703125" style="417" customWidth="1"/>
    <col min="3842" max="3842" width="6.140625" style="417" customWidth="1"/>
    <col min="3843" max="4096" width="9.140625" style="417"/>
    <col min="4097" max="4097" width="38.5703125" style="417" customWidth="1"/>
    <col min="4098" max="4098" width="6.140625" style="417" customWidth="1"/>
    <col min="4099" max="4352" width="9.140625" style="417"/>
    <col min="4353" max="4353" width="38.5703125" style="417" customWidth="1"/>
    <col min="4354" max="4354" width="6.140625" style="417" customWidth="1"/>
    <col min="4355" max="4608" width="9.140625" style="417"/>
    <col min="4609" max="4609" width="38.5703125" style="417" customWidth="1"/>
    <col min="4610" max="4610" width="6.140625" style="417" customWidth="1"/>
    <col min="4611" max="4864" width="9.140625" style="417"/>
    <col min="4865" max="4865" width="38.5703125" style="417" customWidth="1"/>
    <col min="4866" max="4866" width="6.140625" style="417" customWidth="1"/>
    <col min="4867" max="5120" width="9.140625" style="417"/>
    <col min="5121" max="5121" width="38.5703125" style="417" customWidth="1"/>
    <col min="5122" max="5122" width="6.140625" style="417" customWidth="1"/>
    <col min="5123" max="5376" width="9.140625" style="417"/>
    <col min="5377" max="5377" width="38.5703125" style="417" customWidth="1"/>
    <col min="5378" max="5378" width="6.140625" style="417" customWidth="1"/>
    <col min="5379" max="5632" width="9.140625" style="417"/>
    <col min="5633" max="5633" width="38.5703125" style="417" customWidth="1"/>
    <col min="5634" max="5634" width="6.140625" style="417" customWidth="1"/>
    <col min="5635" max="5888" width="9.140625" style="417"/>
    <col min="5889" max="5889" width="38.5703125" style="417" customWidth="1"/>
    <col min="5890" max="5890" width="6.140625" style="417" customWidth="1"/>
    <col min="5891" max="6144" width="9.140625" style="417"/>
    <col min="6145" max="6145" width="38.5703125" style="417" customWidth="1"/>
    <col min="6146" max="6146" width="6.140625" style="417" customWidth="1"/>
    <col min="6147" max="6400" width="9.140625" style="417"/>
    <col min="6401" max="6401" width="38.5703125" style="417" customWidth="1"/>
    <col min="6402" max="6402" width="6.140625" style="417" customWidth="1"/>
    <col min="6403" max="6656" width="9.140625" style="417"/>
    <col min="6657" max="6657" width="38.5703125" style="417" customWidth="1"/>
    <col min="6658" max="6658" width="6.140625" style="417" customWidth="1"/>
    <col min="6659" max="6912" width="9.140625" style="417"/>
    <col min="6913" max="6913" width="38.5703125" style="417" customWidth="1"/>
    <col min="6914" max="6914" width="6.140625" style="417" customWidth="1"/>
    <col min="6915" max="7168" width="9.140625" style="417"/>
    <col min="7169" max="7169" width="38.5703125" style="417" customWidth="1"/>
    <col min="7170" max="7170" width="6.140625" style="417" customWidth="1"/>
    <col min="7171" max="7424" width="9.140625" style="417"/>
    <col min="7425" max="7425" width="38.5703125" style="417" customWidth="1"/>
    <col min="7426" max="7426" width="6.140625" style="417" customWidth="1"/>
    <col min="7427" max="7680" width="9.140625" style="417"/>
    <col min="7681" max="7681" width="38.5703125" style="417" customWidth="1"/>
    <col min="7682" max="7682" width="6.140625" style="417" customWidth="1"/>
    <col min="7683" max="7936" width="9.140625" style="417"/>
    <col min="7937" max="7937" width="38.5703125" style="417" customWidth="1"/>
    <col min="7938" max="7938" width="6.140625" style="417" customWidth="1"/>
    <col min="7939" max="8192" width="9.140625" style="417"/>
    <col min="8193" max="8193" width="38.5703125" style="417" customWidth="1"/>
    <col min="8194" max="8194" width="6.140625" style="417" customWidth="1"/>
    <col min="8195" max="8448" width="9.140625" style="417"/>
    <col min="8449" max="8449" width="38.5703125" style="417" customWidth="1"/>
    <col min="8450" max="8450" width="6.140625" style="417" customWidth="1"/>
    <col min="8451" max="8704" width="9.140625" style="417"/>
    <col min="8705" max="8705" width="38.5703125" style="417" customWidth="1"/>
    <col min="8706" max="8706" width="6.140625" style="417" customWidth="1"/>
    <col min="8707" max="8960" width="9.140625" style="417"/>
    <col min="8961" max="8961" width="38.5703125" style="417" customWidth="1"/>
    <col min="8962" max="8962" width="6.140625" style="417" customWidth="1"/>
    <col min="8963" max="9216" width="9.140625" style="417"/>
    <col min="9217" max="9217" width="38.5703125" style="417" customWidth="1"/>
    <col min="9218" max="9218" width="6.140625" style="417" customWidth="1"/>
    <col min="9219" max="9472" width="9.140625" style="417"/>
    <col min="9473" max="9473" width="38.5703125" style="417" customWidth="1"/>
    <col min="9474" max="9474" width="6.140625" style="417" customWidth="1"/>
    <col min="9475" max="9728" width="9.140625" style="417"/>
    <col min="9729" max="9729" width="38.5703125" style="417" customWidth="1"/>
    <col min="9730" max="9730" width="6.140625" style="417" customWidth="1"/>
    <col min="9731" max="9984" width="9.140625" style="417"/>
    <col min="9985" max="9985" width="38.5703125" style="417" customWidth="1"/>
    <col min="9986" max="9986" width="6.140625" style="417" customWidth="1"/>
    <col min="9987" max="10240" width="9.140625" style="417"/>
    <col min="10241" max="10241" width="38.5703125" style="417" customWidth="1"/>
    <col min="10242" max="10242" width="6.140625" style="417" customWidth="1"/>
    <col min="10243" max="10496" width="9.140625" style="417"/>
    <col min="10497" max="10497" width="38.5703125" style="417" customWidth="1"/>
    <col min="10498" max="10498" width="6.140625" style="417" customWidth="1"/>
    <col min="10499" max="10752" width="9.140625" style="417"/>
    <col min="10753" max="10753" width="38.5703125" style="417" customWidth="1"/>
    <col min="10754" max="10754" width="6.140625" style="417" customWidth="1"/>
    <col min="10755" max="11008" width="9.140625" style="417"/>
    <col min="11009" max="11009" width="38.5703125" style="417" customWidth="1"/>
    <col min="11010" max="11010" width="6.140625" style="417" customWidth="1"/>
    <col min="11011" max="11264" width="9.140625" style="417"/>
    <col min="11265" max="11265" width="38.5703125" style="417" customWidth="1"/>
    <col min="11266" max="11266" width="6.140625" style="417" customWidth="1"/>
    <col min="11267" max="11520" width="9.140625" style="417"/>
    <col min="11521" max="11521" width="38.5703125" style="417" customWidth="1"/>
    <col min="11522" max="11522" width="6.140625" style="417" customWidth="1"/>
    <col min="11523" max="11776" width="9.140625" style="417"/>
    <col min="11777" max="11777" width="38.5703125" style="417" customWidth="1"/>
    <col min="11778" max="11778" width="6.140625" style="417" customWidth="1"/>
    <col min="11779" max="12032" width="9.140625" style="417"/>
    <col min="12033" max="12033" width="38.5703125" style="417" customWidth="1"/>
    <col min="12034" max="12034" width="6.140625" style="417" customWidth="1"/>
    <col min="12035" max="12288" width="9.140625" style="417"/>
    <col min="12289" max="12289" width="38.5703125" style="417" customWidth="1"/>
    <col min="12290" max="12290" width="6.140625" style="417" customWidth="1"/>
    <col min="12291" max="12544" width="9.140625" style="417"/>
    <col min="12545" max="12545" width="38.5703125" style="417" customWidth="1"/>
    <col min="12546" max="12546" width="6.140625" style="417" customWidth="1"/>
    <col min="12547" max="12800" width="9.140625" style="417"/>
    <col min="12801" max="12801" width="38.5703125" style="417" customWidth="1"/>
    <col min="12802" max="12802" width="6.140625" style="417" customWidth="1"/>
    <col min="12803" max="13056" width="9.140625" style="417"/>
    <col min="13057" max="13057" width="38.5703125" style="417" customWidth="1"/>
    <col min="13058" max="13058" width="6.140625" style="417" customWidth="1"/>
    <col min="13059" max="13312" width="9.140625" style="417"/>
    <col min="13313" max="13313" width="38.5703125" style="417" customWidth="1"/>
    <col min="13314" max="13314" width="6.140625" style="417" customWidth="1"/>
    <col min="13315" max="13568" width="9.140625" style="417"/>
    <col min="13569" max="13569" width="38.5703125" style="417" customWidth="1"/>
    <col min="13570" max="13570" width="6.140625" style="417" customWidth="1"/>
    <col min="13571" max="13824" width="9.140625" style="417"/>
    <col min="13825" max="13825" width="38.5703125" style="417" customWidth="1"/>
    <col min="13826" max="13826" width="6.140625" style="417" customWidth="1"/>
    <col min="13827" max="14080" width="9.140625" style="417"/>
    <col min="14081" max="14081" width="38.5703125" style="417" customWidth="1"/>
    <col min="14082" max="14082" width="6.140625" style="417" customWidth="1"/>
    <col min="14083" max="14336" width="9.140625" style="417"/>
    <col min="14337" max="14337" width="38.5703125" style="417" customWidth="1"/>
    <col min="14338" max="14338" width="6.140625" style="417" customWidth="1"/>
    <col min="14339" max="14592" width="9.140625" style="417"/>
    <col min="14593" max="14593" width="38.5703125" style="417" customWidth="1"/>
    <col min="14594" max="14594" width="6.140625" style="417" customWidth="1"/>
    <col min="14595" max="14848" width="9.140625" style="417"/>
    <col min="14849" max="14849" width="38.5703125" style="417" customWidth="1"/>
    <col min="14850" max="14850" width="6.140625" style="417" customWidth="1"/>
    <col min="14851" max="15104" width="9.140625" style="417"/>
    <col min="15105" max="15105" width="38.5703125" style="417" customWidth="1"/>
    <col min="15106" max="15106" width="6.140625" style="417" customWidth="1"/>
    <col min="15107" max="15360" width="9.140625" style="417"/>
    <col min="15361" max="15361" width="38.5703125" style="417" customWidth="1"/>
    <col min="15362" max="15362" width="6.140625" style="417" customWidth="1"/>
    <col min="15363" max="15616" width="9.140625" style="417"/>
    <col min="15617" max="15617" width="38.5703125" style="417" customWidth="1"/>
    <col min="15618" max="15618" width="6.140625" style="417" customWidth="1"/>
    <col min="15619" max="15872" width="9.140625" style="417"/>
    <col min="15873" max="15873" width="38.5703125" style="417" customWidth="1"/>
    <col min="15874" max="15874" width="6.140625" style="417" customWidth="1"/>
    <col min="15875" max="16128" width="9.140625" style="417"/>
    <col min="16129" max="16129" width="38.5703125" style="417" customWidth="1"/>
    <col min="16130" max="16130" width="6.140625" style="417" customWidth="1"/>
    <col min="16131" max="16384" width="9.140625" style="417"/>
  </cols>
  <sheetData>
    <row r="1" spans="1:5" s="400" customFormat="1" ht="15.75" x14ac:dyDescent="0.2">
      <c r="A1" s="553" t="s">
        <v>291</v>
      </c>
      <c r="B1" s="553"/>
      <c r="C1" s="553"/>
      <c r="D1" s="553"/>
      <c r="E1" s="553"/>
    </row>
    <row r="2" spans="1:5" s="400" customFormat="1" ht="17.25" customHeight="1" x14ac:dyDescent="0.2">
      <c r="A2" s="554" t="s">
        <v>180</v>
      </c>
      <c r="B2" s="554"/>
      <c r="C2" s="554"/>
      <c r="D2" s="554"/>
      <c r="E2" s="554"/>
    </row>
    <row r="3" spans="1:5" s="400" customFormat="1" ht="35.25" customHeight="1" x14ac:dyDescent="0.2">
      <c r="A3" s="553" t="s">
        <v>181</v>
      </c>
      <c r="B3" s="553"/>
      <c r="C3" s="553"/>
      <c r="D3" s="553"/>
      <c r="E3" s="553"/>
    </row>
    <row r="4" spans="1:5" s="401" customFormat="1" ht="40.5" customHeight="1" x14ac:dyDescent="0.2">
      <c r="A4" s="555" t="s">
        <v>182</v>
      </c>
      <c r="B4" s="555"/>
      <c r="C4" s="555"/>
      <c r="D4" s="555"/>
      <c r="E4" s="555"/>
    </row>
    <row r="5" spans="1:5" s="400" customFormat="1" ht="14.25" x14ac:dyDescent="0.2">
      <c r="A5" s="402" t="s">
        <v>183</v>
      </c>
    </row>
    <row r="6" spans="1:5" s="400" customFormat="1" ht="53.25" customHeight="1" x14ac:dyDescent="0.2">
      <c r="A6" s="556" t="s">
        <v>184</v>
      </c>
      <c r="B6" s="556"/>
      <c r="C6" s="556"/>
      <c r="D6" s="556"/>
      <c r="E6" s="556"/>
    </row>
    <row r="7" spans="1:5" s="400" customFormat="1" ht="15" customHeight="1" x14ac:dyDescent="0.25">
      <c r="A7" s="557" t="s">
        <v>185</v>
      </c>
      <c r="B7" s="557"/>
    </row>
    <row r="8" spans="1:5" s="400" customFormat="1" ht="15" customHeight="1" x14ac:dyDescent="0.25">
      <c r="A8" s="557" t="s">
        <v>186</v>
      </c>
      <c r="B8" s="557"/>
    </row>
    <row r="9" spans="1:5" s="400" customFormat="1" ht="15" customHeight="1" x14ac:dyDescent="0.25">
      <c r="A9" s="557" t="s">
        <v>187</v>
      </c>
      <c r="B9" s="557"/>
    </row>
    <row r="10" spans="1:5" s="400" customFormat="1" ht="15" customHeight="1" x14ac:dyDescent="0.25">
      <c r="A10" s="557" t="s">
        <v>188</v>
      </c>
      <c r="B10" s="557"/>
    </row>
    <row r="11" spans="1:5" s="400" customFormat="1" ht="15" customHeight="1" x14ac:dyDescent="0.25">
      <c r="A11" s="557" t="s">
        <v>189</v>
      </c>
      <c r="B11" s="557"/>
    </row>
    <row r="12" spans="1:5" s="400" customFormat="1" ht="15" customHeight="1" x14ac:dyDescent="0.25">
      <c r="A12" s="557" t="s">
        <v>190</v>
      </c>
      <c r="B12" s="557"/>
    </row>
    <row r="13" spans="1:5" s="400" customFormat="1" ht="15" customHeight="1" x14ac:dyDescent="0.25">
      <c r="A13" s="557" t="s">
        <v>191</v>
      </c>
      <c r="B13" s="557"/>
    </row>
    <row r="14" spans="1:5" s="400" customFormat="1" ht="15" customHeight="1" x14ac:dyDescent="0.25">
      <c r="A14" s="557" t="s">
        <v>285</v>
      </c>
      <c r="B14" s="557"/>
    </row>
    <row r="15" spans="1:5" s="400" customFormat="1" ht="15" customHeight="1" x14ac:dyDescent="0.25">
      <c r="A15" s="557" t="s">
        <v>192</v>
      </c>
      <c r="B15" s="557"/>
    </row>
    <row r="16" spans="1:5" s="400" customFormat="1" ht="15" customHeight="1" x14ac:dyDescent="0.25">
      <c r="A16" s="557" t="s">
        <v>193</v>
      </c>
      <c r="B16" s="557"/>
    </row>
    <row r="17" spans="1:2" s="400" customFormat="1" ht="15" customHeight="1" x14ac:dyDescent="0.25">
      <c r="A17" s="557" t="s">
        <v>194</v>
      </c>
      <c r="B17" s="557"/>
    </row>
    <row r="18" spans="1:2" s="400" customFormat="1" ht="15" customHeight="1" x14ac:dyDescent="0.25">
      <c r="A18" s="557" t="s">
        <v>195</v>
      </c>
      <c r="B18" s="557"/>
    </row>
    <row r="19" spans="1:2" s="400" customFormat="1" ht="15" customHeight="1" x14ac:dyDescent="0.25">
      <c r="A19" s="557" t="s">
        <v>196</v>
      </c>
      <c r="B19" s="557"/>
    </row>
    <row r="20" spans="1:2" s="400" customFormat="1" ht="15" customHeight="1" x14ac:dyDescent="0.25">
      <c r="A20" s="557" t="s">
        <v>197</v>
      </c>
      <c r="B20" s="557"/>
    </row>
    <row r="21" spans="1:2" s="401" customFormat="1" ht="15" customHeight="1" x14ac:dyDescent="0.25">
      <c r="A21" s="557" t="s">
        <v>198</v>
      </c>
      <c r="B21" s="557"/>
    </row>
    <row r="22" spans="1:2" s="401" customFormat="1" ht="15" customHeight="1" x14ac:dyDescent="0.25">
      <c r="A22" s="557" t="s">
        <v>199</v>
      </c>
      <c r="B22" s="557"/>
    </row>
    <row r="23" spans="1:2" s="401" customFormat="1" ht="15" customHeight="1" x14ac:dyDescent="0.25">
      <c r="A23" s="557" t="s">
        <v>200</v>
      </c>
      <c r="B23" s="557"/>
    </row>
    <row r="24" spans="1:2" s="401" customFormat="1" ht="15" customHeight="1" x14ac:dyDescent="0.25">
      <c r="A24" s="557" t="s">
        <v>201</v>
      </c>
      <c r="B24" s="557"/>
    </row>
    <row r="25" spans="1:2" s="401" customFormat="1" ht="15" customHeight="1" x14ac:dyDescent="0.25">
      <c r="A25" s="557" t="s">
        <v>202</v>
      </c>
      <c r="B25" s="557"/>
    </row>
    <row r="26" spans="1:2" s="401" customFormat="1" ht="15" customHeight="1" x14ac:dyDescent="0.25">
      <c r="A26" s="557" t="s">
        <v>203</v>
      </c>
      <c r="B26" s="557"/>
    </row>
    <row r="27" spans="1:2" s="401" customFormat="1" ht="15" customHeight="1" x14ac:dyDescent="0.25">
      <c r="A27" s="557" t="s">
        <v>204</v>
      </c>
      <c r="B27" s="557"/>
    </row>
    <row r="28" spans="1:2" s="401" customFormat="1" ht="15" customHeight="1" x14ac:dyDescent="0.25">
      <c r="A28" s="557" t="s">
        <v>205</v>
      </c>
      <c r="B28" s="557"/>
    </row>
    <row r="29" spans="1:2" s="401" customFormat="1" ht="15" customHeight="1" x14ac:dyDescent="0.25">
      <c r="A29" s="557" t="s">
        <v>206</v>
      </c>
      <c r="B29" s="557"/>
    </row>
    <row r="30" spans="1:2" s="401" customFormat="1" ht="15" customHeight="1" x14ac:dyDescent="0.25">
      <c r="A30" s="557" t="s">
        <v>207</v>
      </c>
      <c r="B30" s="557"/>
    </row>
    <row r="31" spans="1:2" s="401" customFormat="1" ht="15" customHeight="1" x14ac:dyDescent="0.25">
      <c r="A31" s="557" t="s">
        <v>286</v>
      </c>
      <c r="B31" s="557"/>
    </row>
    <row r="32" spans="1:2" s="401" customFormat="1" ht="15" customHeight="1" x14ac:dyDescent="0.25">
      <c r="A32" s="557" t="s">
        <v>208</v>
      </c>
      <c r="B32" s="557"/>
    </row>
    <row r="33" spans="1:2" s="401" customFormat="1" ht="15" customHeight="1" x14ac:dyDescent="0.25">
      <c r="A33" s="557" t="s">
        <v>209</v>
      </c>
      <c r="B33" s="557"/>
    </row>
    <row r="34" spans="1:2" s="401" customFormat="1" ht="15" customHeight="1" x14ac:dyDescent="0.25">
      <c r="A34" s="557" t="s">
        <v>210</v>
      </c>
      <c r="B34" s="557"/>
    </row>
    <row r="35" spans="1:2" s="401" customFormat="1" ht="15" customHeight="1" x14ac:dyDescent="0.25">
      <c r="A35" s="557" t="s">
        <v>211</v>
      </c>
      <c r="B35" s="557"/>
    </row>
    <row r="36" spans="1:2" s="401" customFormat="1" ht="15" customHeight="1" x14ac:dyDescent="0.25">
      <c r="A36" s="557" t="s">
        <v>212</v>
      </c>
      <c r="B36" s="557"/>
    </row>
    <row r="37" spans="1:2" s="401" customFormat="1" ht="15" customHeight="1" x14ac:dyDescent="0.25">
      <c r="A37" s="557" t="s">
        <v>213</v>
      </c>
      <c r="B37" s="557"/>
    </row>
    <row r="38" spans="1:2" s="401" customFormat="1" ht="15" customHeight="1" x14ac:dyDescent="0.25">
      <c r="A38" s="557" t="s">
        <v>214</v>
      </c>
      <c r="B38" s="557"/>
    </row>
    <row r="39" spans="1:2" s="401" customFormat="1" ht="15" customHeight="1" x14ac:dyDescent="0.25">
      <c r="A39" s="557" t="s">
        <v>215</v>
      </c>
      <c r="B39" s="557"/>
    </row>
    <row r="40" spans="1:2" s="401" customFormat="1" ht="15" customHeight="1" x14ac:dyDescent="0.25">
      <c r="A40" s="403" t="s">
        <v>216</v>
      </c>
      <c r="B40" s="404"/>
    </row>
    <row r="41" spans="1:2" s="401" customFormat="1" ht="15" customHeight="1" x14ac:dyDescent="0.25">
      <c r="A41" s="557" t="s">
        <v>217</v>
      </c>
      <c r="B41" s="557"/>
    </row>
    <row r="42" spans="1:2" s="401" customFormat="1" ht="15" customHeight="1" x14ac:dyDescent="0.25">
      <c r="A42" s="557" t="s">
        <v>218</v>
      </c>
      <c r="B42" s="557"/>
    </row>
    <row r="43" spans="1:2" s="401" customFormat="1" ht="15" customHeight="1" x14ac:dyDescent="0.25">
      <c r="A43" s="557" t="s">
        <v>219</v>
      </c>
      <c r="B43" s="557"/>
    </row>
    <row r="44" spans="1:2" s="401" customFormat="1" ht="15" customHeight="1" x14ac:dyDescent="0.25">
      <c r="A44" s="557" t="s">
        <v>220</v>
      </c>
      <c r="B44" s="557"/>
    </row>
    <row r="45" spans="1:2" s="401" customFormat="1" ht="15" customHeight="1" x14ac:dyDescent="0.25">
      <c r="A45" s="557" t="s">
        <v>221</v>
      </c>
      <c r="B45" s="557"/>
    </row>
    <row r="46" spans="1:2" s="401" customFormat="1" ht="15" customHeight="1" x14ac:dyDescent="0.25">
      <c r="A46" s="557" t="s">
        <v>222</v>
      </c>
      <c r="B46" s="557"/>
    </row>
    <row r="47" spans="1:2" s="401" customFormat="1" ht="15" customHeight="1" x14ac:dyDescent="0.25">
      <c r="A47" s="557" t="s">
        <v>223</v>
      </c>
      <c r="B47" s="557"/>
    </row>
    <row r="48" spans="1:2" s="401" customFormat="1" ht="15" customHeight="1" x14ac:dyDescent="0.25">
      <c r="A48" s="557" t="s">
        <v>224</v>
      </c>
      <c r="B48" s="557"/>
    </row>
    <row r="49" spans="1:2" s="401" customFormat="1" ht="15" customHeight="1" x14ac:dyDescent="0.25">
      <c r="A49" s="557" t="s">
        <v>225</v>
      </c>
      <c r="B49" s="557"/>
    </row>
    <row r="50" spans="1:2" s="401" customFormat="1" ht="15" customHeight="1" x14ac:dyDescent="0.25">
      <c r="A50" s="557" t="s">
        <v>226</v>
      </c>
      <c r="B50" s="557"/>
    </row>
    <row r="51" spans="1:2" s="401" customFormat="1" ht="15" customHeight="1" x14ac:dyDescent="0.25">
      <c r="A51" s="557" t="s">
        <v>227</v>
      </c>
      <c r="B51" s="557"/>
    </row>
    <row r="52" spans="1:2" s="401" customFormat="1" ht="15" customHeight="1" x14ac:dyDescent="0.25">
      <c r="A52" s="557" t="s">
        <v>228</v>
      </c>
      <c r="B52" s="557"/>
    </row>
    <row r="53" spans="1:2" s="401" customFormat="1" ht="15" customHeight="1" x14ac:dyDescent="0.25">
      <c r="A53" s="557" t="s">
        <v>229</v>
      </c>
      <c r="B53" s="557"/>
    </row>
    <row r="54" spans="1:2" s="401" customFormat="1" ht="15" customHeight="1" x14ac:dyDescent="0.25">
      <c r="A54" s="557" t="s">
        <v>230</v>
      </c>
      <c r="B54" s="557"/>
    </row>
    <row r="55" spans="1:2" s="401" customFormat="1" ht="15" customHeight="1" x14ac:dyDescent="0.25">
      <c r="A55" s="557" t="s">
        <v>231</v>
      </c>
      <c r="B55" s="557"/>
    </row>
    <row r="56" spans="1:2" s="401" customFormat="1" ht="15" customHeight="1" x14ac:dyDescent="0.25">
      <c r="A56" s="557" t="s">
        <v>232</v>
      </c>
      <c r="B56" s="557"/>
    </row>
    <row r="57" spans="1:2" s="401" customFormat="1" ht="15" customHeight="1" x14ac:dyDescent="0.25">
      <c r="A57" s="557" t="s">
        <v>233</v>
      </c>
      <c r="B57" s="557"/>
    </row>
    <row r="58" spans="1:2" s="401" customFormat="1" ht="15" customHeight="1" x14ac:dyDescent="0.25">
      <c r="A58" s="557" t="s">
        <v>234</v>
      </c>
      <c r="B58" s="557"/>
    </row>
    <row r="59" spans="1:2" s="401" customFormat="1" ht="15" customHeight="1" x14ac:dyDescent="0.25">
      <c r="A59" s="557" t="s">
        <v>235</v>
      </c>
      <c r="B59" s="557"/>
    </row>
    <row r="60" spans="1:2" s="401" customFormat="1" ht="15" customHeight="1" x14ac:dyDescent="0.25">
      <c r="A60" s="557" t="s">
        <v>236</v>
      </c>
      <c r="B60" s="557"/>
    </row>
    <row r="61" spans="1:2" s="401" customFormat="1" ht="15" customHeight="1" x14ac:dyDescent="0.25">
      <c r="A61" s="557" t="s">
        <v>237</v>
      </c>
      <c r="B61" s="557"/>
    </row>
    <row r="62" spans="1:2" s="401" customFormat="1" ht="15" customHeight="1" x14ac:dyDescent="0.25">
      <c r="A62" s="557" t="s">
        <v>238</v>
      </c>
      <c r="B62" s="557"/>
    </row>
    <row r="63" spans="1:2" s="401" customFormat="1" ht="15" customHeight="1" x14ac:dyDescent="0.25">
      <c r="A63" s="558" t="s">
        <v>239</v>
      </c>
      <c r="B63" s="558"/>
    </row>
    <row r="64" spans="1:2" s="401" customFormat="1" ht="15" customHeight="1" x14ac:dyDescent="0.25">
      <c r="A64" s="557" t="s">
        <v>240</v>
      </c>
      <c r="B64" s="557"/>
    </row>
    <row r="65" spans="1:2" s="401" customFormat="1" ht="15" customHeight="1" x14ac:dyDescent="0.25">
      <c r="A65" s="557" t="s">
        <v>241</v>
      </c>
      <c r="B65" s="557"/>
    </row>
    <row r="66" spans="1:2" s="401" customFormat="1" ht="15" customHeight="1" x14ac:dyDescent="0.25">
      <c r="A66" s="557" t="s">
        <v>242</v>
      </c>
      <c r="B66" s="557"/>
    </row>
    <row r="67" spans="1:2" s="401" customFormat="1" ht="15" customHeight="1" x14ac:dyDescent="0.25">
      <c r="A67" s="557" t="s">
        <v>243</v>
      </c>
      <c r="B67" s="557"/>
    </row>
    <row r="68" spans="1:2" s="401" customFormat="1" ht="15" customHeight="1" x14ac:dyDescent="0.25">
      <c r="A68" s="557" t="s">
        <v>244</v>
      </c>
      <c r="B68" s="557"/>
    </row>
    <row r="69" spans="1:2" s="401" customFormat="1" ht="15" customHeight="1" x14ac:dyDescent="0.25">
      <c r="A69" s="557" t="s">
        <v>245</v>
      </c>
      <c r="B69" s="557"/>
    </row>
    <row r="70" spans="1:2" s="401" customFormat="1" ht="15" customHeight="1" x14ac:dyDescent="0.25">
      <c r="A70" s="557" t="s">
        <v>246</v>
      </c>
      <c r="B70" s="557"/>
    </row>
    <row r="71" spans="1:2" s="401" customFormat="1" ht="15" customHeight="1" x14ac:dyDescent="0.25">
      <c r="A71" s="557" t="s">
        <v>247</v>
      </c>
      <c r="B71" s="557"/>
    </row>
    <row r="72" spans="1:2" s="401" customFormat="1" ht="15" customHeight="1" x14ac:dyDescent="0.25">
      <c r="A72" s="557" t="s">
        <v>248</v>
      </c>
      <c r="B72" s="557"/>
    </row>
    <row r="73" spans="1:2" s="401" customFormat="1" ht="15" customHeight="1" x14ac:dyDescent="0.25">
      <c r="A73" s="557" t="s">
        <v>249</v>
      </c>
      <c r="B73" s="557"/>
    </row>
    <row r="74" spans="1:2" s="401" customFormat="1" ht="15" customHeight="1" x14ac:dyDescent="0.25">
      <c r="A74" s="557" t="s">
        <v>250</v>
      </c>
      <c r="B74" s="557"/>
    </row>
    <row r="75" spans="1:2" s="401" customFormat="1" ht="15" customHeight="1" x14ac:dyDescent="0.25">
      <c r="A75" s="557" t="s">
        <v>251</v>
      </c>
      <c r="B75" s="557"/>
    </row>
    <row r="76" spans="1:2" s="401" customFormat="1" ht="15" customHeight="1" x14ac:dyDescent="0.25">
      <c r="A76" s="557" t="s">
        <v>252</v>
      </c>
      <c r="B76" s="557"/>
    </row>
    <row r="77" spans="1:2" s="401" customFormat="1" ht="15" customHeight="1" x14ac:dyDescent="0.25">
      <c r="A77" s="557" t="s">
        <v>253</v>
      </c>
      <c r="B77" s="557"/>
    </row>
    <row r="78" spans="1:2" s="401" customFormat="1" ht="15" customHeight="1" x14ac:dyDescent="0.25">
      <c r="A78" s="557" t="s">
        <v>254</v>
      </c>
      <c r="B78" s="557"/>
    </row>
    <row r="79" spans="1:2" s="401" customFormat="1" ht="15" customHeight="1" x14ac:dyDescent="0.25">
      <c r="A79" s="557" t="s">
        <v>255</v>
      </c>
      <c r="B79" s="557"/>
    </row>
    <row r="80" spans="1:2" s="401" customFormat="1" ht="15" customHeight="1" x14ac:dyDescent="0.25">
      <c r="A80" s="557" t="s">
        <v>256</v>
      </c>
      <c r="B80" s="557"/>
    </row>
    <row r="81" spans="1:2" s="401" customFormat="1" ht="15" customHeight="1" x14ac:dyDescent="0.25">
      <c r="A81" s="557" t="s">
        <v>257</v>
      </c>
      <c r="B81" s="557"/>
    </row>
    <row r="82" spans="1:2" s="401" customFormat="1" ht="15" customHeight="1" x14ac:dyDescent="0.25">
      <c r="A82" s="557" t="s">
        <v>258</v>
      </c>
      <c r="B82" s="557"/>
    </row>
    <row r="83" spans="1:2" s="401" customFormat="1" ht="15" customHeight="1" x14ac:dyDescent="0.25">
      <c r="A83" s="557" t="s">
        <v>259</v>
      </c>
      <c r="B83" s="557"/>
    </row>
    <row r="84" spans="1:2" s="401" customFormat="1" ht="15" customHeight="1" x14ac:dyDescent="0.25">
      <c r="A84" s="557" t="s">
        <v>260</v>
      </c>
      <c r="B84" s="557"/>
    </row>
    <row r="85" spans="1:2" s="401" customFormat="1" ht="15" customHeight="1" x14ac:dyDescent="0.25">
      <c r="A85" s="557" t="s">
        <v>261</v>
      </c>
      <c r="B85" s="557"/>
    </row>
    <row r="86" spans="1:2" s="401" customFormat="1" ht="15" customHeight="1" x14ac:dyDescent="0.25">
      <c r="A86" s="557" t="s">
        <v>262</v>
      </c>
      <c r="B86" s="557"/>
    </row>
    <row r="87" spans="1:2" s="401" customFormat="1" ht="15" customHeight="1" x14ac:dyDescent="0.25">
      <c r="A87" s="557" t="s">
        <v>263</v>
      </c>
      <c r="B87" s="557"/>
    </row>
    <row r="88" spans="1:2" s="401" customFormat="1" ht="15" customHeight="1" x14ac:dyDescent="0.25">
      <c r="A88" s="557" t="s">
        <v>264</v>
      </c>
      <c r="B88" s="557"/>
    </row>
    <row r="89" spans="1:2" s="401" customFormat="1" ht="15" customHeight="1" x14ac:dyDescent="0.25">
      <c r="A89" s="557" t="s">
        <v>265</v>
      </c>
      <c r="B89" s="557"/>
    </row>
    <row r="90" spans="1:2" s="401" customFormat="1" ht="15" customHeight="1" x14ac:dyDescent="0.25">
      <c r="A90" s="557" t="s">
        <v>266</v>
      </c>
      <c r="B90" s="557"/>
    </row>
    <row r="91" spans="1:2" s="401" customFormat="1" ht="15" customHeight="1" x14ac:dyDescent="0.25">
      <c r="A91" s="557" t="s">
        <v>267</v>
      </c>
      <c r="B91" s="557"/>
    </row>
    <row r="92" spans="1:2" s="401" customFormat="1" ht="15" customHeight="1" x14ac:dyDescent="0.25">
      <c r="A92" s="557" t="s">
        <v>268</v>
      </c>
      <c r="B92" s="557"/>
    </row>
    <row r="93" spans="1:2" s="401" customFormat="1" ht="15" customHeight="1" x14ac:dyDescent="0.25">
      <c r="A93" s="557" t="s">
        <v>269</v>
      </c>
      <c r="B93" s="557"/>
    </row>
    <row r="94" spans="1:2" s="401" customFormat="1" ht="15" customHeight="1" x14ac:dyDescent="0.25">
      <c r="A94" s="557" t="s">
        <v>270</v>
      </c>
      <c r="B94" s="557"/>
    </row>
    <row r="95" spans="1:2" s="401" customFormat="1" ht="15" customHeight="1" x14ac:dyDescent="0.25">
      <c r="A95" s="557" t="s">
        <v>271</v>
      </c>
      <c r="B95" s="557"/>
    </row>
    <row r="96" spans="1:2" s="401" customFormat="1" ht="15" customHeight="1" x14ac:dyDescent="0.25">
      <c r="A96" s="557" t="s">
        <v>272</v>
      </c>
      <c r="B96" s="557"/>
    </row>
    <row r="97" spans="1:6" s="401" customFormat="1" ht="15" customHeight="1" x14ac:dyDescent="0.25">
      <c r="A97" s="557" t="s">
        <v>287</v>
      </c>
      <c r="B97" s="557"/>
    </row>
    <row r="98" spans="1:6" s="401" customFormat="1" ht="15" customHeight="1" x14ac:dyDescent="0.25">
      <c r="A98" s="557" t="s">
        <v>273</v>
      </c>
      <c r="B98" s="557"/>
    </row>
    <row r="99" spans="1:6" s="401" customFormat="1" ht="14.25" customHeight="1" x14ac:dyDescent="0.25">
      <c r="A99" s="403" t="s">
        <v>288</v>
      </c>
      <c r="B99" s="403"/>
    </row>
    <row r="100" spans="1:6" s="401" customFormat="1" ht="15" customHeight="1" x14ac:dyDescent="0.25">
      <c r="A100" s="557" t="s">
        <v>295</v>
      </c>
      <c r="B100" s="557"/>
    </row>
    <row r="101" spans="1:6" s="401" customFormat="1" ht="15" customHeight="1" x14ac:dyDescent="0.25">
      <c r="A101" s="557" t="s">
        <v>274</v>
      </c>
      <c r="B101" s="557"/>
    </row>
    <row r="102" spans="1:6" s="401" customFormat="1" ht="15" customHeight="1" x14ac:dyDescent="0.25">
      <c r="A102" s="557" t="s">
        <v>275</v>
      </c>
      <c r="B102" s="557"/>
    </row>
    <row r="103" spans="1:6" s="401" customFormat="1" ht="20.25" customHeight="1" x14ac:dyDescent="0.2">
      <c r="A103" s="405" t="s">
        <v>290</v>
      </c>
    </row>
    <row r="104" spans="1:6" s="406" customFormat="1" ht="29.25" customHeight="1" x14ac:dyDescent="0.2">
      <c r="A104" s="559" t="s">
        <v>302</v>
      </c>
      <c r="B104" s="559"/>
      <c r="C104" s="559"/>
      <c r="D104" s="559"/>
    </row>
    <row r="105" spans="1:6" s="409" customFormat="1" ht="23.25" customHeight="1" x14ac:dyDescent="0.25">
      <c r="A105" s="407" t="s">
        <v>296</v>
      </c>
      <c r="B105" s="408">
        <v>6</v>
      </c>
      <c r="C105" s="409" t="s">
        <v>298</v>
      </c>
      <c r="E105" s="410"/>
    </row>
    <row r="106" spans="1:6" s="409" customFormat="1" ht="18.75" customHeight="1" x14ac:dyDescent="0.25">
      <c r="A106" s="411" t="s">
        <v>297</v>
      </c>
      <c r="B106" s="412">
        <v>12</v>
      </c>
      <c r="C106" s="560" t="s">
        <v>301</v>
      </c>
      <c r="D106" s="560"/>
      <c r="E106" s="560"/>
      <c r="F106" s="413"/>
    </row>
    <row r="107" spans="1:6" s="409" customFormat="1" ht="18.75" customHeight="1" x14ac:dyDescent="0.25">
      <c r="A107" s="411" t="s">
        <v>299</v>
      </c>
      <c r="B107" s="412" t="s">
        <v>300</v>
      </c>
      <c r="C107" s="414"/>
      <c r="D107" s="414"/>
      <c r="E107" s="414"/>
    </row>
    <row r="108" spans="1:6" s="401" customFormat="1" x14ac:dyDescent="0.2">
      <c r="A108" s="415"/>
    </row>
    <row r="109" spans="1:6" s="401" customFormat="1" x14ac:dyDescent="0.2">
      <c r="A109" s="415"/>
      <c r="B109" s="416"/>
    </row>
    <row r="110" spans="1:6" s="401" customFormat="1" x14ac:dyDescent="0.2">
      <c r="A110" s="415"/>
      <c r="B110" s="416"/>
    </row>
    <row r="111" spans="1:6" s="401" customFormat="1" x14ac:dyDescent="0.2"/>
    <row r="112" spans="1:6" s="401" customFormat="1" x14ac:dyDescent="0.2"/>
    <row r="113" spans="1:13" s="401" customFormat="1" x14ac:dyDescent="0.2"/>
    <row r="114" spans="1:13" s="401" customFormat="1" x14ac:dyDescent="0.2"/>
    <row r="115" spans="1:13" s="401" customFormat="1" x14ac:dyDescent="0.2"/>
    <row r="116" spans="1:13" s="401" customFormat="1" x14ac:dyDescent="0.2"/>
    <row r="117" spans="1:13" s="401" customFormat="1" x14ac:dyDescent="0.2"/>
    <row r="118" spans="1:13" s="401" customFormat="1" x14ac:dyDescent="0.2"/>
    <row r="119" spans="1:13" s="401" customFormat="1" x14ac:dyDescent="0.2"/>
    <row r="120" spans="1:13" s="401" customFormat="1" x14ac:dyDescent="0.2"/>
    <row r="121" spans="1:13" s="401" customFormat="1" x14ac:dyDescent="0.2"/>
    <row r="122" spans="1:13" x14ac:dyDescent="0.2">
      <c r="A122" s="401"/>
      <c r="B122" s="401"/>
      <c r="C122" s="401"/>
      <c r="D122" s="401"/>
      <c r="E122" s="401"/>
      <c r="F122" s="401"/>
    </row>
    <row r="123" spans="1:13" ht="63" customHeight="1" x14ac:dyDescent="0.2">
      <c r="A123" s="401"/>
      <c r="B123" s="401"/>
      <c r="C123" s="401"/>
      <c r="D123" s="401"/>
      <c r="E123" s="401"/>
      <c r="F123" s="401"/>
    </row>
    <row r="124" spans="1:13" ht="37.5" customHeight="1" x14ac:dyDescent="0.2">
      <c r="A124" s="561" t="s">
        <v>294</v>
      </c>
      <c r="B124" s="561"/>
      <c r="C124" s="561"/>
      <c r="D124" s="561"/>
      <c r="E124" s="561"/>
      <c r="F124" s="524"/>
      <c r="G124" s="524"/>
      <c r="H124" s="524"/>
      <c r="I124" s="524"/>
      <c r="J124" s="524"/>
      <c r="K124" s="524"/>
      <c r="L124" s="524"/>
      <c r="M124" s="524"/>
    </row>
    <row r="125" spans="1:13" ht="33" customHeight="1" x14ac:dyDescent="0.2">
      <c r="A125" s="552" t="s">
        <v>276</v>
      </c>
      <c r="B125" s="552"/>
      <c r="C125" s="552"/>
      <c r="D125" s="552"/>
      <c r="E125" s="552"/>
      <c r="F125" s="418"/>
      <c r="G125" s="418"/>
      <c r="H125" s="418"/>
      <c r="I125" s="418"/>
      <c r="J125" s="418"/>
      <c r="K125" s="418"/>
      <c r="L125" s="418"/>
      <c r="M125" s="418"/>
    </row>
    <row r="126" spans="1:13" ht="32.25" customHeight="1" x14ac:dyDescent="0.2">
      <c r="A126" s="552" t="s">
        <v>277</v>
      </c>
      <c r="B126" s="552"/>
      <c r="C126" s="552"/>
      <c r="D126" s="552"/>
      <c r="E126" s="552"/>
      <c r="F126" s="418"/>
      <c r="G126" s="418"/>
      <c r="H126" s="418"/>
      <c r="I126" s="418"/>
      <c r="J126" s="418"/>
      <c r="K126" s="418"/>
      <c r="L126" s="418"/>
      <c r="M126" s="418"/>
    </row>
    <row r="127" spans="1:13" ht="30.75" customHeight="1" x14ac:dyDescent="0.2">
      <c r="A127" s="552" t="s">
        <v>278</v>
      </c>
      <c r="B127" s="552"/>
      <c r="C127" s="552"/>
      <c r="D127" s="552"/>
      <c r="E127" s="552"/>
      <c r="F127" s="418"/>
      <c r="G127" s="418"/>
      <c r="H127" s="418"/>
      <c r="I127" s="418"/>
      <c r="J127" s="418"/>
      <c r="K127" s="418"/>
      <c r="L127" s="418"/>
      <c r="M127" s="418"/>
    </row>
    <row r="128" spans="1:13" x14ac:dyDescent="0.2">
      <c r="A128" s="401"/>
      <c r="B128" s="401"/>
      <c r="C128" s="401"/>
      <c r="D128" s="401"/>
      <c r="E128" s="401"/>
      <c r="F128" s="401"/>
      <c r="G128" s="401"/>
      <c r="H128" s="401"/>
      <c r="I128" s="401"/>
      <c r="J128" s="401"/>
      <c r="K128" s="401"/>
      <c r="L128" s="401"/>
      <c r="M128" s="401"/>
    </row>
  </sheetData>
  <mergeCells count="105">
    <mergeCell ref="A125:E125"/>
    <mergeCell ref="A100:B100"/>
    <mergeCell ref="A93:B93"/>
    <mergeCell ref="A94:B94"/>
    <mergeCell ref="A95:B95"/>
    <mergeCell ref="A96:B96"/>
    <mergeCell ref="A97:B97"/>
    <mergeCell ref="A98:B98"/>
    <mergeCell ref="A101:B101"/>
    <mergeCell ref="A102:B102"/>
    <mergeCell ref="A104:D104"/>
    <mergeCell ref="C106:E106"/>
    <mergeCell ref="A124:E124"/>
    <mergeCell ref="A87:B87"/>
    <mergeCell ref="A88:B88"/>
    <mergeCell ref="A89:B89"/>
    <mergeCell ref="A90:B90"/>
    <mergeCell ref="A91:B91"/>
    <mergeCell ref="A92:B92"/>
    <mergeCell ref="A81:B81"/>
    <mergeCell ref="A82:B82"/>
    <mergeCell ref="A83:B83"/>
    <mergeCell ref="A84:B84"/>
    <mergeCell ref="A85:B85"/>
    <mergeCell ref="A86:B86"/>
    <mergeCell ref="A75:B75"/>
    <mergeCell ref="A76:B76"/>
    <mergeCell ref="A77:B77"/>
    <mergeCell ref="A78:B78"/>
    <mergeCell ref="A79:B79"/>
    <mergeCell ref="A80:B80"/>
    <mergeCell ref="A69:B69"/>
    <mergeCell ref="A70:B70"/>
    <mergeCell ref="A71:B71"/>
    <mergeCell ref="A72:B72"/>
    <mergeCell ref="A73:B73"/>
    <mergeCell ref="A74:B74"/>
    <mergeCell ref="A63:B63"/>
    <mergeCell ref="A64:B64"/>
    <mergeCell ref="A65:B65"/>
    <mergeCell ref="A66:B66"/>
    <mergeCell ref="A67:B67"/>
    <mergeCell ref="A68:B68"/>
    <mergeCell ref="A57:B57"/>
    <mergeCell ref="A58:B58"/>
    <mergeCell ref="A59:B59"/>
    <mergeCell ref="A60:B60"/>
    <mergeCell ref="A61:B61"/>
    <mergeCell ref="A62:B62"/>
    <mergeCell ref="A51:B51"/>
    <mergeCell ref="A52:B52"/>
    <mergeCell ref="A53:B53"/>
    <mergeCell ref="A54:B54"/>
    <mergeCell ref="A55:B55"/>
    <mergeCell ref="A56:B56"/>
    <mergeCell ref="A45:B45"/>
    <mergeCell ref="A46:B46"/>
    <mergeCell ref="A47:B47"/>
    <mergeCell ref="A48:B48"/>
    <mergeCell ref="A49:B49"/>
    <mergeCell ref="A50:B50"/>
    <mergeCell ref="A39:B39"/>
    <mergeCell ref="A41:B41"/>
    <mergeCell ref="A42:B42"/>
    <mergeCell ref="A43:B43"/>
    <mergeCell ref="A44:B44"/>
    <mergeCell ref="A32:B32"/>
    <mergeCell ref="A33:B33"/>
    <mergeCell ref="A34:B34"/>
    <mergeCell ref="A35:B35"/>
    <mergeCell ref="A36:B36"/>
    <mergeCell ref="A37:B37"/>
    <mergeCell ref="A30:B30"/>
    <mergeCell ref="A31:B31"/>
    <mergeCell ref="A20:B20"/>
    <mergeCell ref="A21:B21"/>
    <mergeCell ref="A22:B22"/>
    <mergeCell ref="A23:B23"/>
    <mergeCell ref="A24:B24"/>
    <mergeCell ref="A25:B25"/>
    <mergeCell ref="A38:B38"/>
    <mergeCell ref="A126:E126"/>
    <mergeCell ref="A127:E127"/>
    <mergeCell ref="A1:E1"/>
    <mergeCell ref="A2:E2"/>
    <mergeCell ref="A3:E3"/>
    <mergeCell ref="A4:E4"/>
    <mergeCell ref="A6:E6"/>
    <mergeCell ref="A7:B7"/>
    <mergeCell ref="A14:B14"/>
    <mergeCell ref="A15:B15"/>
    <mergeCell ref="A16:B16"/>
    <mergeCell ref="A17:B17"/>
    <mergeCell ref="A18:B18"/>
    <mergeCell ref="A19:B19"/>
    <mergeCell ref="A8:B8"/>
    <mergeCell ref="A9:B9"/>
    <mergeCell ref="A10:B10"/>
    <mergeCell ref="A11:B11"/>
    <mergeCell ref="A12:B12"/>
    <mergeCell ref="A13:B13"/>
    <mergeCell ref="A26:B26"/>
    <mergeCell ref="A27:B27"/>
    <mergeCell ref="A28:B28"/>
    <mergeCell ref="A29:B29"/>
  </mergeCells>
  <pageMargins left="1.1811023622047243" right="0.1968503937007874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2"/>
  <sheetViews>
    <sheetView zoomScaleNormal="100" zoomScaleSheetLayoutView="100" workbookViewId="0">
      <selection sqref="A1:O1"/>
    </sheetView>
  </sheetViews>
  <sheetFormatPr defaultRowHeight="12.75" x14ac:dyDescent="0.2"/>
  <cols>
    <col min="1" max="3" width="2.42578125" style="4" customWidth="1"/>
    <col min="4" max="4" width="31.140625" style="4" customWidth="1"/>
    <col min="5" max="5" width="4.28515625" style="60" customWidth="1"/>
    <col min="6" max="6" width="3" style="33" customWidth="1"/>
    <col min="7" max="7" width="7" style="178" customWidth="1"/>
    <col min="8" max="10" width="8.7109375" style="4" customWidth="1"/>
    <col min="11" max="11" width="26.140625" style="4" customWidth="1"/>
    <col min="12" max="12" width="4.7109375" style="14" customWidth="1"/>
    <col min="13" max="13" width="4.7109375" style="310" customWidth="1"/>
    <col min="14" max="14" width="24.140625" style="1" customWidth="1"/>
    <col min="15" max="15" width="29" style="1" customWidth="1"/>
    <col min="16" max="16384" width="9.140625" style="1"/>
  </cols>
  <sheetData>
    <row r="1" spans="1:15" ht="14.25" customHeight="1" x14ac:dyDescent="0.2">
      <c r="A1" s="800" t="s">
        <v>171</v>
      </c>
      <c r="B1" s="800"/>
      <c r="C1" s="800"/>
      <c r="D1" s="800"/>
      <c r="E1" s="800"/>
      <c r="F1" s="800"/>
      <c r="G1" s="800"/>
      <c r="H1" s="800"/>
      <c r="I1" s="800"/>
      <c r="J1" s="800"/>
      <c r="K1" s="800"/>
      <c r="L1" s="800"/>
      <c r="M1" s="800"/>
      <c r="N1" s="800"/>
      <c r="O1" s="800"/>
    </row>
    <row r="2" spans="1:15" ht="14.25" customHeight="1" x14ac:dyDescent="0.2">
      <c r="A2" s="800" t="s">
        <v>303</v>
      </c>
      <c r="B2" s="801"/>
      <c r="C2" s="801"/>
      <c r="D2" s="801"/>
      <c r="E2" s="801"/>
      <c r="F2" s="801"/>
      <c r="G2" s="801"/>
      <c r="H2" s="801"/>
      <c r="I2" s="801"/>
      <c r="J2" s="801"/>
      <c r="K2" s="801"/>
      <c r="L2" s="801"/>
      <c r="M2" s="801"/>
      <c r="N2" s="801"/>
      <c r="O2" s="801"/>
    </row>
    <row r="3" spans="1:15" ht="12.75" customHeight="1" thickBot="1" x14ac:dyDescent="0.25">
      <c r="A3" s="179"/>
      <c r="B3" s="179"/>
      <c r="C3" s="569"/>
      <c r="D3" s="569"/>
      <c r="E3" s="569"/>
      <c r="F3" s="569"/>
      <c r="G3" s="569"/>
      <c r="H3" s="569"/>
      <c r="I3" s="569"/>
      <c r="J3" s="569"/>
      <c r="K3" s="569"/>
      <c r="L3" s="569"/>
    </row>
    <row r="4" spans="1:15" ht="15.75" customHeight="1" x14ac:dyDescent="0.2">
      <c r="A4" s="578" t="s">
        <v>12</v>
      </c>
      <c r="B4" s="581" t="s">
        <v>14</v>
      </c>
      <c r="C4" s="581" t="s">
        <v>15</v>
      </c>
      <c r="D4" s="589" t="s">
        <v>29</v>
      </c>
      <c r="E4" s="586" t="s">
        <v>16</v>
      </c>
      <c r="F4" s="572" t="s">
        <v>17</v>
      </c>
      <c r="G4" s="575" t="s">
        <v>18</v>
      </c>
      <c r="H4" s="824" t="s">
        <v>151</v>
      </c>
      <c r="I4" s="825"/>
      <c r="J4" s="825"/>
      <c r="K4" s="594" t="s">
        <v>166</v>
      </c>
      <c r="L4" s="595"/>
      <c r="M4" s="595"/>
      <c r="N4" s="562" t="s">
        <v>167</v>
      </c>
      <c r="O4" s="811" t="s">
        <v>168</v>
      </c>
    </row>
    <row r="5" spans="1:15" ht="54.75" customHeight="1" x14ac:dyDescent="0.2">
      <c r="A5" s="579"/>
      <c r="B5" s="582"/>
      <c r="C5" s="582"/>
      <c r="D5" s="590"/>
      <c r="E5" s="587"/>
      <c r="F5" s="573"/>
      <c r="G5" s="576"/>
      <c r="H5" s="584" t="s">
        <v>152</v>
      </c>
      <c r="I5" s="820" t="s">
        <v>153</v>
      </c>
      <c r="J5" s="822" t="s">
        <v>154</v>
      </c>
      <c r="K5" s="570" t="s">
        <v>29</v>
      </c>
      <c r="L5" s="592" t="s">
        <v>169</v>
      </c>
      <c r="M5" s="814" t="s">
        <v>170</v>
      </c>
      <c r="N5" s="563"/>
      <c r="O5" s="812"/>
    </row>
    <row r="6" spans="1:15" ht="42.75" customHeight="1" thickBot="1" x14ac:dyDescent="0.25">
      <c r="A6" s="580"/>
      <c r="B6" s="583"/>
      <c r="C6" s="583"/>
      <c r="D6" s="591"/>
      <c r="E6" s="588"/>
      <c r="F6" s="574"/>
      <c r="G6" s="577"/>
      <c r="H6" s="585"/>
      <c r="I6" s="821"/>
      <c r="J6" s="823"/>
      <c r="K6" s="571"/>
      <c r="L6" s="593"/>
      <c r="M6" s="815"/>
      <c r="N6" s="564"/>
      <c r="O6" s="813"/>
    </row>
    <row r="7" spans="1:15" ht="52.5" customHeight="1" x14ac:dyDescent="0.2">
      <c r="A7" s="596" t="s">
        <v>19</v>
      </c>
      <c r="B7" s="599" t="s">
        <v>47</v>
      </c>
      <c r="C7" s="599"/>
      <c r="D7" s="599"/>
      <c r="E7" s="599"/>
      <c r="F7" s="599"/>
      <c r="G7" s="599"/>
      <c r="H7" s="599"/>
      <c r="I7" s="599"/>
      <c r="J7" s="600"/>
      <c r="K7" s="222" t="s">
        <v>177</v>
      </c>
      <c r="L7" s="237">
        <v>85</v>
      </c>
      <c r="M7" s="311">
        <v>82.3</v>
      </c>
      <c r="N7" s="234"/>
      <c r="O7" s="308" t="s">
        <v>172</v>
      </c>
    </row>
    <row r="8" spans="1:15" ht="42" customHeight="1" x14ac:dyDescent="0.2">
      <c r="A8" s="597"/>
      <c r="B8" s="218"/>
      <c r="C8" s="218"/>
      <c r="D8" s="218"/>
      <c r="E8" s="218"/>
      <c r="F8" s="218"/>
      <c r="G8" s="218"/>
      <c r="H8" s="218"/>
      <c r="I8" s="218"/>
      <c r="J8" s="219"/>
      <c r="K8" s="223" t="s">
        <v>159</v>
      </c>
      <c r="L8" s="238">
        <v>5.5</v>
      </c>
      <c r="M8" s="312">
        <v>5.5</v>
      </c>
      <c r="N8" s="235"/>
      <c r="O8" s="231"/>
    </row>
    <row r="9" spans="1:15" ht="54" customHeight="1" x14ac:dyDescent="0.2">
      <c r="A9" s="597"/>
      <c r="B9" s="218"/>
      <c r="C9" s="218"/>
      <c r="D9" s="218"/>
      <c r="E9" s="218"/>
      <c r="F9" s="218"/>
      <c r="G9" s="218"/>
      <c r="H9" s="218"/>
      <c r="I9" s="218"/>
      <c r="J9" s="219"/>
      <c r="K9" s="224" t="s">
        <v>160</v>
      </c>
      <c r="L9" s="239">
        <v>29</v>
      </c>
      <c r="M9" s="312">
        <v>28.15</v>
      </c>
      <c r="N9" s="235"/>
      <c r="O9" s="231"/>
    </row>
    <row r="10" spans="1:15" ht="55.5" customHeight="1" x14ac:dyDescent="0.2">
      <c r="A10" s="597"/>
      <c r="B10" s="218"/>
      <c r="C10" s="218"/>
      <c r="D10" s="218"/>
      <c r="E10" s="218"/>
      <c r="F10" s="218"/>
      <c r="G10" s="218"/>
      <c r="H10" s="218"/>
      <c r="I10" s="218"/>
      <c r="J10" s="219"/>
      <c r="K10" s="223" t="s">
        <v>161</v>
      </c>
      <c r="L10" s="238">
        <v>23</v>
      </c>
      <c r="M10" s="371">
        <v>42.2</v>
      </c>
      <c r="N10" s="372" t="s">
        <v>279</v>
      </c>
      <c r="O10" s="309"/>
    </row>
    <row r="11" spans="1:15" ht="54" customHeight="1" x14ac:dyDescent="0.2">
      <c r="A11" s="597"/>
      <c r="B11" s="218"/>
      <c r="C11" s="218"/>
      <c r="D11" s="218"/>
      <c r="E11" s="218"/>
      <c r="F11" s="218"/>
      <c r="G11" s="218"/>
      <c r="H11" s="218"/>
      <c r="I11" s="218"/>
      <c r="J11" s="219"/>
      <c r="K11" s="224" t="s">
        <v>162</v>
      </c>
      <c r="L11" s="239">
        <v>245</v>
      </c>
      <c r="M11" s="371">
        <v>310</v>
      </c>
      <c r="N11" s="393" t="s">
        <v>282</v>
      </c>
      <c r="O11" s="232"/>
    </row>
    <row r="12" spans="1:15" ht="54.75" customHeight="1" thickBot="1" x14ac:dyDescent="0.25">
      <c r="A12" s="598"/>
      <c r="B12" s="220"/>
      <c r="C12" s="220"/>
      <c r="D12" s="220"/>
      <c r="E12" s="220"/>
      <c r="F12" s="220"/>
      <c r="G12" s="220"/>
      <c r="H12" s="220"/>
      <c r="I12" s="220"/>
      <c r="J12" s="221"/>
      <c r="K12" s="225" t="s">
        <v>163</v>
      </c>
      <c r="L12" s="240">
        <v>180</v>
      </c>
      <c r="M12" s="373">
        <v>210</v>
      </c>
      <c r="N12" s="374" t="s">
        <v>283</v>
      </c>
      <c r="O12" s="233"/>
    </row>
    <row r="13" spans="1:15" ht="15" customHeight="1" thickBot="1" x14ac:dyDescent="0.25">
      <c r="A13" s="352" t="s">
        <v>19</v>
      </c>
      <c r="B13" s="41" t="s">
        <v>19</v>
      </c>
      <c r="C13" s="819" t="s">
        <v>127</v>
      </c>
      <c r="D13" s="809"/>
      <c r="E13" s="809"/>
      <c r="F13" s="809"/>
      <c r="G13" s="809"/>
      <c r="H13" s="809"/>
      <c r="I13" s="809"/>
      <c r="J13" s="809"/>
      <c r="K13" s="809"/>
      <c r="L13" s="809"/>
      <c r="M13" s="809"/>
      <c r="N13" s="809"/>
      <c r="O13" s="810"/>
    </row>
    <row r="14" spans="1:15" ht="21" customHeight="1" x14ac:dyDescent="0.2">
      <c r="A14" s="266" t="s">
        <v>19</v>
      </c>
      <c r="B14" s="12" t="s">
        <v>19</v>
      </c>
      <c r="C14" s="270" t="s">
        <v>19</v>
      </c>
      <c r="D14" s="774" t="s">
        <v>106</v>
      </c>
      <c r="E14" s="601"/>
      <c r="F14" s="487" t="s">
        <v>37</v>
      </c>
      <c r="G14" s="73" t="s">
        <v>20</v>
      </c>
      <c r="H14" s="88">
        <v>68134.3</v>
      </c>
      <c r="I14" s="134">
        <v>68985.2</v>
      </c>
      <c r="J14" s="135">
        <v>68301.8</v>
      </c>
      <c r="K14" s="30"/>
      <c r="L14" s="247"/>
      <c r="M14" s="242"/>
      <c r="N14" s="828"/>
      <c r="O14" s="242"/>
    </row>
    <row r="15" spans="1:15" ht="21" customHeight="1" x14ac:dyDescent="0.2">
      <c r="A15" s="267"/>
      <c r="B15" s="269"/>
      <c r="C15" s="271"/>
      <c r="D15" s="775"/>
      <c r="E15" s="602"/>
      <c r="F15" s="273"/>
      <c r="G15" s="74" t="s">
        <v>85</v>
      </c>
      <c r="H15" s="109">
        <v>16604.3</v>
      </c>
      <c r="I15" s="114">
        <v>16161.6</v>
      </c>
      <c r="J15" s="188">
        <v>14477.84</v>
      </c>
      <c r="K15" s="31" t="s">
        <v>55</v>
      </c>
      <c r="L15" s="248">
        <f>43+1</f>
        <v>44</v>
      </c>
      <c r="M15" s="243">
        <v>44</v>
      </c>
      <c r="N15" s="829"/>
      <c r="O15" s="243"/>
    </row>
    <row r="16" spans="1:15" ht="30.75" customHeight="1" x14ac:dyDescent="0.2">
      <c r="A16" s="267"/>
      <c r="B16" s="269"/>
      <c r="C16" s="271"/>
      <c r="D16" s="174" t="s">
        <v>73</v>
      </c>
      <c r="E16" s="602"/>
      <c r="F16" s="273"/>
      <c r="G16" s="71" t="s">
        <v>23</v>
      </c>
      <c r="H16" s="96">
        <v>100875.8</v>
      </c>
      <c r="I16" s="113">
        <v>101318.39999999999</v>
      </c>
      <c r="J16" s="113">
        <v>101299.1</v>
      </c>
      <c r="K16" s="241" t="s">
        <v>83</v>
      </c>
      <c r="L16" s="249">
        <v>7.48</v>
      </c>
      <c r="M16" s="244">
        <v>8.86</v>
      </c>
      <c r="N16" s="316" t="s">
        <v>280</v>
      </c>
      <c r="O16" s="244"/>
    </row>
    <row r="17" spans="1:15" ht="21" customHeight="1" x14ac:dyDescent="0.2">
      <c r="A17" s="267"/>
      <c r="B17" s="269"/>
      <c r="C17" s="271"/>
      <c r="D17" s="776" t="s">
        <v>74</v>
      </c>
      <c r="E17" s="602"/>
      <c r="F17" s="273"/>
      <c r="G17" s="71" t="s">
        <v>23</v>
      </c>
      <c r="H17" s="97">
        <v>2661.8</v>
      </c>
      <c r="I17" s="131">
        <v>2661.8</v>
      </c>
      <c r="J17" s="131">
        <v>2661.8</v>
      </c>
      <c r="K17" s="31" t="s">
        <v>134</v>
      </c>
      <c r="L17" s="248">
        <v>8</v>
      </c>
      <c r="M17" s="243">
        <v>8</v>
      </c>
      <c r="N17" s="248"/>
      <c r="O17" s="243"/>
    </row>
    <row r="18" spans="1:15" ht="21" customHeight="1" thickBot="1" x14ac:dyDescent="0.25">
      <c r="A18" s="268"/>
      <c r="B18" s="17"/>
      <c r="C18" s="272"/>
      <c r="D18" s="777"/>
      <c r="E18" s="603"/>
      <c r="F18" s="274"/>
      <c r="G18" s="488" t="s">
        <v>13</v>
      </c>
      <c r="H18" s="475">
        <v>160</v>
      </c>
      <c r="I18" s="476">
        <v>160</v>
      </c>
      <c r="J18" s="489">
        <v>149.30000000000001</v>
      </c>
      <c r="K18" s="422" t="s">
        <v>135</v>
      </c>
      <c r="L18" s="275">
        <v>1</v>
      </c>
      <c r="M18" s="276">
        <v>1</v>
      </c>
      <c r="N18" s="275"/>
      <c r="O18" s="276"/>
    </row>
    <row r="19" spans="1:15" ht="27.75" customHeight="1" x14ac:dyDescent="0.2">
      <c r="A19" s="267"/>
      <c r="B19" s="269"/>
      <c r="C19" s="271"/>
      <c r="D19" s="779" t="s">
        <v>75</v>
      </c>
      <c r="E19" s="602" t="s">
        <v>292</v>
      </c>
      <c r="F19" s="273"/>
      <c r="G19" s="48"/>
      <c r="H19" s="107"/>
      <c r="I19" s="131"/>
      <c r="J19" s="131"/>
      <c r="K19" s="423" t="s">
        <v>124</v>
      </c>
      <c r="L19" s="248">
        <v>17.64</v>
      </c>
      <c r="M19" s="243">
        <v>18.18</v>
      </c>
      <c r="N19" s="491"/>
      <c r="O19" s="242"/>
    </row>
    <row r="20" spans="1:15" ht="16.5" customHeight="1" x14ac:dyDescent="0.2">
      <c r="A20" s="267"/>
      <c r="B20" s="269"/>
      <c r="C20" s="271"/>
      <c r="D20" s="780"/>
      <c r="E20" s="602"/>
      <c r="F20" s="273"/>
      <c r="G20" s="48"/>
      <c r="H20" s="108"/>
      <c r="I20" s="131"/>
      <c r="J20" s="189"/>
      <c r="K20" s="513" t="s">
        <v>68</v>
      </c>
      <c r="L20" s="514">
        <v>12</v>
      </c>
      <c r="M20" s="515">
        <v>13</v>
      </c>
      <c r="N20" s="604" t="s">
        <v>304</v>
      </c>
      <c r="O20" s="605"/>
    </row>
    <row r="21" spans="1:15" ht="25.5" customHeight="1" x14ac:dyDescent="0.2">
      <c r="A21" s="267"/>
      <c r="B21" s="269"/>
      <c r="C21" s="271"/>
      <c r="D21" s="781"/>
      <c r="E21" s="602"/>
      <c r="F21" s="273"/>
      <c r="G21" s="175"/>
      <c r="H21" s="108"/>
      <c r="I21" s="131"/>
      <c r="J21" s="189"/>
      <c r="K21" s="516" t="s">
        <v>57</v>
      </c>
      <c r="L21" s="249">
        <v>1</v>
      </c>
      <c r="M21" s="396">
        <v>0</v>
      </c>
      <c r="N21" s="606"/>
      <c r="O21" s="607"/>
    </row>
    <row r="22" spans="1:15" ht="16.5" customHeight="1" x14ac:dyDescent="0.2">
      <c r="A22" s="267"/>
      <c r="B22" s="269"/>
      <c r="C22" s="271"/>
      <c r="D22" s="492"/>
      <c r="E22" s="602"/>
      <c r="F22" s="273"/>
      <c r="G22" s="175"/>
      <c r="H22" s="108"/>
      <c r="I22" s="131"/>
      <c r="J22" s="131"/>
      <c r="K22" s="366" t="s">
        <v>125</v>
      </c>
      <c r="L22" s="248">
        <v>4</v>
      </c>
      <c r="M22" s="243">
        <v>4</v>
      </c>
      <c r="N22" s="517"/>
      <c r="O22" s="512"/>
    </row>
    <row r="23" spans="1:15" ht="27" customHeight="1" x14ac:dyDescent="0.2">
      <c r="A23" s="267"/>
      <c r="B23" s="269"/>
      <c r="C23" s="271"/>
      <c r="D23" s="781" t="s">
        <v>139</v>
      </c>
      <c r="E23" s="602"/>
      <c r="F23" s="273"/>
      <c r="G23" s="48"/>
      <c r="H23" s="80"/>
      <c r="I23" s="112"/>
      <c r="J23" s="112"/>
      <c r="K23" s="395" t="s">
        <v>124</v>
      </c>
      <c r="L23" s="249">
        <v>3.74</v>
      </c>
      <c r="M23" s="244">
        <v>4.8899999999999997</v>
      </c>
      <c r="N23" s="316" t="s">
        <v>293</v>
      </c>
      <c r="O23" s="244"/>
    </row>
    <row r="24" spans="1:15" ht="14.25" customHeight="1" x14ac:dyDescent="0.2">
      <c r="A24" s="267"/>
      <c r="B24" s="269"/>
      <c r="C24" s="271"/>
      <c r="D24" s="776"/>
      <c r="E24" s="602"/>
      <c r="F24" s="273"/>
      <c r="G24" s="48"/>
      <c r="H24" s="80"/>
      <c r="I24" s="112"/>
      <c r="J24" s="117"/>
      <c r="K24" s="423" t="s">
        <v>55</v>
      </c>
      <c r="L24" s="248">
        <v>6</v>
      </c>
      <c r="M24" s="243">
        <v>6</v>
      </c>
      <c r="N24" s="248"/>
      <c r="O24" s="465"/>
    </row>
    <row r="25" spans="1:15" ht="14.25" customHeight="1" x14ac:dyDescent="0.2">
      <c r="A25" s="267"/>
      <c r="B25" s="269"/>
      <c r="C25" s="271"/>
      <c r="D25" s="778" t="s">
        <v>78</v>
      </c>
      <c r="E25" s="602"/>
      <c r="F25" s="273"/>
      <c r="G25" s="48"/>
      <c r="H25" s="80"/>
      <c r="I25" s="112"/>
      <c r="J25" s="112"/>
      <c r="K25" s="791" t="s">
        <v>65</v>
      </c>
      <c r="L25" s="826">
        <v>4</v>
      </c>
      <c r="M25" s="784">
        <v>7.6</v>
      </c>
      <c r="N25" s="567"/>
      <c r="O25" s="565"/>
    </row>
    <row r="26" spans="1:15" ht="14.25" customHeight="1" x14ac:dyDescent="0.2">
      <c r="A26" s="267"/>
      <c r="B26" s="269"/>
      <c r="C26" s="271"/>
      <c r="D26" s="778"/>
      <c r="E26" s="602"/>
      <c r="F26" s="273"/>
      <c r="G26" s="175"/>
      <c r="H26" s="80"/>
      <c r="I26" s="112"/>
      <c r="J26" s="112"/>
      <c r="K26" s="792"/>
      <c r="L26" s="827"/>
      <c r="M26" s="785"/>
      <c r="N26" s="568"/>
      <c r="O26" s="566"/>
    </row>
    <row r="27" spans="1:15" ht="30.75" customHeight="1" x14ac:dyDescent="0.2">
      <c r="A27" s="267"/>
      <c r="B27" s="269"/>
      <c r="C27" s="271"/>
      <c r="D27" s="398" t="s">
        <v>79</v>
      </c>
      <c r="E27" s="602"/>
      <c r="F27" s="273"/>
      <c r="G27" s="48"/>
      <c r="H27" s="80"/>
      <c r="I27" s="112"/>
      <c r="J27" s="112"/>
      <c r="K27" s="72" t="s">
        <v>56</v>
      </c>
      <c r="L27" s="250">
        <v>180</v>
      </c>
      <c r="M27" s="394">
        <v>155</v>
      </c>
      <c r="N27" s="391"/>
      <c r="O27" s="397" t="s">
        <v>305</v>
      </c>
    </row>
    <row r="28" spans="1:15" ht="28.5" customHeight="1" x14ac:dyDescent="0.2">
      <c r="A28" s="267"/>
      <c r="B28" s="269"/>
      <c r="C28" s="271"/>
      <c r="D28" s="790" t="s">
        <v>80</v>
      </c>
      <c r="E28" s="602"/>
      <c r="F28" s="273"/>
      <c r="G28" s="47"/>
      <c r="H28" s="79"/>
      <c r="I28" s="111"/>
      <c r="J28" s="111"/>
      <c r="K28" s="788" t="s">
        <v>86</v>
      </c>
      <c r="L28" s="251">
        <v>145</v>
      </c>
      <c r="M28" s="375">
        <v>380</v>
      </c>
      <c r="N28" s="830" t="s">
        <v>284</v>
      </c>
      <c r="O28" s="245"/>
    </row>
    <row r="29" spans="1:15" ht="13.5" thickBot="1" x14ac:dyDescent="0.25">
      <c r="A29" s="268"/>
      <c r="B29" s="17"/>
      <c r="C29" s="272"/>
      <c r="D29" s="718"/>
      <c r="E29" s="603"/>
      <c r="F29" s="274"/>
      <c r="G29" s="87" t="s">
        <v>21</v>
      </c>
      <c r="H29" s="81">
        <f>SUM(H14:H28)</f>
        <v>188436.2</v>
      </c>
      <c r="I29" s="81">
        <f>SUM(I14:I28)</f>
        <v>189287</v>
      </c>
      <c r="J29" s="81">
        <f>SUM(J14:J28)</f>
        <v>186889.83999999997</v>
      </c>
      <c r="K29" s="789"/>
      <c r="L29" s="252"/>
      <c r="M29" s="392"/>
      <c r="N29" s="831"/>
      <c r="O29" s="246"/>
    </row>
    <row r="30" spans="1:15" ht="38.25" customHeight="1" x14ac:dyDescent="0.2">
      <c r="A30" s="343" t="s">
        <v>19</v>
      </c>
      <c r="B30" s="350" t="s">
        <v>19</v>
      </c>
      <c r="C30" s="339" t="s">
        <v>22</v>
      </c>
      <c r="D30" s="721" t="s">
        <v>76</v>
      </c>
      <c r="E30" s="622"/>
      <c r="F30" s="712">
        <v>2</v>
      </c>
      <c r="G30" s="46" t="s">
        <v>23</v>
      </c>
      <c r="H30" s="83">
        <v>51.9</v>
      </c>
      <c r="I30" s="132">
        <v>51.9</v>
      </c>
      <c r="J30" s="132">
        <v>51.9</v>
      </c>
      <c r="K30" s="664" t="s">
        <v>63</v>
      </c>
      <c r="L30" s="247">
        <v>1</v>
      </c>
      <c r="M30" s="242">
        <v>1</v>
      </c>
      <c r="N30" s="247"/>
      <c r="O30" s="242"/>
    </row>
    <row r="31" spans="1:15" ht="14.25" customHeight="1" thickBot="1" x14ac:dyDescent="0.25">
      <c r="A31" s="344"/>
      <c r="B31" s="17"/>
      <c r="C31" s="346"/>
      <c r="D31" s="722"/>
      <c r="E31" s="623"/>
      <c r="F31" s="713"/>
      <c r="G31" s="87" t="s">
        <v>21</v>
      </c>
      <c r="H31" s="84">
        <f>H30</f>
        <v>51.9</v>
      </c>
      <c r="I31" s="85">
        <f>SUM(I30:I30)</f>
        <v>51.9</v>
      </c>
      <c r="J31" s="85">
        <f>SUM(J30:J30)</f>
        <v>51.9</v>
      </c>
      <c r="K31" s="665"/>
      <c r="L31" s="252"/>
      <c r="M31" s="246"/>
      <c r="N31" s="252"/>
      <c r="O31" s="246"/>
    </row>
    <row r="32" spans="1:15" ht="27" customHeight="1" x14ac:dyDescent="0.2">
      <c r="A32" s="343" t="s">
        <v>19</v>
      </c>
      <c r="B32" s="350" t="s">
        <v>19</v>
      </c>
      <c r="C32" s="339" t="s">
        <v>24</v>
      </c>
      <c r="D32" s="721" t="s">
        <v>77</v>
      </c>
      <c r="E32" s="689"/>
      <c r="F32" s="712">
        <v>2</v>
      </c>
      <c r="G32" s="46" t="s">
        <v>23</v>
      </c>
      <c r="H32" s="83">
        <v>172.1</v>
      </c>
      <c r="I32" s="132">
        <v>172.1</v>
      </c>
      <c r="J32" s="132">
        <v>172.1</v>
      </c>
      <c r="K32" s="664" t="s">
        <v>64</v>
      </c>
      <c r="L32" s="710">
        <v>2.83</v>
      </c>
      <c r="M32" s="786">
        <v>2.83</v>
      </c>
      <c r="N32" s="710"/>
      <c r="O32" s="816"/>
    </row>
    <row r="33" spans="1:15" ht="15" customHeight="1" thickBot="1" x14ac:dyDescent="0.25">
      <c r="A33" s="344"/>
      <c r="B33" s="17"/>
      <c r="C33" s="346"/>
      <c r="D33" s="722"/>
      <c r="E33" s="690"/>
      <c r="F33" s="713"/>
      <c r="G33" s="87" t="s">
        <v>21</v>
      </c>
      <c r="H33" s="84">
        <f>H32</f>
        <v>172.1</v>
      </c>
      <c r="I33" s="85">
        <f>SUM(I32:I32)</f>
        <v>172.1</v>
      </c>
      <c r="J33" s="85">
        <f>SUM(J32:J32)</f>
        <v>172.1</v>
      </c>
      <c r="K33" s="665"/>
      <c r="L33" s="711"/>
      <c r="M33" s="787"/>
      <c r="N33" s="711"/>
      <c r="O33" s="817"/>
    </row>
    <row r="34" spans="1:15" ht="38.25" customHeight="1" x14ac:dyDescent="0.2">
      <c r="A34" s="772" t="s">
        <v>19</v>
      </c>
      <c r="B34" s="616" t="s">
        <v>19</v>
      </c>
      <c r="C34" s="626" t="s">
        <v>26</v>
      </c>
      <c r="D34" s="745" t="s">
        <v>112</v>
      </c>
      <c r="E34" s="689"/>
      <c r="F34" s="712">
        <v>2</v>
      </c>
      <c r="G34" s="381" t="s">
        <v>23</v>
      </c>
      <c r="H34" s="100">
        <v>8.5</v>
      </c>
      <c r="I34" s="141">
        <v>8.5</v>
      </c>
      <c r="J34" s="138">
        <v>8.5</v>
      </c>
      <c r="K34" s="664" t="s">
        <v>64</v>
      </c>
      <c r="L34" s="710">
        <v>2.83</v>
      </c>
      <c r="M34" s="729">
        <v>0.14000000000000001</v>
      </c>
      <c r="N34" s="437"/>
      <c r="O34" s="632" t="s">
        <v>306</v>
      </c>
    </row>
    <row r="35" spans="1:15" ht="32.25" customHeight="1" x14ac:dyDescent="0.2">
      <c r="A35" s="773"/>
      <c r="B35" s="744"/>
      <c r="C35" s="716"/>
      <c r="D35" s="746"/>
      <c r="E35" s="782"/>
      <c r="F35" s="783"/>
      <c r="G35" s="47"/>
      <c r="H35" s="86"/>
      <c r="I35" s="111"/>
      <c r="J35" s="111"/>
      <c r="K35" s="793"/>
      <c r="L35" s="794"/>
      <c r="M35" s="730"/>
      <c r="N35" s="438"/>
      <c r="O35" s="818"/>
    </row>
    <row r="36" spans="1:15" ht="13.5" customHeight="1" thickBot="1" x14ac:dyDescent="0.25">
      <c r="A36" s="344"/>
      <c r="B36" s="17"/>
      <c r="C36" s="346"/>
      <c r="D36" s="747"/>
      <c r="E36" s="690"/>
      <c r="F36" s="713"/>
      <c r="G36" s="87" t="s">
        <v>21</v>
      </c>
      <c r="H36" s="84">
        <f>SUM(H34:H35)</f>
        <v>8.5</v>
      </c>
      <c r="I36" s="85">
        <f>SUM(I34:I35)</f>
        <v>8.5</v>
      </c>
      <c r="J36" s="85">
        <f>SUM(J34:J35)</f>
        <v>8.5</v>
      </c>
      <c r="K36" s="665"/>
      <c r="L36" s="711"/>
      <c r="M36" s="731"/>
      <c r="N36" s="439"/>
      <c r="O36" s="633"/>
    </row>
    <row r="37" spans="1:15" ht="14.25" customHeight="1" thickBot="1" x14ac:dyDescent="0.25">
      <c r="A37" s="344" t="s">
        <v>19</v>
      </c>
      <c r="B37" s="226" t="s">
        <v>19</v>
      </c>
      <c r="C37" s="741" t="s">
        <v>25</v>
      </c>
      <c r="D37" s="742"/>
      <c r="E37" s="742"/>
      <c r="F37" s="742"/>
      <c r="G37" s="743"/>
      <c r="H37" s="362">
        <f>H36+H33+H31+H29</f>
        <v>188668.7</v>
      </c>
      <c r="I37" s="24">
        <f>I36+I33+I31+I29</f>
        <v>189519.5</v>
      </c>
      <c r="J37" s="363">
        <f>J36+J33+J31+J29</f>
        <v>187122.33999999997</v>
      </c>
      <c r="K37" s="802"/>
      <c r="L37" s="803"/>
      <c r="M37" s="803"/>
      <c r="N37" s="803"/>
      <c r="O37" s="804"/>
    </row>
    <row r="38" spans="1:15" ht="14.25" customHeight="1" thickBot="1" x14ac:dyDescent="0.25">
      <c r="A38" s="11" t="s">
        <v>19</v>
      </c>
      <c r="B38" s="13" t="s">
        <v>22</v>
      </c>
      <c r="C38" s="640" t="s">
        <v>113</v>
      </c>
      <c r="D38" s="641"/>
      <c r="E38" s="641"/>
      <c r="F38" s="641"/>
      <c r="G38" s="641"/>
      <c r="H38" s="641"/>
      <c r="I38" s="641"/>
      <c r="J38" s="641"/>
      <c r="K38" s="641"/>
      <c r="L38" s="641"/>
      <c r="M38" s="641"/>
      <c r="N38" s="641"/>
      <c r="O38" s="642"/>
    </row>
    <row r="39" spans="1:15" ht="30" customHeight="1" x14ac:dyDescent="0.2">
      <c r="A39" s="428" t="s">
        <v>19</v>
      </c>
      <c r="B39" s="616" t="s">
        <v>22</v>
      </c>
      <c r="C39" s="618" t="s">
        <v>19</v>
      </c>
      <c r="D39" s="620" t="s">
        <v>84</v>
      </c>
      <c r="E39" s="622"/>
      <c r="F39" s="624">
        <v>2</v>
      </c>
      <c r="G39" s="9" t="s">
        <v>20</v>
      </c>
      <c r="H39" s="88">
        <v>65.400000000000006</v>
      </c>
      <c r="I39" s="135">
        <v>65.400000000000006</v>
      </c>
      <c r="J39" s="135">
        <v>42.1</v>
      </c>
      <c r="K39" s="467" t="s">
        <v>58</v>
      </c>
      <c r="L39" s="255">
        <v>20</v>
      </c>
      <c r="M39" s="440">
        <v>11</v>
      </c>
      <c r="N39" s="441"/>
      <c r="O39" s="632" t="s">
        <v>173</v>
      </c>
    </row>
    <row r="40" spans="1:15" ht="13.5" thickBot="1" x14ac:dyDescent="0.25">
      <c r="A40" s="429"/>
      <c r="B40" s="617"/>
      <c r="C40" s="619"/>
      <c r="D40" s="621"/>
      <c r="E40" s="623"/>
      <c r="F40" s="625"/>
      <c r="G40" s="87" t="s">
        <v>21</v>
      </c>
      <c r="H40" s="89">
        <f>H39</f>
        <v>65.400000000000006</v>
      </c>
      <c r="I40" s="85">
        <f>SUM(I39)</f>
        <v>65.400000000000006</v>
      </c>
      <c r="J40" s="85">
        <f>SUM(J39)</f>
        <v>42.1</v>
      </c>
      <c r="K40" s="62"/>
      <c r="L40" s="256"/>
      <c r="M40" s="442"/>
      <c r="N40" s="468"/>
      <c r="O40" s="633"/>
    </row>
    <row r="41" spans="1:15" ht="41.25" customHeight="1" x14ac:dyDescent="0.2">
      <c r="A41" s="536" t="s">
        <v>19</v>
      </c>
      <c r="B41" s="537" t="s">
        <v>22</v>
      </c>
      <c r="C41" s="538" t="s">
        <v>22</v>
      </c>
      <c r="D41" s="539" t="s">
        <v>39</v>
      </c>
      <c r="E41" s="156"/>
      <c r="F41" s="540">
        <v>2</v>
      </c>
      <c r="G41" s="381" t="s">
        <v>23</v>
      </c>
      <c r="H41" s="550">
        <v>143.9</v>
      </c>
      <c r="I41" s="141">
        <f>143.9-68.2</f>
        <v>75.7</v>
      </c>
      <c r="J41" s="172">
        <v>75.599999999999994</v>
      </c>
      <c r="K41" s="541" t="s">
        <v>67</v>
      </c>
      <c r="L41" s="247">
        <v>17</v>
      </c>
      <c r="M41" s="542">
        <v>16</v>
      </c>
      <c r="N41" s="543"/>
      <c r="O41" s="544" t="s">
        <v>307</v>
      </c>
    </row>
    <row r="42" spans="1:15" ht="41.25" customHeight="1" thickBot="1" x14ac:dyDescent="0.25">
      <c r="A42" s="518"/>
      <c r="B42" s="519"/>
      <c r="C42" s="520"/>
      <c r="D42" s="521"/>
      <c r="E42" s="522"/>
      <c r="F42" s="523"/>
      <c r="G42" s="87" t="s">
        <v>21</v>
      </c>
      <c r="H42" s="551">
        <f>H41</f>
        <v>143.9</v>
      </c>
      <c r="I42" s="551">
        <f>I41</f>
        <v>75.7</v>
      </c>
      <c r="J42" s="95">
        <f>J41</f>
        <v>75.599999999999994</v>
      </c>
      <c r="K42" s="545" t="s">
        <v>66</v>
      </c>
      <c r="L42" s="546">
        <v>11</v>
      </c>
      <c r="M42" s="547">
        <v>1</v>
      </c>
      <c r="N42" s="548"/>
      <c r="O42" s="549" t="s">
        <v>308</v>
      </c>
    </row>
    <row r="43" spans="1:15" ht="42" customHeight="1" x14ac:dyDescent="0.2">
      <c r="A43" s="614" t="s">
        <v>19</v>
      </c>
      <c r="B43" s="350" t="s">
        <v>22</v>
      </c>
      <c r="C43" s="626" t="s">
        <v>24</v>
      </c>
      <c r="D43" s="628" t="s">
        <v>40</v>
      </c>
      <c r="E43" s="622"/>
      <c r="F43" s="630">
        <v>2</v>
      </c>
      <c r="G43" s="9" t="s">
        <v>20</v>
      </c>
      <c r="H43" s="92">
        <v>136.69999999999999</v>
      </c>
      <c r="I43" s="132">
        <v>136.69999999999999</v>
      </c>
      <c r="J43" s="132">
        <v>133</v>
      </c>
      <c r="K43" s="42" t="s">
        <v>59</v>
      </c>
      <c r="L43" s="257">
        <v>180</v>
      </c>
      <c r="M43" s="253">
        <v>210</v>
      </c>
      <c r="N43" s="739" t="s">
        <v>289</v>
      </c>
      <c r="O43" s="253"/>
    </row>
    <row r="44" spans="1:15" ht="13.5" thickBot="1" x14ac:dyDescent="0.25">
      <c r="A44" s="615"/>
      <c r="B44" s="351"/>
      <c r="C44" s="627"/>
      <c r="D44" s="629"/>
      <c r="E44" s="623"/>
      <c r="F44" s="631"/>
      <c r="G44" s="87" t="s">
        <v>21</v>
      </c>
      <c r="H44" s="93">
        <f>H43</f>
        <v>136.69999999999999</v>
      </c>
      <c r="I44" s="94">
        <f>SUM(I43)</f>
        <v>136.69999999999999</v>
      </c>
      <c r="J44" s="94">
        <f>SUM(J43)</f>
        <v>133</v>
      </c>
      <c r="K44" s="34"/>
      <c r="L44" s="258"/>
      <c r="M44" s="227"/>
      <c r="N44" s="740"/>
      <c r="O44" s="254"/>
    </row>
    <row r="45" spans="1:15" ht="16.5" customHeight="1" thickBot="1" x14ac:dyDescent="0.25">
      <c r="A45" s="11" t="s">
        <v>19</v>
      </c>
      <c r="B45" s="10" t="s">
        <v>22</v>
      </c>
      <c r="C45" s="652" t="s">
        <v>25</v>
      </c>
      <c r="D45" s="652"/>
      <c r="E45" s="652"/>
      <c r="F45" s="652"/>
      <c r="G45" s="652"/>
      <c r="H45" s="341">
        <f>H44+H42+H40</f>
        <v>346</v>
      </c>
      <c r="I45" s="65">
        <f>I44+I42+I40</f>
        <v>277.79999999999995</v>
      </c>
      <c r="J45" s="342">
        <f>J44+J42+J40</f>
        <v>250.7</v>
      </c>
      <c r="K45" s="686"/>
      <c r="L45" s="687"/>
      <c r="M45" s="687"/>
      <c r="N45" s="687"/>
      <c r="O45" s="688"/>
    </row>
    <row r="46" spans="1:15" ht="16.5" customHeight="1" thickBot="1" x14ac:dyDescent="0.25">
      <c r="A46" s="344" t="s">
        <v>19</v>
      </c>
      <c r="B46" s="708" t="s">
        <v>10</v>
      </c>
      <c r="C46" s="709"/>
      <c r="D46" s="709"/>
      <c r="E46" s="709"/>
      <c r="F46" s="709"/>
      <c r="G46" s="709"/>
      <c r="H46" s="364">
        <f>H45+H37</f>
        <v>189014.7</v>
      </c>
      <c r="I46" s="66">
        <f>I45+I37</f>
        <v>189797.3</v>
      </c>
      <c r="J46" s="365">
        <f>J45+J37</f>
        <v>187373.03999999998</v>
      </c>
      <c r="K46" s="805"/>
      <c r="L46" s="806"/>
      <c r="M46" s="806"/>
      <c r="N46" s="806"/>
      <c r="O46" s="807"/>
    </row>
    <row r="47" spans="1:15" ht="40.5" customHeight="1" x14ac:dyDescent="0.2">
      <c r="A47" s="343" t="s">
        <v>22</v>
      </c>
      <c r="B47" s="736" t="s">
        <v>51</v>
      </c>
      <c r="C47" s="599"/>
      <c r="D47" s="599"/>
      <c r="E47" s="599"/>
      <c r="F47" s="599"/>
      <c r="G47" s="599"/>
      <c r="H47" s="599"/>
      <c r="I47" s="599"/>
      <c r="J47" s="600"/>
      <c r="K47" s="260" t="s">
        <v>164</v>
      </c>
      <c r="L47" s="237">
        <v>10.6</v>
      </c>
      <c r="M47" s="313">
        <v>10.6</v>
      </c>
      <c r="N47" s="234"/>
      <c r="O47" s="230"/>
    </row>
    <row r="48" spans="1:15" ht="30" customHeight="1" x14ac:dyDescent="0.2">
      <c r="A48" s="337"/>
      <c r="B48" s="321"/>
      <c r="C48" s="218"/>
      <c r="D48" s="218"/>
      <c r="E48" s="218"/>
      <c r="F48" s="218"/>
      <c r="G48" s="218"/>
      <c r="H48" s="218"/>
      <c r="I48" s="218"/>
      <c r="J48" s="219"/>
      <c r="K48" s="261" t="s">
        <v>165</v>
      </c>
      <c r="L48" s="238">
        <v>10.6</v>
      </c>
      <c r="M48" s="314">
        <v>10.6</v>
      </c>
      <c r="N48" s="235"/>
      <c r="O48" s="231"/>
    </row>
    <row r="49" spans="1:15" ht="30.75" customHeight="1" thickBot="1" x14ac:dyDescent="0.25">
      <c r="A49" s="344"/>
      <c r="B49" s="322"/>
      <c r="C49" s="220"/>
      <c r="D49" s="220"/>
      <c r="E49" s="220"/>
      <c r="F49" s="220"/>
      <c r="G49" s="220"/>
      <c r="H49" s="220"/>
      <c r="I49" s="220"/>
      <c r="J49" s="221"/>
      <c r="K49" s="382" t="s">
        <v>179</v>
      </c>
      <c r="L49" s="259">
        <v>5</v>
      </c>
      <c r="M49" s="315">
        <v>5</v>
      </c>
      <c r="N49" s="236"/>
      <c r="O49" s="233"/>
    </row>
    <row r="50" spans="1:15" ht="17.25" customHeight="1" thickBot="1" x14ac:dyDescent="0.25">
      <c r="A50" s="16" t="s">
        <v>22</v>
      </c>
      <c r="B50" s="13" t="s">
        <v>19</v>
      </c>
      <c r="C50" s="808" t="s">
        <v>42</v>
      </c>
      <c r="D50" s="809"/>
      <c r="E50" s="809"/>
      <c r="F50" s="809"/>
      <c r="G50" s="809"/>
      <c r="H50" s="809"/>
      <c r="I50" s="809"/>
      <c r="J50" s="809"/>
      <c r="K50" s="809"/>
      <c r="L50" s="809"/>
      <c r="M50" s="809"/>
      <c r="N50" s="809"/>
      <c r="O50" s="810"/>
    </row>
    <row r="51" spans="1:15" ht="15" customHeight="1" x14ac:dyDescent="0.2">
      <c r="A51" s="430" t="s">
        <v>22</v>
      </c>
      <c r="B51" s="432" t="s">
        <v>19</v>
      </c>
      <c r="C51" s="148" t="s">
        <v>19</v>
      </c>
      <c r="D51" s="700" t="s">
        <v>52</v>
      </c>
      <c r="E51" s="702" t="s">
        <v>136</v>
      </c>
      <c r="F51" s="52">
        <v>5</v>
      </c>
      <c r="G51" s="8" t="s">
        <v>48</v>
      </c>
      <c r="H51" s="470">
        <v>1355.2</v>
      </c>
      <c r="I51" s="471">
        <v>1346.3</v>
      </c>
      <c r="J51" s="471">
        <f>464.1+442.6+196+50</f>
        <v>1152.7</v>
      </c>
      <c r="K51" s="35"/>
      <c r="L51" s="283"/>
      <c r="M51" s="279"/>
      <c r="N51" s="283"/>
      <c r="O51" s="279"/>
    </row>
    <row r="52" spans="1:15" ht="15" customHeight="1" x14ac:dyDescent="0.2">
      <c r="A52" s="151"/>
      <c r="B52" s="420"/>
      <c r="C52" s="424"/>
      <c r="D52" s="832"/>
      <c r="E52" s="636"/>
      <c r="F52" s="126"/>
      <c r="G52" s="15" t="s">
        <v>5</v>
      </c>
      <c r="H52" s="97">
        <v>925.3</v>
      </c>
      <c r="I52" s="139">
        <v>948.6</v>
      </c>
      <c r="J52" s="139">
        <f>193.4+0.7+243.9+299.8</f>
        <v>737.8</v>
      </c>
      <c r="K52" s="378"/>
      <c r="L52" s="285"/>
      <c r="M52" s="281"/>
      <c r="N52" s="285"/>
      <c r="O52" s="281"/>
    </row>
    <row r="53" spans="1:15" ht="15" customHeight="1" x14ac:dyDescent="0.2">
      <c r="A53" s="151"/>
      <c r="B53" s="420"/>
      <c r="C53" s="424"/>
      <c r="D53" s="377"/>
      <c r="E53" s="390" t="s">
        <v>4</v>
      </c>
      <c r="F53" s="126"/>
      <c r="G53" s="15" t="s">
        <v>6</v>
      </c>
      <c r="H53" s="97">
        <v>5361.3</v>
      </c>
      <c r="I53" s="139">
        <v>5492.6</v>
      </c>
      <c r="J53" s="139">
        <f>1095.9+3.9+117.1+1382.1+1698.3+688.4+1.1</f>
        <v>4986.8</v>
      </c>
      <c r="K53" s="378"/>
      <c r="L53" s="285"/>
      <c r="M53" s="281"/>
      <c r="N53" s="285"/>
      <c r="O53" s="281"/>
    </row>
    <row r="54" spans="1:15" ht="15" customHeight="1" x14ac:dyDescent="0.2">
      <c r="A54" s="151"/>
      <c r="B54" s="420"/>
      <c r="C54" s="424"/>
      <c r="D54" s="377"/>
      <c r="E54" s="379" t="s">
        <v>53</v>
      </c>
      <c r="F54" s="126"/>
      <c r="G54" s="6" t="s">
        <v>20</v>
      </c>
      <c r="H54" s="109"/>
      <c r="I54" s="131">
        <v>17.3</v>
      </c>
      <c r="J54" s="131">
        <v>17.3</v>
      </c>
      <c r="K54" s="378"/>
      <c r="L54" s="285"/>
      <c r="M54" s="281"/>
      <c r="N54" s="285"/>
      <c r="O54" s="281"/>
    </row>
    <row r="55" spans="1:15" ht="167.25" customHeight="1" thickBot="1" x14ac:dyDescent="0.25">
      <c r="A55" s="431"/>
      <c r="B55" s="433"/>
      <c r="C55" s="425"/>
      <c r="D55" s="484" t="s">
        <v>99</v>
      </c>
      <c r="E55" s="472"/>
      <c r="F55" s="473"/>
      <c r="G55" s="474"/>
      <c r="H55" s="475"/>
      <c r="I55" s="476"/>
      <c r="J55" s="476"/>
      <c r="K55" s="477" t="s">
        <v>98</v>
      </c>
      <c r="L55" s="325">
        <v>3</v>
      </c>
      <c r="M55" s="478">
        <v>3</v>
      </c>
      <c r="N55" s="479" t="s">
        <v>309</v>
      </c>
      <c r="O55" s="326"/>
    </row>
    <row r="56" spans="1:15" ht="129" customHeight="1" x14ac:dyDescent="0.2">
      <c r="A56" s="430"/>
      <c r="B56" s="432"/>
      <c r="C56" s="187"/>
      <c r="D56" s="480" t="s">
        <v>114</v>
      </c>
      <c r="E56" s="57"/>
      <c r="F56" s="481"/>
      <c r="G56" s="8"/>
      <c r="H56" s="470"/>
      <c r="I56" s="471"/>
      <c r="J56" s="471"/>
      <c r="K56" s="482"/>
      <c r="L56" s="283"/>
      <c r="M56" s="279"/>
      <c r="N56" s="483" t="s">
        <v>310</v>
      </c>
      <c r="O56" s="279"/>
    </row>
    <row r="57" spans="1:15" ht="141.75" customHeight="1" x14ac:dyDescent="0.2">
      <c r="A57" s="151"/>
      <c r="B57" s="420"/>
      <c r="C57" s="424"/>
      <c r="D57" s="380" t="s">
        <v>100</v>
      </c>
      <c r="E57" s="144"/>
      <c r="F57" s="143"/>
      <c r="G57" s="15"/>
      <c r="H57" s="97"/>
      <c r="I57" s="139"/>
      <c r="J57" s="139"/>
      <c r="K57" s="469"/>
      <c r="L57" s="285"/>
      <c r="M57" s="281"/>
      <c r="N57" s="369" t="s">
        <v>311</v>
      </c>
      <c r="O57" s="370"/>
    </row>
    <row r="58" spans="1:15" ht="90" customHeight="1" x14ac:dyDescent="0.2">
      <c r="A58" s="151"/>
      <c r="B58" s="420"/>
      <c r="C58" s="147"/>
      <c r="D58" s="54" t="s">
        <v>146</v>
      </c>
      <c r="E58" s="144"/>
      <c r="F58" s="143"/>
      <c r="G58" s="6"/>
      <c r="H58" s="109"/>
      <c r="I58" s="131"/>
      <c r="J58" s="131"/>
      <c r="K58" s="434"/>
      <c r="L58" s="285"/>
      <c r="M58" s="281"/>
      <c r="N58" s="435" t="s">
        <v>312</v>
      </c>
      <c r="O58" s="281"/>
    </row>
    <row r="59" spans="1:15" ht="91.5" customHeight="1" x14ac:dyDescent="0.2">
      <c r="A59" s="151"/>
      <c r="B59" s="526"/>
      <c r="C59" s="147"/>
      <c r="D59" s="535" t="s">
        <v>101</v>
      </c>
      <c r="E59" s="144"/>
      <c r="F59" s="143"/>
      <c r="G59" s="5"/>
      <c r="H59" s="109"/>
      <c r="I59" s="114"/>
      <c r="J59" s="114"/>
      <c r="K59" s="434"/>
      <c r="L59" s="285"/>
      <c r="M59" s="281"/>
      <c r="N59" s="527" t="s">
        <v>313</v>
      </c>
      <c r="O59" s="281"/>
    </row>
    <row r="60" spans="1:15" ht="54" customHeight="1" x14ac:dyDescent="0.2">
      <c r="A60" s="151"/>
      <c r="B60" s="338"/>
      <c r="C60" s="340"/>
      <c r="D60" s="797" t="s">
        <v>115</v>
      </c>
      <c r="E60" s="144"/>
      <c r="F60" s="143"/>
      <c r="G60" s="7"/>
      <c r="H60" s="96"/>
      <c r="I60" s="190"/>
      <c r="J60" s="119"/>
      <c r="K60" s="534"/>
      <c r="L60" s="285"/>
      <c r="M60" s="281"/>
      <c r="N60" s="833" t="s">
        <v>314</v>
      </c>
      <c r="O60" s="834"/>
    </row>
    <row r="61" spans="1:15" s="2" customFormat="1" ht="15" customHeight="1" thickBot="1" x14ac:dyDescent="0.25">
      <c r="A61" s="355"/>
      <c r="B61" s="351"/>
      <c r="C61" s="346"/>
      <c r="D61" s="678"/>
      <c r="E61" s="145"/>
      <c r="F61" s="75"/>
      <c r="G61" s="101" t="s">
        <v>21</v>
      </c>
      <c r="H61" s="130">
        <f>SUM(H51:H60)</f>
        <v>7641.8</v>
      </c>
      <c r="I61" s="130">
        <f>SUM(I51:I60)</f>
        <v>7804.8</v>
      </c>
      <c r="J61" s="130">
        <f t="shared" ref="J61" si="0">SUM(J51:J60)</f>
        <v>6894.6</v>
      </c>
      <c r="K61" s="36"/>
      <c r="L61" s="286"/>
      <c r="M61" s="282"/>
      <c r="N61" s="835"/>
      <c r="O61" s="836"/>
    </row>
    <row r="62" spans="1:15" s="2" customFormat="1" ht="28.5" customHeight="1" x14ac:dyDescent="0.2">
      <c r="A62" s="430" t="s">
        <v>22</v>
      </c>
      <c r="B62" s="432" t="s">
        <v>19</v>
      </c>
      <c r="C62" s="187" t="s">
        <v>22</v>
      </c>
      <c r="D62" s="53" t="s">
        <v>41</v>
      </c>
      <c r="E62" s="149" t="s">
        <v>4</v>
      </c>
      <c r="F62" s="186">
        <v>5</v>
      </c>
      <c r="G62" s="9"/>
      <c r="H62" s="99"/>
      <c r="I62" s="135"/>
      <c r="J62" s="135"/>
      <c r="K62" s="125"/>
      <c r="L62" s="283"/>
      <c r="M62" s="279"/>
      <c r="N62" s="770" t="s">
        <v>315</v>
      </c>
      <c r="O62" s="279"/>
    </row>
    <row r="63" spans="1:15" s="2" customFormat="1" ht="18" customHeight="1" x14ac:dyDescent="0.2">
      <c r="A63" s="151"/>
      <c r="B63" s="420"/>
      <c r="C63" s="421"/>
      <c r="D63" s="798" t="s">
        <v>103</v>
      </c>
      <c r="E63" s="128" t="s">
        <v>53</v>
      </c>
      <c r="F63" s="126"/>
      <c r="G63" s="7" t="s">
        <v>48</v>
      </c>
      <c r="H63" s="96">
        <v>643.4</v>
      </c>
      <c r="I63" s="115">
        <v>652.29999999999995</v>
      </c>
      <c r="J63" s="115">
        <f>8.9+643.3</f>
        <v>652.19999999999993</v>
      </c>
      <c r="K63" s="737" t="s">
        <v>102</v>
      </c>
      <c r="L63" s="285">
        <v>1</v>
      </c>
      <c r="M63" s="281">
        <v>1</v>
      </c>
      <c r="N63" s="771"/>
      <c r="O63" s="281"/>
    </row>
    <row r="64" spans="1:15" s="2" customFormat="1" ht="28.5" customHeight="1" x14ac:dyDescent="0.2">
      <c r="A64" s="151"/>
      <c r="B64" s="420"/>
      <c r="C64" s="421"/>
      <c r="D64" s="799"/>
      <c r="E64" s="726" t="s">
        <v>136</v>
      </c>
      <c r="F64" s="126"/>
      <c r="G64" s="5" t="s">
        <v>5</v>
      </c>
      <c r="H64" s="96">
        <v>305.7</v>
      </c>
      <c r="I64" s="114">
        <v>305.7</v>
      </c>
      <c r="J64" s="114">
        <v>229.4</v>
      </c>
      <c r="K64" s="737"/>
      <c r="L64" s="285"/>
      <c r="M64" s="281"/>
      <c r="N64" s="771"/>
      <c r="O64" s="281"/>
    </row>
    <row r="65" spans="1:16" s="2" customFormat="1" ht="33.75" customHeight="1" x14ac:dyDescent="0.2">
      <c r="A65" s="151"/>
      <c r="B65" s="420"/>
      <c r="C65" s="421"/>
      <c r="D65" s="436" t="s">
        <v>148</v>
      </c>
      <c r="E65" s="636"/>
      <c r="F65" s="126"/>
      <c r="G65" s="5" t="s">
        <v>6</v>
      </c>
      <c r="H65" s="78">
        <v>1732.3</v>
      </c>
      <c r="I65" s="114">
        <v>1732.3</v>
      </c>
      <c r="J65" s="114">
        <v>1300.0999999999999</v>
      </c>
      <c r="K65" s="737"/>
      <c r="L65" s="285"/>
      <c r="M65" s="281"/>
      <c r="N65" s="771"/>
      <c r="O65" s="281"/>
    </row>
    <row r="66" spans="1:16" ht="37.5" customHeight="1" x14ac:dyDescent="0.2">
      <c r="A66" s="151"/>
      <c r="B66" s="420"/>
      <c r="C66" s="421"/>
      <c r="D66" s="727"/>
      <c r="E66" s="636"/>
      <c r="F66" s="126"/>
      <c r="G66" s="5"/>
      <c r="H66" s="78"/>
      <c r="I66" s="114"/>
      <c r="J66" s="114"/>
      <c r="K66" s="737"/>
      <c r="L66" s="285"/>
      <c r="M66" s="281"/>
      <c r="N66" s="771"/>
      <c r="O66" s="281"/>
    </row>
    <row r="67" spans="1:16" ht="35.25" customHeight="1" x14ac:dyDescent="0.2">
      <c r="A67" s="151"/>
      <c r="B67" s="420"/>
      <c r="C67" s="421"/>
      <c r="D67" s="727"/>
      <c r="E67" s="427"/>
      <c r="F67" s="126"/>
      <c r="G67" s="5"/>
      <c r="H67" s="77"/>
      <c r="I67" s="114"/>
      <c r="J67" s="114"/>
      <c r="K67" s="737"/>
      <c r="L67" s="285"/>
      <c r="M67" s="281"/>
      <c r="N67" s="771"/>
      <c r="O67" s="281"/>
    </row>
    <row r="68" spans="1:16" ht="35.25" customHeight="1" x14ac:dyDescent="0.2">
      <c r="A68" s="151"/>
      <c r="B68" s="420"/>
      <c r="C68" s="421"/>
      <c r="D68" s="727"/>
      <c r="E68" s="427"/>
      <c r="F68" s="126"/>
      <c r="G68" s="5"/>
      <c r="H68" s="77"/>
      <c r="I68" s="114"/>
      <c r="J68" s="114"/>
      <c r="K68" s="737"/>
      <c r="L68" s="285"/>
      <c r="M68" s="281"/>
      <c r="N68" s="704" t="s">
        <v>316</v>
      </c>
      <c r="O68" s="281"/>
    </row>
    <row r="69" spans="1:16" ht="18" customHeight="1" thickBot="1" x14ac:dyDescent="0.25">
      <c r="A69" s="431"/>
      <c r="B69" s="433"/>
      <c r="C69" s="426"/>
      <c r="D69" s="728"/>
      <c r="E69" s="142"/>
      <c r="F69" s="490"/>
      <c r="G69" s="87" t="s">
        <v>21</v>
      </c>
      <c r="H69" s="82">
        <f>SUM(H63:H66)</f>
        <v>2681.3999999999996</v>
      </c>
      <c r="I69" s="85">
        <f>SUM(I63:I66)</f>
        <v>2690.3</v>
      </c>
      <c r="J69" s="85">
        <f>SUM(J63:J66)</f>
        <v>2181.6999999999998</v>
      </c>
      <c r="K69" s="738"/>
      <c r="L69" s="485"/>
      <c r="M69" s="486"/>
      <c r="N69" s="705"/>
      <c r="O69" s="486"/>
    </row>
    <row r="70" spans="1:16" ht="120" customHeight="1" x14ac:dyDescent="0.2">
      <c r="A70" s="354" t="s">
        <v>22</v>
      </c>
      <c r="B70" s="327" t="s">
        <v>19</v>
      </c>
      <c r="C70" s="328" t="s">
        <v>24</v>
      </c>
      <c r="D70" s="399" t="s">
        <v>142</v>
      </c>
      <c r="E70" s="57" t="s">
        <v>110</v>
      </c>
      <c r="F70" s="329">
        <v>2</v>
      </c>
      <c r="G70" s="9" t="s">
        <v>20</v>
      </c>
      <c r="H70" s="100">
        <v>75</v>
      </c>
      <c r="I70" s="141">
        <f>36+75</f>
        <v>111</v>
      </c>
      <c r="J70" s="138">
        <v>111</v>
      </c>
      <c r="K70" s="330" t="s">
        <v>155</v>
      </c>
      <c r="L70" s="331">
        <v>2</v>
      </c>
      <c r="M70" s="528">
        <v>1</v>
      </c>
      <c r="N70" s="437" t="s">
        <v>317</v>
      </c>
      <c r="O70" s="529" t="s">
        <v>321</v>
      </c>
      <c r="P70" s="419"/>
    </row>
    <row r="71" spans="1:16" ht="39.75" customHeight="1" x14ac:dyDescent="0.2">
      <c r="A71" s="151"/>
      <c r="B71" s="129"/>
      <c r="C71" s="121"/>
      <c r="D71" s="332" t="s">
        <v>141</v>
      </c>
      <c r="E71" s="636"/>
      <c r="F71" s="367"/>
      <c r="G71" s="6"/>
      <c r="H71" s="201"/>
      <c r="I71" s="189"/>
      <c r="J71" s="136"/>
      <c r="K71" s="333" t="s">
        <v>156</v>
      </c>
      <c r="L71" s="334">
        <v>6704.4</v>
      </c>
      <c r="M71" s="335">
        <v>6704</v>
      </c>
      <c r="N71" s="334"/>
      <c r="O71" s="336"/>
    </row>
    <row r="72" spans="1:16" ht="24" customHeight="1" x14ac:dyDescent="0.2">
      <c r="A72" s="151"/>
      <c r="B72" s="129"/>
      <c r="C72" s="121"/>
      <c r="D72" s="795" t="s">
        <v>128</v>
      </c>
      <c r="E72" s="636"/>
      <c r="F72" s="766"/>
      <c r="G72" s="15"/>
      <c r="H72" s="202"/>
      <c r="I72" s="173"/>
      <c r="J72" s="140"/>
      <c r="K72" s="317" t="s">
        <v>71</v>
      </c>
      <c r="L72" s="318">
        <v>1</v>
      </c>
      <c r="M72" s="443">
        <v>0</v>
      </c>
      <c r="N72" s="444"/>
      <c r="O72" s="634" t="s">
        <v>175</v>
      </c>
    </row>
    <row r="73" spans="1:16" ht="16.5" customHeight="1" thickBot="1" x14ac:dyDescent="0.25">
      <c r="A73" s="355"/>
      <c r="B73" s="122"/>
      <c r="C73" s="123"/>
      <c r="D73" s="796"/>
      <c r="E73" s="703"/>
      <c r="F73" s="767"/>
      <c r="G73" s="153" t="s">
        <v>21</v>
      </c>
      <c r="H73" s="98">
        <f>SUM(H70:H72)</f>
        <v>75</v>
      </c>
      <c r="I73" s="152">
        <f>SUM(I70:I72)</f>
        <v>111</v>
      </c>
      <c r="J73" s="152">
        <f>SUM(J70:J72)</f>
        <v>111</v>
      </c>
      <c r="K73" s="37"/>
      <c r="L73" s="286"/>
      <c r="M73" s="445"/>
      <c r="N73" s="446"/>
      <c r="O73" s="635"/>
    </row>
    <row r="74" spans="1:16" ht="30" customHeight="1" x14ac:dyDescent="0.2">
      <c r="A74" s="461" t="s">
        <v>22</v>
      </c>
      <c r="B74" s="456" t="s">
        <v>19</v>
      </c>
      <c r="C74" s="466" t="s">
        <v>26</v>
      </c>
      <c r="D74" s="508" t="s">
        <v>116</v>
      </c>
      <c r="E74" s="57" t="s">
        <v>53</v>
      </c>
      <c r="F74" s="509">
        <v>6</v>
      </c>
      <c r="G74" s="9" t="s">
        <v>20</v>
      </c>
      <c r="H74" s="88">
        <v>400</v>
      </c>
      <c r="I74" s="135">
        <f>360+400</f>
        <v>760</v>
      </c>
      <c r="J74" s="137">
        <v>758.2</v>
      </c>
      <c r="K74" s="510" t="s">
        <v>126</v>
      </c>
      <c r="L74" s="283">
        <v>4</v>
      </c>
      <c r="M74" s="279">
        <v>4</v>
      </c>
      <c r="N74" s="283"/>
      <c r="O74" s="279"/>
    </row>
    <row r="75" spans="1:16" ht="16.5" customHeight="1" x14ac:dyDescent="0.2">
      <c r="A75" s="151"/>
      <c r="B75" s="464"/>
      <c r="C75" s="460"/>
      <c r="D75" s="64" t="s">
        <v>108</v>
      </c>
      <c r="E75" s="726" t="s">
        <v>136</v>
      </c>
      <c r="F75" s="184"/>
      <c r="G75" s="7"/>
      <c r="H75" s="96"/>
      <c r="I75" s="190"/>
      <c r="J75" s="119"/>
      <c r="K75" s="154"/>
      <c r="L75" s="285"/>
      <c r="M75" s="281"/>
      <c r="N75" s="285"/>
      <c r="O75" s="281"/>
    </row>
    <row r="76" spans="1:16" ht="16.5" customHeight="1" x14ac:dyDescent="0.2">
      <c r="A76" s="151"/>
      <c r="B76" s="464"/>
      <c r="C76" s="460"/>
      <c r="D76" s="64" t="s">
        <v>144</v>
      </c>
      <c r="E76" s="636"/>
      <c r="F76" s="184"/>
      <c r="G76" s="5"/>
      <c r="H76" s="109"/>
      <c r="I76" s="191"/>
      <c r="J76" s="118"/>
      <c r="K76" s="154"/>
      <c r="L76" s="285"/>
      <c r="M76" s="281"/>
      <c r="N76" s="285"/>
      <c r="O76" s="281"/>
    </row>
    <row r="77" spans="1:16" ht="17.25" customHeight="1" x14ac:dyDescent="0.2">
      <c r="A77" s="151"/>
      <c r="B77" s="464"/>
      <c r="C77" s="460"/>
      <c r="D77" s="64" t="s">
        <v>143</v>
      </c>
      <c r="E77" s="636"/>
      <c r="F77" s="184"/>
      <c r="G77" s="5"/>
      <c r="H77" s="109"/>
      <c r="I77" s="191"/>
      <c r="J77" s="118"/>
      <c r="K77" s="154"/>
      <c r="L77" s="285"/>
      <c r="M77" s="281"/>
      <c r="N77" s="285"/>
      <c r="O77" s="281"/>
    </row>
    <row r="78" spans="1:16" ht="15" customHeight="1" thickBot="1" x14ac:dyDescent="0.25">
      <c r="A78" s="462"/>
      <c r="B78" s="457"/>
      <c r="C78" s="459"/>
      <c r="D78" s="511" t="s">
        <v>147</v>
      </c>
      <c r="E78" s="703"/>
      <c r="F78" s="159"/>
      <c r="G78" s="87" t="s">
        <v>21</v>
      </c>
      <c r="H78" s="84">
        <f>SUM(H74:H75)</f>
        <v>400</v>
      </c>
      <c r="I78" s="85">
        <f>SUM(I74:I75)</f>
        <v>760</v>
      </c>
      <c r="J78" s="90">
        <v>758.2</v>
      </c>
      <c r="K78" s="155"/>
      <c r="L78" s="286"/>
      <c r="M78" s="282"/>
      <c r="N78" s="286"/>
      <c r="O78" s="282"/>
    </row>
    <row r="79" spans="1:16" ht="27.75" customHeight="1" x14ac:dyDescent="0.2">
      <c r="A79" s="643" t="s">
        <v>22</v>
      </c>
      <c r="B79" s="714" t="s">
        <v>19</v>
      </c>
      <c r="C79" s="691" t="s">
        <v>27</v>
      </c>
      <c r="D79" s="748" t="s">
        <v>81</v>
      </c>
      <c r="E79" s="149"/>
      <c r="F79" s="184">
        <v>5</v>
      </c>
      <c r="G79" s="9" t="s">
        <v>20</v>
      </c>
      <c r="H79" s="88">
        <v>10</v>
      </c>
      <c r="I79" s="134">
        <v>10</v>
      </c>
      <c r="J79" s="137">
        <v>10</v>
      </c>
      <c r="K79" s="197" t="s">
        <v>82</v>
      </c>
      <c r="L79" s="287">
        <v>2</v>
      </c>
      <c r="M79" s="447">
        <v>0</v>
      </c>
      <c r="N79" s="761"/>
      <c r="O79" s="768" t="s">
        <v>318</v>
      </c>
    </row>
    <row r="80" spans="1:16" ht="16.5" customHeight="1" thickBot="1" x14ac:dyDescent="0.25">
      <c r="A80" s="644"/>
      <c r="B80" s="715"/>
      <c r="C80" s="619"/>
      <c r="D80" s="749"/>
      <c r="E80" s="150"/>
      <c r="F80" s="368"/>
      <c r="G80" s="87" t="s">
        <v>21</v>
      </c>
      <c r="H80" s="84">
        <f>H79</f>
        <v>10</v>
      </c>
      <c r="I80" s="82">
        <f>SUM(I79:I79)</f>
        <v>10</v>
      </c>
      <c r="J80" s="90">
        <v>10</v>
      </c>
      <c r="K80" s="198"/>
      <c r="L80" s="286"/>
      <c r="M80" s="445"/>
      <c r="N80" s="762"/>
      <c r="O80" s="769"/>
    </row>
    <row r="81" spans="1:15" ht="30.75" customHeight="1" x14ac:dyDescent="0.2">
      <c r="A81" s="354" t="s">
        <v>22</v>
      </c>
      <c r="B81" s="350" t="s">
        <v>19</v>
      </c>
      <c r="C81" s="160" t="s">
        <v>28</v>
      </c>
      <c r="D81" s="384" t="s">
        <v>107</v>
      </c>
      <c r="E81" s="161"/>
      <c r="F81" s="176">
        <v>2</v>
      </c>
      <c r="G81" s="162" t="s">
        <v>20</v>
      </c>
      <c r="H81" s="100">
        <v>0</v>
      </c>
      <c r="I81" s="141">
        <v>50</v>
      </c>
      <c r="J81" s="138">
        <v>50</v>
      </c>
      <c r="K81" s="199" t="s">
        <v>145</v>
      </c>
      <c r="L81" s="288">
        <v>1</v>
      </c>
      <c r="M81" s="448">
        <v>0</v>
      </c>
      <c r="N81" s="449"/>
      <c r="O81" s="763" t="s">
        <v>174</v>
      </c>
    </row>
    <row r="82" spans="1:15" ht="36.75" customHeight="1" x14ac:dyDescent="0.2">
      <c r="A82" s="151"/>
      <c r="B82" s="338"/>
      <c r="C82" s="340"/>
      <c r="D82" s="385" t="s">
        <v>140</v>
      </c>
      <c r="E82" s="163"/>
      <c r="F82" s="164"/>
      <c r="G82" s="165"/>
      <c r="H82" s="103"/>
      <c r="I82" s="112"/>
      <c r="J82" s="117"/>
      <c r="K82" s="200"/>
      <c r="L82" s="289"/>
      <c r="M82" s="450"/>
      <c r="N82" s="451"/>
      <c r="O82" s="764"/>
    </row>
    <row r="83" spans="1:15" ht="15.75" customHeight="1" thickBot="1" x14ac:dyDescent="0.25">
      <c r="A83" s="355"/>
      <c r="B83" s="351"/>
      <c r="C83" s="346"/>
      <c r="D83" s="386"/>
      <c r="E83" s="383"/>
      <c r="F83" s="166"/>
      <c r="G83" s="167" t="s">
        <v>21</v>
      </c>
      <c r="H83" s="104">
        <f>SUM(H81:H82)</f>
        <v>0</v>
      </c>
      <c r="I83" s="94">
        <f>I81</f>
        <v>50</v>
      </c>
      <c r="J83" s="95">
        <v>50</v>
      </c>
      <c r="K83" s="319"/>
      <c r="L83" s="290"/>
      <c r="M83" s="452"/>
      <c r="N83" s="453"/>
      <c r="O83" s="765"/>
    </row>
    <row r="84" spans="1:15" ht="25.5" customHeight="1" x14ac:dyDescent="0.2">
      <c r="A84" s="614" t="s">
        <v>22</v>
      </c>
      <c r="B84" s="694" t="s">
        <v>19</v>
      </c>
      <c r="C84" s="716" t="s">
        <v>50</v>
      </c>
      <c r="D84" s="750" t="s">
        <v>104</v>
      </c>
      <c r="E84" s="696" t="s">
        <v>136</v>
      </c>
      <c r="F84" s="168">
        <v>5</v>
      </c>
      <c r="G84" s="162" t="s">
        <v>7</v>
      </c>
      <c r="H84" s="100">
        <v>8</v>
      </c>
      <c r="I84" s="172">
        <v>8</v>
      </c>
      <c r="J84" s="138">
        <v>8</v>
      </c>
      <c r="K84" s="360" t="s">
        <v>96</v>
      </c>
      <c r="L84" s="247">
        <v>1</v>
      </c>
      <c r="M84" s="242">
        <v>1</v>
      </c>
      <c r="N84" s="387" t="s">
        <v>319</v>
      </c>
      <c r="O84" s="242"/>
    </row>
    <row r="85" spans="1:15" ht="14.25" customHeight="1" thickBot="1" x14ac:dyDescent="0.25">
      <c r="A85" s="615"/>
      <c r="B85" s="695"/>
      <c r="C85" s="627"/>
      <c r="D85" s="751"/>
      <c r="E85" s="697"/>
      <c r="F85" s="169"/>
      <c r="G85" s="167" t="s">
        <v>21</v>
      </c>
      <c r="H85" s="105">
        <f>H84</f>
        <v>8</v>
      </c>
      <c r="I85" s="93">
        <f>SUM(I84:I84)</f>
        <v>8</v>
      </c>
      <c r="J85" s="95">
        <f>J84</f>
        <v>8</v>
      </c>
      <c r="K85" s="198"/>
      <c r="L85" s="286"/>
      <c r="M85" s="282"/>
      <c r="N85" s="388"/>
      <c r="O85" s="282"/>
    </row>
    <row r="86" spans="1:15" ht="53.25" customHeight="1" x14ac:dyDescent="0.2">
      <c r="A86" s="614" t="s">
        <v>22</v>
      </c>
      <c r="B86" s="694" t="s">
        <v>19</v>
      </c>
      <c r="C86" s="716" t="s">
        <v>8</v>
      </c>
      <c r="D86" s="717" t="s">
        <v>149</v>
      </c>
      <c r="E86" s="170" t="s">
        <v>136</v>
      </c>
      <c r="F86" s="168">
        <v>5</v>
      </c>
      <c r="G86" s="162" t="s">
        <v>7</v>
      </c>
      <c r="H86" s="100">
        <v>101.6</v>
      </c>
      <c r="I86" s="172">
        <v>101.6</v>
      </c>
      <c r="J86" s="138">
        <v>94.2</v>
      </c>
      <c r="K86" s="719" t="s">
        <v>150</v>
      </c>
      <c r="L86" s="247">
        <v>100</v>
      </c>
      <c r="M86" s="242">
        <v>100</v>
      </c>
      <c r="N86" s="387" t="s">
        <v>319</v>
      </c>
      <c r="O86" s="757" t="s">
        <v>320</v>
      </c>
    </row>
    <row r="87" spans="1:15" ht="13.5" thickBot="1" x14ac:dyDescent="0.25">
      <c r="A87" s="615"/>
      <c r="B87" s="695"/>
      <c r="C87" s="627"/>
      <c r="D87" s="718"/>
      <c r="E87" s="171" t="s">
        <v>4</v>
      </c>
      <c r="F87" s="169"/>
      <c r="G87" s="167" t="s">
        <v>21</v>
      </c>
      <c r="H87" s="105">
        <f>H86</f>
        <v>101.6</v>
      </c>
      <c r="I87" s="93">
        <f>SUM(I86:I86)</f>
        <v>101.6</v>
      </c>
      <c r="J87" s="95">
        <f>SUM(J86:J86)</f>
        <v>94.2</v>
      </c>
      <c r="K87" s="720"/>
      <c r="L87" s="286"/>
      <c r="M87" s="282"/>
      <c r="N87" s="286"/>
      <c r="O87" s="758"/>
    </row>
    <row r="88" spans="1:15" ht="16.5" customHeight="1" thickBot="1" x14ac:dyDescent="0.25">
      <c r="A88" s="344" t="s">
        <v>22</v>
      </c>
      <c r="B88" s="13" t="s">
        <v>19</v>
      </c>
      <c r="C88" s="756" t="s">
        <v>25</v>
      </c>
      <c r="D88" s="652"/>
      <c r="E88" s="652"/>
      <c r="F88" s="652"/>
      <c r="G88" s="652"/>
      <c r="H88" s="348">
        <f>H87+H85+H83+H80+H78+H73+H69+H61</f>
        <v>10917.8</v>
      </c>
      <c r="I88" s="19">
        <f>I87+I85+I83+I80+I78+I73+I69+I61</f>
        <v>11535.7</v>
      </c>
      <c r="J88" s="349">
        <f>J87+J85+J83+J80+J78+J73+J69+J61</f>
        <v>10107.700000000001</v>
      </c>
      <c r="K88" s="637"/>
      <c r="L88" s="638"/>
      <c r="M88" s="638"/>
      <c r="N88" s="638"/>
      <c r="O88" s="639"/>
    </row>
    <row r="89" spans="1:15" ht="13.5" thickBot="1" x14ac:dyDescent="0.25">
      <c r="A89" s="337" t="s">
        <v>22</v>
      </c>
      <c r="B89" s="13" t="s">
        <v>22</v>
      </c>
      <c r="C89" s="723" t="s">
        <v>44</v>
      </c>
      <c r="D89" s="724"/>
      <c r="E89" s="724"/>
      <c r="F89" s="724"/>
      <c r="G89" s="724"/>
      <c r="H89" s="724"/>
      <c r="I89" s="724"/>
      <c r="J89" s="724"/>
      <c r="K89" s="724"/>
      <c r="L89" s="724"/>
      <c r="M89" s="724"/>
      <c r="N89" s="724"/>
      <c r="O89" s="725"/>
    </row>
    <row r="90" spans="1:15" ht="53.25" customHeight="1" x14ac:dyDescent="0.2">
      <c r="A90" s="692" t="s">
        <v>22</v>
      </c>
      <c r="B90" s="694" t="s">
        <v>22</v>
      </c>
      <c r="C90" s="339" t="s">
        <v>19</v>
      </c>
      <c r="D90" s="700" t="s">
        <v>109</v>
      </c>
      <c r="E90" s="702"/>
      <c r="F90" s="754">
        <v>2</v>
      </c>
      <c r="G90" s="44" t="s">
        <v>20</v>
      </c>
      <c r="H90" s="100">
        <v>100</v>
      </c>
      <c r="I90" s="141">
        <v>100</v>
      </c>
      <c r="J90" s="141">
        <v>100</v>
      </c>
      <c r="K90" s="752" t="s">
        <v>133</v>
      </c>
      <c r="L90" s="357">
        <v>330</v>
      </c>
      <c r="M90" s="389">
        <v>331</v>
      </c>
      <c r="N90" s="759" t="s">
        <v>281</v>
      </c>
      <c r="O90" s="525"/>
    </row>
    <row r="91" spans="1:15" ht="13.5" thickBot="1" x14ac:dyDescent="0.25">
      <c r="A91" s="693"/>
      <c r="B91" s="695"/>
      <c r="C91" s="346"/>
      <c r="D91" s="701"/>
      <c r="E91" s="703"/>
      <c r="F91" s="755"/>
      <c r="G91" s="87" t="s">
        <v>21</v>
      </c>
      <c r="H91" s="89">
        <f>H90</f>
        <v>100</v>
      </c>
      <c r="I91" s="94">
        <f>SUM(I90)</f>
        <v>100</v>
      </c>
      <c r="J91" s="94">
        <f>SUM(J90)</f>
        <v>100</v>
      </c>
      <c r="K91" s="753"/>
      <c r="L91" s="294"/>
      <c r="M91" s="291"/>
      <c r="N91" s="760"/>
      <c r="O91" s="291"/>
    </row>
    <row r="92" spans="1:15" ht="29.25" hidden="1" customHeight="1" x14ac:dyDescent="0.2">
      <c r="A92" s="596" t="s">
        <v>22</v>
      </c>
      <c r="B92" s="358" t="s">
        <v>22</v>
      </c>
      <c r="C92" s="187" t="s">
        <v>22</v>
      </c>
      <c r="D92" s="700" t="s">
        <v>117</v>
      </c>
      <c r="E92" s="702" t="s">
        <v>137</v>
      </c>
      <c r="F92" s="732" t="s">
        <v>37</v>
      </c>
      <c r="G92" s="49" t="s">
        <v>20</v>
      </c>
      <c r="H92" s="91">
        <v>0</v>
      </c>
      <c r="I92" s="112">
        <v>0</v>
      </c>
      <c r="J92" s="133"/>
      <c r="K92" s="356" t="s">
        <v>69</v>
      </c>
      <c r="L92" s="295">
        <v>0</v>
      </c>
      <c r="M92" s="292">
        <v>0</v>
      </c>
      <c r="N92" s="295"/>
      <c r="O92" s="530" t="s">
        <v>175</v>
      </c>
    </row>
    <row r="93" spans="1:15" ht="13.5" hidden="1" thickBot="1" x14ac:dyDescent="0.25">
      <c r="A93" s="598"/>
      <c r="B93" s="359"/>
      <c r="C93" s="345"/>
      <c r="D93" s="701"/>
      <c r="E93" s="703"/>
      <c r="F93" s="733"/>
      <c r="G93" s="106" t="s">
        <v>21</v>
      </c>
      <c r="H93" s="105">
        <f>H92</f>
        <v>0</v>
      </c>
      <c r="I93" s="94">
        <f>I92</f>
        <v>0</v>
      </c>
      <c r="J93" s="94"/>
      <c r="K93" s="43" t="s">
        <v>70</v>
      </c>
      <c r="L93" s="296">
        <v>60</v>
      </c>
      <c r="M93" s="293">
        <v>0</v>
      </c>
      <c r="N93" s="296"/>
      <c r="O93" s="293"/>
    </row>
    <row r="94" spans="1:15" ht="27" customHeight="1" x14ac:dyDescent="0.2">
      <c r="A94" s="596" t="s">
        <v>22</v>
      </c>
      <c r="B94" s="358" t="s">
        <v>22</v>
      </c>
      <c r="C94" s="187" t="s">
        <v>24</v>
      </c>
      <c r="D94" s="673" t="s">
        <v>45</v>
      </c>
      <c r="E94" s="689"/>
      <c r="F94" s="734" t="s">
        <v>36</v>
      </c>
      <c r="G94" s="49" t="s">
        <v>23</v>
      </c>
      <c r="H94" s="91">
        <v>9.8000000000000007</v>
      </c>
      <c r="I94" s="112">
        <v>9.8000000000000007</v>
      </c>
      <c r="J94" s="133">
        <v>9.8000000000000007</v>
      </c>
      <c r="K94" s="706" t="s">
        <v>105</v>
      </c>
      <c r="L94" s="295">
        <v>1</v>
      </c>
      <c r="M94" s="292">
        <v>1</v>
      </c>
      <c r="N94" s="295"/>
      <c r="O94" s="292"/>
    </row>
    <row r="95" spans="1:15" ht="13.5" customHeight="1" thickBot="1" x14ac:dyDescent="0.25">
      <c r="A95" s="598"/>
      <c r="B95" s="359"/>
      <c r="C95" s="345"/>
      <c r="D95" s="674"/>
      <c r="E95" s="690"/>
      <c r="F95" s="735"/>
      <c r="G95" s="106" t="s">
        <v>21</v>
      </c>
      <c r="H95" s="105">
        <f>H94</f>
        <v>9.8000000000000007</v>
      </c>
      <c r="I95" s="94">
        <f>I94</f>
        <v>9.8000000000000007</v>
      </c>
      <c r="J95" s="94">
        <v>9.8000000000000007</v>
      </c>
      <c r="K95" s="707"/>
      <c r="L95" s="286"/>
      <c r="M95" s="282"/>
      <c r="N95" s="286"/>
      <c r="O95" s="282"/>
    </row>
    <row r="96" spans="1:15" ht="14.25" customHeight="1" thickBot="1" x14ac:dyDescent="0.25">
      <c r="A96" s="11" t="s">
        <v>22</v>
      </c>
      <c r="B96" s="10" t="s">
        <v>22</v>
      </c>
      <c r="C96" s="651" t="s">
        <v>25</v>
      </c>
      <c r="D96" s="652"/>
      <c r="E96" s="652"/>
      <c r="F96" s="652"/>
      <c r="G96" s="652"/>
      <c r="H96" s="18">
        <f>H95+H93+H91</f>
        <v>109.8</v>
      </c>
      <c r="I96" s="19">
        <f>I91+I95+I93</f>
        <v>109.8</v>
      </c>
      <c r="J96" s="19">
        <f>J91+J95+J93</f>
        <v>109.8</v>
      </c>
      <c r="K96" s="637"/>
      <c r="L96" s="638"/>
      <c r="M96" s="638"/>
      <c r="N96" s="638"/>
      <c r="O96" s="639"/>
    </row>
    <row r="97" spans="1:18" ht="14.25" customHeight="1" thickBot="1" x14ac:dyDescent="0.25">
      <c r="A97" s="343" t="s">
        <v>22</v>
      </c>
      <c r="B97" s="228" t="s">
        <v>24</v>
      </c>
      <c r="C97" s="640" t="s">
        <v>43</v>
      </c>
      <c r="D97" s="641"/>
      <c r="E97" s="641"/>
      <c r="F97" s="641"/>
      <c r="G97" s="641"/>
      <c r="H97" s="641"/>
      <c r="I97" s="641"/>
      <c r="J97" s="641"/>
      <c r="K97" s="641"/>
      <c r="L97" s="641"/>
      <c r="M97" s="641"/>
      <c r="N97" s="641"/>
      <c r="O97" s="642"/>
    </row>
    <row r="98" spans="1:18" ht="25.5" x14ac:dyDescent="0.2">
      <c r="A98" s="461" t="s">
        <v>22</v>
      </c>
      <c r="B98" s="456" t="s">
        <v>24</v>
      </c>
      <c r="C98" s="148" t="s">
        <v>19</v>
      </c>
      <c r="D98" s="53" t="s">
        <v>46</v>
      </c>
      <c r="E98" s="156"/>
      <c r="F98" s="463">
        <v>6</v>
      </c>
      <c r="G98" s="9"/>
      <c r="H98" s="102"/>
      <c r="I98" s="135"/>
      <c r="J98" s="192"/>
      <c r="K98" s="157"/>
      <c r="L98" s="302"/>
      <c r="M98" s="297"/>
      <c r="N98" s="302"/>
      <c r="O98" s="297"/>
    </row>
    <row r="99" spans="1:18" s="2" customFormat="1" ht="27" customHeight="1" x14ac:dyDescent="0.2">
      <c r="A99" s="151"/>
      <c r="B99" s="464"/>
      <c r="C99" s="460"/>
      <c r="D99" s="54" t="s">
        <v>118</v>
      </c>
      <c r="E99" s="636" t="s">
        <v>136</v>
      </c>
      <c r="F99" s="50"/>
      <c r="G99" s="7" t="s">
        <v>20</v>
      </c>
      <c r="H99" s="96">
        <v>3278.9</v>
      </c>
      <c r="I99" s="115">
        <v>3410.9</v>
      </c>
      <c r="J99" s="116">
        <v>3410.9</v>
      </c>
      <c r="K99" s="158" t="s">
        <v>60</v>
      </c>
      <c r="L99" s="303">
        <v>11</v>
      </c>
      <c r="M99" s="376">
        <v>19</v>
      </c>
      <c r="N99" s="303"/>
      <c r="O99" s="376"/>
    </row>
    <row r="100" spans="1:18" ht="27.75" customHeight="1" x14ac:dyDescent="0.2">
      <c r="A100" s="151"/>
      <c r="B100" s="464"/>
      <c r="C100" s="458"/>
      <c r="D100" s="54" t="s">
        <v>119</v>
      </c>
      <c r="E100" s="636"/>
      <c r="F100" s="50"/>
      <c r="G100" s="6"/>
      <c r="H100" s="77"/>
      <c r="I100" s="131"/>
      <c r="J100" s="193"/>
      <c r="K100" s="61" t="s">
        <v>132</v>
      </c>
      <c r="L100" s="284">
        <v>95</v>
      </c>
      <c r="M100" s="280">
        <v>95</v>
      </c>
      <c r="N100" s="284"/>
      <c r="O100" s="280"/>
    </row>
    <row r="101" spans="1:18" ht="26.25" thickBot="1" x14ac:dyDescent="0.25">
      <c r="A101" s="462"/>
      <c r="B101" s="457"/>
      <c r="C101" s="459"/>
      <c r="D101" s="323" t="s">
        <v>120</v>
      </c>
      <c r="E101" s="502"/>
      <c r="F101" s="75"/>
      <c r="G101" s="474"/>
      <c r="H101" s="503"/>
      <c r="I101" s="476"/>
      <c r="J101" s="504"/>
      <c r="K101" s="505" t="s">
        <v>131</v>
      </c>
      <c r="L101" s="506">
        <v>30</v>
      </c>
      <c r="M101" s="507">
        <v>30</v>
      </c>
      <c r="N101" s="506"/>
      <c r="O101" s="507"/>
    </row>
    <row r="102" spans="1:18" s="2" customFormat="1" ht="26.25" thickBot="1" x14ac:dyDescent="0.25">
      <c r="A102" s="151"/>
      <c r="B102" s="338"/>
      <c r="C102" s="340"/>
      <c r="D102" s="54" t="s">
        <v>121</v>
      </c>
      <c r="E102" s="58"/>
      <c r="F102" s="50"/>
      <c r="G102" s="15"/>
      <c r="H102" s="146"/>
      <c r="I102" s="139"/>
      <c r="J102" s="194"/>
      <c r="K102" s="51" t="s">
        <v>62</v>
      </c>
      <c r="L102" s="304">
        <v>1</v>
      </c>
      <c r="M102" s="298">
        <v>1</v>
      </c>
      <c r="N102" s="304"/>
      <c r="O102" s="298"/>
    </row>
    <row r="103" spans="1:18" ht="17.25" customHeight="1" thickBot="1" x14ac:dyDescent="0.25">
      <c r="A103" s="151"/>
      <c r="B103" s="338"/>
      <c r="C103" s="340"/>
      <c r="D103" s="54" t="s">
        <v>122</v>
      </c>
      <c r="E103" s="76"/>
      <c r="F103" s="50"/>
      <c r="G103" s="5"/>
      <c r="H103" s="77"/>
      <c r="I103" s="114"/>
      <c r="J103" s="277"/>
      <c r="K103" s="278" t="s">
        <v>130</v>
      </c>
      <c r="L103" s="305">
        <v>38.1</v>
      </c>
      <c r="M103" s="299">
        <v>38.1</v>
      </c>
      <c r="N103" s="305"/>
      <c r="O103" s="299"/>
      <c r="R103" s="229"/>
    </row>
    <row r="104" spans="1:18" ht="16.5" customHeight="1" thickBot="1" x14ac:dyDescent="0.25">
      <c r="A104" s="355"/>
      <c r="B104" s="351"/>
      <c r="C104" s="127"/>
      <c r="D104" s="323" t="s">
        <v>178</v>
      </c>
      <c r="E104" s="353"/>
      <c r="F104" s="347"/>
      <c r="G104" s="87" t="s">
        <v>21</v>
      </c>
      <c r="H104" s="93">
        <f>SUM(H99:H103)</f>
        <v>3278.9</v>
      </c>
      <c r="I104" s="94">
        <f>SUM(I99:I103)</f>
        <v>3410.9</v>
      </c>
      <c r="J104" s="94">
        <v>3410.9</v>
      </c>
      <c r="K104" s="324" t="s">
        <v>61</v>
      </c>
      <c r="L104" s="325">
        <v>101</v>
      </c>
      <c r="M104" s="326">
        <v>101</v>
      </c>
      <c r="N104" s="286"/>
      <c r="O104" s="282"/>
    </row>
    <row r="105" spans="1:18" ht="29.25" customHeight="1" x14ac:dyDescent="0.2">
      <c r="A105" s="354" t="s">
        <v>22</v>
      </c>
      <c r="B105" s="350" t="s">
        <v>24</v>
      </c>
      <c r="C105" s="339" t="s">
        <v>22</v>
      </c>
      <c r="D105" s="673" t="s">
        <v>123</v>
      </c>
      <c r="E105" s="666" t="s">
        <v>138</v>
      </c>
      <c r="F105" s="668">
        <v>6</v>
      </c>
      <c r="G105" s="8" t="s">
        <v>20</v>
      </c>
      <c r="H105" s="102">
        <v>50.5</v>
      </c>
      <c r="I105" s="135">
        <v>50.5</v>
      </c>
      <c r="J105" s="134">
        <v>50.5</v>
      </c>
      <c r="K105" s="301" t="s">
        <v>129</v>
      </c>
      <c r="L105" s="283">
        <v>1</v>
      </c>
      <c r="M105" s="279">
        <v>1</v>
      </c>
      <c r="N105" s="283"/>
      <c r="O105" s="279"/>
    </row>
    <row r="106" spans="1:18" ht="13.5" thickBot="1" x14ac:dyDescent="0.25">
      <c r="A106" s="355"/>
      <c r="B106" s="351"/>
      <c r="C106" s="346"/>
      <c r="D106" s="674"/>
      <c r="E106" s="667"/>
      <c r="F106" s="669"/>
      <c r="G106" s="87" t="s">
        <v>21</v>
      </c>
      <c r="H106" s="93">
        <f>H105</f>
        <v>50.5</v>
      </c>
      <c r="I106" s="94">
        <f>I105</f>
        <v>50.5</v>
      </c>
      <c r="J106" s="94">
        <f>J105</f>
        <v>50.5</v>
      </c>
      <c r="K106" s="300"/>
      <c r="L106" s="286"/>
      <c r="M106" s="282"/>
      <c r="N106" s="286"/>
      <c r="O106" s="282"/>
    </row>
    <row r="107" spans="1:18" ht="27" customHeight="1" x14ac:dyDescent="0.2">
      <c r="A107" s="614" t="s">
        <v>22</v>
      </c>
      <c r="B107" s="616" t="s">
        <v>24</v>
      </c>
      <c r="C107" s="56" t="s">
        <v>24</v>
      </c>
      <c r="D107" s="677" t="s">
        <v>54</v>
      </c>
      <c r="E107" s="679"/>
      <c r="F107" s="645">
        <v>2</v>
      </c>
      <c r="G107" s="46" t="s">
        <v>20</v>
      </c>
      <c r="H107" s="92">
        <v>108</v>
      </c>
      <c r="I107" s="132">
        <v>108</v>
      </c>
      <c r="J107" s="132">
        <v>92.5</v>
      </c>
      <c r="K107" s="664" t="s">
        <v>72</v>
      </c>
      <c r="L107" s="306">
        <v>400</v>
      </c>
      <c r="M107" s="454">
        <v>380</v>
      </c>
      <c r="N107" s="532"/>
      <c r="O107" s="531" t="s">
        <v>176</v>
      </c>
    </row>
    <row r="108" spans="1:18" ht="14.25" customHeight="1" thickBot="1" x14ac:dyDescent="0.25">
      <c r="A108" s="615"/>
      <c r="B108" s="617"/>
      <c r="C108" s="55"/>
      <c r="D108" s="678"/>
      <c r="E108" s="680"/>
      <c r="F108" s="646"/>
      <c r="G108" s="87" t="s">
        <v>21</v>
      </c>
      <c r="H108" s="120">
        <f>H107</f>
        <v>108</v>
      </c>
      <c r="I108" s="94">
        <f>SUM(I107)</f>
        <v>108</v>
      </c>
      <c r="J108" s="94">
        <f>SUM(J107)</f>
        <v>92.5</v>
      </c>
      <c r="K108" s="665"/>
      <c r="L108" s="286"/>
      <c r="M108" s="455"/>
      <c r="N108" s="533"/>
      <c r="O108" s="455"/>
    </row>
    <row r="109" spans="1:18" ht="14.25" customHeight="1" thickBot="1" x14ac:dyDescent="0.25">
      <c r="A109" s="25" t="s">
        <v>22</v>
      </c>
      <c r="B109" s="26" t="s">
        <v>24</v>
      </c>
      <c r="C109" s="651" t="s">
        <v>25</v>
      </c>
      <c r="D109" s="652"/>
      <c r="E109" s="652"/>
      <c r="F109" s="652"/>
      <c r="G109" s="653"/>
      <c r="H109" s="307">
        <f>H108+H106+H104</f>
        <v>3437.4</v>
      </c>
      <c r="I109" s="65">
        <f>I106+I104+I108</f>
        <v>3569.4</v>
      </c>
      <c r="J109" s="65">
        <f>J106+J104+J108</f>
        <v>3553.9</v>
      </c>
      <c r="K109" s="686"/>
      <c r="L109" s="687"/>
      <c r="M109" s="687"/>
      <c r="N109" s="687"/>
      <c r="O109" s="688"/>
    </row>
    <row r="110" spans="1:18" s="217" customFormat="1" ht="15" customHeight="1" thickBot="1" x14ac:dyDescent="0.25">
      <c r="A110" s="25" t="s">
        <v>22</v>
      </c>
      <c r="B110" s="647" t="s">
        <v>10</v>
      </c>
      <c r="C110" s="647"/>
      <c r="D110" s="647"/>
      <c r="E110" s="647"/>
      <c r="F110" s="647"/>
      <c r="G110" s="648"/>
      <c r="H110" s="21">
        <f>H109+H96+H88</f>
        <v>14465</v>
      </c>
      <c r="I110" s="22">
        <f>I109+I96+I88</f>
        <v>15214.900000000001</v>
      </c>
      <c r="J110" s="21">
        <f>J109+J96+J88</f>
        <v>13771.400000000001</v>
      </c>
      <c r="K110" s="608"/>
      <c r="L110" s="609"/>
      <c r="M110" s="609"/>
      <c r="N110" s="609"/>
      <c r="O110" s="610"/>
    </row>
    <row r="111" spans="1:18" s="217" customFormat="1" ht="15" customHeight="1" thickBot="1" x14ac:dyDescent="0.25">
      <c r="A111" s="27" t="s">
        <v>9</v>
      </c>
      <c r="B111" s="649" t="s">
        <v>11</v>
      </c>
      <c r="C111" s="649"/>
      <c r="D111" s="649"/>
      <c r="E111" s="649"/>
      <c r="F111" s="649"/>
      <c r="G111" s="650"/>
      <c r="H111" s="23">
        <f>H110+H46</f>
        <v>203479.7</v>
      </c>
      <c r="I111" s="20">
        <f>I110+I46</f>
        <v>205012.19999999998</v>
      </c>
      <c r="J111" s="23">
        <f>J110+J46</f>
        <v>201144.43999999997</v>
      </c>
      <c r="K111" s="611"/>
      <c r="L111" s="612"/>
      <c r="M111" s="612"/>
      <c r="N111" s="612"/>
      <c r="O111" s="613"/>
    </row>
    <row r="112" spans="1:18" s="3" customFormat="1" ht="14.25" customHeight="1" x14ac:dyDescent="0.2">
      <c r="A112" s="684" t="s">
        <v>157</v>
      </c>
      <c r="B112" s="684"/>
      <c r="C112" s="684"/>
      <c r="D112" s="684"/>
      <c r="E112" s="684"/>
      <c r="F112" s="684"/>
      <c r="G112" s="684"/>
      <c r="H112" s="684"/>
      <c r="I112" s="684"/>
      <c r="J112" s="217"/>
      <c r="K112" s="217"/>
      <c r="L112" s="217"/>
      <c r="M112" s="178"/>
      <c r="N112" s="217"/>
      <c r="O112" s="217"/>
    </row>
    <row r="113" spans="1:15" s="4" customFormat="1" ht="18" customHeight="1" x14ac:dyDescent="0.2">
      <c r="A113" s="685" t="s">
        <v>158</v>
      </c>
      <c r="B113" s="685"/>
      <c r="C113" s="685"/>
      <c r="D113" s="685"/>
      <c r="E113" s="685"/>
      <c r="F113" s="685"/>
      <c r="G113" s="685"/>
      <c r="H113" s="685"/>
      <c r="I113" s="685"/>
      <c r="J113" s="217"/>
      <c r="K113" s="217"/>
      <c r="L113" s="217"/>
      <c r="M113" s="178"/>
      <c r="N113" s="217"/>
      <c r="O113" s="217"/>
    </row>
    <row r="114" spans="1:15" s="4" customFormat="1" ht="14.25" customHeight="1" thickBot="1" x14ac:dyDescent="0.25">
      <c r="A114" s="681" t="s">
        <v>2</v>
      </c>
      <c r="B114" s="681"/>
      <c r="C114" s="681"/>
      <c r="D114" s="681"/>
      <c r="E114" s="681"/>
      <c r="F114" s="681"/>
      <c r="G114" s="681"/>
      <c r="H114" s="681"/>
      <c r="I114" s="681"/>
      <c r="J114" s="681"/>
      <c r="K114" s="124"/>
      <c r="L114" s="124"/>
      <c r="M114" s="320"/>
      <c r="N114" s="3"/>
      <c r="O114" s="3"/>
    </row>
    <row r="115" spans="1:15" s="4" customFormat="1" ht="45" customHeight="1" thickBot="1" x14ac:dyDescent="0.25">
      <c r="A115" s="682" t="s">
        <v>3</v>
      </c>
      <c r="B115" s="683"/>
      <c r="C115" s="683"/>
      <c r="D115" s="683"/>
      <c r="E115" s="683"/>
      <c r="F115" s="683"/>
      <c r="G115" s="683"/>
      <c r="H115" s="204" t="s">
        <v>152</v>
      </c>
      <c r="I115" s="216" t="s">
        <v>153</v>
      </c>
      <c r="J115" s="215" t="s">
        <v>154</v>
      </c>
      <c r="K115" s="39"/>
      <c r="L115" s="185"/>
      <c r="M115" s="361"/>
    </row>
    <row r="116" spans="1:15" s="4" customFormat="1" ht="12" customHeight="1" x14ac:dyDescent="0.2">
      <c r="A116" s="675" t="s">
        <v>30</v>
      </c>
      <c r="B116" s="676"/>
      <c r="C116" s="676"/>
      <c r="D116" s="676"/>
      <c r="E116" s="676"/>
      <c r="F116" s="676"/>
      <c r="G116" s="676"/>
      <c r="H116" s="210">
        <f>H117+H123</f>
        <v>195155.1</v>
      </c>
      <c r="I116" s="203">
        <f>I117+I123</f>
        <v>196533</v>
      </c>
      <c r="J116" s="493">
        <f>J117+J123</f>
        <v>193890.34</v>
      </c>
      <c r="K116" s="40"/>
      <c r="L116" s="181"/>
      <c r="M116" s="361"/>
    </row>
    <row r="117" spans="1:15" s="4" customFormat="1" ht="14.25" customHeight="1" x14ac:dyDescent="0.2">
      <c r="A117" s="656" t="s">
        <v>111</v>
      </c>
      <c r="B117" s="657"/>
      <c r="C117" s="657"/>
      <c r="D117" s="657"/>
      <c r="E117" s="657"/>
      <c r="F117" s="657"/>
      <c r="G117" s="657"/>
      <c r="H117" s="262">
        <f>SUM(H118:H122)</f>
        <v>195045.5</v>
      </c>
      <c r="I117" s="263">
        <f>SUM(I118:I122)</f>
        <v>196423.4</v>
      </c>
      <c r="J117" s="494">
        <f>SUM(J118:L122)</f>
        <v>193788.13999999998</v>
      </c>
      <c r="K117" s="40"/>
      <c r="L117" s="181"/>
      <c r="M117" s="361"/>
    </row>
    <row r="118" spans="1:15" s="4" customFormat="1" ht="14.25" customHeight="1" x14ac:dyDescent="0.2">
      <c r="A118" s="670" t="s">
        <v>33</v>
      </c>
      <c r="B118" s="671"/>
      <c r="C118" s="671"/>
      <c r="D118" s="671"/>
      <c r="E118" s="671"/>
      <c r="F118" s="671"/>
      <c r="G118" s="672"/>
      <c r="H118" s="211">
        <f>SUMIF(G14:G107,"sb",H14:H107)</f>
        <v>72358.799999999988</v>
      </c>
      <c r="I118" s="195">
        <f>SUMIF(G14:G108,"sb",I14:I108)</f>
        <v>73804.999999999985</v>
      </c>
      <c r="J118" s="495">
        <f>SUMIF(G14:G108,"sb",J14:J108)</f>
        <v>73077.3</v>
      </c>
      <c r="K118" s="38"/>
      <c r="L118" s="180"/>
      <c r="M118" s="361"/>
    </row>
    <row r="119" spans="1:15" s="4" customFormat="1" ht="15.75" customHeight="1" x14ac:dyDescent="0.2">
      <c r="A119" s="670" t="s">
        <v>38</v>
      </c>
      <c r="B119" s="671"/>
      <c r="C119" s="671"/>
      <c r="D119" s="671"/>
      <c r="E119" s="671"/>
      <c r="F119" s="671"/>
      <c r="G119" s="672"/>
      <c r="H119" s="211">
        <f>SUMIF(G13:G108,"sb(sp)",H13:H108)</f>
        <v>16604.3</v>
      </c>
      <c r="I119" s="195">
        <f>SUMIF(G13:G108,"sb(sp)",I13:I108)</f>
        <v>16161.6</v>
      </c>
      <c r="J119" s="495">
        <f>SUMIF(G13:G108,"sb(sp)",J13:J108)</f>
        <v>14477.84</v>
      </c>
      <c r="K119" s="38"/>
      <c r="L119" s="180"/>
      <c r="M119" s="361"/>
    </row>
    <row r="120" spans="1:15" s="4" customFormat="1" ht="12.75" customHeight="1" x14ac:dyDescent="0.2">
      <c r="A120" s="670" t="s">
        <v>34</v>
      </c>
      <c r="B120" s="671"/>
      <c r="C120" s="671"/>
      <c r="D120" s="671"/>
      <c r="E120" s="671"/>
      <c r="F120" s="671"/>
      <c r="G120" s="672"/>
      <c r="H120" s="211">
        <f>SUMIF(G14:G108,"sb(vb)",H14:H108)</f>
        <v>103923.8</v>
      </c>
      <c r="I120" s="195">
        <f>SUMIF(G14:G108,"sb(vb)",I14:I108)</f>
        <v>104298.2</v>
      </c>
      <c r="J120" s="495">
        <f>SUMIF(G14:G108,"sb(vb)",J14:J108)</f>
        <v>104278.80000000002</v>
      </c>
      <c r="K120" s="38"/>
      <c r="L120" s="180"/>
      <c r="M120" s="361"/>
    </row>
    <row r="121" spans="1:15" s="4" customFormat="1" ht="27.75" customHeight="1" x14ac:dyDescent="0.2">
      <c r="A121" s="670" t="s">
        <v>0</v>
      </c>
      <c r="B121" s="671"/>
      <c r="C121" s="671"/>
      <c r="D121" s="671"/>
      <c r="E121" s="671"/>
      <c r="F121" s="671"/>
      <c r="G121" s="672"/>
      <c r="H121" s="211">
        <f>SUMIF(G18:G108,"sb(mk)",H18:H108)</f>
        <v>160</v>
      </c>
      <c r="I121" s="195">
        <f>SUMIF(G18:G108,"sb(mk)",I18:I108)</f>
        <v>160</v>
      </c>
      <c r="J121" s="495">
        <f>SUMIF(G18:G108,"sb(mk)",J18:J108)</f>
        <v>149.30000000000001</v>
      </c>
      <c r="K121" s="38"/>
      <c r="L121" s="180"/>
      <c r="M121" s="361"/>
    </row>
    <row r="122" spans="1:15" s="4" customFormat="1" ht="12.75" customHeight="1" x14ac:dyDescent="0.2">
      <c r="A122" s="670" t="s">
        <v>49</v>
      </c>
      <c r="B122" s="671"/>
      <c r="C122" s="671"/>
      <c r="D122" s="671"/>
      <c r="E122" s="671"/>
      <c r="F122" s="671"/>
      <c r="G122" s="672"/>
      <c r="H122" s="212">
        <f>SUMIF(G18:G108,"sb(p)",H18:H108)</f>
        <v>1998.6</v>
      </c>
      <c r="I122" s="196">
        <f>SUMIF(G18:G108,"sb(p)",I18:I108)</f>
        <v>1998.6</v>
      </c>
      <c r="J122" s="496">
        <f>SUMIF(G18:G108,"sb(p)",J18:J108)</f>
        <v>1804.9</v>
      </c>
      <c r="K122" s="38"/>
      <c r="L122" s="180"/>
      <c r="M122" s="361"/>
    </row>
    <row r="123" spans="1:15" s="4" customFormat="1" ht="13.5" thickBot="1" x14ac:dyDescent="0.25">
      <c r="A123" s="660" t="s">
        <v>97</v>
      </c>
      <c r="B123" s="661"/>
      <c r="C123" s="661"/>
      <c r="D123" s="661"/>
      <c r="E123" s="661"/>
      <c r="F123" s="661"/>
      <c r="G123" s="661"/>
      <c r="H123" s="264">
        <f>SUMIF(G18:G108,"pf",H18:H108)</f>
        <v>109.6</v>
      </c>
      <c r="I123" s="265">
        <f>SUMIF(G18:G108,"pf",I18:I108)</f>
        <v>109.6</v>
      </c>
      <c r="J123" s="497">
        <f>SUMIF(G18:G108,"pf",J18:J108)</f>
        <v>102.2</v>
      </c>
      <c r="K123" s="38"/>
      <c r="L123" s="180"/>
      <c r="M123" s="361"/>
    </row>
    <row r="124" spans="1:15" s="4" customFormat="1" ht="13.5" thickBot="1" x14ac:dyDescent="0.25">
      <c r="A124" s="658" t="s">
        <v>31</v>
      </c>
      <c r="B124" s="659"/>
      <c r="C124" s="659"/>
      <c r="D124" s="659"/>
      <c r="E124" s="659"/>
      <c r="F124" s="659"/>
      <c r="G124" s="659"/>
      <c r="H124" s="206">
        <f>SUM(H125:H126)</f>
        <v>8324.6</v>
      </c>
      <c r="I124" s="207">
        <f>I125+I126</f>
        <v>8479.2000000000007</v>
      </c>
      <c r="J124" s="498">
        <f>SUM(J125:L126)</f>
        <v>7254.0999999999995</v>
      </c>
      <c r="K124" s="29"/>
      <c r="L124" s="184"/>
      <c r="M124" s="361"/>
    </row>
    <row r="125" spans="1:15" x14ac:dyDescent="0.2">
      <c r="A125" s="568" t="s">
        <v>35</v>
      </c>
      <c r="B125" s="698"/>
      <c r="C125" s="698"/>
      <c r="D125" s="698"/>
      <c r="E125" s="698"/>
      <c r="F125" s="698"/>
      <c r="G125" s="699"/>
      <c r="H125" s="213">
        <f>SUMIF(G13:G108,"es",H13:H108)</f>
        <v>7093.6</v>
      </c>
      <c r="I125" s="205">
        <f>SUMIF(G13:G108,"es",I13:I108)</f>
        <v>7224.9000000000005</v>
      </c>
      <c r="J125" s="499">
        <f>SUMIF(G13:G108,"es",J13:J108)</f>
        <v>6286.9</v>
      </c>
      <c r="K125" s="28"/>
      <c r="L125" s="183"/>
      <c r="M125" s="361"/>
      <c r="N125" s="4"/>
      <c r="O125" s="4"/>
    </row>
    <row r="126" spans="1:15" ht="13.5" thickBot="1" x14ac:dyDescent="0.25">
      <c r="A126" s="567" t="s">
        <v>1</v>
      </c>
      <c r="B126" s="654"/>
      <c r="C126" s="654"/>
      <c r="D126" s="654"/>
      <c r="E126" s="654"/>
      <c r="F126" s="654"/>
      <c r="G126" s="655"/>
      <c r="H126" s="63">
        <f>SUMIF(G13:G108,"lrvb",H13:H108)</f>
        <v>1231</v>
      </c>
      <c r="I126" s="208">
        <f>SUMIF(G13:G108,"lrvb",I13:I108)</f>
        <v>1254.3</v>
      </c>
      <c r="J126" s="500">
        <f>SUMIF(G13:G108,"lrvb",J13:J108)</f>
        <v>967.19999999999993</v>
      </c>
      <c r="K126" s="28"/>
      <c r="L126" s="183"/>
      <c r="M126" s="361"/>
      <c r="N126" s="4"/>
      <c r="O126" s="4"/>
    </row>
    <row r="127" spans="1:15" ht="13.5" thickBot="1" x14ac:dyDescent="0.25">
      <c r="A127" s="662" t="s">
        <v>32</v>
      </c>
      <c r="B127" s="663"/>
      <c r="C127" s="663"/>
      <c r="D127" s="663"/>
      <c r="E127" s="663"/>
      <c r="F127" s="663"/>
      <c r="G127" s="663"/>
      <c r="H127" s="214">
        <f>H124+H116</f>
        <v>203479.7</v>
      </c>
      <c r="I127" s="209">
        <f>I124+I116</f>
        <v>205012.2</v>
      </c>
      <c r="J127" s="501">
        <f>J124+J116</f>
        <v>201144.44</v>
      </c>
      <c r="K127" s="40"/>
      <c r="L127" s="182"/>
    </row>
    <row r="128" spans="1:15" x14ac:dyDescent="0.2">
      <c r="H128" s="177"/>
      <c r="I128" s="177"/>
      <c r="J128" s="177"/>
    </row>
    <row r="129" spans="1:12" x14ac:dyDescent="0.2">
      <c r="D129" s="1"/>
      <c r="E129" s="59"/>
      <c r="F129" s="32"/>
      <c r="G129" s="45"/>
      <c r="H129" s="110"/>
      <c r="I129" s="110"/>
      <c r="J129" s="110"/>
    </row>
    <row r="130" spans="1:12" x14ac:dyDescent="0.2">
      <c r="D130" s="1"/>
      <c r="E130" s="59"/>
      <c r="F130" s="32"/>
      <c r="G130" s="45"/>
      <c r="H130" s="1"/>
      <c r="I130" s="1"/>
      <c r="J130" s="1"/>
    </row>
    <row r="131" spans="1:12" x14ac:dyDescent="0.2">
      <c r="D131" s="1"/>
      <c r="E131" s="59"/>
      <c r="F131" s="32"/>
      <c r="G131" s="45"/>
      <c r="H131" s="1"/>
      <c r="I131" s="1"/>
      <c r="J131" s="1"/>
    </row>
    <row r="132" spans="1:12" x14ac:dyDescent="0.2">
      <c r="D132" s="1"/>
      <c r="E132" s="59"/>
      <c r="F132" s="32"/>
      <c r="G132" s="45"/>
      <c r="H132" s="1"/>
      <c r="I132" s="1"/>
      <c r="J132" s="1"/>
    </row>
    <row r="133" spans="1:12" x14ac:dyDescent="0.2">
      <c r="D133" s="1"/>
      <c r="E133" s="59"/>
      <c r="F133" s="32"/>
      <c r="G133" s="45"/>
      <c r="H133" s="1"/>
      <c r="I133" s="1"/>
      <c r="J133" s="1"/>
    </row>
    <row r="134" spans="1:12" x14ac:dyDescent="0.2">
      <c r="D134" s="1"/>
      <c r="E134" s="59"/>
      <c r="F134" s="32"/>
      <c r="G134" s="45"/>
      <c r="H134" s="1"/>
      <c r="I134" s="1"/>
      <c r="J134" s="1"/>
    </row>
    <row r="135" spans="1:12" x14ac:dyDescent="0.2">
      <c r="D135" s="1"/>
      <c r="E135" s="59"/>
      <c r="F135" s="32"/>
      <c r="G135" s="45"/>
      <c r="H135" s="1"/>
      <c r="I135" s="1"/>
      <c r="J135" s="1"/>
    </row>
    <row r="136" spans="1:12" x14ac:dyDescent="0.2">
      <c r="D136" s="1"/>
      <c r="E136" s="59"/>
      <c r="F136" s="32"/>
      <c r="G136" s="45"/>
      <c r="H136" s="1"/>
      <c r="I136" s="1"/>
      <c r="J136" s="1"/>
    </row>
    <row r="137" spans="1:12" x14ac:dyDescent="0.2">
      <c r="D137" s="1"/>
      <c r="E137" s="59"/>
      <c r="F137" s="32"/>
      <c r="G137" s="45"/>
      <c r="H137" s="1"/>
      <c r="I137" s="1"/>
      <c r="J137" s="1"/>
    </row>
    <row r="138" spans="1:12" x14ac:dyDescent="0.2">
      <c r="D138" s="1"/>
      <c r="E138" s="59"/>
      <c r="F138" s="32"/>
      <c r="G138" s="45"/>
      <c r="H138" s="1"/>
      <c r="I138" s="1"/>
      <c r="J138" s="1"/>
    </row>
    <row r="139" spans="1:12" x14ac:dyDescent="0.2">
      <c r="D139" s="1"/>
      <c r="E139" s="59"/>
      <c r="F139" s="32"/>
      <c r="G139" s="45"/>
      <c r="H139" s="1"/>
      <c r="I139" s="1"/>
      <c r="J139" s="1"/>
    </row>
    <row r="140" spans="1:12" x14ac:dyDescent="0.2">
      <c r="A140" s="1"/>
      <c r="B140" s="1"/>
      <c r="C140" s="1"/>
      <c r="D140" s="1"/>
      <c r="E140" s="59"/>
      <c r="F140" s="32"/>
      <c r="G140" s="45"/>
      <c r="H140" s="1"/>
      <c r="I140" s="1"/>
      <c r="J140" s="1"/>
      <c r="K140" s="1"/>
      <c r="L140" s="1"/>
    </row>
    <row r="141" spans="1:12" x14ac:dyDescent="0.2">
      <c r="A141" s="1"/>
      <c r="B141" s="1"/>
      <c r="C141" s="1"/>
      <c r="D141" s="1"/>
      <c r="E141" s="59"/>
      <c r="F141" s="32"/>
      <c r="G141" s="45"/>
      <c r="H141" s="1"/>
      <c r="I141" s="1"/>
      <c r="J141" s="1"/>
      <c r="K141" s="1"/>
      <c r="L141" s="1"/>
    </row>
    <row r="142" spans="1:12" x14ac:dyDescent="0.2">
      <c r="A142" s="1"/>
      <c r="B142" s="1"/>
      <c r="C142" s="1"/>
      <c r="D142" s="1"/>
      <c r="E142" s="59"/>
      <c r="F142" s="32"/>
      <c r="G142" s="45"/>
      <c r="H142" s="1"/>
      <c r="I142" s="1"/>
      <c r="J142" s="1"/>
      <c r="K142" s="1"/>
      <c r="L142" s="1"/>
    </row>
    <row r="143" spans="1:12" x14ac:dyDescent="0.2">
      <c r="A143" s="1"/>
      <c r="B143" s="1"/>
      <c r="C143" s="1"/>
      <c r="D143" s="1"/>
      <c r="E143" s="59"/>
      <c r="F143" s="32"/>
      <c r="G143" s="45"/>
      <c r="H143" s="1"/>
      <c r="I143" s="1"/>
      <c r="J143" s="1"/>
      <c r="K143" s="1"/>
      <c r="L143" s="1"/>
    </row>
    <row r="144" spans="1:12" x14ac:dyDescent="0.2">
      <c r="A144" s="1"/>
      <c r="B144" s="1"/>
      <c r="C144" s="1"/>
      <c r="D144" s="1"/>
      <c r="E144" s="59"/>
      <c r="F144" s="32"/>
      <c r="G144" s="45"/>
      <c r="H144" s="1"/>
      <c r="I144" s="1"/>
      <c r="J144" s="1"/>
      <c r="K144" s="1"/>
      <c r="L144" s="1"/>
    </row>
    <row r="145" spans="1:12" x14ac:dyDescent="0.2">
      <c r="A145" s="1"/>
      <c r="B145" s="1"/>
      <c r="C145" s="1"/>
      <c r="D145" s="1"/>
      <c r="E145" s="59"/>
      <c r="F145" s="32"/>
      <c r="G145" s="45"/>
      <c r="H145" s="1"/>
      <c r="I145" s="1"/>
      <c r="J145" s="1"/>
      <c r="K145" s="1"/>
      <c r="L145" s="1"/>
    </row>
    <row r="146" spans="1:12" x14ac:dyDescent="0.2">
      <c r="A146" s="1"/>
      <c r="B146" s="1"/>
      <c r="C146" s="1"/>
      <c r="D146" s="1"/>
      <c r="E146" s="59"/>
      <c r="F146" s="32"/>
      <c r="G146" s="45"/>
      <c r="H146" s="1"/>
      <c r="I146" s="1"/>
      <c r="J146" s="1"/>
      <c r="K146" s="1"/>
      <c r="L146" s="1"/>
    </row>
    <row r="147" spans="1:12" x14ac:dyDescent="0.2">
      <c r="A147" s="1"/>
      <c r="B147" s="1"/>
      <c r="C147" s="1"/>
      <c r="D147" s="1"/>
      <c r="E147" s="59"/>
      <c r="F147" s="32"/>
      <c r="G147" s="45"/>
      <c r="H147" s="1"/>
      <c r="I147" s="1"/>
      <c r="J147" s="1"/>
      <c r="K147" s="1"/>
      <c r="L147" s="1"/>
    </row>
    <row r="148" spans="1:12" x14ac:dyDescent="0.2">
      <c r="A148" s="1"/>
      <c r="B148" s="1"/>
      <c r="C148" s="1"/>
      <c r="D148" s="1"/>
      <c r="E148" s="59"/>
      <c r="F148" s="32"/>
      <c r="G148" s="45"/>
      <c r="H148" s="1"/>
      <c r="I148" s="1"/>
      <c r="J148" s="1"/>
      <c r="K148" s="1"/>
      <c r="L148" s="1"/>
    </row>
    <row r="149" spans="1:12" x14ac:dyDescent="0.2">
      <c r="A149" s="1"/>
      <c r="B149" s="1"/>
      <c r="C149" s="1"/>
      <c r="D149" s="1"/>
      <c r="E149" s="59"/>
      <c r="F149" s="32"/>
      <c r="G149" s="45"/>
      <c r="H149" s="1"/>
      <c r="I149" s="1"/>
      <c r="J149" s="1"/>
      <c r="K149" s="1"/>
      <c r="L149" s="1"/>
    </row>
    <row r="150" spans="1:12" x14ac:dyDescent="0.2">
      <c r="A150" s="1"/>
      <c r="B150" s="1"/>
      <c r="C150" s="1"/>
      <c r="D150" s="1"/>
      <c r="E150" s="59"/>
      <c r="F150" s="32"/>
      <c r="G150" s="45"/>
      <c r="H150" s="1"/>
      <c r="I150" s="1"/>
      <c r="J150" s="1"/>
      <c r="K150" s="1"/>
      <c r="L150" s="1"/>
    </row>
    <row r="151" spans="1:12" x14ac:dyDescent="0.2">
      <c r="A151" s="1"/>
      <c r="B151" s="1"/>
      <c r="C151" s="1"/>
      <c r="D151" s="1"/>
      <c r="E151" s="59"/>
      <c r="F151" s="32"/>
      <c r="G151" s="45"/>
      <c r="H151" s="1"/>
      <c r="I151" s="1"/>
      <c r="J151" s="1"/>
      <c r="K151" s="1"/>
      <c r="L151" s="1"/>
    </row>
    <row r="152" spans="1:12" x14ac:dyDescent="0.2">
      <c r="A152" s="1"/>
      <c r="B152" s="1"/>
      <c r="C152" s="1"/>
      <c r="D152" s="1"/>
      <c r="E152" s="59"/>
      <c r="F152" s="32"/>
      <c r="G152" s="45"/>
      <c r="H152" s="1"/>
      <c r="I152" s="1"/>
      <c r="J152" s="1"/>
      <c r="K152" s="1"/>
      <c r="L152" s="1"/>
    </row>
  </sheetData>
  <mergeCells count="170">
    <mergeCell ref="D72:D73"/>
    <mergeCell ref="D60:D61"/>
    <mergeCell ref="E71:E73"/>
    <mergeCell ref="D63:D64"/>
    <mergeCell ref="A1:O1"/>
    <mergeCell ref="A2:O2"/>
    <mergeCell ref="K37:O37"/>
    <mergeCell ref="C38:O38"/>
    <mergeCell ref="K45:O45"/>
    <mergeCell ref="K46:O46"/>
    <mergeCell ref="C50:O50"/>
    <mergeCell ref="O4:O6"/>
    <mergeCell ref="M5:M6"/>
    <mergeCell ref="O32:O33"/>
    <mergeCell ref="O34:O36"/>
    <mergeCell ref="C13:O13"/>
    <mergeCell ref="I5:I6"/>
    <mergeCell ref="J5:J6"/>
    <mergeCell ref="H4:J4"/>
    <mergeCell ref="L25:L26"/>
    <mergeCell ref="N14:N15"/>
    <mergeCell ref="N28:N29"/>
    <mergeCell ref="D51:D52"/>
    <mergeCell ref="N60:O61"/>
    <mergeCell ref="A34:A35"/>
    <mergeCell ref="D14:D15"/>
    <mergeCell ref="D17:D18"/>
    <mergeCell ref="D25:D26"/>
    <mergeCell ref="D19:D21"/>
    <mergeCell ref="E34:E36"/>
    <mergeCell ref="F34:F36"/>
    <mergeCell ref="M25:M26"/>
    <mergeCell ref="M32:M33"/>
    <mergeCell ref="K30:K31"/>
    <mergeCell ref="K28:K29"/>
    <mergeCell ref="F30:F31"/>
    <mergeCell ref="D30:D31"/>
    <mergeCell ref="E30:E31"/>
    <mergeCell ref="D28:D29"/>
    <mergeCell ref="D23:D24"/>
    <mergeCell ref="K25:K26"/>
    <mergeCell ref="K34:K36"/>
    <mergeCell ref="L34:L36"/>
    <mergeCell ref="N32:N33"/>
    <mergeCell ref="N43:N44"/>
    <mergeCell ref="C37:G37"/>
    <mergeCell ref="B34:B35"/>
    <mergeCell ref="C34:C35"/>
    <mergeCell ref="D34:D36"/>
    <mergeCell ref="C96:G96"/>
    <mergeCell ref="D79:D80"/>
    <mergeCell ref="C84:C85"/>
    <mergeCell ref="D84:D85"/>
    <mergeCell ref="K90:K91"/>
    <mergeCell ref="B84:B85"/>
    <mergeCell ref="E90:E91"/>
    <mergeCell ref="F90:F91"/>
    <mergeCell ref="C88:G88"/>
    <mergeCell ref="E51:E52"/>
    <mergeCell ref="K88:O88"/>
    <mergeCell ref="O86:O87"/>
    <mergeCell ref="N90:N91"/>
    <mergeCell ref="N79:N80"/>
    <mergeCell ref="O81:O83"/>
    <mergeCell ref="F72:F73"/>
    <mergeCell ref="O79:O80"/>
    <mergeCell ref="N62:N67"/>
    <mergeCell ref="N68:N69"/>
    <mergeCell ref="K94:K95"/>
    <mergeCell ref="D90:D91"/>
    <mergeCell ref="B46:G46"/>
    <mergeCell ref="K32:K33"/>
    <mergeCell ref="L32:L33"/>
    <mergeCell ref="E32:E33"/>
    <mergeCell ref="F32:F33"/>
    <mergeCell ref="B79:B80"/>
    <mergeCell ref="C86:C87"/>
    <mergeCell ref="D86:D87"/>
    <mergeCell ref="K86:K87"/>
    <mergeCell ref="D32:D33"/>
    <mergeCell ref="B86:B87"/>
    <mergeCell ref="C89:O89"/>
    <mergeCell ref="E64:E66"/>
    <mergeCell ref="E75:E78"/>
    <mergeCell ref="D66:D69"/>
    <mergeCell ref="C45:G45"/>
    <mergeCell ref="M34:M36"/>
    <mergeCell ref="F92:F93"/>
    <mergeCell ref="F94:F95"/>
    <mergeCell ref="B47:J47"/>
    <mergeCell ref="K63:K69"/>
    <mergeCell ref="D94:D95"/>
    <mergeCell ref="A86:A87"/>
    <mergeCell ref="E94:E95"/>
    <mergeCell ref="C79:C80"/>
    <mergeCell ref="A90:A91"/>
    <mergeCell ref="B90:B91"/>
    <mergeCell ref="E84:E85"/>
    <mergeCell ref="A125:G125"/>
    <mergeCell ref="A92:A93"/>
    <mergeCell ref="D92:D93"/>
    <mergeCell ref="E92:E93"/>
    <mergeCell ref="A126:G126"/>
    <mergeCell ref="A117:G117"/>
    <mergeCell ref="A124:G124"/>
    <mergeCell ref="A123:G123"/>
    <mergeCell ref="A127:G127"/>
    <mergeCell ref="K107:K108"/>
    <mergeCell ref="E105:E106"/>
    <mergeCell ref="F105:F106"/>
    <mergeCell ref="A118:G118"/>
    <mergeCell ref="D105:D106"/>
    <mergeCell ref="A122:G122"/>
    <mergeCell ref="A116:G116"/>
    <mergeCell ref="A107:A108"/>
    <mergeCell ref="B107:B108"/>
    <mergeCell ref="D107:D108"/>
    <mergeCell ref="E107:E108"/>
    <mergeCell ref="A114:J114"/>
    <mergeCell ref="A120:G120"/>
    <mergeCell ref="A115:G115"/>
    <mergeCell ref="A121:G121"/>
    <mergeCell ref="A119:G119"/>
    <mergeCell ref="A112:I112"/>
    <mergeCell ref="A113:I113"/>
    <mergeCell ref="K109:O109"/>
    <mergeCell ref="K110:O110"/>
    <mergeCell ref="K111:O111"/>
    <mergeCell ref="A43:A44"/>
    <mergeCell ref="B39:B40"/>
    <mergeCell ref="C39:C40"/>
    <mergeCell ref="D39:D40"/>
    <mergeCell ref="E39:E40"/>
    <mergeCell ref="F39:F40"/>
    <mergeCell ref="C43:C44"/>
    <mergeCell ref="D43:D44"/>
    <mergeCell ref="E43:E44"/>
    <mergeCell ref="F43:F44"/>
    <mergeCell ref="O39:O40"/>
    <mergeCell ref="O72:O73"/>
    <mergeCell ref="E99:E100"/>
    <mergeCell ref="K96:O96"/>
    <mergeCell ref="C97:O97"/>
    <mergeCell ref="A84:A85"/>
    <mergeCell ref="A79:A80"/>
    <mergeCell ref="F107:F108"/>
    <mergeCell ref="B110:G110"/>
    <mergeCell ref="B111:G111"/>
    <mergeCell ref="C109:G109"/>
    <mergeCell ref="A94:A95"/>
    <mergeCell ref="N4:N6"/>
    <mergeCell ref="O25:O26"/>
    <mergeCell ref="N25:N26"/>
    <mergeCell ref="C3:L3"/>
    <mergeCell ref="K5:K6"/>
    <mergeCell ref="F4:F6"/>
    <mergeCell ref="G4:G6"/>
    <mergeCell ref="A4:A6"/>
    <mergeCell ref="B4:B6"/>
    <mergeCell ref="C4:C6"/>
    <mergeCell ref="H5:H6"/>
    <mergeCell ref="E4:E6"/>
    <mergeCell ref="D4:D6"/>
    <mergeCell ref="L5:L6"/>
    <mergeCell ref="K4:M4"/>
    <mergeCell ref="A7:A12"/>
    <mergeCell ref="B7:J7"/>
    <mergeCell ref="E14:E18"/>
    <mergeCell ref="E19:E29"/>
    <mergeCell ref="N20:O21"/>
  </mergeCells>
  <phoneticPr fontId="0" type="noConversion"/>
  <printOptions horizontalCentered="1"/>
  <pageMargins left="0" right="0" top="0.39370078740157483" bottom="0" header="0.31496062992125984" footer="0.31496062992125984"/>
  <pageSetup paperSize="9" scale="85" orientation="landscape" r:id="rId1"/>
  <rowBreaks count="6" manualBreakCount="6">
    <brk id="18" max="14" man="1"/>
    <brk id="40" max="14" man="1"/>
    <brk id="55" max="14" man="1"/>
    <brk id="61" max="14" man="1"/>
    <brk id="78" max="14" man="1"/>
    <brk id="10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
  <sheetViews>
    <sheetView workbookViewId="0">
      <selection activeCell="B1" sqref="B1:C8"/>
    </sheetView>
  </sheetViews>
  <sheetFormatPr defaultRowHeight="12.75" x14ac:dyDescent="0.2"/>
  <cols>
    <col min="2" max="2" width="22.42578125" customWidth="1"/>
    <col min="3" max="3" width="55.85546875" customWidth="1"/>
  </cols>
  <sheetData>
    <row r="1" spans="2:3" ht="15.75" x14ac:dyDescent="0.2">
      <c r="B1" s="837" t="s">
        <v>88</v>
      </c>
      <c r="C1" s="837"/>
    </row>
    <row r="2" spans="2:3" ht="31.5" x14ac:dyDescent="0.2">
      <c r="B2" s="67" t="s">
        <v>17</v>
      </c>
      <c r="C2" s="68" t="s">
        <v>89</v>
      </c>
    </row>
    <row r="3" spans="2:3" ht="15.75" x14ac:dyDescent="0.2">
      <c r="B3" s="67">
        <v>1</v>
      </c>
      <c r="C3" s="69" t="s">
        <v>87</v>
      </c>
    </row>
    <row r="4" spans="2:3" ht="15.75" x14ac:dyDescent="0.2">
      <c r="B4" s="67">
        <v>2</v>
      </c>
      <c r="C4" s="70" t="s">
        <v>90</v>
      </c>
    </row>
    <row r="5" spans="2:3" ht="15.75" x14ac:dyDescent="0.2">
      <c r="B5" s="67">
        <v>3</v>
      </c>
      <c r="C5" s="69" t="s">
        <v>91</v>
      </c>
    </row>
    <row r="6" spans="2:3" ht="15.75" x14ac:dyDescent="0.2">
      <c r="B6" s="67">
        <v>4</v>
      </c>
      <c r="C6" s="69" t="s">
        <v>92</v>
      </c>
    </row>
    <row r="7" spans="2:3" ht="15.75" x14ac:dyDescent="0.2">
      <c r="B7" s="67">
        <v>5</v>
      </c>
      <c r="C7" s="69" t="s">
        <v>93</v>
      </c>
    </row>
    <row r="8" spans="2:3" ht="15.75" x14ac:dyDescent="0.2">
      <c r="B8" s="67">
        <v>6</v>
      </c>
      <c r="C8" s="69" t="s">
        <v>94</v>
      </c>
    </row>
    <row r="10" spans="2:3" x14ac:dyDescent="0.2">
      <c r="B10" s="838" t="s">
        <v>95</v>
      </c>
      <c r="C10" s="838"/>
    </row>
  </sheetData>
  <mergeCells count="2">
    <mergeCell ref="B1:C1"/>
    <mergeCell ref="B10:C10"/>
  </mergeCells>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Aprašymas</vt:lpstr>
      <vt:lpstr>Priemonių suvestinė</vt:lpstr>
      <vt:lpstr>Asignavimu valdytojų kodai</vt:lpstr>
      <vt:lpstr>Aprašymas!Print_Area</vt:lpstr>
      <vt:lpstr>'Priemonių suvestinė'!Print_Area</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G.Uzkuriene</dc:creator>
  <cp:lastModifiedBy>Virginija Palaimiene</cp:lastModifiedBy>
  <cp:lastPrinted>2014-03-18T06:39:41Z</cp:lastPrinted>
  <dcterms:created xsi:type="dcterms:W3CDTF">2006-05-12T05:50:12Z</dcterms:created>
  <dcterms:modified xsi:type="dcterms:W3CDTF">2014-04-01T12:56:09Z</dcterms:modified>
</cp:coreProperties>
</file>