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55" windowWidth="15480" windowHeight="11640" activeTab="1"/>
  </bookViews>
  <sheets>
    <sheet name="Aprašymas" sheetId="9" r:id="rId1"/>
    <sheet name="Priemonių suvestinė" sheetId="7" r:id="rId2"/>
    <sheet name="Asignavimų valdytojų kodai" sheetId="8" state="hidden" r:id="rId3"/>
  </sheets>
  <definedNames>
    <definedName name="_xlnm.Print_Area" localSheetId="0">Aprašymas!$A$1:$F$30</definedName>
    <definedName name="_xlnm.Print_Area" localSheetId="1">'Priemonių suvestinė'!$A$1:$O$62</definedName>
    <definedName name="_xlnm.Print_Titles" localSheetId="1">'Priemonių suvestinė'!$4:$6</definedName>
  </definedNames>
  <calcPr calcId="145621"/>
</workbook>
</file>

<file path=xl/calcChain.xml><?xml version="1.0" encoding="utf-8"?>
<calcChain xmlns="http://schemas.openxmlformats.org/spreadsheetml/2006/main">
  <c r="I44" i="7" l="1"/>
  <c r="J44" i="7"/>
  <c r="H44" i="7"/>
  <c r="J41" i="7"/>
  <c r="H23" i="7" l="1"/>
  <c r="I23" i="7"/>
  <c r="J34" i="7"/>
  <c r="J29" i="7"/>
  <c r="J17" i="7"/>
  <c r="J21" i="7" s="1"/>
  <c r="J16" i="7"/>
  <c r="J37" i="7" l="1"/>
  <c r="H56" i="7"/>
  <c r="H55" i="7"/>
  <c r="H54" i="7"/>
  <c r="H53" i="7"/>
  <c r="H52" i="7"/>
  <c r="J54" i="7"/>
  <c r="J60" i="7"/>
  <c r="J59" i="7"/>
  <c r="J58" i="7"/>
  <c r="J56" i="7"/>
  <c r="J55" i="7"/>
  <c r="J53" i="7"/>
  <c r="J52" i="7"/>
  <c r="I54" i="7"/>
  <c r="I53" i="7"/>
  <c r="I60" i="7"/>
  <c r="I59" i="7"/>
  <c r="I58" i="7"/>
  <c r="H43" i="7"/>
  <c r="H41" i="7"/>
  <c r="H34" i="7"/>
  <c r="H29" i="7"/>
  <c r="H16" i="7"/>
  <c r="I13" i="7"/>
  <c r="H13" i="7"/>
  <c r="H51" i="7" l="1"/>
  <c r="J57" i="7"/>
  <c r="J51" i="7"/>
  <c r="I57" i="7"/>
  <c r="J61" i="7" l="1"/>
  <c r="I29" i="7"/>
  <c r="I43" i="7"/>
  <c r="I41" i="7"/>
  <c r="I32" i="7" l="1"/>
  <c r="I56" i="7" s="1"/>
  <c r="I31" i="7"/>
  <c r="I34" i="7" l="1"/>
  <c r="I37" i="7" s="1"/>
  <c r="I55" i="7"/>
  <c r="I17" i="7"/>
  <c r="I21" i="7" s="1"/>
  <c r="I14" i="7" l="1"/>
  <c r="I16" i="7" l="1"/>
  <c r="I52" i="7"/>
  <c r="I51" i="7" s="1"/>
  <c r="I61" i="7" s="1"/>
  <c r="J24" i="7"/>
  <c r="H58" i="7" l="1"/>
  <c r="H60" i="7"/>
  <c r="H59" i="7"/>
  <c r="H57" i="7" l="1"/>
  <c r="H37" i="7"/>
  <c r="H21" i="7"/>
  <c r="I24" i="7"/>
  <c r="J45" i="7" l="1"/>
  <c r="J46" i="7" s="1"/>
  <c r="H24" i="7"/>
  <c r="H45" i="7" s="1"/>
  <c r="H46" i="7" s="1"/>
  <c r="I45" i="7"/>
  <c r="I46" i="7" s="1"/>
  <c r="H61" i="7"/>
</calcChain>
</file>

<file path=xl/sharedStrings.xml><?xml version="1.0" encoding="utf-8"?>
<sst xmlns="http://schemas.openxmlformats.org/spreadsheetml/2006/main" count="213" uniqueCount="137">
  <si>
    <t>Programos tikslo kodas</t>
  </si>
  <si>
    <t>Uždavinio kodas</t>
  </si>
  <si>
    <t>Priemonės kodas</t>
  </si>
  <si>
    <t>Priemonės požymis</t>
  </si>
  <si>
    <t>Asignavimų valdytojo kodas</t>
  </si>
  <si>
    <t>Finansavimo šaltinis</t>
  </si>
  <si>
    <t>01</t>
  </si>
  <si>
    <t>Iš viso:</t>
  </si>
  <si>
    <t>02</t>
  </si>
  <si>
    <t>Iš viso uždaviniui:</t>
  </si>
  <si>
    <t>Iš viso tikslui:</t>
  </si>
  <si>
    <t xml:space="preserve">Iš viso  programai: </t>
  </si>
  <si>
    <t>Finansavimo šaltiniai</t>
  </si>
  <si>
    <t>Pavadinimas</t>
  </si>
  <si>
    <t>Finansavimo šaltinių suvestinė</t>
  </si>
  <si>
    <t>SAVIVALDYBĖS  LĖŠOS, IŠ VISO:</t>
  </si>
  <si>
    <t>KITI ŠALTINIAI, IŠ VISO:</t>
  </si>
  <si>
    <t>IŠ VISO:</t>
  </si>
  <si>
    <t>Klaipėdos miesto savivaldybės visuomenės sveikatos rėmimo specialiosios programos įgyvendinimas prioritetinėse srityse</t>
  </si>
  <si>
    <t>SB</t>
  </si>
  <si>
    <t>SB(AA)</t>
  </si>
  <si>
    <t>PSDF</t>
  </si>
  <si>
    <t>Klaipėdos miesto gyventojų sveikatos priežiūros paslaugų rėmimas</t>
  </si>
  <si>
    <t>03</t>
  </si>
  <si>
    <t>LRVB</t>
  </si>
  <si>
    <t>13</t>
  </si>
  <si>
    <t>Kt</t>
  </si>
  <si>
    <t xml:space="preserve">I  </t>
  </si>
  <si>
    <t>Modernizuoti sveikatos priežiūros įstaigų infrastruktūrą</t>
  </si>
  <si>
    <t>Užtikrinti visuomenės sveikatos priežiūros paslaugų teikimą</t>
  </si>
  <si>
    <t>SB(SP)</t>
  </si>
  <si>
    <t>BĮ Klaipėdos sutrikusio vystymosi kūdikių namų išlaikymas ir veiklos organizavimas</t>
  </si>
  <si>
    <t>BĮ Klaipėdos priklausomybės ligų centro išlaikymas ir veiklos organizavimas</t>
  </si>
  <si>
    <t>SB(VB)</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</si>
  <si>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</si>
  <si>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</si>
  <si>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lėšos </t>
    </r>
    <r>
      <rPr>
        <b/>
        <sz val="10"/>
        <rFont val="Times New Roman"/>
        <family val="1"/>
      </rPr>
      <t>LRVB</t>
    </r>
  </si>
  <si>
    <t>3</t>
  </si>
  <si>
    <t>5</t>
  </si>
  <si>
    <r>
      <t xml:space="preserve">Privalomojo sveikatos draudimo fondo lėšos </t>
    </r>
    <r>
      <rPr>
        <b/>
        <sz val="10"/>
        <rFont val="Times New Roman"/>
        <family val="1"/>
      </rPr>
      <t>PSDF</t>
    </r>
  </si>
  <si>
    <t>VšĮ Klaipėdos universitetinės ligoninės centrinio korpuso operacinių rekonstrukcija</t>
  </si>
  <si>
    <t>Stiprinti ir kryptingai plėtoti asmens ir visuomenės sveikatos priežiūros paslaugas</t>
  </si>
  <si>
    <r>
      <t xml:space="preserve">Pajamų įmokų už paslaugas lėšos </t>
    </r>
    <r>
      <rPr>
        <b/>
        <sz val="10"/>
        <rFont val="Times New Roman"/>
        <family val="1"/>
      </rPr>
      <t>SB(SP)</t>
    </r>
  </si>
  <si>
    <t>SB(AAL)</t>
  </si>
  <si>
    <r>
      <t xml:space="preserve">Savivaldybės aplinkos apsaugos rėmimo specialiosios programos lėšų likutis </t>
    </r>
    <r>
      <rPr>
        <b/>
        <sz val="10"/>
        <rFont val="Times New Roman"/>
        <family val="1"/>
        <charset val="186"/>
      </rPr>
      <t>SB(AAL)</t>
    </r>
  </si>
  <si>
    <t>Užtikrinti asmens sveikatos priežiūros paslaugų teikimą</t>
  </si>
  <si>
    <t>Ugdymo įstaigų, kuriose vykdoma vaikų sveikatos priežiūra, skaičius</t>
  </si>
  <si>
    <t>Visuomenės sveikatos rėmimo specialiosios programos įgyvendinimas, %</t>
  </si>
  <si>
    <t>Bendrojo ugdymo mokyklų, kuriose vykdoma mokinių sveikatos priežiūra, sk.</t>
  </si>
  <si>
    <t>Visuomenės informavimo sveikatos klausimais organizuotų priemonių skaičius</t>
  </si>
  <si>
    <t>Apgyvendintų vaikų skaičius</t>
  </si>
  <si>
    <t>Vidutinis ankstyvosios reabilitacijos procedūrų, individualių programų skaičius 1 vaikui</t>
  </si>
  <si>
    <t>64</t>
  </si>
  <si>
    <t xml:space="preserve">Paskiepyta vaikų (%)                           </t>
  </si>
  <si>
    <t>100</t>
  </si>
  <si>
    <t>Klientų apsilankymų ambulatorijoje skaičius</t>
  </si>
  <si>
    <t>22560</t>
  </si>
  <si>
    <t>Hospitalizuotų asmenų skaičius</t>
  </si>
  <si>
    <t>1200</t>
  </si>
  <si>
    <t>270</t>
  </si>
  <si>
    <t>Farmakoterapijos metadonu pacientų sk.</t>
  </si>
  <si>
    <t>Asmenų, kuriems kompensuotas dantų protezavimas, skaičius</t>
  </si>
  <si>
    <t>Lovadienių skaičius, tūkst.</t>
  </si>
  <si>
    <t>29,2</t>
  </si>
  <si>
    <t>04</t>
  </si>
  <si>
    <t>Programos „Sveikas miestas“ priemonių įgyvendinimas</t>
  </si>
  <si>
    <t xml:space="preserve">Asmenų, dalyvavusių sveikatinimo priemonėse, sk. tūkst. </t>
  </si>
  <si>
    <t>Produkto vertinimo kriterijus</t>
  </si>
  <si>
    <t>Asignavimų valdytojų kodų klasifikatorius*</t>
  </si>
  <si>
    <t xml:space="preserve">                              Pavadinimas</t>
  </si>
  <si>
    <t>Savivaldybės administracijos direktorius</t>
  </si>
  <si>
    <t>Ugdymo ir kultūros departamento direktorius</t>
  </si>
  <si>
    <t>Socialinių reikalų departamento direktorius</t>
  </si>
  <si>
    <t>Urbanistinės plėtros departamento direktorius</t>
  </si>
  <si>
    <t>Investicijų ir ekonomikos departamento direktorius</t>
  </si>
  <si>
    <t>Miesto ūkio departamento direktorius</t>
  </si>
  <si>
    <t>* patvirtinta Klaipėdos miesto savivaldybės administracijos direktoriaus 2011-02-24 įsakymu Nr. AD1-384</t>
  </si>
  <si>
    <t>BĮ Klaipėdos miesto visuomenės sveikatos biuro veiklos organizavimas</t>
  </si>
  <si>
    <t>Rekonstruotos operacinės, proc.</t>
  </si>
  <si>
    <t xml:space="preserve">Sveikatos priežiūros stiprinimo, ugdymo ir profilaktinės veiklos įgyvendinimas  Klaipėdos miesto savivaldybės mokyklose-darželiuose, nevalstybinėse (privačiai įsteigtose) ir profesinėse mokyklose </t>
  </si>
  <si>
    <r>
      <t xml:space="preserve">Kiti finansavimo šaltiniai </t>
    </r>
    <r>
      <rPr>
        <b/>
        <sz val="10"/>
        <rFont val="Times New Roman"/>
        <family val="1"/>
        <charset val="186"/>
      </rPr>
      <t>Kt</t>
    </r>
  </si>
  <si>
    <r>
      <t xml:space="preserve">Pacientų, gydytų </t>
    </r>
    <r>
      <rPr>
        <sz val="9"/>
        <rFont val="Times New Roman"/>
        <family val="1"/>
        <charset val="186"/>
      </rPr>
      <t>Dvylikos žingsnių</t>
    </r>
    <r>
      <rPr>
        <sz val="9"/>
        <rFont val="Times New Roman"/>
        <family val="1"/>
      </rPr>
      <t xml:space="preserve"> programoje ir dėl abstinencijos sindromo vėlyvojo periodo simptomų ir potraukio slopinimo, sk.</t>
    </r>
  </si>
  <si>
    <t>Pastato Pievų tako g. 38 renovacija su lifto įrengimu</t>
  </si>
  <si>
    <t>Įrengtas liftas, proc.</t>
  </si>
  <si>
    <t>1.2.2.3, 1.2.2.4, 1.2.2.5</t>
  </si>
  <si>
    <t>1.2.2.3</t>
  </si>
  <si>
    <t>1.2.2.1</t>
  </si>
  <si>
    <t>1.2.1.7</t>
  </si>
  <si>
    <t>1.2.1.6</t>
  </si>
  <si>
    <t>2013 m. asignavimų patvirtintas planas*</t>
  </si>
  <si>
    <t>2013 m. asignavimų patikslintas planas**</t>
  </si>
  <si>
    <t>2013 m. panaudotos lėšos (kasinės išlaidos)</t>
  </si>
  <si>
    <t>* pagal Klaipėdos miesto savivaldybės tarybos 2013-02-28 sprendimą Nr. T2-33</t>
  </si>
  <si>
    <t>** pagal Klaipėdos miesto savivaldybės tarybos 2013-11-28 sprendimą Nr. T2-279</t>
  </si>
  <si>
    <r>
      <t xml:space="preserve">Valstybės biudžeto specialiosios tikslinės dotacijos lėšos </t>
    </r>
    <r>
      <rPr>
        <b/>
        <sz val="10"/>
        <rFont val="Times New Roman"/>
        <family val="1"/>
        <charset val="186"/>
      </rPr>
      <t>SB(VB)</t>
    </r>
  </si>
  <si>
    <t>Asignavimai, tūkst. Lt</t>
  </si>
  <si>
    <t>pavadinimas</t>
  </si>
  <si>
    <t>planuotos reikšmės</t>
  </si>
  <si>
    <t>faktinės reikšmės</t>
  </si>
  <si>
    <t>Informacija apie pasiektus rezultatus, duomenys apie programai skirtų asignavimų panaudojimo tikslingumą</t>
  </si>
  <si>
    <t>Priežastys, dėl kurių planuotos rodiklių reikšmės nepasiektos</t>
  </si>
  <si>
    <t xml:space="preserve">STRATEGINIO VEIKLOS PLANO VYKDYMO ATASKAITA </t>
  </si>
  <si>
    <t>(SVEIKATOS APSAUGOS PROGRAMA (NR. 13))</t>
  </si>
  <si>
    <t>87</t>
  </si>
  <si>
    <t>Lėšos panaudotos tikslingai</t>
  </si>
  <si>
    <t>Lėšos neskirtos</t>
  </si>
  <si>
    <t>56</t>
  </si>
  <si>
    <t>20,4</t>
  </si>
  <si>
    <t>67</t>
  </si>
  <si>
    <t xml:space="preserve"> </t>
  </si>
  <si>
    <t>16065</t>
  </si>
  <si>
    <t>909</t>
  </si>
  <si>
    <t>279</t>
  </si>
  <si>
    <t>0</t>
  </si>
  <si>
    <t>Kreipėsi mažiau pacientų, nei buvo planuota</t>
  </si>
  <si>
    <t>ĮVYKDYMO ATASKAITA</t>
  </si>
  <si>
    <r>
      <t xml:space="preserve">Asignavimų valdytojai: </t>
    </r>
    <r>
      <rPr>
        <sz val="12"/>
        <rFont val="Times New Roman"/>
        <family val="1"/>
      </rPr>
      <t>Socialinių reikalų departamentas (3), Investicijų ir ekonomikos departamentas (5).</t>
    </r>
    <r>
      <rPr>
        <b/>
        <sz val="12"/>
        <rFont val="Times New Roman"/>
        <family val="1"/>
      </rPr>
      <t xml:space="preserve">
</t>
    </r>
  </si>
  <si>
    <r>
      <t>Programą vykdė:</t>
    </r>
    <r>
      <rPr>
        <sz val="12"/>
        <rFont val="Times New Roman"/>
        <family val="1"/>
      </rPr>
      <t xml:space="preserve"> </t>
    </r>
    <r>
      <rPr>
        <sz val="12"/>
        <rFont val="Times New Roman"/>
        <family val="1"/>
        <charset val="186"/>
      </rPr>
      <t>Socialinių reikalų departamento Sveikatos apsaugos skyrius, BĮ Klaipėdos miesto visuomenės sveikatos biuras, BĮ Klaipėdos apskrities sutrikusio vystymosi kūdikių namai, BĮ Klaipėdos priklausomybės ligų centras, Investicijų ir ekonomikos departamento Projektų skyrius, Statybos ir infrastruktūros plėtros skyrius.</t>
    </r>
  </si>
  <si>
    <t>1) priemonė laikoma visiškai įvykdyta, jei pasiektos visos planuotų ataskaitiniais metais vertinimo  kriterijų reikšmės,</t>
  </si>
  <si>
    <t>2) priemonė laikoma iš dalies įvykdyta, jei pasiekta mažiau vertinimo kriterijų reikšmių, nei planuota ataskaitiniais metais,</t>
  </si>
  <si>
    <t>3) priemonė laikoma neįvykdyta, jei nepasiekta nė viena planuoto ataskaitinių metų produkto kriterijaus reikšmė.</t>
  </si>
  <si>
    <t>Baigtos įrengti II etapo 3 operacinės (iš 9)</t>
  </si>
  <si>
    <r>
      <t xml:space="preserve">2013 M. KLAIPĖDOS MIESTO SAVIVALDYBĖS </t>
    </r>
    <r>
      <rPr>
        <b/>
        <sz val="12"/>
        <rFont val="Times New Roman"/>
        <family val="1"/>
      </rPr>
      <t xml:space="preserve">                      
SVEIKATOS APSAUGOS PASLAUGŲ KOKYBĖS GERINIMO </t>
    </r>
    <r>
      <rPr>
        <b/>
        <sz val="12"/>
        <rFont val="Times New Roman"/>
        <family val="1"/>
        <charset val="186"/>
      </rPr>
      <t>PROGRAMOS (NR. 13)</t>
    </r>
  </si>
  <si>
    <r>
      <rPr>
        <b/>
        <sz val="11"/>
        <rFont val="Times New Roman"/>
        <family val="1"/>
        <charset val="186"/>
      </rPr>
      <t>Pastaba.</t>
    </r>
    <r>
      <rPr>
        <sz val="11"/>
        <rFont val="Times New Roman"/>
        <family val="1"/>
        <charset val="186"/>
      </rPr>
      <t xml:space="preserve"> Strateginio planavimo skyrius, vertindamas programos įgyvendinimo lygį, atsižvelgia į programos priemonių įgyvendinimo lygį:</t>
    </r>
  </si>
  <si>
    <t xml:space="preserve">faktiškai įvykdyta –  </t>
  </si>
  <si>
    <t>iš dalies įvykdyta –</t>
  </si>
  <si>
    <t>neįvykdyta –</t>
  </si>
  <si>
    <t>(blogiau, nei buvo planuota);</t>
  </si>
  <si>
    <t>(pagal planą arba geriau);</t>
  </si>
  <si>
    <r>
      <rPr>
        <sz val="12"/>
        <rFont val="Times New Roman"/>
        <family val="1"/>
        <charset val="186"/>
      </rPr>
      <t>Iš</t>
    </r>
    <r>
      <rPr>
        <b/>
        <sz val="12"/>
        <rFont val="Times New Roman"/>
        <family val="1"/>
        <charset val="186"/>
      </rPr>
      <t xml:space="preserve"> 2013 m.</t>
    </r>
    <r>
      <rPr>
        <sz val="12"/>
        <rFont val="Times New Roman"/>
        <family val="1"/>
      </rPr>
      <t xml:space="preserve"> planuotų įvykdyti 7 priemonių (kurioms patvirtinti / skirti asignavimai): </t>
    </r>
  </si>
  <si>
    <t>2013 m. nevykdytos priemonės: „Kvapų tyrimai“, nes  Klaipėdos visuomenės sveikatos centras organizavo tyrimus iš valstybės biudžeto lėšų; „Gyvenamosios aplinkos kokybės gerinimas“ ir „Gyvenamosios aplinkos kokybės tyrimai“ vykdomi pagal gyventojų skundus, kurių 2013 m. nebuvo; „Tuberkuliozės profilaktika“ – nebuvo poreikio vykdyti priverstinę  hospitalizaciją Alytuje</t>
  </si>
  <si>
    <t xml:space="preserve">2013 m. sudarytos naujos paslaugų teikimo sutartys su 4 švietimo įstaigomis: VšĮ specialiąja mokykla-daugiafunkciu centru „Svetliačiok“, Klaipėdos Litorinos mokykla, VšĮ Klaipėdos licėjumi ir VšĮ Klaipėdos „Universa Via“ tarptautine mokykla </t>
  </si>
  <si>
    <t>Lietuvos Respublikos sveikatos apsaugos ministro 2013-06-18 įsakymu Nr. V-632 skirta valstybės tikslinė dotacija (210,9 tūkst. Lt) visuomenės sveikatos priežiūros veiklai vykdyti. Dėl šios priežasties įvykdyta daugiau priemonių (konkursų, renginių) ir didesnis, nei planuota, dalyvių skaičius</t>
  </si>
  <si>
    <t xml:space="preserve">Įgyvendinant Klaipėdos m. savivaldybės biudžeto lėšų naudojimo optimizavimo priemonių 2012–2015 m. planą 2012-10-02 Savivaldybės administracijos direktoriaus įsakymu Nr. AD1-2278 buvo pakeistas planinis vietų skaičius: nuo 2013-01-01 iki 2013-05-31 – 71 lova; nuo 2013-06-01 – 55 lovos
</t>
  </si>
  <si>
    <t xml:space="preserve">Sumažėjus gydymo personalo skaičiui sumažėjo ir paslaugų apimtis </t>
  </si>
  <si>
    <t xml:space="preserve">Neskirtas finansavimas visai rekonstrukcijai </t>
  </si>
  <si>
    <t>Pakeitus lovų skaičių sumažėjo lovadienių sk.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</si>
</sst>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0"/>
      <name val="Arial"/>
      <charset val="186"/>
    </font>
    <font>
      <sz val="10"/>
      <name val="Arial"/>
      <family val="2"/>
      <charset val="186"/>
    </font>
    <font>
      <sz val="10"/>
      <name val="Times New Roman"/>
      <family val="1"/>
    </font>
    <font>
      <b/>
      <sz val="10"/>
      <name val="Times New Roman"/>
      <family val="1"/>
    </font>
    <font>
      <b/>
      <sz val="9"/>
      <name val="Times New Roman"/>
      <family val="1"/>
    </font>
    <font>
      <sz val="9"/>
      <name val="Times New Roman"/>
      <family val="1"/>
    </font>
    <font>
      <sz val="9"/>
      <name val="Times New Roman"/>
      <family val="1"/>
      <charset val="186"/>
    </font>
    <font>
      <sz val="10"/>
      <name val="Times New Roman"/>
      <family val="1"/>
      <charset val="186"/>
    </font>
    <font>
      <b/>
      <sz val="10"/>
      <name val="Times New Roman"/>
      <family val="1"/>
      <charset val="186"/>
    </font>
    <font>
      <sz val="8"/>
      <name val="Times New Roman"/>
      <family val="1"/>
    </font>
    <font>
      <sz val="12"/>
      <name val="Times New Roman"/>
      <family val="1"/>
      <charset val="186"/>
    </font>
    <font>
      <b/>
      <sz val="12"/>
      <name val="Times New Roman"/>
      <family val="1"/>
      <charset val="186"/>
    </font>
    <font>
      <sz val="7"/>
      <name val="Times New Roman"/>
      <family val="1"/>
      <charset val="186"/>
    </font>
    <font>
      <sz val="8"/>
      <name val="Times New Roman"/>
      <family val="1"/>
      <charset val="186"/>
    </font>
    <font>
      <b/>
      <sz val="12"/>
      <name val="Times New Roman"/>
      <family val="1"/>
    </font>
    <font>
      <sz val="12"/>
      <name val="Times New Roman"/>
      <family val="1"/>
    </font>
    <font>
      <sz val="12"/>
      <name val="Arial"/>
      <family val="2"/>
      <charset val="186"/>
    </font>
    <font>
      <sz val="11"/>
      <name val="Times New Roman"/>
      <family val="1"/>
      <charset val="186"/>
    </font>
    <font>
      <b/>
      <sz val="11"/>
      <name val="Times New Roman"/>
      <family val="1"/>
      <charset val="186"/>
    </font>
  </fonts>
  <fills count="1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
      <patternFill patternType="solid">
        <fgColor rgb="FFFFCCFF"/>
        <bgColor indexed="64"/>
      </patternFill>
    </fill>
  </fills>
  <borders count="76">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2">
    <xf numFmtId="0" fontId="0" fillId="0" borderId="0"/>
    <xf numFmtId="0" fontId="1" fillId="0" borderId="0"/>
  </cellStyleXfs>
  <cellXfs count="502">
    <xf numFmtId="0" fontId="0" fillId="0" borderId="0" xfId="0"/>
    <xf numFmtId="0" fontId="2" fillId="0" borderId="0" xfId="0" applyFont="1" applyAlignment="1">
      <alignment vertical="top"/>
    </xf>
    <xf numFmtId="0" fontId="2" fillId="0" borderId="0" xfId="0" applyNumberFormat="1" applyFont="1" applyAlignment="1">
      <alignment vertical="top"/>
    </xf>
    <xf numFmtId="49" fontId="3" fillId="4" borderId="25" xfId="0" applyNumberFormat="1" applyFont="1" applyFill="1" applyBorder="1" applyAlignment="1">
      <alignment horizontal="center" vertical="top"/>
    </xf>
    <xf numFmtId="49" fontId="3" fillId="5" borderId="26" xfId="0" applyNumberFormat="1" applyFont="1" applyFill="1" applyBorder="1" applyAlignment="1">
      <alignment horizontal="center" vertical="top"/>
    </xf>
    <xf numFmtId="0" fontId="2" fillId="0" borderId="7" xfId="0" applyFont="1" applyFill="1" applyBorder="1" applyAlignment="1">
      <alignment horizontal="center" vertical="top" wrapText="1"/>
    </xf>
    <xf numFmtId="0" fontId="2" fillId="0" borderId="6" xfId="0" applyFont="1" applyFill="1" applyBorder="1" applyAlignment="1">
      <alignment horizontal="center" vertical="top"/>
    </xf>
    <xf numFmtId="0" fontId="2" fillId="0" borderId="10" xfId="0" applyFont="1" applyFill="1" applyBorder="1" applyAlignment="1">
      <alignment horizontal="center" vertical="top"/>
    </xf>
    <xf numFmtId="49" fontId="3" fillId="4" borderId="13" xfId="0" applyNumberFormat="1" applyFont="1" applyFill="1" applyBorder="1" applyAlignment="1">
      <alignment horizontal="center" vertical="top"/>
    </xf>
    <xf numFmtId="0" fontId="2" fillId="0" borderId="4" xfId="0" applyFont="1" applyFill="1" applyBorder="1" applyAlignment="1">
      <alignment horizontal="center" vertical="top"/>
    </xf>
    <xf numFmtId="49" fontId="2" fillId="0" borderId="0" xfId="0" applyNumberFormat="1" applyFont="1" applyFill="1" applyBorder="1" applyAlignment="1">
      <alignment vertical="top"/>
    </xf>
    <xf numFmtId="49" fontId="3" fillId="4" borderId="30" xfId="0" applyNumberFormat="1" applyFont="1" applyFill="1" applyBorder="1" applyAlignment="1">
      <alignment vertical="top"/>
    </xf>
    <xf numFmtId="49" fontId="3" fillId="5" borderId="29" xfId="0" applyNumberFormat="1" applyFont="1" applyFill="1" applyBorder="1" applyAlignment="1">
      <alignment vertical="top"/>
    </xf>
    <xf numFmtId="49" fontId="3" fillId="4" borderId="27" xfId="0" applyNumberFormat="1" applyFont="1" applyFill="1" applyBorder="1" applyAlignment="1">
      <alignment vertical="top"/>
    </xf>
    <xf numFmtId="49" fontId="3" fillId="5" borderId="19" xfId="0" applyNumberFormat="1" applyFont="1" applyFill="1" applyBorder="1" applyAlignment="1">
      <alignment vertical="top"/>
    </xf>
    <xf numFmtId="49" fontId="3" fillId="4" borderId="31" xfId="0" applyNumberFormat="1" applyFont="1" applyFill="1" applyBorder="1" applyAlignment="1">
      <alignment vertical="top"/>
    </xf>
    <xf numFmtId="49" fontId="3" fillId="5" borderId="32" xfId="0" applyNumberFormat="1" applyFont="1" applyFill="1" applyBorder="1" applyAlignment="1">
      <alignment vertical="top"/>
    </xf>
    <xf numFmtId="164" fontId="4" fillId="3" borderId="13" xfId="0" applyNumberFormat="1" applyFont="1" applyFill="1" applyBorder="1" applyAlignment="1">
      <alignment horizontal="center" vertical="top"/>
    </xf>
    <xf numFmtId="164" fontId="4" fillId="4" borderId="26" xfId="0" applyNumberFormat="1" applyFont="1" applyFill="1" applyBorder="1" applyAlignment="1">
      <alignment horizontal="center" vertical="top"/>
    </xf>
    <xf numFmtId="164" fontId="4" fillId="3" borderId="26" xfId="0" applyNumberFormat="1" applyFont="1" applyFill="1" applyBorder="1" applyAlignment="1">
      <alignment horizontal="center" vertical="top"/>
    </xf>
    <xf numFmtId="164" fontId="4" fillId="3" borderId="33" xfId="0" applyNumberFormat="1" applyFont="1" applyFill="1" applyBorder="1" applyAlignment="1">
      <alignment horizontal="center" vertical="top"/>
    </xf>
    <xf numFmtId="49" fontId="3" fillId="4" borderId="30" xfId="0" applyNumberFormat="1" applyFont="1" applyFill="1" applyBorder="1" applyAlignment="1">
      <alignment horizontal="center" vertical="top"/>
    </xf>
    <xf numFmtId="49" fontId="3" fillId="5" borderId="38" xfId="0" applyNumberFormat="1" applyFont="1" applyFill="1" applyBorder="1" applyAlignment="1">
      <alignment horizontal="center" vertical="top"/>
    </xf>
    <xf numFmtId="0" fontId="2" fillId="0" borderId="3" xfId="0" applyFont="1" applyFill="1" applyBorder="1" applyAlignment="1">
      <alignment horizontal="center" vertical="top" wrapText="1"/>
    </xf>
    <xf numFmtId="49" fontId="3" fillId="4" borderId="31" xfId="0" applyNumberFormat="1" applyFont="1" applyFill="1" applyBorder="1" applyAlignment="1">
      <alignment horizontal="center" vertical="top"/>
    </xf>
    <xf numFmtId="49" fontId="3" fillId="5" borderId="39" xfId="0" applyNumberFormat="1" applyFont="1" applyFill="1" applyBorder="1" applyAlignment="1">
      <alignment horizontal="center" vertical="top"/>
    </xf>
    <xf numFmtId="0" fontId="2" fillId="0" borderId="43" xfId="0" applyFont="1" applyBorder="1" applyAlignment="1">
      <alignment horizontal="center" vertical="top" wrapText="1"/>
    </xf>
    <xf numFmtId="0" fontId="2" fillId="0" borderId="1" xfId="0" applyFont="1" applyBorder="1" applyAlignment="1">
      <alignment horizontal="center" vertical="top" wrapText="1"/>
    </xf>
    <xf numFmtId="0" fontId="2" fillId="0" borderId="7" xfId="0" applyFont="1" applyBorder="1" applyAlignment="1">
      <alignment horizontal="center" vertical="top" wrapText="1"/>
    </xf>
    <xf numFmtId="164" fontId="2" fillId="8" borderId="29" xfId="0" applyNumberFormat="1" applyFont="1" applyFill="1" applyBorder="1" applyAlignment="1">
      <alignment horizontal="center" vertical="top" wrapText="1"/>
    </xf>
    <xf numFmtId="49" fontId="3" fillId="5" borderId="56" xfId="0" applyNumberFormat="1" applyFont="1" applyFill="1" applyBorder="1" applyAlignment="1">
      <alignment horizontal="center" vertical="top"/>
    </xf>
    <xf numFmtId="164" fontId="4" fillId="5" borderId="58" xfId="0" applyNumberFormat="1" applyFont="1" applyFill="1" applyBorder="1" applyAlignment="1">
      <alignment horizontal="center" vertical="center"/>
    </xf>
    <xf numFmtId="49" fontId="3" fillId="4" borderId="11" xfId="0" applyNumberFormat="1" applyFont="1" applyFill="1" applyBorder="1" applyAlignment="1">
      <alignment horizontal="center" vertical="top" wrapText="1"/>
    </xf>
    <xf numFmtId="164" fontId="4" fillId="5" borderId="59" xfId="0" applyNumberFormat="1" applyFont="1" applyFill="1" applyBorder="1" applyAlignment="1">
      <alignment horizontal="center" vertical="top"/>
    </xf>
    <xf numFmtId="0" fontId="7" fillId="0" borderId="0" xfId="0" applyFont="1" applyBorder="1" applyAlignment="1">
      <alignment vertical="top"/>
    </xf>
    <xf numFmtId="0" fontId="7" fillId="8" borderId="0" xfId="0" applyFont="1" applyFill="1" applyBorder="1" applyAlignment="1">
      <alignment vertical="top"/>
    </xf>
    <xf numFmtId="164" fontId="2" fillId="8" borderId="14" xfId="0" applyNumberFormat="1" applyFont="1" applyFill="1" applyBorder="1" applyAlignment="1">
      <alignment horizontal="center" vertical="top" wrapText="1"/>
    </xf>
    <xf numFmtId="164" fontId="2" fillId="7" borderId="53" xfId="0" applyNumberFormat="1" applyFont="1" applyFill="1" applyBorder="1" applyAlignment="1">
      <alignment horizontal="center" vertical="top" wrapText="1"/>
    </xf>
    <xf numFmtId="164" fontId="5" fillId="7" borderId="48" xfId="0" applyNumberFormat="1" applyFont="1" applyFill="1" applyBorder="1" applyAlignment="1">
      <alignment horizontal="center" vertical="top"/>
    </xf>
    <xf numFmtId="164" fontId="5" fillId="7" borderId="27" xfId="0" applyNumberFormat="1" applyFont="1" applyFill="1" applyBorder="1" applyAlignment="1">
      <alignment horizontal="center" vertical="top"/>
    </xf>
    <xf numFmtId="164" fontId="5" fillId="7" borderId="52" xfId="0" applyNumberFormat="1" applyFont="1" applyFill="1" applyBorder="1" applyAlignment="1">
      <alignment horizontal="center" vertical="top"/>
    </xf>
    <xf numFmtId="164" fontId="4" fillId="7" borderId="53" xfId="0" applyNumberFormat="1" applyFont="1" applyFill="1" applyBorder="1" applyAlignment="1">
      <alignment horizontal="center" vertical="top"/>
    </xf>
    <xf numFmtId="0" fontId="5" fillId="0" borderId="9" xfId="0" applyFont="1" applyFill="1" applyBorder="1" applyAlignment="1">
      <alignment vertical="top" wrapText="1"/>
    </xf>
    <xf numFmtId="0" fontId="5" fillId="0" borderId="11" xfId="0" applyFont="1" applyFill="1" applyBorder="1" applyAlignment="1">
      <alignment vertical="top" wrapText="1"/>
    </xf>
    <xf numFmtId="49" fontId="9" fillId="0" borderId="24" xfId="0" applyNumberFormat="1" applyFont="1" applyFill="1" applyBorder="1" applyAlignment="1">
      <alignment horizontal="center" vertical="top"/>
    </xf>
    <xf numFmtId="49" fontId="9" fillId="0" borderId="18" xfId="0" applyNumberFormat="1" applyFont="1" applyFill="1" applyBorder="1" applyAlignment="1">
      <alignment horizontal="center" vertical="top"/>
    </xf>
    <xf numFmtId="49" fontId="9" fillId="0" borderId="41" xfId="0" applyNumberFormat="1" applyFont="1" applyFill="1" applyBorder="1" applyAlignment="1">
      <alignment horizontal="center" vertical="top"/>
    </xf>
    <xf numFmtId="164" fontId="2" fillId="6" borderId="69" xfId="0" applyNumberFormat="1" applyFont="1" applyFill="1" applyBorder="1" applyAlignment="1">
      <alignment horizontal="center" vertical="top" wrapText="1"/>
    </xf>
    <xf numFmtId="164" fontId="2" fillId="6" borderId="16" xfId="0" applyNumberFormat="1" applyFont="1" applyFill="1" applyBorder="1" applyAlignment="1">
      <alignment horizontal="center" vertical="top" wrapText="1"/>
    </xf>
    <xf numFmtId="164" fontId="4" fillId="7" borderId="40" xfId="0" applyNumberFormat="1" applyFont="1" applyFill="1" applyBorder="1" applyAlignment="1">
      <alignment horizontal="center" vertical="top"/>
    </xf>
    <xf numFmtId="164" fontId="4" fillId="7" borderId="24" xfId="0" applyNumberFormat="1" applyFont="1" applyFill="1" applyBorder="1" applyAlignment="1">
      <alignment horizontal="center" vertical="top"/>
    </xf>
    <xf numFmtId="0" fontId="3" fillId="7" borderId="20" xfId="0" applyFont="1" applyFill="1" applyBorder="1" applyAlignment="1">
      <alignment horizontal="right" vertical="top" wrapText="1"/>
    </xf>
    <xf numFmtId="164" fontId="3" fillId="7" borderId="52" xfId="0" applyNumberFormat="1" applyFont="1" applyFill="1" applyBorder="1" applyAlignment="1">
      <alignment horizontal="center" vertical="top" wrapText="1"/>
    </xf>
    <xf numFmtId="164" fontId="3" fillId="0" borderId="27" xfId="0" applyNumberFormat="1" applyFont="1" applyFill="1" applyBorder="1" applyAlignment="1">
      <alignment horizontal="center" vertical="top" wrapText="1"/>
    </xf>
    <xf numFmtId="164" fontId="3" fillId="0" borderId="19" xfId="0" applyNumberFormat="1" applyFont="1" applyFill="1" applyBorder="1" applyAlignment="1">
      <alignment horizontal="center" vertical="top" wrapText="1"/>
    </xf>
    <xf numFmtId="164" fontId="7" fillId="0" borderId="0" xfId="0" applyNumberFormat="1" applyFont="1" applyFill="1" applyBorder="1" applyAlignment="1">
      <alignment vertical="top"/>
    </xf>
    <xf numFmtId="0" fontId="2" fillId="0" borderId="7" xfId="0" applyFont="1" applyBorder="1" applyAlignment="1">
      <alignment horizontal="center" vertical="top"/>
    </xf>
    <xf numFmtId="0" fontId="2" fillId="0" borderId="2" xfId="0" applyFont="1" applyBorder="1" applyAlignment="1">
      <alignment horizontal="center" vertical="top"/>
    </xf>
    <xf numFmtId="0" fontId="9" fillId="0" borderId="4" xfId="0" applyFont="1" applyFill="1" applyBorder="1" applyAlignment="1">
      <alignment horizontal="center" vertical="top" wrapText="1"/>
    </xf>
    <xf numFmtId="0" fontId="2" fillId="0" borderId="4" xfId="0" applyFont="1" applyFill="1" applyBorder="1" applyAlignment="1">
      <alignment horizontal="center" vertical="top" wrapText="1"/>
    </xf>
    <xf numFmtId="164" fontId="5" fillId="8" borderId="14" xfId="0" applyNumberFormat="1" applyFont="1" applyFill="1" applyBorder="1" applyAlignment="1">
      <alignment horizontal="center" vertical="top"/>
    </xf>
    <xf numFmtId="0" fontId="2" fillId="8" borderId="43" xfId="0" applyFont="1" applyFill="1" applyBorder="1" applyAlignment="1">
      <alignment horizontal="center" vertical="top"/>
    </xf>
    <xf numFmtId="0" fontId="3" fillId="7" borderId="34" xfId="0" applyFont="1" applyFill="1" applyBorder="1" applyAlignment="1">
      <alignment horizontal="right" vertical="top" wrapText="1"/>
    </xf>
    <xf numFmtId="49" fontId="8" fillId="0" borderId="69" xfId="0" applyNumberFormat="1" applyFont="1" applyBorder="1" applyAlignment="1">
      <alignment vertical="top"/>
    </xf>
    <xf numFmtId="49" fontId="8" fillId="0" borderId="21" xfId="0" applyNumberFormat="1" applyFont="1" applyBorder="1" applyAlignment="1">
      <alignment vertical="top"/>
    </xf>
    <xf numFmtId="0" fontId="3" fillId="7" borderId="34" xfId="0" applyFont="1" applyFill="1" applyBorder="1" applyAlignment="1">
      <alignment horizontal="center" vertical="top"/>
    </xf>
    <xf numFmtId="164" fontId="3" fillId="7" borderId="40" xfId="0" applyNumberFormat="1" applyFont="1" applyFill="1" applyBorder="1" applyAlignment="1">
      <alignment horizontal="center" vertical="top"/>
    </xf>
    <xf numFmtId="164" fontId="3" fillId="7" borderId="24" xfId="0" applyNumberFormat="1" applyFont="1" applyFill="1" applyBorder="1" applyAlignment="1">
      <alignment horizontal="center" vertical="top"/>
    </xf>
    <xf numFmtId="164" fontId="4" fillId="7" borderId="62" xfId="0" applyNumberFormat="1" applyFont="1" applyFill="1" applyBorder="1" applyAlignment="1">
      <alignment horizontal="center" vertical="top"/>
    </xf>
    <xf numFmtId="164" fontId="3" fillId="7" borderId="36" xfId="0" applyNumberFormat="1" applyFont="1" applyFill="1" applyBorder="1" applyAlignment="1">
      <alignment horizontal="center" vertical="top"/>
    </xf>
    <xf numFmtId="49" fontId="3" fillId="8" borderId="28" xfId="0" applyNumberFormat="1" applyFont="1" applyFill="1" applyBorder="1" applyAlignment="1">
      <alignment vertical="top"/>
    </xf>
    <xf numFmtId="49" fontId="3" fillId="8" borderId="39" xfId="0" applyNumberFormat="1" applyFont="1" applyFill="1" applyBorder="1" applyAlignment="1">
      <alignment vertical="top"/>
    </xf>
    <xf numFmtId="164" fontId="3" fillId="7" borderId="42" xfId="0" applyNumberFormat="1" applyFont="1" applyFill="1" applyBorder="1" applyAlignment="1">
      <alignment horizontal="center" vertical="top"/>
    </xf>
    <xf numFmtId="49" fontId="3" fillId="8" borderId="38" xfId="0" applyNumberFormat="1" applyFont="1" applyFill="1" applyBorder="1" applyAlignment="1">
      <alignment vertical="top"/>
    </xf>
    <xf numFmtId="0" fontId="5" fillId="0" borderId="30" xfId="0" applyFont="1" applyFill="1" applyBorder="1" applyAlignment="1">
      <alignment vertical="top" wrapText="1"/>
    </xf>
    <xf numFmtId="0" fontId="2" fillId="0" borderId="29" xfId="0" applyFont="1" applyFill="1" applyBorder="1" applyAlignment="1">
      <alignment horizontal="center" vertical="center" wrapText="1"/>
    </xf>
    <xf numFmtId="0" fontId="5" fillId="0" borderId="31" xfId="0" applyFont="1" applyBorder="1" applyAlignment="1">
      <alignment horizontal="left" vertical="top" wrapText="1"/>
    </xf>
    <xf numFmtId="0" fontId="5" fillId="0" borderId="32" xfId="0" applyFont="1" applyFill="1" applyBorder="1" applyAlignment="1">
      <alignment horizontal="center" vertical="top" wrapText="1"/>
    </xf>
    <xf numFmtId="0" fontId="1" fillId="0" borderId="0" xfId="0" applyFont="1"/>
    <xf numFmtId="0" fontId="1" fillId="0" borderId="0" xfId="0" applyFont="1" applyBorder="1"/>
    <xf numFmtId="164" fontId="4" fillId="5" borderId="13" xfId="0" applyNumberFormat="1" applyFont="1" applyFill="1" applyBorder="1" applyAlignment="1">
      <alignment horizontal="center" vertical="top" wrapText="1"/>
    </xf>
    <xf numFmtId="164" fontId="4" fillId="5" borderId="26" xfId="0" applyNumberFormat="1" applyFont="1" applyFill="1" applyBorder="1" applyAlignment="1">
      <alignment horizontal="center" vertical="top" wrapText="1"/>
    </xf>
    <xf numFmtId="164" fontId="4" fillId="5" borderId="33" xfId="0" applyNumberFormat="1" applyFont="1" applyFill="1" applyBorder="1" applyAlignment="1">
      <alignment horizontal="center" vertical="top" wrapText="1"/>
    </xf>
    <xf numFmtId="1" fontId="2" fillId="0" borderId="29" xfId="0" applyNumberFormat="1" applyFont="1" applyFill="1" applyBorder="1" applyAlignment="1">
      <alignment horizontal="center" vertical="top" wrapText="1"/>
    </xf>
    <xf numFmtId="1" fontId="2" fillId="0" borderId="19" xfId="0" applyNumberFormat="1" applyFont="1" applyFill="1" applyBorder="1" applyAlignment="1">
      <alignment horizontal="center" vertical="top" wrapText="1"/>
    </xf>
    <xf numFmtId="0" fontId="10" fillId="0" borderId="0" xfId="0" applyFont="1"/>
    <xf numFmtId="0" fontId="10" fillId="0" borderId="14" xfId="0" applyFont="1" applyBorder="1" applyAlignment="1">
      <alignment horizontal="center" vertical="top" wrapText="1"/>
    </xf>
    <xf numFmtId="0" fontId="10" fillId="0" borderId="14" xfId="0" applyFont="1" applyBorder="1" applyAlignment="1">
      <alignment vertical="top" wrapText="1"/>
    </xf>
    <xf numFmtId="164" fontId="6" fillId="7" borderId="58" xfId="0" applyNumberFormat="1" applyFont="1" applyFill="1" applyBorder="1" applyAlignment="1">
      <alignment horizontal="center" vertical="top"/>
    </xf>
    <xf numFmtId="0" fontId="3" fillId="7" borderId="11" xfId="0" applyFont="1" applyFill="1" applyBorder="1" applyAlignment="1">
      <alignment horizontal="center" vertical="top"/>
    </xf>
    <xf numFmtId="164" fontId="6" fillId="7" borderId="30" xfId="0" applyNumberFormat="1" applyFont="1" applyFill="1" applyBorder="1" applyAlignment="1">
      <alignment horizontal="center" vertical="top"/>
    </xf>
    <xf numFmtId="164" fontId="5" fillId="7" borderId="53" xfId="0" applyNumberFormat="1" applyFont="1" applyFill="1" applyBorder="1" applyAlignment="1">
      <alignment horizontal="center" vertical="center"/>
    </xf>
    <xf numFmtId="164" fontId="5" fillId="8" borderId="18" xfId="0" applyNumberFormat="1" applyFont="1" applyFill="1" applyBorder="1" applyAlignment="1">
      <alignment horizontal="center" vertical="top"/>
    </xf>
    <xf numFmtId="164" fontId="2" fillId="7" borderId="30" xfId="0" applyNumberFormat="1" applyFont="1" applyFill="1" applyBorder="1" applyAlignment="1">
      <alignment horizontal="center" vertical="top" wrapText="1"/>
    </xf>
    <xf numFmtId="164" fontId="5" fillId="8" borderId="49" xfId="0" applyNumberFormat="1" applyFont="1" applyFill="1" applyBorder="1" applyAlignment="1">
      <alignment horizontal="center" vertical="top"/>
    </xf>
    <xf numFmtId="164" fontId="5" fillId="8" borderId="19" xfId="0" applyNumberFormat="1" applyFont="1" applyFill="1" applyBorder="1" applyAlignment="1">
      <alignment horizontal="center" vertical="top"/>
    </xf>
    <xf numFmtId="164" fontId="6" fillId="8" borderId="49" xfId="0" applyNumberFormat="1" applyFont="1" applyFill="1" applyBorder="1" applyAlignment="1">
      <alignment horizontal="center" vertical="top"/>
    </xf>
    <xf numFmtId="164" fontId="6" fillId="8" borderId="29" xfId="0" applyNumberFormat="1" applyFont="1" applyFill="1" applyBorder="1" applyAlignment="1">
      <alignment horizontal="center" vertical="top"/>
    </xf>
    <xf numFmtId="0" fontId="8" fillId="0" borderId="0" xfId="0" applyFont="1" applyBorder="1" applyAlignment="1">
      <alignment vertical="top"/>
    </xf>
    <xf numFmtId="0" fontId="3" fillId="0" borderId="0" xfId="0" applyFont="1" applyAlignment="1">
      <alignment vertical="top"/>
    </xf>
    <xf numFmtId="49" fontId="3" fillId="4" borderId="11" xfId="0" applyNumberFormat="1" applyFont="1" applyFill="1" applyBorder="1" applyAlignment="1">
      <alignment vertical="top"/>
    </xf>
    <xf numFmtId="164" fontId="5" fillId="7" borderId="53" xfId="0" applyNumberFormat="1" applyFont="1" applyFill="1" applyBorder="1" applyAlignment="1">
      <alignment horizontal="center" vertical="top"/>
    </xf>
    <xf numFmtId="0" fontId="2" fillId="8" borderId="3" xfId="0" applyFont="1" applyFill="1" applyBorder="1" applyAlignment="1">
      <alignment horizontal="center" vertical="top"/>
    </xf>
    <xf numFmtId="0" fontId="2" fillId="0" borderId="3" xfId="0" applyFont="1" applyBorder="1" applyAlignment="1">
      <alignment horizontal="center" vertical="top" wrapText="1"/>
    </xf>
    <xf numFmtId="0" fontId="2" fillId="0" borderId="0" xfId="0" applyFont="1" applyAlignment="1">
      <alignment horizontal="center" vertical="top"/>
    </xf>
    <xf numFmtId="164" fontId="6" fillId="8" borderId="0" xfId="0" applyNumberFormat="1" applyFont="1" applyFill="1" applyBorder="1" applyAlignment="1">
      <alignment horizontal="center" vertical="top" wrapText="1"/>
    </xf>
    <xf numFmtId="164" fontId="7" fillId="8" borderId="0" xfId="0" applyNumberFormat="1" applyFont="1" applyFill="1" applyBorder="1" applyAlignment="1">
      <alignment horizontal="center" vertical="top" wrapText="1"/>
    </xf>
    <xf numFmtId="164" fontId="8" fillId="8" borderId="0" xfId="0" applyNumberFormat="1" applyFont="1" applyFill="1" applyBorder="1" applyAlignment="1">
      <alignment horizontal="center" vertical="top" wrapText="1"/>
    </xf>
    <xf numFmtId="0" fontId="8" fillId="8" borderId="0" xfId="0" applyFont="1" applyFill="1" applyBorder="1" applyAlignment="1">
      <alignment horizontal="center" vertical="center" wrapText="1"/>
    </xf>
    <xf numFmtId="164" fontId="4" fillId="4" borderId="13" xfId="0" applyNumberFormat="1" applyFont="1" applyFill="1" applyBorder="1" applyAlignment="1">
      <alignment horizontal="center" vertical="top"/>
    </xf>
    <xf numFmtId="164" fontId="4" fillId="4" borderId="33" xfId="0" applyNumberFormat="1" applyFont="1" applyFill="1" applyBorder="1" applyAlignment="1">
      <alignment horizontal="center" vertical="top"/>
    </xf>
    <xf numFmtId="0" fontId="2" fillId="0" borderId="0" xfId="0" applyFont="1" applyAlignment="1">
      <alignment horizontal="center" vertical="top"/>
    </xf>
    <xf numFmtId="164" fontId="6" fillId="8" borderId="0" xfId="0" applyNumberFormat="1" applyFont="1" applyFill="1" applyBorder="1" applyAlignment="1">
      <alignment horizontal="center" vertical="top" wrapText="1"/>
    </xf>
    <xf numFmtId="164" fontId="7" fillId="8" borderId="0" xfId="0" applyNumberFormat="1" applyFont="1" applyFill="1" applyBorder="1" applyAlignment="1">
      <alignment horizontal="center" vertical="top" wrapText="1"/>
    </xf>
    <xf numFmtId="164" fontId="8" fillId="8" borderId="0" xfId="0" applyNumberFormat="1" applyFont="1" applyFill="1" applyBorder="1" applyAlignment="1">
      <alignment horizontal="center" vertical="top" wrapText="1"/>
    </xf>
    <xf numFmtId="0" fontId="8" fillId="8" borderId="0" xfId="0" applyFont="1" applyFill="1" applyBorder="1" applyAlignment="1">
      <alignment horizontal="center" vertical="center" wrapText="1"/>
    </xf>
    <xf numFmtId="164" fontId="3" fillId="7" borderId="22" xfId="0" applyNumberFormat="1" applyFont="1" applyFill="1" applyBorder="1" applyAlignment="1">
      <alignment horizontal="center" vertical="top" wrapText="1"/>
    </xf>
    <xf numFmtId="164" fontId="3" fillId="7" borderId="24" xfId="0" applyNumberFormat="1" applyFont="1" applyFill="1" applyBorder="1" applyAlignment="1">
      <alignment horizontal="center" vertical="top" wrapText="1"/>
    </xf>
    <xf numFmtId="164" fontId="5" fillId="8" borderId="14" xfId="0" applyNumberFormat="1" applyFont="1" applyFill="1" applyBorder="1" applyAlignment="1">
      <alignment horizontal="center" vertical="center"/>
    </xf>
    <xf numFmtId="0" fontId="7" fillId="0" borderId="0" xfId="0" applyFont="1"/>
    <xf numFmtId="164" fontId="12" fillId="0" borderId="58" xfId="0" applyNumberFormat="1" applyFont="1" applyBorder="1" applyAlignment="1">
      <alignment horizontal="center" vertical="top" wrapText="1"/>
    </xf>
    <xf numFmtId="164" fontId="12" fillId="0" borderId="29" xfId="0" applyNumberFormat="1" applyFont="1" applyBorder="1" applyAlignment="1">
      <alignment horizontal="center" vertical="top" wrapText="1"/>
    </xf>
    <xf numFmtId="164" fontId="12" fillId="0" borderId="69" xfId="0" applyNumberFormat="1" applyFont="1" applyBorder="1" applyAlignment="1">
      <alignment horizontal="center" vertical="top" wrapText="1"/>
    </xf>
    <xf numFmtId="0" fontId="2" fillId="0" borderId="38" xfId="0" applyFont="1" applyFill="1" applyBorder="1" applyAlignment="1">
      <alignment horizontal="center" vertical="center" wrapText="1"/>
    </xf>
    <xf numFmtId="0" fontId="6" fillId="0" borderId="39" xfId="0" applyFont="1" applyFill="1" applyBorder="1" applyAlignment="1">
      <alignment horizontal="center" vertical="top" wrapText="1"/>
    </xf>
    <xf numFmtId="0" fontId="1" fillId="0" borderId="12" xfId="0" applyFont="1" applyBorder="1"/>
    <xf numFmtId="0" fontId="6" fillId="0" borderId="11" xfId="0" applyFont="1" applyFill="1" applyBorder="1" applyAlignment="1">
      <alignment horizontal="center" vertical="top" wrapText="1"/>
    </xf>
    <xf numFmtId="0" fontId="3" fillId="7" borderId="36" xfId="0" applyFont="1" applyFill="1" applyBorder="1" applyAlignment="1">
      <alignment horizontal="right" vertical="top" wrapText="1"/>
    </xf>
    <xf numFmtId="164" fontId="3" fillId="7" borderId="40" xfId="0" applyNumberFormat="1" applyFont="1" applyFill="1" applyBorder="1" applyAlignment="1">
      <alignment horizontal="center" vertical="top" wrapText="1"/>
    </xf>
    <xf numFmtId="164" fontId="3" fillId="7" borderId="62" xfId="0" applyNumberFormat="1" applyFont="1" applyFill="1" applyBorder="1" applyAlignment="1">
      <alignment horizontal="center" vertical="top" wrapText="1"/>
    </xf>
    <xf numFmtId="164" fontId="3" fillId="0" borderId="31" xfId="0" applyNumberFormat="1" applyFont="1" applyFill="1" applyBorder="1" applyAlignment="1">
      <alignment horizontal="center" vertical="top" wrapText="1"/>
    </xf>
    <xf numFmtId="164" fontId="3" fillId="0" borderId="32" xfId="0" applyNumberFormat="1" applyFont="1" applyFill="1" applyBorder="1" applyAlignment="1">
      <alignment horizontal="center" vertical="top" wrapText="1"/>
    </xf>
    <xf numFmtId="0" fontId="2" fillId="0" borderId="0" xfId="0" applyFont="1" applyBorder="1" applyAlignment="1">
      <alignment vertical="top"/>
    </xf>
    <xf numFmtId="164" fontId="4" fillId="7" borderId="66" xfId="0" applyNumberFormat="1" applyFont="1" applyFill="1" applyBorder="1" applyAlignment="1">
      <alignment horizontal="center" vertical="top"/>
    </xf>
    <xf numFmtId="0" fontId="5" fillId="0" borderId="10" xfId="0" applyFont="1" applyFill="1" applyBorder="1" applyAlignment="1">
      <alignment horizontal="left" vertical="top" wrapText="1"/>
    </xf>
    <xf numFmtId="164" fontId="2" fillId="0" borderId="30" xfId="0" applyNumberFormat="1" applyFont="1" applyFill="1" applyBorder="1" applyAlignment="1">
      <alignment horizontal="left" vertical="top" wrapText="1"/>
    </xf>
    <xf numFmtId="49" fontId="9" fillId="0" borderId="14" xfId="0" applyNumberFormat="1" applyFont="1" applyFill="1" applyBorder="1" applyAlignment="1">
      <alignment horizontal="center" vertical="top"/>
    </xf>
    <xf numFmtId="0" fontId="5" fillId="0" borderId="12" xfId="0" applyFont="1" applyFill="1" applyBorder="1" applyAlignment="1">
      <alignment horizontal="left" vertical="top" wrapText="1"/>
    </xf>
    <xf numFmtId="0" fontId="5" fillId="0" borderId="9" xfId="0" applyFont="1" applyFill="1" applyBorder="1" applyAlignment="1">
      <alignment horizontal="left" vertical="top" wrapText="1"/>
    </xf>
    <xf numFmtId="0" fontId="9" fillId="0" borderId="19" xfId="0" applyFont="1" applyFill="1" applyBorder="1" applyAlignment="1">
      <alignment horizontal="center" vertical="top" wrapText="1"/>
    </xf>
    <xf numFmtId="0" fontId="9" fillId="0" borderId="28" xfId="0" applyFont="1" applyFill="1" applyBorder="1" applyAlignment="1">
      <alignment horizontal="center" vertical="top" wrapText="1"/>
    </xf>
    <xf numFmtId="0" fontId="5" fillId="0" borderId="52" xfId="0" applyFont="1" applyFill="1" applyBorder="1" applyAlignment="1">
      <alignment horizontal="left" vertical="top" wrapText="1"/>
    </xf>
    <xf numFmtId="164" fontId="5" fillId="6" borderId="49" xfId="0" applyNumberFormat="1" applyFont="1" applyFill="1" applyBorder="1" applyAlignment="1">
      <alignment horizontal="center" vertical="top"/>
    </xf>
    <xf numFmtId="164" fontId="5" fillId="6" borderId="19" xfId="0" applyNumberFormat="1" applyFont="1" applyFill="1" applyBorder="1" applyAlignment="1">
      <alignment horizontal="center" vertical="top"/>
    </xf>
    <xf numFmtId="164" fontId="5" fillId="0" borderId="18"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6" fillId="6" borderId="46" xfId="0" applyNumberFormat="1" applyFont="1" applyFill="1" applyBorder="1" applyAlignment="1">
      <alignment horizontal="center" vertical="top"/>
    </xf>
    <xf numFmtId="164" fontId="5" fillId="0" borderId="15" xfId="0" applyNumberFormat="1" applyFont="1" applyFill="1" applyBorder="1" applyAlignment="1">
      <alignment horizontal="center" vertical="top"/>
    </xf>
    <xf numFmtId="0" fontId="5" fillId="6" borderId="9" xfId="0" applyFont="1" applyFill="1" applyBorder="1" applyAlignment="1">
      <alignment vertical="top" wrapText="1"/>
    </xf>
    <xf numFmtId="49" fontId="9" fillId="6" borderId="14" xfId="0" applyNumberFormat="1" applyFont="1" applyFill="1" applyBorder="1" applyAlignment="1">
      <alignment horizontal="center" vertical="top" wrapText="1"/>
    </xf>
    <xf numFmtId="164" fontId="5" fillId="6" borderId="28" xfId="0" applyNumberFormat="1" applyFont="1" applyFill="1" applyBorder="1" applyAlignment="1">
      <alignment horizontal="center" vertical="top"/>
    </xf>
    <xf numFmtId="164" fontId="5" fillId="0" borderId="65" xfId="0" applyNumberFormat="1" applyFont="1" applyFill="1" applyBorder="1" applyAlignment="1">
      <alignment horizontal="center" vertical="top"/>
    </xf>
    <xf numFmtId="164" fontId="5" fillId="0" borderId="67" xfId="0" applyNumberFormat="1" applyFont="1" applyFill="1" applyBorder="1" applyAlignment="1">
      <alignment horizontal="center" vertical="top"/>
    </xf>
    <xf numFmtId="164" fontId="5" fillId="0" borderId="15" xfId="0" applyNumberFormat="1" applyFont="1" applyFill="1" applyBorder="1" applyAlignment="1">
      <alignment horizontal="center" vertical="center"/>
    </xf>
    <xf numFmtId="164" fontId="5" fillId="6" borderId="65" xfId="0" applyNumberFormat="1" applyFont="1" applyFill="1" applyBorder="1" applyAlignment="1">
      <alignment horizontal="center" vertical="top"/>
    </xf>
    <xf numFmtId="164" fontId="2" fillId="6" borderId="17" xfId="0" applyNumberFormat="1" applyFont="1" applyFill="1" applyBorder="1" applyAlignment="1">
      <alignment horizontal="center" vertical="top" wrapText="1"/>
    </xf>
    <xf numFmtId="0" fontId="5" fillId="0" borderId="58" xfId="0" applyFont="1" applyFill="1" applyBorder="1" applyAlignment="1">
      <alignment horizontal="left" vertical="top" wrapText="1"/>
    </xf>
    <xf numFmtId="0" fontId="5" fillId="0" borderId="58" xfId="0" applyFont="1" applyFill="1" applyBorder="1" applyAlignment="1">
      <alignment horizontal="left" vertical="center" wrapText="1"/>
    </xf>
    <xf numFmtId="49" fontId="5" fillId="0" borderId="53" xfId="0" applyNumberFormat="1" applyFont="1" applyFill="1" applyBorder="1" applyAlignment="1">
      <alignment horizontal="center" vertical="top"/>
    </xf>
    <xf numFmtId="49" fontId="5" fillId="0" borderId="40" xfId="0" applyNumberFormat="1" applyFont="1" applyFill="1" applyBorder="1" applyAlignment="1">
      <alignment horizontal="center" vertical="top"/>
    </xf>
    <xf numFmtId="49" fontId="5" fillId="0" borderId="10" xfId="0" applyNumberFormat="1" applyFont="1" applyFill="1" applyBorder="1" applyAlignment="1">
      <alignment horizontal="center" vertical="top"/>
    </xf>
    <xf numFmtId="49" fontId="5" fillId="0" borderId="58" xfId="0" applyNumberFormat="1" applyFont="1" applyFill="1" applyBorder="1" applyAlignment="1">
      <alignment horizontal="center" vertical="top"/>
    </xf>
    <xf numFmtId="49" fontId="5" fillId="0" borderId="11" xfId="0" applyNumberFormat="1" applyFont="1" applyFill="1" applyBorder="1" applyAlignment="1">
      <alignment horizontal="center" vertical="top"/>
    </xf>
    <xf numFmtId="164" fontId="4" fillId="5" borderId="46" xfId="0" applyNumberFormat="1" applyFont="1" applyFill="1" applyBorder="1" applyAlignment="1">
      <alignment horizontal="center" vertical="center"/>
    </xf>
    <xf numFmtId="164" fontId="4" fillId="5" borderId="26" xfId="0" applyNumberFormat="1" applyFont="1" applyFill="1" applyBorder="1" applyAlignment="1">
      <alignment horizontal="center" vertical="center"/>
    </xf>
    <xf numFmtId="164" fontId="2" fillId="7" borderId="53" xfId="0" applyNumberFormat="1" applyFont="1" applyFill="1" applyBorder="1" applyAlignment="1">
      <alignment horizontal="center" vertical="top"/>
    </xf>
    <xf numFmtId="164" fontId="2" fillId="8" borderId="14" xfId="0" applyNumberFormat="1" applyFont="1" applyFill="1" applyBorder="1" applyAlignment="1">
      <alignment horizontal="center" vertical="top"/>
    </xf>
    <xf numFmtId="164" fontId="2" fillId="6" borderId="14" xfId="0" applyNumberFormat="1" applyFont="1" applyFill="1" applyBorder="1" applyAlignment="1">
      <alignment horizontal="center" vertical="top"/>
    </xf>
    <xf numFmtId="164" fontId="6" fillId="6" borderId="14" xfId="0" applyNumberFormat="1" applyFont="1" applyFill="1" applyBorder="1" applyAlignment="1">
      <alignment horizontal="center" vertical="top"/>
    </xf>
    <xf numFmtId="164" fontId="6" fillId="8" borderId="14" xfId="0" applyNumberFormat="1" applyFont="1" applyFill="1" applyBorder="1" applyAlignment="1">
      <alignment horizontal="center" vertical="top"/>
    </xf>
    <xf numFmtId="0" fontId="2" fillId="6" borderId="29" xfId="0" applyFont="1" applyFill="1" applyBorder="1" applyAlignment="1">
      <alignment horizontal="center" vertical="top"/>
    </xf>
    <xf numFmtId="0" fontId="2" fillId="6" borderId="19" xfId="0" applyFont="1" applyFill="1" applyBorder="1" applyAlignment="1">
      <alignment horizontal="center" vertical="top"/>
    </xf>
    <xf numFmtId="0" fontId="2" fillId="0" borderId="19" xfId="0" applyFont="1" applyFill="1" applyBorder="1" applyAlignment="1">
      <alignment horizontal="center" vertical="top"/>
    </xf>
    <xf numFmtId="0" fontId="2" fillId="0" borderId="32" xfId="0" applyFont="1" applyFill="1" applyBorder="1" applyAlignment="1">
      <alignment horizontal="center" vertical="top"/>
    </xf>
    <xf numFmtId="0" fontId="2" fillId="0" borderId="18" xfId="0" applyFont="1" applyFill="1" applyBorder="1" applyAlignment="1">
      <alignment horizontal="center" vertical="top" wrapText="1"/>
    </xf>
    <xf numFmtId="0" fontId="2" fillId="0" borderId="18" xfId="0" applyFont="1" applyFill="1" applyBorder="1" applyAlignment="1">
      <alignment horizontal="center" vertical="center" wrapText="1"/>
    </xf>
    <xf numFmtId="0" fontId="2" fillId="0" borderId="67" xfId="0" applyFont="1" applyFill="1" applyBorder="1" applyAlignment="1">
      <alignment horizontal="center" vertical="top" wrapText="1"/>
    </xf>
    <xf numFmtId="0" fontId="2" fillId="0" borderId="67" xfId="0" applyFont="1" applyFill="1" applyBorder="1" applyAlignment="1">
      <alignment horizontal="center" vertical="center" wrapText="1"/>
    </xf>
    <xf numFmtId="164" fontId="6" fillId="6" borderId="38" xfId="0" applyNumberFormat="1" applyFont="1" applyFill="1" applyBorder="1" applyAlignment="1">
      <alignment horizontal="center" vertical="top"/>
    </xf>
    <xf numFmtId="0" fontId="6" fillId="0" borderId="6" xfId="0" applyFont="1" applyFill="1" applyBorder="1" applyAlignment="1">
      <alignment vertical="top" wrapText="1"/>
    </xf>
    <xf numFmtId="1" fontId="13" fillId="0" borderId="49" xfId="0" applyNumberFormat="1" applyFont="1" applyFill="1" applyBorder="1" applyAlignment="1">
      <alignment horizontal="center" vertical="top"/>
    </xf>
    <xf numFmtId="49" fontId="9" fillId="0" borderId="55" xfId="0" applyNumberFormat="1" applyFont="1" applyFill="1" applyBorder="1" applyAlignment="1">
      <alignment horizontal="center" vertical="top"/>
    </xf>
    <xf numFmtId="0" fontId="2" fillId="9" borderId="38" xfId="0" applyFont="1" applyFill="1" applyBorder="1" applyAlignment="1">
      <alignment horizontal="center" vertical="top"/>
    </xf>
    <xf numFmtId="0" fontId="2" fillId="9" borderId="28" xfId="0" applyFont="1" applyFill="1" applyBorder="1" applyAlignment="1">
      <alignment horizontal="center" vertical="top"/>
    </xf>
    <xf numFmtId="0" fontId="2" fillId="9" borderId="39" xfId="0" applyFont="1" applyFill="1" applyBorder="1" applyAlignment="1">
      <alignment horizontal="center" vertical="top"/>
    </xf>
    <xf numFmtId="49" fontId="13" fillId="9" borderId="50" xfId="0" applyNumberFormat="1" applyFont="1" applyFill="1" applyBorder="1" applyAlignment="1">
      <alignment horizontal="center" vertical="top"/>
    </xf>
    <xf numFmtId="49" fontId="5" fillId="9" borderId="48" xfId="0" applyNumberFormat="1" applyFont="1" applyFill="1" applyBorder="1" applyAlignment="1">
      <alignment horizontal="center" vertical="top"/>
    </xf>
    <xf numFmtId="49" fontId="9" fillId="9" borderId="61" xfId="0" applyNumberFormat="1" applyFont="1" applyFill="1" applyBorder="1" applyAlignment="1">
      <alignment horizontal="center" vertical="top" wrapText="1"/>
    </xf>
    <xf numFmtId="49" fontId="5" fillId="9" borderId="53" xfId="0" applyNumberFormat="1" applyFont="1" applyFill="1" applyBorder="1" applyAlignment="1">
      <alignment horizontal="center" vertical="top" wrapText="1"/>
    </xf>
    <xf numFmtId="49" fontId="5" fillId="9" borderId="30" xfId="0" applyNumberFormat="1" applyFont="1" applyFill="1" applyBorder="1" applyAlignment="1">
      <alignment horizontal="center" vertical="top"/>
    </xf>
    <xf numFmtId="49" fontId="5" fillId="9" borderId="8" xfId="0" applyNumberFormat="1" applyFont="1" applyFill="1" applyBorder="1" applyAlignment="1">
      <alignment horizontal="center" vertical="top"/>
    </xf>
    <xf numFmtId="49" fontId="9" fillId="9" borderId="54" xfId="0" applyNumberFormat="1" applyFont="1" applyFill="1" applyBorder="1" applyAlignment="1">
      <alignment horizontal="center" vertical="top"/>
    </xf>
    <xf numFmtId="49" fontId="5" fillId="9" borderId="27" xfId="0" applyNumberFormat="1" applyFont="1" applyFill="1" applyBorder="1" applyAlignment="1">
      <alignment horizontal="center" vertical="top"/>
    </xf>
    <xf numFmtId="49" fontId="2" fillId="9" borderId="38" xfId="0" applyNumberFormat="1" applyFont="1" applyFill="1" applyBorder="1" applyAlignment="1">
      <alignment horizontal="center" vertical="top" wrapText="1"/>
    </xf>
    <xf numFmtId="1" fontId="2" fillId="9" borderId="28" xfId="0" applyNumberFormat="1" applyFont="1" applyFill="1" applyBorder="1" applyAlignment="1">
      <alignment horizontal="center" vertical="top" wrapText="1"/>
    </xf>
    <xf numFmtId="164" fontId="3" fillId="9" borderId="39" xfId="0" applyNumberFormat="1" applyFont="1" applyFill="1" applyBorder="1" applyAlignment="1">
      <alignment horizontal="center" vertical="top" wrapText="1"/>
    </xf>
    <xf numFmtId="49" fontId="2" fillId="10" borderId="38" xfId="0" applyNumberFormat="1" applyFont="1" applyFill="1" applyBorder="1" applyAlignment="1">
      <alignment horizontal="center" vertical="top" wrapText="1"/>
    </xf>
    <xf numFmtId="49" fontId="2" fillId="10" borderId="58" xfId="0" applyNumberFormat="1" applyFont="1" applyFill="1" applyBorder="1" applyAlignment="1">
      <alignment horizontal="center" vertical="top" wrapText="1"/>
    </xf>
    <xf numFmtId="164" fontId="3" fillId="10" borderId="28" xfId="0" applyNumberFormat="1" applyFont="1" applyFill="1" applyBorder="1" applyAlignment="1">
      <alignment horizontal="center" vertical="top" wrapText="1"/>
    </xf>
    <xf numFmtId="164" fontId="3" fillId="10" borderId="11" xfId="0" applyNumberFormat="1" applyFont="1" applyFill="1" applyBorder="1" applyAlignment="1">
      <alignment horizontal="center" vertical="top" wrapText="1"/>
    </xf>
    <xf numFmtId="49" fontId="9" fillId="9" borderId="55" xfId="0" applyNumberFormat="1" applyFont="1" applyFill="1" applyBorder="1" applyAlignment="1">
      <alignment horizontal="center" vertical="top"/>
    </xf>
    <xf numFmtId="49" fontId="5" fillId="9" borderId="10" xfId="0" applyNumberFormat="1" applyFont="1" applyFill="1" applyBorder="1" applyAlignment="1">
      <alignment horizontal="center" vertical="top"/>
    </xf>
    <xf numFmtId="164" fontId="8" fillId="3" borderId="9" xfId="0" applyNumberFormat="1" applyFont="1" applyFill="1" applyBorder="1" applyAlignment="1">
      <alignment vertical="top" wrapText="1"/>
    </xf>
    <xf numFmtId="164" fontId="7" fillId="0" borderId="9" xfId="0" applyNumberFormat="1" applyFont="1" applyBorder="1" applyAlignment="1">
      <alignment vertical="top" wrapText="1"/>
    </xf>
    <xf numFmtId="164" fontId="8" fillId="2" borderId="42" xfId="0" applyNumberFormat="1" applyFont="1" applyFill="1" applyBorder="1" applyAlignment="1">
      <alignment vertical="top" wrapText="1"/>
    </xf>
    <xf numFmtId="164" fontId="8" fillId="3" borderId="14" xfId="0" applyNumberFormat="1" applyFont="1" applyFill="1" applyBorder="1" applyAlignment="1">
      <alignment vertical="top" wrapText="1"/>
    </xf>
    <xf numFmtId="164" fontId="7" fillId="0" borderId="14" xfId="0" applyNumberFormat="1" applyFont="1" applyBorder="1" applyAlignment="1">
      <alignment vertical="top" wrapText="1"/>
    </xf>
    <xf numFmtId="164" fontId="8" fillId="2" borderId="24" xfId="0" applyNumberFormat="1" applyFont="1" applyFill="1" applyBorder="1" applyAlignment="1">
      <alignment vertical="top" wrapText="1"/>
    </xf>
    <xf numFmtId="0" fontId="1" fillId="0" borderId="0" xfId="0" applyFont="1" applyAlignment="1">
      <alignment vertical="top" wrapText="1"/>
    </xf>
    <xf numFmtId="0" fontId="15" fillId="0" borderId="0" xfId="0" applyFont="1" applyBorder="1" applyAlignment="1">
      <alignment horizontal="center" vertical="top" wrapText="1"/>
    </xf>
    <xf numFmtId="0" fontId="15" fillId="6" borderId="0" xfId="0" applyFont="1" applyFill="1" applyBorder="1" applyAlignment="1">
      <alignment horizontal="center" vertical="top" wrapText="1"/>
    </xf>
    <xf numFmtId="0" fontId="14" fillId="6" borderId="0" xfId="0" applyFont="1" applyFill="1" applyBorder="1" applyAlignment="1">
      <alignment horizontal="center" vertical="top" wrapText="1"/>
    </xf>
    <xf numFmtId="0" fontId="14" fillId="6" borderId="0" xfId="0" applyFont="1" applyFill="1" applyAlignment="1">
      <alignment horizontal="left" vertical="top"/>
    </xf>
    <xf numFmtId="0" fontId="16" fillId="6" borderId="0" xfId="0" applyFont="1" applyFill="1" applyAlignment="1">
      <alignment horizontal="left" vertical="top"/>
    </xf>
    <xf numFmtId="0" fontId="15" fillId="6" borderId="0" xfId="0" applyFont="1" applyFill="1" applyAlignment="1">
      <alignment horizontal="left" vertical="top"/>
    </xf>
    <xf numFmtId="0" fontId="17" fillId="0" borderId="0" xfId="1" applyFont="1" applyAlignment="1">
      <alignment vertical="center" wrapText="1"/>
    </xf>
    <xf numFmtId="164" fontId="2" fillId="8" borderId="57" xfId="0" applyNumberFormat="1" applyFont="1" applyFill="1" applyBorder="1" applyAlignment="1">
      <alignment horizontal="center" vertical="top" wrapText="1"/>
    </xf>
    <xf numFmtId="49" fontId="9" fillId="8" borderId="54" xfId="0" applyNumberFormat="1" applyFont="1" applyFill="1" applyBorder="1" applyAlignment="1">
      <alignment horizontal="center" vertical="top"/>
    </xf>
    <xf numFmtId="0" fontId="2" fillId="0" borderId="44" xfId="0" applyFont="1" applyFill="1" applyBorder="1" applyAlignment="1">
      <alignment horizontal="left" vertical="center" wrapText="1"/>
    </xf>
    <xf numFmtId="0" fontId="7" fillId="0" borderId="63" xfId="0" applyFont="1" applyFill="1" applyBorder="1" applyAlignment="1">
      <alignment horizontal="center" vertical="top" wrapText="1"/>
    </xf>
    <xf numFmtId="49" fontId="2" fillId="9" borderId="61" xfId="0" applyNumberFormat="1" applyFont="1" applyFill="1" applyBorder="1" applyAlignment="1">
      <alignment horizontal="left" vertical="top" wrapText="1"/>
    </xf>
    <xf numFmtId="49" fontId="2" fillId="0" borderId="61" xfId="0" applyNumberFormat="1" applyFont="1" applyFill="1" applyBorder="1" applyAlignment="1">
      <alignment horizontal="center" vertical="top"/>
    </xf>
    <xf numFmtId="49" fontId="2" fillId="0" borderId="37" xfId="0" applyNumberFormat="1" applyFont="1" applyFill="1" applyBorder="1" applyAlignment="1">
      <alignment horizontal="center" vertical="top"/>
    </xf>
    <xf numFmtId="49" fontId="2" fillId="0" borderId="54" xfId="0" applyNumberFormat="1" applyFont="1" applyFill="1" applyBorder="1" applyAlignment="1">
      <alignment vertical="top" wrapText="1"/>
    </xf>
    <xf numFmtId="49" fontId="2" fillId="9" borderId="55" xfId="0" applyNumberFormat="1" applyFont="1" applyFill="1" applyBorder="1" applyAlignment="1">
      <alignment horizontal="left" vertical="top" wrapText="1"/>
    </xf>
    <xf numFmtId="0" fontId="10" fillId="6" borderId="0" xfId="0" applyFont="1" applyFill="1" applyBorder="1" applyAlignment="1">
      <alignment horizontal="center" vertical="top" wrapText="1"/>
    </xf>
    <xf numFmtId="49" fontId="3" fillId="5" borderId="28" xfId="0" applyNumberFormat="1" applyFont="1" applyFill="1" applyBorder="1" applyAlignment="1">
      <alignment horizontal="center" vertical="top"/>
    </xf>
    <xf numFmtId="49" fontId="3" fillId="4" borderId="27" xfId="0" applyNumberFormat="1" applyFont="1" applyFill="1" applyBorder="1" applyAlignment="1">
      <alignment horizontal="center" vertical="top"/>
    </xf>
    <xf numFmtId="0" fontId="14" fillId="6" borderId="0" xfId="0" applyFont="1" applyFill="1" applyAlignment="1">
      <alignment vertical="top" wrapText="1"/>
    </xf>
    <xf numFmtId="0" fontId="15" fillId="6" borderId="0" xfId="0" applyFont="1" applyFill="1" applyBorder="1" applyAlignment="1">
      <alignment vertical="top" wrapText="1"/>
    </xf>
    <xf numFmtId="0" fontId="15" fillId="0" borderId="0" xfId="0" applyFont="1" applyBorder="1" applyAlignment="1">
      <alignment vertical="top" wrapText="1"/>
    </xf>
    <xf numFmtId="0" fontId="2" fillId="0" borderId="29" xfId="0" applyFont="1" applyFill="1" applyBorder="1" applyAlignment="1">
      <alignment horizontal="center" vertical="top" wrapText="1"/>
    </xf>
    <xf numFmtId="0" fontId="2" fillId="0" borderId="19" xfId="0" applyFont="1" applyFill="1" applyBorder="1" applyAlignment="1">
      <alignment horizontal="center" vertical="top" wrapText="1"/>
    </xf>
    <xf numFmtId="0" fontId="2" fillId="0" borderId="38"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32" xfId="0" applyFont="1" applyFill="1" applyBorder="1" applyAlignment="1">
      <alignment horizontal="center" vertical="top" wrapText="1"/>
    </xf>
    <xf numFmtId="0" fontId="2" fillId="0" borderId="39" xfId="0" applyFont="1" applyFill="1" applyBorder="1" applyAlignment="1">
      <alignment horizontal="center" vertical="top" wrapText="1"/>
    </xf>
    <xf numFmtId="0" fontId="2" fillId="9" borderId="58" xfId="0" applyFont="1" applyFill="1" applyBorder="1" applyAlignment="1">
      <alignment horizontal="left" vertical="top" wrapText="1"/>
    </xf>
    <xf numFmtId="0" fontId="2" fillId="9" borderId="12" xfId="0" applyFont="1" applyFill="1" applyBorder="1" applyAlignment="1">
      <alignment horizontal="left" vertical="top"/>
    </xf>
    <xf numFmtId="0" fontId="2" fillId="9" borderId="11" xfId="0" applyFont="1" applyFill="1" applyBorder="1" applyAlignment="1">
      <alignment horizontal="left" vertical="top"/>
    </xf>
    <xf numFmtId="1" fontId="2" fillId="9" borderId="45" xfId="0" applyNumberFormat="1" applyFont="1" applyFill="1" applyBorder="1" applyAlignment="1">
      <alignment horizontal="left" vertical="top" wrapText="1"/>
    </xf>
    <xf numFmtId="0" fontId="17" fillId="0" borderId="0" xfId="1" applyFont="1" applyBorder="1" applyAlignment="1">
      <alignment vertical="top" wrapText="1"/>
    </xf>
    <xf numFmtId="164" fontId="8" fillId="3" borderId="61" xfId="0" applyNumberFormat="1" applyFont="1" applyFill="1" applyBorder="1" applyAlignment="1">
      <alignment vertical="top" wrapText="1"/>
    </xf>
    <xf numFmtId="164" fontId="7" fillId="0" borderId="61" xfId="0" applyNumberFormat="1" applyFont="1" applyBorder="1" applyAlignment="1">
      <alignment vertical="top" wrapText="1"/>
    </xf>
    <xf numFmtId="164" fontId="8" fillId="2" borderId="37" xfId="0" applyNumberFormat="1" applyFont="1" applyFill="1" applyBorder="1" applyAlignment="1">
      <alignment vertical="top" wrapText="1"/>
    </xf>
    <xf numFmtId="49" fontId="3" fillId="4" borderId="30" xfId="0" applyNumberFormat="1" applyFont="1" applyFill="1" applyBorder="1" applyAlignment="1">
      <alignment horizontal="center" vertical="top" wrapText="1"/>
    </xf>
    <xf numFmtId="49" fontId="3" fillId="3" borderId="31" xfId="0" applyNumberFormat="1" applyFont="1" applyFill="1" applyBorder="1" applyAlignment="1">
      <alignment horizontal="center" vertical="top"/>
    </xf>
    <xf numFmtId="164" fontId="7" fillId="0" borderId="8" xfId="0" applyNumberFormat="1" applyFont="1" applyBorder="1" applyAlignment="1">
      <alignment vertical="top" wrapText="1"/>
    </xf>
    <xf numFmtId="164" fontId="7" fillId="0" borderId="35" xfId="0" applyNumberFormat="1" applyFont="1" applyBorder="1" applyAlignment="1">
      <alignment vertical="top" wrapText="1"/>
    </xf>
    <xf numFmtId="164" fontId="7" fillId="0" borderId="75" xfId="0" applyNumberFormat="1" applyFont="1" applyBorder="1" applyAlignment="1">
      <alignment vertical="top" wrapText="1"/>
    </xf>
    <xf numFmtId="164" fontId="7" fillId="0" borderId="42" xfId="0" applyNumberFormat="1" applyFont="1" applyBorder="1" applyAlignment="1">
      <alignment vertical="top" wrapText="1"/>
    </xf>
    <xf numFmtId="164" fontId="7" fillId="0" borderId="24" xfId="0" applyNumberFormat="1" applyFont="1" applyBorder="1" applyAlignment="1">
      <alignment vertical="top" wrapText="1"/>
    </xf>
    <xf numFmtId="164" fontId="7" fillId="0" borderId="37" xfId="0" applyNumberFormat="1" applyFont="1" applyBorder="1" applyAlignment="1">
      <alignment vertical="top" wrapText="1"/>
    </xf>
    <xf numFmtId="0" fontId="11" fillId="6" borderId="0" xfId="0" applyFont="1" applyFill="1" applyAlignment="1">
      <alignment horizontal="center" vertical="top" wrapText="1"/>
    </xf>
    <xf numFmtId="0" fontId="14" fillId="6" borderId="0" xfId="0" applyFont="1" applyFill="1" applyAlignment="1">
      <alignment horizontal="justify" vertical="top" wrapText="1"/>
    </xf>
    <xf numFmtId="0" fontId="11" fillId="6" borderId="0" xfId="0" applyFont="1" applyFill="1" applyAlignment="1">
      <alignment horizontal="justify" vertical="top" wrapText="1"/>
    </xf>
    <xf numFmtId="0" fontId="11" fillId="0" borderId="0" xfId="0" applyFont="1" applyFill="1" applyAlignment="1">
      <alignment horizontal="left" vertical="top" wrapText="1"/>
    </xf>
    <xf numFmtId="0" fontId="15" fillId="6" borderId="0" xfId="0" applyFont="1" applyFill="1" applyBorder="1" applyAlignment="1">
      <alignment horizontal="left" vertical="top" wrapText="1"/>
    </xf>
    <xf numFmtId="0" fontId="14" fillId="6" borderId="0" xfId="0" applyFont="1" applyFill="1" applyAlignment="1">
      <alignment horizontal="left" vertical="top" wrapText="1"/>
    </xf>
    <xf numFmtId="0" fontId="1" fillId="0" borderId="0" xfId="0" applyFont="1" applyAlignment="1">
      <alignment horizontal="left" vertical="top" wrapText="1"/>
    </xf>
    <xf numFmtId="0" fontId="15" fillId="6" borderId="0" xfId="0" applyFont="1" applyFill="1" applyAlignment="1">
      <alignment horizontal="left" vertical="top" wrapText="1"/>
    </xf>
    <xf numFmtId="0" fontId="15" fillId="6" borderId="0" xfId="0" applyFont="1" applyFill="1" applyAlignment="1">
      <alignment wrapText="1"/>
    </xf>
    <xf numFmtId="0" fontId="1" fillId="6" borderId="0" xfId="0" applyFont="1" applyFill="1" applyAlignment="1">
      <alignment wrapText="1"/>
    </xf>
    <xf numFmtId="0" fontId="17" fillId="0" borderId="0" xfId="1" applyFont="1" applyAlignment="1">
      <alignment horizontal="left" vertical="center" wrapText="1"/>
    </xf>
    <xf numFmtId="0" fontId="1" fillId="6" borderId="0" xfId="0" applyFont="1" applyFill="1" applyAlignment="1">
      <alignment horizontal="left" vertical="top" wrapText="1"/>
    </xf>
    <xf numFmtId="0" fontId="17" fillId="0" borderId="0" xfId="1" applyFont="1" applyBorder="1" applyAlignment="1">
      <alignment horizontal="left" vertical="top" wrapText="1"/>
    </xf>
    <xf numFmtId="0" fontId="3" fillId="4" borderId="13" xfId="0" applyFont="1" applyFill="1" applyBorder="1" applyAlignment="1">
      <alignment horizontal="left" vertical="top"/>
    </xf>
    <xf numFmtId="0" fontId="3" fillId="4" borderId="33" xfId="0" applyFont="1" applyFill="1" applyBorder="1" applyAlignment="1">
      <alignment horizontal="left" vertical="top"/>
    </xf>
    <xf numFmtId="0" fontId="3" fillId="4" borderId="60" xfId="0" applyFont="1" applyFill="1" applyBorder="1" applyAlignment="1">
      <alignment horizontal="left" vertical="top"/>
    </xf>
    <xf numFmtId="0" fontId="2" fillId="0" borderId="58" xfId="0" applyFont="1" applyFill="1" applyBorder="1" applyAlignment="1">
      <alignment horizontal="left" vertical="top" wrapText="1"/>
    </xf>
    <xf numFmtId="0" fontId="2" fillId="0" borderId="69"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72"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21" xfId="0" applyFont="1" applyFill="1" applyBorder="1" applyAlignment="1">
      <alignment horizontal="left" vertical="top"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8" xfId="0" applyFont="1" applyBorder="1" applyAlignment="1">
      <alignment horizontal="center" vertical="center" wrapText="1"/>
    </xf>
    <xf numFmtId="0" fontId="8" fillId="0" borderId="0" xfId="0" applyFont="1" applyAlignment="1">
      <alignment horizontal="center" vertical="top"/>
    </xf>
    <xf numFmtId="0" fontId="2" fillId="0" borderId="0" xfId="0" applyFont="1" applyAlignment="1">
      <alignment horizontal="center" vertical="top"/>
    </xf>
    <xf numFmtId="0" fontId="3" fillId="0" borderId="0" xfId="0" applyFont="1" applyBorder="1" applyAlignment="1">
      <alignment horizontal="center" vertical="top" wrapText="1"/>
    </xf>
    <xf numFmtId="0" fontId="8" fillId="0" borderId="70" xfId="0" applyFont="1" applyBorder="1" applyAlignment="1">
      <alignment horizontal="right" vertical="top"/>
    </xf>
    <xf numFmtId="0" fontId="2" fillId="0" borderId="48" xfId="0" applyFont="1" applyBorder="1" applyAlignment="1">
      <alignment horizontal="center" vertical="center" textRotation="90" wrapText="1"/>
    </xf>
    <xf numFmtId="0" fontId="2" fillId="0" borderId="53" xfId="0" applyFont="1" applyBorder="1" applyAlignment="1">
      <alignment horizontal="center" vertical="center" textRotation="90" wrapText="1"/>
    </xf>
    <xf numFmtId="0" fontId="2" fillId="0" borderId="40" xfId="0" applyFont="1" applyBorder="1" applyAlignment="1">
      <alignment horizontal="center" vertical="center" textRotation="90" wrapText="1"/>
    </xf>
    <xf numFmtId="0" fontId="2" fillId="0" borderId="49"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24" xfId="0" applyFont="1" applyBorder="1" applyAlignment="1">
      <alignment horizontal="center" vertical="center" textRotation="90" wrapText="1"/>
    </xf>
    <xf numFmtId="0" fontId="2" fillId="0" borderId="2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2" xfId="0" applyFont="1" applyBorder="1" applyAlignment="1">
      <alignment horizontal="center" vertical="center" wrapText="1"/>
    </xf>
    <xf numFmtId="0" fontId="7" fillId="0" borderId="29" xfId="0" applyFont="1" applyBorder="1" applyAlignment="1">
      <alignment horizontal="center" vertical="center" textRotation="90" wrapText="1"/>
    </xf>
    <xf numFmtId="0" fontId="7" fillId="0" borderId="19" xfId="0" applyFont="1" applyBorder="1" applyAlignment="1">
      <alignment horizontal="center" vertical="center" textRotation="90" wrapText="1"/>
    </xf>
    <xf numFmtId="0" fontId="7" fillId="0" borderId="32"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2" fillId="0" borderId="55" xfId="0" applyFont="1" applyBorder="1" applyAlignment="1">
      <alignment horizontal="center" vertical="center" textRotation="90" wrapText="1"/>
    </xf>
    <xf numFmtId="0" fontId="2" fillId="0" borderId="63" xfId="0" applyFont="1" applyBorder="1" applyAlignment="1">
      <alignment horizontal="center" vertical="center" textRotation="90"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44" xfId="0" applyNumberFormat="1" applyFont="1" applyBorder="1" applyAlignment="1">
      <alignment horizontal="center" vertical="center" textRotation="90" wrapText="1"/>
    </xf>
    <xf numFmtId="0" fontId="2" fillId="0" borderId="51" xfId="0" applyNumberFormat="1" applyFont="1" applyBorder="1" applyAlignment="1">
      <alignment horizontal="center" vertical="center" textRotation="90" wrapText="1"/>
    </xf>
    <xf numFmtId="0" fontId="2" fillId="0" borderId="63" xfId="0" applyNumberFormat="1" applyFont="1" applyBorder="1" applyAlignment="1">
      <alignment horizontal="center" vertical="center" textRotation="90" wrapText="1"/>
    </xf>
    <xf numFmtId="0" fontId="2" fillId="0" borderId="43" xfId="0" applyFont="1" applyBorder="1" applyAlignment="1">
      <alignment horizontal="center" vertical="center" textRotation="90" wrapText="1"/>
    </xf>
    <xf numFmtId="0" fontId="2" fillId="0" borderId="2" xfId="0" applyFont="1" applyBorder="1" applyAlignment="1">
      <alignment horizontal="center" vertical="center" textRotation="90" wrapText="1"/>
    </xf>
    <xf numFmtId="0" fontId="2" fillId="0" borderId="5" xfId="0" applyFont="1" applyBorder="1" applyAlignment="1">
      <alignment horizontal="center" vertical="center" textRotation="90" wrapText="1"/>
    </xf>
    <xf numFmtId="0" fontId="7" fillId="0" borderId="64" xfId="0" applyFont="1" applyBorder="1" applyAlignment="1">
      <alignment horizontal="center" vertical="center" wrapText="1"/>
    </xf>
    <xf numFmtId="0" fontId="7" fillId="0" borderId="49" xfId="0" applyFont="1" applyBorder="1" applyAlignment="1">
      <alignment horizontal="center" vertical="center" wrapText="1"/>
    </xf>
    <xf numFmtId="0" fontId="8" fillId="5" borderId="13" xfId="0" applyFont="1" applyFill="1" applyBorder="1" applyAlignment="1">
      <alignment horizontal="left" vertical="top" wrapText="1"/>
    </xf>
    <xf numFmtId="0" fontId="8" fillId="5" borderId="33" xfId="0" applyFont="1" applyFill="1" applyBorder="1" applyAlignment="1">
      <alignment horizontal="left" vertical="top" wrapText="1"/>
    </xf>
    <xf numFmtId="0" fontId="8" fillId="5" borderId="60" xfId="0" applyFont="1" applyFill="1" applyBorder="1" applyAlignment="1">
      <alignment horizontal="left" vertical="top" wrapText="1"/>
    </xf>
    <xf numFmtId="49" fontId="3" fillId="4" borderId="48" xfId="0" applyNumberFormat="1" applyFont="1" applyFill="1" applyBorder="1" applyAlignment="1">
      <alignment horizontal="center" vertical="top"/>
    </xf>
    <xf numFmtId="49" fontId="3" fillId="4" borderId="27" xfId="0" applyNumberFormat="1" applyFont="1" applyFill="1" applyBorder="1" applyAlignment="1">
      <alignment horizontal="center" vertical="top"/>
    </xf>
    <xf numFmtId="49" fontId="3" fillId="4" borderId="52" xfId="0" applyNumberFormat="1" applyFont="1" applyFill="1" applyBorder="1" applyAlignment="1">
      <alignment horizontal="center" vertical="top"/>
    </xf>
    <xf numFmtId="49" fontId="3" fillId="4" borderId="40" xfId="0" applyNumberFormat="1" applyFont="1" applyFill="1" applyBorder="1" applyAlignment="1">
      <alignment horizontal="center" vertical="top"/>
    </xf>
    <xf numFmtId="49" fontId="3" fillId="5" borderId="65" xfId="0" applyNumberFormat="1" applyFont="1" applyFill="1" applyBorder="1" applyAlignment="1">
      <alignment horizontal="center" vertical="top"/>
    </xf>
    <xf numFmtId="49" fontId="3" fillId="5" borderId="28" xfId="0" applyNumberFormat="1" applyFont="1" applyFill="1" applyBorder="1" applyAlignment="1">
      <alignment horizontal="center" vertical="top"/>
    </xf>
    <xf numFmtId="49" fontId="3" fillId="5" borderId="67" xfId="0" applyNumberFormat="1" applyFont="1" applyFill="1" applyBorder="1" applyAlignment="1">
      <alignment horizontal="center" vertical="top"/>
    </xf>
    <xf numFmtId="49" fontId="3" fillId="5" borderId="66" xfId="0" applyNumberFormat="1" applyFont="1" applyFill="1" applyBorder="1" applyAlignment="1">
      <alignment horizontal="center" vertical="top"/>
    </xf>
    <xf numFmtId="49" fontId="3" fillId="8" borderId="65" xfId="0" applyNumberFormat="1" applyFont="1" applyFill="1" applyBorder="1" applyAlignment="1">
      <alignment horizontal="center" vertical="top"/>
    </xf>
    <xf numFmtId="49" fontId="3" fillId="8" borderId="28" xfId="0" applyNumberFormat="1" applyFont="1" applyFill="1" applyBorder="1" applyAlignment="1">
      <alignment horizontal="center" vertical="top"/>
    </xf>
    <xf numFmtId="49" fontId="3" fillId="8" borderId="67" xfId="0" applyNumberFormat="1" applyFont="1" applyFill="1" applyBorder="1" applyAlignment="1">
      <alignment horizontal="center" vertical="top"/>
    </xf>
    <xf numFmtId="49" fontId="3" fillId="8" borderId="66" xfId="0" applyNumberFormat="1" applyFont="1" applyFill="1" applyBorder="1" applyAlignment="1">
      <alignment horizontal="center" vertical="top"/>
    </xf>
    <xf numFmtId="0" fontId="2" fillId="9" borderId="38" xfId="0" applyFont="1" applyFill="1" applyBorder="1" applyAlignment="1">
      <alignment horizontal="left" vertical="top" wrapText="1"/>
    </xf>
    <xf numFmtId="0" fontId="2" fillId="9" borderId="28" xfId="0" applyFont="1" applyFill="1" applyBorder="1" applyAlignment="1">
      <alignment horizontal="left" vertical="top" wrapText="1"/>
    </xf>
    <xf numFmtId="0" fontId="2" fillId="9" borderId="39" xfId="0" applyFont="1" applyFill="1" applyBorder="1" applyAlignment="1">
      <alignment horizontal="left" vertical="top" wrapText="1"/>
    </xf>
    <xf numFmtId="0" fontId="8" fillId="0" borderId="30" xfId="0" applyFont="1" applyFill="1" applyBorder="1" applyAlignment="1">
      <alignment vertical="center" textRotation="90" wrapText="1"/>
    </xf>
    <xf numFmtId="0" fontId="8" fillId="0" borderId="27" xfId="0" applyFont="1" applyFill="1" applyBorder="1" applyAlignment="1">
      <alignment vertical="center" textRotation="90" wrapText="1"/>
    </xf>
    <xf numFmtId="0" fontId="8" fillId="0" borderId="31" xfId="0" applyFont="1" applyFill="1" applyBorder="1" applyAlignment="1">
      <alignment vertical="center" textRotation="90" wrapText="1"/>
    </xf>
    <xf numFmtId="49" fontId="8" fillId="0" borderId="44" xfId="0" applyNumberFormat="1" applyFont="1" applyBorder="1" applyAlignment="1">
      <alignment horizontal="center" vertical="top"/>
    </xf>
    <xf numFmtId="49" fontId="8" fillId="0" borderId="51" xfId="0" applyNumberFormat="1" applyFont="1" applyBorder="1" applyAlignment="1">
      <alignment horizontal="center" vertical="top"/>
    </xf>
    <xf numFmtId="49" fontId="8" fillId="0" borderId="63" xfId="0" applyNumberFormat="1" applyFont="1" applyBorder="1" applyAlignment="1">
      <alignment horizontal="center" vertical="top"/>
    </xf>
    <xf numFmtId="0" fontId="2" fillId="6" borderId="30" xfId="0" applyFont="1" applyFill="1" applyBorder="1" applyAlignment="1">
      <alignment horizontal="left" vertical="top" wrapText="1"/>
    </xf>
    <xf numFmtId="0" fontId="2" fillId="6" borderId="27" xfId="0" applyFont="1" applyFill="1" applyBorder="1" applyAlignment="1">
      <alignment horizontal="left" vertical="top" wrapText="1"/>
    </xf>
    <xf numFmtId="0" fontId="2" fillId="6" borderId="31" xfId="0" applyFont="1" applyFill="1" applyBorder="1" applyAlignment="1">
      <alignment horizontal="left" vertical="top" wrapText="1"/>
    </xf>
    <xf numFmtId="49" fontId="3" fillId="5" borderId="64" xfId="0" applyNumberFormat="1" applyFont="1" applyFill="1" applyBorder="1" applyAlignment="1">
      <alignment horizontal="center" vertical="top"/>
    </xf>
    <xf numFmtId="49" fontId="3" fillId="5" borderId="23" xfId="0" applyNumberFormat="1" applyFont="1" applyFill="1" applyBorder="1" applyAlignment="1">
      <alignment horizontal="center" vertical="top"/>
    </xf>
    <xf numFmtId="0" fontId="2" fillId="0" borderId="38"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0" borderId="39" xfId="0" applyFont="1" applyFill="1" applyBorder="1" applyAlignment="1">
      <alignment horizontal="left" vertical="top" wrapText="1"/>
    </xf>
    <xf numFmtId="0" fontId="8" fillId="0" borderId="58" xfId="0" applyFont="1" applyFill="1" applyBorder="1" applyAlignment="1">
      <alignment horizontal="center" vertical="center" textRotation="90" wrapText="1"/>
    </xf>
    <xf numFmtId="0" fontId="8" fillId="0" borderId="12" xfId="0" applyFont="1" applyFill="1" applyBorder="1" applyAlignment="1">
      <alignment horizontal="center" vertical="center" textRotation="90" wrapText="1"/>
    </xf>
    <xf numFmtId="0" fontId="8" fillId="0" borderId="11" xfId="0" applyFont="1" applyFill="1" applyBorder="1" applyAlignment="1">
      <alignment horizontal="center" vertical="center" textRotation="90" wrapText="1"/>
    </xf>
    <xf numFmtId="49" fontId="3" fillId="8" borderId="38" xfId="0" applyNumberFormat="1" applyFont="1" applyFill="1" applyBorder="1" applyAlignment="1">
      <alignment horizontal="center" vertical="top"/>
    </xf>
    <xf numFmtId="49" fontId="3" fillId="8" borderId="39" xfId="0" applyNumberFormat="1" applyFont="1" applyFill="1" applyBorder="1" applyAlignment="1">
      <alignment horizontal="center" vertical="top"/>
    </xf>
    <xf numFmtId="0" fontId="3" fillId="0" borderId="30" xfId="0" applyFont="1" applyFill="1" applyBorder="1" applyAlignment="1">
      <alignment horizontal="center" vertical="center" textRotation="90" wrapText="1"/>
    </xf>
    <xf numFmtId="0" fontId="3" fillId="0" borderId="27" xfId="0" applyFont="1" applyFill="1" applyBorder="1" applyAlignment="1">
      <alignment horizontal="center" vertical="center" textRotation="90" wrapText="1"/>
    </xf>
    <xf numFmtId="0" fontId="3" fillId="0" borderId="31" xfId="0" applyFont="1" applyFill="1" applyBorder="1" applyAlignment="1">
      <alignment horizontal="center" vertical="center" textRotation="90" wrapText="1"/>
    </xf>
    <xf numFmtId="0" fontId="2" fillId="0" borderId="30"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31" xfId="0" applyFont="1" applyFill="1" applyBorder="1" applyAlignment="1">
      <alignment horizontal="left" vertical="top" wrapText="1"/>
    </xf>
    <xf numFmtId="0" fontId="8" fillId="0" borderId="30" xfId="0" applyFont="1" applyBorder="1" applyAlignment="1">
      <alignment horizontal="center" vertical="center" textRotation="90"/>
    </xf>
    <xf numFmtId="0" fontId="8" fillId="0" borderId="31" xfId="0" applyFont="1" applyBorder="1" applyAlignment="1">
      <alignment horizontal="center" vertical="center" textRotation="90"/>
    </xf>
    <xf numFmtId="49" fontId="3" fillId="5" borderId="56" xfId="0" applyNumberFormat="1" applyFont="1" applyFill="1" applyBorder="1" applyAlignment="1">
      <alignment horizontal="right" vertical="top"/>
    </xf>
    <xf numFmtId="49" fontId="3" fillId="5" borderId="33" xfId="0" applyNumberFormat="1" applyFont="1" applyFill="1" applyBorder="1" applyAlignment="1">
      <alignment horizontal="right" vertical="top"/>
    </xf>
    <xf numFmtId="49" fontId="3" fillId="5" borderId="60" xfId="0" applyNumberFormat="1" applyFont="1" applyFill="1" applyBorder="1" applyAlignment="1">
      <alignment horizontal="right" vertical="top"/>
    </xf>
    <xf numFmtId="164" fontId="4" fillId="5" borderId="13" xfId="0" applyNumberFormat="1" applyFont="1" applyFill="1" applyBorder="1" applyAlignment="1">
      <alignment horizontal="center" vertical="top"/>
    </xf>
    <xf numFmtId="164" fontId="4" fillId="5" borderId="33" xfId="0" applyNumberFormat="1" applyFont="1" applyFill="1" applyBorder="1" applyAlignment="1">
      <alignment horizontal="center" vertical="top"/>
    </xf>
    <xf numFmtId="164" fontId="4" fillId="5" borderId="60" xfId="0" applyNumberFormat="1" applyFont="1" applyFill="1" applyBorder="1" applyAlignment="1">
      <alignment horizontal="center" vertical="top"/>
    </xf>
    <xf numFmtId="49" fontId="3" fillId="5" borderId="13" xfId="0" applyNumberFormat="1" applyFont="1" applyFill="1" applyBorder="1" applyAlignment="1">
      <alignment horizontal="left" vertical="top"/>
    </xf>
    <xf numFmtId="49" fontId="3" fillId="5" borderId="33" xfId="0" applyNumberFormat="1" applyFont="1" applyFill="1" applyBorder="1" applyAlignment="1">
      <alignment horizontal="left" vertical="top"/>
    </xf>
    <xf numFmtId="49" fontId="3" fillId="5" borderId="60" xfId="0" applyNumberFormat="1" applyFont="1" applyFill="1" applyBorder="1" applyAlignment="1">
      <alignment horizontal="left" vertical="top"/>
    </xf>
    <xf numFmtId="0" fontId="3" fillId="0" borderId="30" xfId="0" applyFont="1" applyBorder="1" applyAlignment="1">
      <alignment horizontal="center" vertical="center" textRotation="90"/>
    </xf>
    <xf numFmtId="0" fontId="3" fillId="0" borderId="27" xfId="0" applyFont="1" applyBorder="1" applyAlignment="1">
      <alignment horizontal="center" vertical="center" textRotation="90"/>
    </xf>
    <xf numFmtId="0" fontId="3" fillId="0" borderId="31" xfId="0" applyFont="1" applyBorder="1" applyAlignment="1">
      <alignment horizontal="center" vertical="center" textRotation="90"/>
    </xf>
    <xf numFmtId="0" fontId="5" fillId="0" borderId="30" xfId="0" applyFont="1" applyFill="1" applyBorder="1" applyAlignment="1">
      <alignment horizontal="left" vertical="top" wrapText="1"/>
    </xf>
    <xf numFmtId="0" fontId="5" fillId="0" borderId="27" xfId="0" applyFont="1" applyFill="1" applyBorder="1" applyAlignment="1">
      <alignment horizontal="left" vertical="top" wrapText="1"/>
    </xf>
    <xf numFmtId="0" fontId="2" fillId="0" borderId="29" xfId="0" applyFont="1" applyFill="1" applyBorder="1" applyAlignment="1">
      <alignment horizontal="center" vertical="top" wrapText="1"/>
    </xf>
    <xf numFmtId="0" fontId="2" fillId="0" borderId="19" xfId="0" applyFont="1" applyFill="1" applyBorder="1" applyAlignment="1">
      <alignment horizontal="center" vertical="top" wrapText="1"/>
    </xf>
    <xf numFmtId="0" fontId="2" fillId="0" borderId="38"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44" xfId="0" applyFont="1" applyFill="1" applyBorder="1" applyAlignment="1">
      <alignment horizontal="left" vertical="top" wrapText="1"/>
    </xf>
    <xf numFmtId="0" fontId="2" fillId="0" borderId="51" xfId="0" applyFont="1" applyFill="1" applyBorder="1" applyAlignment="1">
      <alignment horizontal="left" vertical="top" wrapText="1"/>
    </xf>
    <xf numFmtId="0" fontId="5" fillId="0" borderId="52" xfId="0" applyFont="1" applyFill="1" applyBorder="1" applyAlignment="1">
      <alignment horizontal="left" vertical="top" wrapText="1"/>
    </xf>
    <xf numFmtId="0" fontId="5" fillId="0" borderId="31" xfId="0" applyFont="1" applyFill="1" applyBorder="1" applyAlignment="1">
      <alignment horizontal="left" vertical="top" wrapText="1"/>
    </xf>
    <xf numFmtId="0" fontId="2" fillId="8" borderId="44" xfId="0" applyFont="1" applyFill="1" applyBorder="1" applyAlignment="1">
      <alignment horizontal="left" vertical="top" wrapText="1"/>
    </xf>
    <xf numFmtId="0" fontId="2" fillId="8" borderId="63"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68" xfId="0" applyFont="1" applyFill="1" applyBorder="1" applyAlignment="1">
      <alignment horizontal="left" vertical="top" wrapText="1"/>
    </xf>
    <xf numFmtId="49" fontId="3" fillId="5" borderId="38" xfId="0" applyNumberFormat="1" applyFont="1" applyFill="1" applyBorder="1" applyAlignment="1">
      <alignment horizontal="right" vertical="top" wrapText="1"/>
    </xf>
    <xf numFmtId="49" fontId="3" fillId="5" borderId="46" xfId="0" applyNumberFormat="1" applyFont="1" applyFill="1" applyBorder="1" applyAlignment="1">
      <alignment horizontal="right" vertical="top" wrapText="1"/>
    </xf>
    <xf numFmtId="49" fontId="3" fillId="5" borderId="69" xfId="0" applyNumberFormat="1" applyFont="1" applyFill="1" applyBorder="1" applyAlignment="1">
      <alignment horizontal="right" vertical="top" wrapText="1"/>
    </xf>
    <xf numFmtId="164" fontId="4" fillId="5" borderId="13" xfId="0" applyNumberFormat="1" applyFont="1" applyFill="1" applyBorder="1" applyAlignment="1">
      <alignment horizontal="center" vertical="center"/>
    </xf>
    <xf numFmtId="164" fontId="4" fillId="5" borderId="33" xfId="0" applyNumberFormat="1" applyFont="1" applyFill="1" applyBorder="1" applyAlignment="1">
      <alignment horizontal="center" vertical="center"/>
    </xf>
    <xf numFmtId="164" fontId="4" fillId="5" borderId="60" xfId="0" applyNumberFormat="1" applyFont="1" applyFill="1" applyBorder="1" applyAlignment="1">
      <alignment horizontal="center" vertical="center"/>
    </xf>
    <xf numFmtId="49" fontId="3" fillId="5" borderId="58" xfId="0" applyNumberFormat="1" applyFont="1" applyFill="1" applyBorder="1" applyAlignment="1">
      <alignment horizontal="left" vertical="top" wrapText="1"/>
    </xf>
    <xf numFmtId="49" fontId="3" fillId="5" borderId="46" xfId="0" applyNumberFormat="1" applyFont="1" applyFill="1" applyBorder="1" applyAlignment="1">
      <alignment horizontal="left" vertical="top" wrapText="1"/>
    </xf>
    <xf numFmtId="49" fontId="3" fillId="5" borderId="33" xfId="0" applyNumberFormat="1" applyFont="1" applyFill="1" applyBorder="1" applyAlignment="1">
      <alignment horizontal="left" vertical="top" wrapText="1"/>
    </xf>
    <xf numFmtId="49" fontId="3" fillId="5" borderId="60" xfId="0" applyNumberFormat="1" applyFont="1" applyFill="1" applyBorder="1" applyAlignment="1">
      <alignment horizontal="left" vertical="top" wrapText="1"/>
    </xf>
    <xf numFmtId="49" fontId="3" fillId="4" borderId="48" xfId="0" applyNumberFormat="1" applyFont="1" applyFill="1" applyBorder="1" applyAlignment="1">
      <alignment horizontal="center" vertical="top" wrapText="1"/>
    </xf>
    <xf numFmtId="49" fontId="3" fillId="4" borderId="27" xfId="0" applyNumberFormat="1" applyFont="1" applyFill="1" applyBorder="1" applyAlignment="1">
      <alignment horizontal="center" vertical="top" wrapText="1"/>
    </xf>
    <xf numFmtId="49" fontId="3" fillId="4" borderId="40" xfId="0" applyNumberFormat="1" applyFont="1" applyFill="1" applyBorder="1" applyAlignment="1">
      <alignment horizontal="center" vertical="top" wrapText="1"/>
    </xf>
    <xf numFmtId="49" fontId="3" fillId="5" borderId="62" xfId="0" applyNumberFormat="1" applyFont="1" applyFill="1" applyBorder="1" applyAlignment="1">
      <alignment horizontal="center" vertical="top"/>
    </xf>
    <xf numFmtId="49" fontId="3" fillId="8" borderId="49"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8" borderId="24" xfId="0" applyNumberFormat="1" applyFont="1" applyFill="1" applyBorder="1" applyAlignment="1">
      <alignment horizontal="center" vertical="top"/>
    </xf>
    <xf numFmtId="49" fontId="9" fillId="0" borderId="35" xfId="0" applyNumberFormat="1" applyFont="1" applyFill="1" applyBorder="1" applyAlignment="1">
      <alignment horizontal="center" vertical="top"/>
    </xf>
    <xf numFmtId="49" fontId="9" fillId="0" borderId="14" xfId="0" applyNumberFormat="1" applyFont="1" applyFill="1" applyBorder="1" applyAlignment="1">
      <alignment horizontal="center" vertical="top"/>
    </xf>
    <xf numFmtId="49" fontId="9" fillId="9" borderId="47" xfId="0" applyNumberFormat="1" applyFont="1" applyFill="1" applyBorder="1" applyAlignment="1">
      <alignment horizontal="center" vertical="top"/>
    </xf>
    <xf numFmtId="49" fontId="9" fillId="9" borderId="54" xfId="0" applyNumberFormat="1" applyFont="1" applyFill="1" applyBorder="1" applyAlignment="1">
      <alignment horizontal="center" vertical="top"/>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5" fillId="0" borderId="12" xfId="0" applyFont="1" applyFill="1" applyBorder="1" applyAlignment="1">
      <alignment horizontal="left" vertical="top" wrapText="1"/>
    </xf>
    <xf numFmtId="0" fontId="5" fillId="0" borderId="11" xfId="0" applyFont="1" applyFill="1" applyBorder="1" applyAlignment="1">
      <alignment horizontal="left" vertical="top" wrapText="1"/>
    </xf>
    <xf numFmtId="49" fontId="9" fillId="0" borderId="29" xfId="0" applyNumberFormat="1" applyFont="1" applyFill="1" applyBorder="1" applyAlignment="1">
      <alignment horizontal="center" vertical="top"/>
    </xf>
    <xf numFmtId="49" fontId="9" fillId="0" borderId="32" xfId="0" applyNumberFormat="1" applyFont="1" applyFill="1" applyBorder="1" applyAlignment="1">
      <alignment horizontal="center" vertical="top"/>
    </xf>
    <xf numFmtId="0" fontId="7" fillId="9" borderId="38" xfId="0" applyFont="1" applyFill="1" applyBorder="1" applyAlignment="1">
      <alignment horizontal="left" vertical="top" wrapText="1"/>
    </xf>
    <xf numFmtId="0" fontId="7" fillId="9" borderId="28" xfId="0" applyFont="1" applyFill="1" applyBorder="1" applyAlignment="1">
      <alignment horizontal="left" vertical="top" wrapText="1"/>
    </xf>
    <xf numFmtId="0" fontId="7" fillId="9" borderId="39"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49" fontId="9" fillId="0" borderId="44" xfId="0" applyNumberFormat="1" applyFont="1" applyFill="1" applyBorder="1" applyAlignment="1">
      <alignment horizontal="center" vertical="top"/>
    </xf>
    <xf numFmtId="49" fontId="9" fillId="0" borderId="63"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49" fontId="2" fillId="0" borderId="63" xfId="0" applyNumberFormat="1" applyFont="1" applyFill="1" applyBorder="1" applyAlignment="1">
      <alignment horizontal="center" vertical="top"/>
    </xf>
    <xf numFmtId="49" fontId="2" fillId="9" borderId="44" xfId="0" applyNumberFormat="1" applyFont="1" applyFill="1" applyBorder="1" applyAlignment="1">
      <alignment horizontal="left" vertical="top" wrapText="1"/>
    </xf>
    <xf numFmtId="49" fontId="2" fillId="9" borderId="51" xfId="0" applyNumberFormat="1" applyFont="1" applyFill="1" applyBorder="1" applyAlignment="1">
      <alignment horizontal="left" vertical="top" wrapText="1"/>
    </xf>
    <xf numFmtId="49" fontId="2" fillId="9" borderId="30" xfId="0" applyNumberFormat="1" applyFont="1" applyFill="1" applyBorder="1" applyAlignment="1">
      <alignment horizontal="left" vertical="top" wrapText="1"/>
    </xf>
    <xf numFmtId="49" fontId="2" fillId="9" borderId="27" xfId="0" applyNumberFormat="1" applyFont="1" applyFill="1" applyBorder="1" applyAlignment="1">
      <alignment horizontal="left" vertical="top" wrapText="1"/>
    </xf>
    <xf numFmtId="49" fontId="2" fillId="9" borderId="31" xfId="0" applyNumberFormat="1" applyFont="1" applyFill="1" applyBorder="1" applyAlignment="1">
      <alignment horizontal="left" vertical="top" wrapText="1"/>
    </xf>
    <xf numFmtId="164" fontId="6" fillId="8" borderId="0" xfId="0" applyNumberFormat="1" applyFont="1" applyFill="1" applyBorder="1" applyAlignment="1">
      <alignment horizontal="center" vertical="top" wrapText="1"/>
    </xf>
    <xf numFmtId="164" fontId="8" fillId="9" borderId="65" xfId="0" applyNumberFormat="1" applyFont="1" applyFill="1" applyBorder="1" applyAlignment="1">
      <alignment horizontal="left" vertical="top" wrapText="1"/>
    </xf>
    <xf numFmtId="164" fontId="8" fillId="9" borderId="15" xfId="0" applyNumberFormat="1" applyFont="1" applyFill="1" applyBorder="1" applyAlignment="1">
      <alignment horizontal="left" vertical="top" wrapText="1"/>
    </xf>
    <xf numFmtId="164" fontId="8" fillId="9" borderId="66" xfId="0" applyNumberFormat="1" applyFont="1" applyFill="1" applyBorder="1" applyAlignment="1">
      <alignment horizontal="left" vertical="top" wrapText="1"/>
    </xf>
    <xf numFmtId="164" fontId="3" fillId="0" borderId="48" xfId="0" applyNumberFormat="1" applyFont="1" applyBorder="1" applyAlignment="1">
      <alignment horizontal="center" vertical="top" wrapText="1"/>
    </xf>
    <xf numFmtId="164" fontId="3" fillId="0" borderId="53" xfId="0" applyNumberFormat="1" applyFont="1" applyBorder="1" applyAlignment="1">
      <alignment horizontal="center" vertical="top" wrapText="1"/>
    </xf>
    <xf numFmtId="164" fontId="3" fillId="0" borderId="40" xfId="0" applyNumberFormat="1" applyFont="1" applyBorder="1" applyAlignment="1">
      <alignment horizontal="center" vertical="top" wrapText="1"/>
    </xf>
    <xf numFmtId="49" fontId="3" fillId="0" borderId="50" xfId="0" applyNumberFormat="1" applyFont="1" applyBorder="1" applyAlignment="1">
      <alignment horizontal="center" vertical="top"/>
    </xf>
    <xf numFmtId="49" fontId="3" fillId="0" borderId="54" xfId="0" applyNumberFormat="1" applyFont="1" applyBorder="1" applyAlignment="1">
      <alignment horizontal="center" vertical="top"/>
    </xf>
    <xf numFmtId="49" fontId="3" fillId="0" borderId="41" xfId="0" applyNumberFormat="1" applyFont="1" applyBorder="1" applyAlignment="1">
      <alignment horizontal="center" vertical="top"/>
    </xf>
    <xf numFmtId="0" fontId="2" fillId="0" borderId="9" xfId="0" applyFont="1" applyBorder="1" applyAlignment="1">
      <alignment horizontal="left" vertical="top" wrapText="1"/>
    </xf>
    <xf numFmtId="0" fontId="2" fillId="0" borderId="16" xfId="0" applyFont="1" applyBorder="1" applyAlignment="1">
      <alignment horizontal="left" vertical="top" wrapText="1"/>
    </xf>
    <xf numFmtId="0" fontId="2" fillId="0" borderId="5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3" fillId="3" borderId="53" xfId="0" applyFont="1" applyFill="1" applyBorder="1" applyAlignment="1">
      <alignment horizontal="right" vertical="top" wrapText="1"/>
    </xf>
    <xf numFmtId="0" fontId="3" fillId="3" borderId="14" xfId="0" applyFont="1" applyFill="1" applyBorder="1" applyAlignment="1">
      <alignment horizontal="right" vertical="top" wrapText="1"/>
    </xf>
    <xf numFmtId="0" fontId="3" fillId="3" borderId="15" xfId="0" applyFont="1" applyFill="1" applyBorder="1" applyAlignment="1">
      <alignment horizontal="right" vertical="top" wrapText="1"/>
    </xf>
    <xf numFmtId="164" fontId="7" fillId="8" borderId="0" xfId="0" applyNumberFormat="1" applyFont="1" applyFill="1" applyBorder="1" applyAlignment="1">
      <alignment horizontal="center" vertical="top" wrapText="1"/>
    </xf>
    <xf numFmtId="164" fontId="8" fillId="8" borderId="0" xfId="0" applyNumberFormat="1" applyFont="1" applyFill="1" applyBorder="1" applyAlignment="1">
      <alignment horizontal="center" vertical="top" wrapText="1"/>
    </xf>
    <xf numFmtId="49" fontId="3" fillId="4" borderId="52" xfId="0" applyNumberFormat="1" applyFont="1" applyFill="1" applyBorder="1" applyAlignment="1">
      <alignment horizontal="center" vertical="top" wrapText="1"/>
    </xf>
    <xf numFmtId="49" fontId="3" fillId="5" borderId="22" xfId="0" applyNumberFormat="1" applyFont="1" applyFill="1" applyBorder="1" applyAlignment="1">
      <alignment horizontal="center" vertical="top"/>
    </xf>
    <xf numFmtId="49" fontId="3" fillId="8" borderId="18" xfId="0" applyNumberFormat="1" applyFont="1" applyFill="1" applyBorder="1" applyAlignment="1">
      <alignment horizontal="center" vertical="top"/>
    </xf>
    <xf numFmtId="164" fontId="8" fillId="10" borderId="65" xfId="0" applyNumberFormat="1" applyFont="1" applyFill="1" applyBorder="1" applyAlignment="1">
      <alignment horizontal="left" vertical="top" wrapText="1"/>
    </xf>
    <xf numFmtId="164" fontId="8" fillId="10" borderId="67" xfId="0" applyNumberFormat="1" applyFont="1" applyFill="1" applyBorder="1" applyAlignment="1">
      <alignment horizontal="left" vertical="top" wrapText="1"/>
    </xf>
    <xf numFmtId="164" fontId="3" fillId="0" borderId="52" xfId="0" applyNumberFormat="1" applyFont="1" applyBorder="1" applyAlignment="1">
      <alignment horizontal="center" vertical="top" wrapText="1"/>
    </xf>
    <xf numFmtId="49" fontId="3" fillId="0" borderId="55" xfId="0" applyNumberFormat="1" applyFont="1" applyBorder="1" applyAlignment="1">
      <alignment horizontal="center" vertical="top"/>
    </xf>
    <xf numFmtId="0" fontId="7" fillId="10" borderId="44" xfId="0" applyFont="1" applyFill="1" applyBorder="1" applyAlignment="1">
      <alignment horizontal="left" vertical="top" wrapText="1"/>
    </xf>
    <xf numFmtId="0" fontId="7" fillId="10" borderId="63" xfId="0" applyFont="1" applyFill="1" applyBorder="1" applyAlignment="1">
      <alignment horizontal="left" vertical="top" wrapText="1"/>
    </xf>
    <xf numFmtId="0" fontId="3" fillId="2" borderId="42" xfId="0" applyFont="1" applyFill="1" applyBorder="1" applyAlignment="1">
      <alignment horizontal="right" vertical="top" wrapText="1"/>
    </xf>
    <xf numFmtId="0" fontId="3" fillId="2" borderId="36" xfId="0" applyFont="1" applyFill="1" applyBorder="1" applyAlignment="1">
      <alignment horizontal="right" vertical="top" wrapText="1"/>
    </xf>
    <xf numFmtId="164" fontId="2" fillId="0" borderId="30" xfId="0" applyNumberFormat="1" applyFont="1" applyFill="1" applyBorder="1" applyAlignment="1">
      <alignment horizontal="left" vertical="top" wrapText="1"/>
    </xf>
    <xf numFmtId="164" fontId="2" fillId="0" borderId="27" xfId="0" applyNumberFormat="1" applyFont="1" applyFill="1" applyBorder="1" applyAlignment="1">
      <alignment horizontal="left" vertical="top" wrapText="1"/>
    </xf>
    <xf numFmtId="0" fontId="7" fillId="0" borderId="46" xfId="0" applyNumberFormat="1" applyFont="1" applyFill="1" applyBorder="1" applyAlignment="1">
      <alignment horizontal="left" vertical="top" wrapText="1"/>
    </xf>
    <xf numFmtId="0" fontId="7" fillId="0" borderId="0" xfId="0" applyNumberFormat="1" applyFont="1" applyFill="1" applyBorder="1" applyAlignment="1">
      <alignment horizontal="left" vertical="top" wrapText="1"/>
    </xf>
    <xf numFmtId="0" fontId="2" fillId="9" borderId="44" xfId="0" applyFont="1" applyFill="1" applyBorder="1" applyAlignment="1">
      <alignment horizontal="left" vertical="top" wrapText="1"/>
    </xf>
    <xf numFmtId="0" fontId="2" fillId="9" borderId="51" xfId="0" applyFont="1" applyFill="1" applyBorder="1" applyAlignment="1">
      <alignment horizontal="left" vertical="top" wrapText="1"/>
    </xf>
    <xf numFmtId="0" fontId="2" fillId="9" borderId="63" xfId="0" applyFont="1" applyFill="1" applyBorder="1" applyAlignment="1">
      <alignment horizontal="left" vertical="top" wrapText="1"/>
    </xf>
    <xf numFmtId="0" fontId="8" fillId="8" borderId="0" xfId="0" applyFont="1" applyFill="1" applyBorder="1" applyAlignment="1">
      <alignment horizontal="center" vertical="center" wrapText="1"/>
    </xf>
    <xf numFmtId="49" fontId="3" fillId="5" borderId="56" xfId="0" applyNumberFormat="1" applyFont="1" applyFill="1" applyBorder="1" applyAlignment="1">
      <alignment horizontal="right" vertical="top" wrapText="1"/>
    </xf>
    <xf numFmtId="49" fontId="3" fillId="5" borderId="33" xfId="0" applyNumberFormat="1" applyFont="1" applyFill="1" applyBorder="1" applyAlignment="1">
      <alignment horizontal="right" vertical="top" wrapText="1"/>
    </xf>
    <xf numFmtId="49" fontId="3" fillId="5" borderId="60" xfId="0" applyNumberFormat="1" applyFont="1" applyFill="1" applyBorder="1" applyAlignment="1">
      <alignment horizontal="right" vertical="top" wrapText="1"/>
    </xf>
    <xf numFmtId="164" fontId="4" fillId="5" borderId="58" xfId="0" applyNumberFormat="1" applyFont="1" applyFill="1" applyBorder="1" applyAlignment="1">
      <alignment horizontal="center" vertical="center" wrapText="1"/>
    </xf>
    <xf numFmtId="164" fontId="4" fillId="5" borderId="46" xfId="0" applyNumberFormat="1" applyFont="1" applyFill="1" applyBorder="1" applyAlignment="1">
      <alignment horizontal="center" vertical="center" wrapText="1"/>
    </xf>
    <xf numFmtId="164" fontId="4" fillId="5" borderId="69" xfId="0" applyNumberFormat="1" applyFont="1" applyFill="1" applyBorder="1" applyAlignment="1">
      <alignment horizontal="center" vertical="center" wrapText="1"/>
    </xf>
    <xf numFmtId="164" fontId="3" fillId="4" borderId="33" xfId="0" applyNumberFormat="1" applyFont="1" applyFill="1" applyBorder="1" applyAlignment="1">
      <alignment horizontal="right" vertical="top"/>
    </xf>
    <xf numFmtId="164" fontId="3" fillId="4" borderId="60" xfId="0" applyNumberFormat="1" applyFont="1" applyFill="1" applyBorder="1" applyAlignment="1">
      <alignment horizontal="right" vertical="top"/>
    </xf>
    <xf numFmtId="164" fontId="4" fillId="4" borderId="13" xfId="0" applyNumberFormat="1" applyFont="1" applyFill="1" applyBorder="1" applyAlignment="1">
      <alignment horizontal="center" vertical="top"/>
    </xf>
    <xf numFmtId="164" fontId="4" fillId="4" borderId="33" xfId="0" applyNumberFormat="1" applyFont="1" applyFill="1" applyBorder="1" applyAlignment="1">
      <alignment horizontal="center" vertical="top"/>
    </xf>
    <xf numFmtId="164" fontId="4" fillId="4" borderId="60" xfId="0" applyNumberFormat="1" applyFont="1" applyFill="1" applyBorder="1" applyAlignment="1">
      <alignment horizontal="center" vertical="top"/>
    </xf>
    <xf numFmtId="49" fontId="3" fillId="3" borderId="56" xfId="0" applyNumberFormat="1" applyFont="1" applyFill="1" applyBorder="1" applyAlignment="1">
      <alignment horizontal="right" vertical="top"/>
    </xf>
    <xf numFmtId="49" fontId="3" fillId="3" borderId="33" xfId="0" applyNumberFormat="1" applyFont="1" applyFill="1" applyBorder="1" applyAlignment="1">
      <alignment horizontal="right" vertical="top"/>
    </xf>
    <xf numFmtId="49" fontId="3" fillId="3" borderId="60" xfId="0" applyNumberFormat="1" applyFont="1" applyFill="1" applyBorder="1" applyAlignment="1">
      <alignment horizontal="right" vertical="top"/>
    </xf>
    <xf numFmtId="164" fontId="4" fillId="3" borderId="11" xfId="0" applyNumberFormat="1" applyFont="1" applyFill="1" applyBorder="1" applyAlignment="1">
      <alignment horizontal="center" vertical="top"/>
    </xf>
    <xf numFmtId="164" fontId="4" fillId="3" borderId="70" xfId="0" applyNumberFormat="1" applyFont="1" applyFill="1" applyBorder="1" applyAlignment="1">
      <alignment horizontal="center" vertical="top"/>
    </xf>
    <xf numFmtId="164" fontId="4" fillId="3" borderId="21" xfId="0" applyNumberFormat="1" applyFont="1" applyFill="1" applyBorder="1" applyAlignment="1">
      <alignment horizontal="center" vertical="top"/>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65" xfId="0" applyFont="1" applyBorder="1" applyAlignment="1">
      <alignment horizontal="center" vertical="center" wrapText="1"/>
    </xf>
    <xf numFmtId="0" fontId="2" fillId="0" borderId="40" xfId="0" applyFont="1" applyBorder="1" applyAlignment="1">
      <alignment horizontal="left" vertical="top" wrapText="1"/>
    </xf>
    <xf numFmtId="0" fontId="2" fillId="0" borderId="24" xfId="0" applyFont="1" applyBorder="1" applyAlignment="1">
      <alignment horizontal="left" vertical="top" wrapText="1"/>
    </xf>
    <xf numFmtId="0" fontId="2" fillId="0" borderId="66" xfId="0" applyFont="1" applyBorder="1" applyAlignment="1">
      <alignment horizontal="left" vertical="top" wrapText="1"/>
    </xf>
    <xf numFmtId="0" fontId="2" fillId="0" borderId="73" xfId="0" applyFont="1" applyBorder="1" applyAlignment="1">
      <alignment horizontal="left" vertical="top" wrapText="1"/>
    </xf>
    <xf numFmtId="0" fontId="2" fillId="0" borderId="35" xfId="0" applyFont="1" applyBorder="1" applyAlignment="1">
      <alignment horizontal="left" vertical="top" wrapText="1"/>
    </xf>
    <xf numFmtId="0" fontId="2" fillId="0" borderId="74" xfId="0" applyFont="1" applyBorder="1" applyAlignment="1">
      <alignment horizontal="left" vertical="top" wrapText="1"/>
    </xf>
    <xf numFmtId="164" fontId="11" fillId="0" borderId="0" xfId="0" applyNumberFormat="1" applyFont="1" applyFill="1" applyBorder="1" applyAlignment="1">
      <alignment horizontal="center" vertical="top"/>
    </xf>
    <xf numFmtId="0" fontId="7" fillId="9" borderId="44" xfId="0" applyFont="1" applyFill="1" applyBorder="1" applyAlignment="1">
      <alignment horizontal="left" vertical="top" wrapText="1"/>
    </xf>
    <xf numFmtId="0" fontId="7" fillId="9" borderId="51" xfId="0" applyFont="1" applyFill="1" applyBorder="1" applyAlignment="1">
      <alignment horizontal="left" vertical="top" wrapText="1"/>
    </xf>
    <xf numFmtId="0" fontId="7" fillId="9" borderId="63" xfId="0" applyFont="1" applyFill="1" applyBorder="1" applyAlignment="1">
      <alignment horizontal="left" vertical="top" wrapText="1"/>
    </xf>
    <xf numFmtId="0" fontId="10" fillId="0" borderId="14" xfId="0" applyFont="1" applyBorder="1" applyAlignment="1">
      <alignment horizontal="center" vertical="center"/>
    </xf>
    <xf numFmtId="0" fontId="7" fillId="0" borderId="0" xfId="0" applyFont="1" applyFill="1" applyBorder="1" applyAlignment="1">
      <alignment horizontal="left" vertical="top" wrapText="1"/>
    </xf>
  </cellXfs>
  <cellStyles count="2">
    <cellStyle name="Įprastas" xfId="0" builtinId="0"/>
    <cellStyle name="Įprastas 2" xfId="1"/>
  </cellStyles>
  <dxfs count="0"/>
  <tableStyles count="0" defaultTableStyle="TableStyleMedium2" defaultPivotStyle="PivotStyleLight16"/>
  <colors>
    <mruColors>
      <color rgb="FFFFCCFF"/>
      <color rgb="FFCCFFFF"/>
      <color rgb="FF99FFCC"/>
      <color rgb="FFCC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Times New Roman" panose="02020603050405020304" pitchFamily="18" charset="0"/>
                <a:cs typeface="Times New Roman" panose="02020603050405020304" pitchFamily="18" charset="0"/>
              </a:defRPr>
            </a:pPr>
            <a:r>
              <a:rPr lang="lt-LT" sz="1200" b="1" i="0" baseline="0">
                <a:effectLst/>
                <a:latin typeface="Times New Roman" panose="02020603050405020304" pitchFamily="18" charset="0"/>
                <a:cs typeface="Times New Roman" panose="02020603050405020304" pitchFamily="18" charset="0"/>
              </a:rPr>
              <a:t>2013 m. SVP programos Nr. 13 įvykdymas</a:t>
            </a:r>
            <a:endParaRPr lang="lt-LT" sz="1200">
              <a:effectLst/>
              <a:latin typeface="Times New Roman" panose="02020603050405020304" pitchFamily="18" charset="0"/>
              <a:cs typeface="Times New Roman" panose="02020603050405020304" pitchFamily="18" charset="0"/>
            </a:endParaRPr>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spPr>
            <a:solidFill>
              <a:sysClr val="window" lastClr="FFFFFF"/>
            </a:solidFill>
            <a:ln>
              <a:solidFill>
                <a:sysClr val="windowText" lastClr="000000"/>
              </a:solidFill>
            </a:ln>
          </c:spPr>
          <c:explosion val="25"/>
          <c:dPt>
            <c:idx val="1"/>
            <c:bubble3D val="0"/>
            <c:spPr>
              <a:solidFill>
                <a:srgbClr val="CCFFFF"/>
              </a:solidFill>
              <a:ln>
                <a:solidFill>
                  <a:sysClr val="windowText" lastClr="000000"/>
                </a:solidFill>
              </a:ln>
            </c:spPr>
          </c:dPt>
          <c:dPt>
            <c:idx val="2"/>
            <c:bubble3D val="0"/>
            <c:spPr>
              <a:solidFill>
                <a:srgbClr val="FFCCFF"/>
              </a:solidFill>
              <a:ln>
                <a:solidFill>
                  <a:sysClr val="windowText" lastClr="000000"/>
                </a:solidFill>
              </a:ln>
            </c:spPr>
          </c:dPt>
          <c:dLbls>
            <c:dLbl>
              <c:idx val="0"/>
              <c:layout>
                <c:manualLayout>
                  <c:x val="8.3855861767279091E-2"/>
                  <c:y val="-5.9747739865850099E-3"/>
                </c:manualLayout>
              </c:layout>
              <c:tx>
                <c:rich>
                  <a:bodyPr/>
                  <a:lstStyle/>
                  <a:p>
                    <a:r>
                      <a:rPr lang="en-US"/>
                      <a:t>faktiškai įvykdytos</a:t>
                    </a:r>
                    <a:r>
                      <a:rPr lang="lt-LT"/>
                      <a:t> </a:t>
                    </a:r>
                    <a:r>
                      <a:rPr lang="en-US"/>
                      <a:t>2
29%</a:t>
                    </a:r>
                  </a:p>
                </c:rich>
              </c:tx>
              <c:showLegendKey val="0"/>
              <c:showVal val="0"/>
              <c:showCatName val="1"/>
              <c:showSerName val="0"/>
              <c:showPercent val="1"/>
              <c:showBubbleSize val="0"/>
            </c:dLbl>
            <c:dLbl>
              <c:idx val="1"/>
              <c:layout>
                <c:manualLayout>
                  <c:x val="-0.11349278215223096"/>
                  <c:y val="-4.5138888888888888E-2"/>
                </c:manualLayout>
              </c:layout>
              <c:showLegendKey val="0"/>
              <c:showVal val="0"/>
              <c:showCatName val="1"/>
              <c:showSerName val="0"/>
              <c:showPercent val="1"/>
              <c:showBubbleSize val="0"/>
            </c:dLbl>
            <c:dLbl>
              <c:idx val="2"/>
              <c:layout>
                <c:manualLayout>
                  <c:x val="-0.18825360892388451"/>
                  <c:y val="1.8452537182852145E-2"/>
                </c:manualLayout>
              </c:layout>
              <c:tx>
                <c:rich>
                  <a:bodyPr/>
                  <a:lstStyle/>
                  <a:p>
                    <a:r>
                      <a:rPr lang="en-US"/>
                      <a:t>neįvykdyta</a:t>
                    </a:r>
                    <a:r>
                      <a:rPr lang="lt-LT"/>
                      <a:t> 1</a:t>
                    </a:r>
                    <a:r>
                      <a:rPr lang="en-US"/>
                      <a:t>
14%</a:t>
                    </a:r>
                  </a:p>
                </c:rich>
              </c:tx>
              <c:showLegendKey val="0"/>
              <c:showVal val="0"/>
              <c:showCatName val="1"/>
              <c:showSerName val="0"/>
              <c:showPercent val="1"/>
              <c:showBubbleSize val="0"/>
            </c:dLbl>
            <c:txPr>
              <a:bodyPr/>
              <a:lstStyle/>
              <a:p>
                <a:pPr>
                  <a:defRPr>
                    <a:latin typeface="Times New Roman" panose="02020603050405020304" pitchFamily="18" charset="0"/>
                    <a:cs typeface="Times New Roman" panose="02020603050405020304" pitchFamily="18" charset="0"/>
                  </a:defRPr>
                </a:pPr>
                <a:endParaRPr lang="lt-LT"/>
              </a:p>
            </c:txPr>
            <c:showLegendKey val="0"/>
            <c:showVal val="0"/>
            <c:showCatName val="1"/>
            <c:showSerName val="0"/>
            <c:showPercent val="1"/>
            <c:showBubbleSize val="0"/>
            <c:showLeaderLines val="1"/>
          </c:dLbls>
          <c:cat>
            <c:multiLvlStrRef>
              <c:f>Aprašymas!$A$7:$B$9</c:f>
              <c:multiLvlStrCache>
                <c:ptCount val="3"/>
                <c:lvl>
                  <c:pt idx="0">
                    <c:v>2</c:v>
                  </c:pt>
                  <c:pt idx="1">
                    <c:v>4</c:v>
                  </c:pt>
                  <c:pt idx="2">
                    <c:v>1</c:v>
                  </c:pt>
                </c:lvl>
                <c:lvl>
                  <c:pt idx="0">
                    <c:v>faktiškai įvykdyta –  </c:v>
                  </c:pt>
                  <c:pt idx="1">
                    <c:v>iš dalies įvykdyta –</c:v>
                  </c:pt>
                  <c:pt idx="2">
                    <c:v>neįvykdyta –</c:v>
                  </c:pt>
                </c:lvl>
              </c:multiLvlStrCache>
            </c:multiLvlStrRef>
          </c:cat>
          <c:val>
            <c:numRef>
              <c:f>Aprašymas!$B$7:$B$9</c:f>
              <c:numCache>
                <c:formatCode>General</c:formatCode>
                <c:ptCount val="3"/>
                <c:pt idx="0">
                  <c:v>2</c:v>
                </c:pt>
                <c:pt idx="1">
                  <c:v>4</c:v>
                </c:pt>
                <c:pt idx="2">
                  <c:v>1</c:v>
                </c:pt>
              </c:numCache>
            </c:numRef>
          </c:val>
        </c:ser>
        <c:dLbls>
          <c:showLegendKey val="0"/>
          <c:showVal val="0"/>
          <c:showCatName val="1"/>
          <c:showSerName val="0"/>
          <c:showPercent val="1"/>
          <c:showBubbleSize val="0"/>
          <c:showLeaderLines val="1"/>
        </c:dLbls>
      </c:pie3D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80597</xdr:colOff>
      <xdr:row>10</xdr:row>
      <xdr:rowOff>9525</xdr:rowOff>
    </xdr:from>
    <xdr:to>
      <xdr:col>5</xdr:col>
      <xdr:colOff>512885</xdr:colOff>
      <xdr:row>24</xdr:row>
      <xdr:rowOff>56417</xdr:rowOff>
    </xdr:to>
    <xdr:graphicFrame macro="">
      <xdr:nvGraphicFramePr>
        <xdr:cNvPr id="3" name="Diagrama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zoomScale="110" zoomScaleNormal="110" zoomScaleSheetLayoutView="90" workbookViewId="0">
      <selection sqref="A1:F1"/>
    </sheetView>
  </sheetViews>
  <sheetFormatPr defaultRowHeight="12.75" x14ac:dyDescent="0.2"/>
  <cols>
    <col min="1" max="1" width="19.7109375" style="78" customWidth="1"/>
    <col min="2" max="2" width="10.7109375" style="78" customWidth="1"/>
    <col min="3" max="3" width="11.140625" style="78" customWidth="1"/>
    <col min="4" max="4" width="10.85546875" style="78" customWidth="1"/>
    <col min="5" max="5" width="9.7109375" style="78" customWidth="1"/>
    <col min="6" max="6" width="9.140625" style="78"/>
    <col min="7" max="7" width="16.140625" style="78" customWidth="1"/>
    <col min="8" max="8" width="9.140625" style="78"/>
    <col min="9" max="9" width="15.140625" style="78" customWidth="1"/>
    <col min="10" max="256" width="9.140625" style="78"/>
    <col min="257" max="257" width="19.7109375" style="78" customWidth="1"/>
    <col min="258" max="258" width="10.7109375" style="78" customWidth="1"/>
    <col min="259" max="259" width="11.140625" style="78" customWidth="1"/>
    <col min="260" max="260" width="10.85546875" style="78" customWidth="1"/>
    <col min="261" max="261" width="9.7109375" style="78" customWidth="1"/>
    <col min="262" max="262" width="9.140625" style="78"/>
    <col min="263" max="263" width="16.140625" style="78" customWidth="1"/>
    <col min="264" max="264" width="9.140625" style="78"/>
    <col min="265" max="265" width="15.140625" style="78" customWidth="1"/>
    <col min="266" max="512" width="9.140625" style="78"/>
    <col min="513" max="513" width="19.7109375" style="78" customWidth="1"/>
    <col min="514" max="514" width="10.7109375" style="78" customWidth="1"/>
    <col min="515" max="515" width="11.140625" style="78" customWidth="1"/>
    <col min="516" max="516" width="10.85546875" style="78" customWidth="1"/>
    <col min="517" max="517" width="9.7109375" style="78" customWidth="1"/>
    <col min="518" max="518" width="9.140625" style="78"/>
    <col min="519" max="519" width="16.140625" style="78" customWidth="1"/>
    <col min="520" max="520" width="9.140625" style="78"/>
    <col min="521" max="521" width="15.140625" style="78" customWidth="1"/>
    <col min="522" max="768" width="9.140625" style="78"/>
    <col min="769" max="769" width="19.7109375" style="78" customWidth="1"/>
    <col min="770" max="770" width="10.7109375" style="78" customWidth="1"/>
    <col min="771" max="771" width="11.140625" style="78" customWidth="1"/>
    <col min="772" max="772" width="10.85546875" style="78" customWidth="1"/>
    <col min="773" max="773" width="9.7109375" style="78" customWidth="1"/>
    <col min="774" max="774" width="9.140625" style="78"/>
    <col min="775" max="775" width="16.140625" style="78" customWidth="1"/>
    <col min="776" max="776" width="9.140625" style="78"/>
    <col min="777" max="777" width="15.140625" style="78" customWidth="1"/>
    <col min="778" max="1024" width="9.140625" style="78"/>
    <col min="1025" max="1025" width="19.7109375" style="78" customWidth="1"/>
    <col min="1026" max="1026" width="10.7109375" style="78" customWidth="1"/>
    <col min="1027" max="1027" width="11.140625" style="78" customWidth="1"/>
    <col min="1028" max="1028" width="10.85546875" style="78" customWidth="1"/>
    <col min="1029" max="1029" width="9.7109375" style="78" customWidth="1"/>
    <col min="1030" max="1030" width="9.140625" style="78"/>
    <col min="1031" max="1031" width="16.140625" style="78" customWidth="1"/>
    <col min="1032" max="1032" width="9.140625" style="78"/>
    <col min="1033" max="1033" width="15.140625" style="78" customWidth="1"/>
    <col min="1034" max="1280" width="9.140625" style="78"/>
    <col min="1281" max="1281" width="19.7109375" style="78" customWidth="1"/>
    <col min="1282" max="1282" width="10.7109375" style="78" customWidth="1"/>
    <col min="1283" max="1283" width="11.140625" style="78" customWidth="1"/>
    <col min="1284" max="1284" width="10.85546875" style="78" customWidth="1"/>
    <col min="1285" max="1285" width="9.7109375" style="78" customWidth="1"/>
    <col min="1286" max="1286" width="9.140625" style="78"/>
    <col min="1287" max="1287" width="16.140625" style="78" customWidth="1"/>
    <col min="1288" max="1288" width="9.140625" style="78"/>
    <col min="1289" max="1289" width="15.140625" style="78" customWidth="1"/>
    <col min="1290" max="1536" width="9.140625" style="78"/>
    <col min="1537" max="1537" width="19.7109375" style="78" customWidth="1"/>
    <col min="1538" max="1538" width="10.7109375" style="78" customWidth="1"/>
    <col min="1539" max="1539" width="11.140625" style="78" customWidth="1"/>
    <col min="1540" max="1540" width="10.85546875" style="78" customWidth="1"/>
    <col min="1541" max="1541" width="9.7109375" style="78" customWidth="1"/>
    <col min="1542" max="1542" width="9.140625" style="78"/>
    <col min="1543" max="1543" width="16.140625" style="78" customWidth="1"/>
    <col min="1544" max="1544" width="9.140625" style="78"/>
    <col min="1545" max="1545" width="15.140625" style="78" customWidth="1"/>
    <col min="1546" max="1792" width="9.140625" style="78"/>
    <col min="1793" max="1793" width="19.7109375" style="78" customWidth="1"/>
    <col min="1794" max="1794" width="10.7109375" style="78" customWidth="1"/>
    <col min="1795" max="1795" width="11.140625" style="78" customWidth="1"/>
    <col min="1796" max="1796" width="10.85546875" style="78" customWidth="1"/>
    <col min="1797" max="1797" width="9.7109375" style="78" customWidth="1"/>
    <col min="1798" max="1798" width="9.140625" style="78"/>
    <col min="1799" max="1799" width="16.140625" style="78" customWidth="1"/>
    <col min="1800" max="1800" width="9.140625" style="78"/>
    <col min="1801" max="1801" width="15.140625" style="78" customWidth="1"/>
    <col min="1802" max="2048" width="9.140625" style="78"/>
    <col min="2049" max="2049" width="19.7109375" style="78" customWidth="1"/>
    <col min="2050" max="2050" width="10.7109375" style="78" customWidth="1"/>
    <col min="2051" max="2051" width="11.140625" style="78" customWidth="1"/>
    <col min="2052" max="2052" width="10.85546875" style="78" customWidth="1"/>
    <col min="2053" max="2053" width="9.7109375" style="78" customWidth="1"/>
    <col min="2054" max="2054" width="9.140625" style="78"/>
    <col min="2055" max="2055" width="16.140625" style="78" customWidth="1"/>
    <col min="2056" max="2056" width="9.140625" style="78"/>
    <col min="2057" max="2057" width="15.140625" style="78" customWidth="1"/>
    <col min="2058" max="2304" width="9.140625" style="78"/>
    <col min="2305" max="2305" width="19.7109375" style="78" customWidth="1"/>
    <col min="2306" max="2306" width="10.7109375" style="78" customWidth="1"/>
    <col min="2307" max="2307" width="11.140625" style="78" customWidth="1"/>
    <col min="2308" max="2308" width="10.85546875" style="78" customWidth="1"/>
    <col min="2309" max="2309" width="9.7109375" style="78" customWidth="1"/>
    <col min="2310" max="2310" width="9.140625" style="78"/>
    <col min="2311" max="2311" width="16.140625" style="78" customWidth="1"/>
    <col min="2312" max="2312" width="9.140625" style="78"/>
    <col min="2313" max="2313" width="15.140625" style="78" customWidth="1"/>
    <col min="2314" max="2560" width="9.140625" style="78"/>
    <col min="2561" max="2561" width="19.7109375" style="78" customWidth="1"/>
    <col min="2562" max="2562" width="10.7109375" style="78" customWidth="1"/>
    <col min="2563" max="2563" width="11.140625" style="78" customWidth="1"/>
    <col min="2564" max="2564" width="10.85546875" style="78" customWidth="1"/>
    <col min="2565" max="2565" width="9.7109375" style="78" customWidth="1"/>
    <col min="2566" max="2566" width="9.140625" style="78"/>
    <col min="2567" max="2567" width="16.140625" style="78" customWidth="1"/>
    <col min="2568" max="2568" width="9.140625" style="78"/>
    <col min="2569" max="2569" width="15.140625" style="78" customWidth="1"/>
    <col min="2570" max="2816" width="9.140625" style="78"/>
    <col min="2817" max="2817" width="19.7109375" style="78" customWidth="1"/>
    <col min="2818" max="2818" width="10.7109375" style="78" customWidth="1"/>
    <col min="2819" max="2819" width="11.140625" style="78" customWidth="1"/>
    <col min="2820" max="2820" width="10.85546875" style="78" customWidth="1"/>
    <col min="2821" max="2821" width="9.7109375" style="78" customWidth="1"/>
    <col min="2822" max="2822" width="9.140625" style="78"/>
    <col min="2823" max="2823" width="16.140625" style="78" customWidth="1"/>
    <col min="2824" max="2824" width="9.140625" style="78"/>
    <col min="2825" max="2825" width="15.140625" style="78" customWidth="1"/>
    <col min="2826" max="3072" width="9.140625" style="78"/>
    <col min="3073" max="3073" width="19.7109375" style="78" customWidth="1"/>
    <col min="3074" max="3074" width="10.7109375" style="78" customWidth="1"/>
    <col min="3075" max="3075" width="11.140625" style="78" customWidth="1"/>
    <col min="3076" max="3076" width="10.85546875" style="78" customWidth="1"/>
    <col min="3077" max="3077" width="9.7109375" style="78" customWidth="1"/>
    <col min="3078" max="3078" width="9.140625" style="78"/>
    <col min="3079" max="3079" width="16.140625" style="78" customWidth="1"/>
    <col min="3080" max="3080" width="9.140625" style="78"/>
    <col min="3081" max="3081" width="15.140625" style="78" customWidth="1"/>
    <col min="3082" max="3328" width="9.140625" style="78"/>
    <col min="3329" max="3329" width="19.7109375" style="78" customWidth="1"/>
    <col min="3330" max="3330" width="10.7109375" style="78" customWidth="1"/>
    <col min="3331" max="3331" width="11.140625" style="78" customWidth="1"/>
    <col min="3332" max="3332" width="10.85546875" style="78" customWidth="1"/>
    <col min="3333" max="3333" width="9.7109375" style="78" customWidth="1"/>
    <col min="3334" max="3334" width="9.140625" style="78"/>
    <col min="3335" max="3335" width="16.140625" style="78" customWidth="1"/>
    <col min="3336" max="3336" width="9.140625" style="78"/>
    <col min="3337" max="3337" width="15.140625" style="78" customWidth="1"/>
    <col min="3338" max="3584" width="9.140625" style="78"/>
    <col min="3585" max="3585" width="19.7109375" style="78" customWidth="1"/>
    <col min="3586" max="3586" width="10.7109375" style="78" customWidth="1"/>
    <col min="3587" max="3587" width="11.140625" style="78" customWidth="1"/>
    <col min="3588" max="3588" width="10.85546875" style="78" customWidth="1"/>
    <col min="3589" max="3589" width="9.7109375" style="78" customWidth="1"/>
    <col min="3590" max="3590" width="9.140625" style="78"/>
    <col min="3591" max="3591" width="16.140625" style="78" customWidth="1"/>
    <col min="3592" max="3592" width="9.140625" style="78"/>
    <col min="3593" max="3593" width="15.140625" style="78" customWidth="1"/>
    <col min="3594" max="3840" width="9.140625" style="78"/>
    <col min="3841" max="3841" width="19.7109375" style="78" customWidth="1"/>
    <col min="3842" max="3842" width="10.7109375" style="78" customWidth="1"/>
    <col min="3843" max="3843" width="11.140625" style="78" customWidth="1"/>
    <col min="3844" max="3844" width="10.85546875" style="78" customWidth="1"/>
    <col min="3845" max="3845" width="9.7109375" style="78" customWidth="1"/>
    <col min="3846" max="3846" width="9.140625" style="78"/>
    <col min="3847" max="3847" width="16.140625" style="78" customWidth="1"/>
    <col min="3848" max="3848" width="9.140625" style="78"/>
    <col min="3849" max="3849" width="15.140625" style="78" customWidth="1"/>
    <col min="3850" max="4096" width="9.140625" style="78"/>
    <col min="4097" max="4097" width="19.7109375" style="78" customWidth="1"/>
    <col min="4098" max="4098" width="10.7109375" style="78" customWidth="1"/>
    <col min="4099" max="4099" width="11.140625" style="78" customWidth="1"/>
    <col min="4100" max="4100" width="10.85546875" style="78" customWidth="1"/>
    <col min="4101" max="4101" width="9.7109375" style="78" customWidth="1"/>
    <col min="4102" max="4102" width="9.140625" style="78"/>
    <col min="4103" max="4103" width="16.140625" style="78" customWidth="1"/>
    <col min="4104" max="4104" width="9.140625" style="78"/>
    <col min="4105" max="4105" width="15.140625" style="78" customWidth="1"/>
    <col min="4106" max="4352" width="9.140625" style="78"/>
    <col min="4353" max="4353" width="19.7109375" style="78" customWidth="1"/>
    <col min="4354" max="4354" width="10.7109375" style="78" customWidth="1"/>
    <col min="4355" max="4355" width="11.140625" style="78" customWidth="1"/>
    <col min="4356" max="4356" width="10.85546875" style="78" customWidth="1"/>
    <col min="4357" max="4357" width="9.7109375" style="78" customWidth="1"/>
    <col min="4358" max="4358" width="9.140625" style="78"/>
    <col min="4359" max="4359" width="16.140625" style="78" customWidth="1"/>
    <col min="4360" max="4360" width="9.140625" style="78"/>
    <col min="4361" max="4361" width="15.140625" style="78" customWidth="1"/>
    <col min="4362" max="4608" width="9.140625" style="78"/>
    <col min="4609" max="4609" width="19.7109375" style="78" customWidth="1"/>
    <col min="4610" max="4610" width="10.7109375" style="78" customWidth="1"/>
    <col min="4611" max="4611" width="11.140625" style="78" customWidth="1"/>
    <col min="4612" max="4612" width="10.85546875" style="78" customWidth="1"/>
    <col min="4613" max="4613" width="9.7109375" style="78" customWidth="1"/>
    <col min="4614" max="4614" width="9.140625" style="78"/>
    <col min="4615" max="4615" width="16.140625" style="78" customWidth="1"/>
    <col min="4616" max="4616" width="9.140625" style="78"/>
    <col min="4617" max="4617" width="15.140625" style="78" customWidth="1"/>
    <col min="4618" max="4864" width="9.140625" style="78"/>
    <col min="4865" max="4865" width="19.7109375" style="78" customWidth="1"/>
    <col min="4866" max="4866" width="10.7109375" style="78" customWidth="1"/>
    <col min="4867" max="4867" width="11.140625" style="78" customWidth="1"/>
    <col min="4868" max="4868" width="10.85546875" style="78" customWidth="1"/>
    <col min="4869" max="4869" width="9.7109375" style="78" customWidth="1"/>
    <col min="4870" max="4870" width="9.140625" style="78"/>
    <col min="4871" max="4871" width="16.140625" style="78" customWidth="1"/>
    <col min="4872" max="4872" width="9.140625" style="78"/>
    <col min="4873" max="4873" width="15.140625" style="78" customWidth="1"/>
    <col min="4874" max="5120" width="9.140625" style="78"/>
    <col min="5121" max="5121" width="19.7109375" style="78" customWidth="1"/>
    <col min="5122" max="5122" width="10.7109375" style="78" customWidth="1"/>
    <col min="5123" max="5123" width="11.140625" style="78" customWidth="1"/>
    <col min="5124" max="5124" width="10.85546875" style="78" customWidth="1"/>
    <col min="5125" max="5125" width="9.7109375" style="78" customWidth="1"/>
    <col min="5126" max="5126" width="9.140625" style="78"/>
    <col min="5127" max="5127" width="16.140625" style="78" customWidth="1"/>
    <col min="5128" max="5128" width="9.140625" style="78"/>
    <col min="5129" max="5129" width="15.140625" style="78" customWidth="1"/>
    <col min="5130" max="5376" width="9.140625" style="78"/>
    <col min="5377" max="5377" width="19.7109375" style="78" customWidth="1"/>
    <col min="5378" max="5378" width="10.7109375" style="78" customWidth="1"/>
    <col min="5379" max="5379" width="11.140625" style="78" customWidth="1"/>
    <col min="5380" max="5380" width="10.85546875" style="78" customWidth="1"/>
    <col min="5381" max="5381" width="9.7109375" style="78" customWidth="1"/>
    <col min="5382" max="5382" width="9.140625" style="78"/>
    <col min="5383" max="5383" width="16.140625" style="78" customWidth="1"/>
    <col min="5384" max="5384" width="9.140625" style="78"/>
    <col min="5385" max="5385" width="15.140625" style="78" customWidth="1"/>
    <col min="5386" max="5632" width="9.140625" style="78"/>
    <col min="5633" max="5633" width="19.7109375" style="78" customWidth="1"/>
    <col min="5634" max="5634" width="10.7109375" style="78" customWidth="1"/>
    <col min="5635" max="5635" width="11.140625" style="78" customWidth="1"/>
    <col min="5636" max="5636" width="10.85546875" style="78" customWidth="1"/>
    <col min="5637" max="5637" width="9.7109375" style="78" customWidth="1"/>
    <col min="5638" max="5638" width="9.140625" style="78"/>
    <col min="5639" max="5639" width="16.140625" style="78" customWidth="1"/>
    <col min="5640" max="5640" width="9.140625" style="78"/>
    <col min="5641" max="5641" width="15.140625" style="78" customWidth="1"/>
    <col min="5642" max="5888" width="9.140625" style="78"/>
    <col min="5889" max="5889" width="19.7109375" style="78" customWidth="1"/>
    <col min="5890" max="5890" width="10.7109375" style="78" customWidth="1"/>
    <col min="5891" max="5891" width="11.140625" style="78" customWidth="1"/>
    <col min="5892" max="5892" width="10.85546875" style="78" customWidth="1"/>
    <col min="5893" max="5893" width="9.7109375" style="78" customWidth="1"/>
    <col min="5894" max="5894" width="9.140625" style="78"/>
    <col min="5895" max="5895" width="16.140625" style="78" customWidth="1"/>
    <col min="5896" max="5896" width="9.140625" style="78"/>
    <col min="5897" max="5897" width="15.140625" style="78" customWidth="1"/>
    <col min="5898" max="6144" width="9.140625" style="78"/>
    <col min="6145" max="6145" width="19.7109375" style="78" customWidth="1"/>
    <col min="6146" max="6146" width="10.7109375" style="78" customWidth="1"/>
    <col min="6147" max="6147" width="11.140625" style="78" customWidth="1"/>
    <col min="6148" max="6148" width="10.85546875" style="78" customWidth="1"/>
    <col min="6149" max="6149" width="9.7109375" style="78" customWidth="1"/>
    <col min="6150" max="6150" width="9.140625" style="78"/>
    <col min="6151" max="6151" width="16.140625" style="78" customWidth="1"/>
    <col min="6152" max="6152" width="9.140625" style="78"/>
    <col min="6153" max="6153" width="15.140625" style="78" customWidth="1"/>
    <col min="6154" max="6400" width="9.140625" style="78"/>
    <col min="6401" max="6401" width="19.7109375" style="78" customWidth="1"/>
    <col min="6402" max="6402" width="10.7109375" style="78" customWidth="1"/>
    <col min="6403" max="6403" width="11.140625" style="78" customWidth="1"/>
    <col min="6404" max="6404" width="10.85546875" style="78" customWidth="1"/>
    <col min="6405" max="6405" width="9.7109375" style="78" customWidth="1"/>
    <col min="6406" max="6406" width="9.140625" style="78"/>
    <col min="6407" max="6407" width="16.140625" style="78" customWidth="1"/>
    <col min="6408" max="6408" width="9.140625" style="78"/>
    <col min="6409" max="6409" width="15.140625" style="78" customWidth="1"/>
    <col min="6410" max="6656" width="9.140625" style="78"/>
    <col min="6657" max="6657" width="19.7109375" style="78" customWidth="1"/>
    <col min="6658" max="6658" width="10.7109375" style="78" customWidth="1"/>
    <col min="6659" max="6659" width="11.140625" style="78" customWidth="1"/>
    <col min="6660" max="6660" width="10.85546875" style="78" customWidth="1"/>
    <col min="6661" max="6661" width="9.7109375" style="78" customWidth="1"/>
    <col min="6662" max="6662" width="9.140625" style="78"/>
    <col min="6663" max="6663" width="16.140625" style="78" customWidth="1"/>
    <col min="6664" max="6664" width="9.140625" style="78"/>
    <col min="6665" max="6665" width="15.140625" style="78" customWidth="1"/>
    <col min="6666" max="6912" width="9.140625" style="78"/>
    <col min="6913" max="6913" width="19.7109375" style="78" customWidth="1"/>
    <col min="6914" max="6914" width="10.7109375" style="78" customWidth="1"/>
    <col min="6915" max="6915" width="11.140625" style="78" customWidth="1"/>
    <col min="6916" max="6916" width="10.85546875" style="78" customWidth="1"/>
    <col min="6917" max="6917" width="9.7109375" style="78" customWidth="1"/>
    <col min="6918" max="6918" width="9.140625" style="78"/>
    <col min="6919" max="6919" width="16.140625" style="78" customWidth="1"/>
    <col min="6920" max="6920" width="9.140625" style="78"/>
    <col min="6921" max="6921" width="15.140625" style="78" customWidth="1"/>
    <col min="6922" max="7168" width="9.140625" style="78"/>
    <col min="7169" max="7169" width="19.7109375" style="78" customWidth="1"/>
    <col min="7170" max="7170" width="10.7109375" style="78" customWidth="1"/>
    <col min="7171" max="7171" width="11.140625" style="78" customWidth="1"/>
    <col min="7172" max="7172" width="10.85546875" style="78" customWidth="1"/>
    <col min="7173" max="7173" width="9.7109375" style="78" customWidth="1"/>
    <col min="7174" max="7174" width="9.140625" style="78"/>
    <col min="7175" max="7175" width="16.140625" style="78" customWidth="1"/>
    <col min="7176" max="7176" width="9.140625" style="78"/>
    <col min="7177" max="7177" width="15.140625" style="78" customWidth="1"/>
    <col min="7178" max="7424" width="9.140625" style="78"/>
    <col min="7425" max="7425" width="19.7109375" style="78" customWidth="1"/>
    <col min="7426" max="7426" width="10.7109375" style="78" customWidth="1"/>
    <col min="7427" max="7427" width="11.140625" style="78" customWidth="1"/>
    <col min="7428" max="7428" width="10.85546875" style="78" customWidth="1"/>
    <col min="7429" max="7429" width="9.7109375" style="78" customWidth="1"/>
    <col min="7430" max="7430" width="9.140625" style="78"/>
    <col min="7431" max="7431" width="16.140625" style="78" customWidth="1"/>
    <col min="7432" max="7432" width="9.140625" style="78"/>
    <col min="7433" max="7433" width="15.140625" style="78" customWidth="1"/>
    <col min="7434" max="7680" width="9.140625" style="78"/>
    <col min="7681" max="7681" width="19.7109375" style="78" customWidth="1"/>
    <col min="7682" max="7682" width="10.7109375" style="78" customWidth="1"/>
    <col min="7683" max="7683" width="11.140625" style="78" customWidth="1"/>
    <col min="7684" max="7684" width="10.85546875" style="78" customWidth="1"/>
    <col min="7685" max="7685" width="9.7109375" style="78" customWidth="1"/>
    <col min="7686" max="7686" width="9.140625" style="78"/>
    <col min="7687" max="7687" width="16.140625" style="78" customWidth="1"/>
    <col min="7688" max="7688" width="9.140625" style="78"/>
    <col min="7689" max="7689" width="15.140625" style="78" customWidth="1"/>
    <col min="7690" max="7936" width="9.140625" style="78"/>
    <col min="7937" max="7937" width="19.7109375" style="78" customWidth="1"/>
    <col min="7938" max="7938" width="10.7109375" style="78" customWidth="1"/>
    <col min="7939" max="7939" width="11.140625" style="78" customWidth="1"/>
    <col min="7940" max="7940" width="10.85546875" style="78" customWidth="1"/>
    <col min="7941" max="7941" width="9.7109375" style="78" customWidth="1"/>
    <col min="7942" max="7942" width="9.140625" style="78"/>
    <col min="7943" max="7943" width="16.140625" style="78" customWidth="1"/>
    <col min="7944" max="7944" width="9.140625" style="78"/>
    <col min="7945" max="7945" width="15.140625" style="78" customWidth="1"/>
    <col min="7946" max="8192" width="9.140625" style="78"/>
    <col min="8193" max="8193" width="19.7109375" style="78" customWidth="1"/>
    <col min="8194" max="8194" width="10.7109375" style="78" customWidth="1"/>
    <col min="8195" max="8195" width="11.140625" style="78" customWidth="1"/>
    <col min="8196" max="8196" width="10.85546875" style="78" customWidth="1"/>
    <col min="8197" max="8197" width="9.7109375" style="78" customWidth="1"/>
    <col min="8198" max="8198" width="9.140625" style="78"/>
    <col min="8199" max="8199" width="16.140625" style="78" customWidth="1"/>
    <col min="8200" max="8200" width="9.140625" style="78"/>
    <col min="8201" max="8201" width="15.140625" style="78" customWidth="1"/>
    <col min="8202" max="8448" width="9.140625" style="78"/>
    <col min="8449" max="8449" width="19.7109375" style="78" customWidth="1"/>
    <col min="8450" max="8450" width="10.7109375" style="78" customWidth="1"/>
    <col min="8451" max="8451" width="11.140625" style="78" customWidth="1"/>
    <col min="8452" max="8452" width="10.85546875" style="78" customWidth="1"/>
    <col min="8453" max="8453" width="9.7109375" style="78" customWidth="1"/>
    <col min="8454" max="8454" width="9.140625" style="78"/>
    <col min="8455" max="8455" width="16.140625" style="78" customWidth="1"/>
    <col min="8456" max="8456" width="9.140625" style="78"/>
    <col min="8457" max="8457" width="15.140625" style="78" customWidth="1"/>
    <col min="8458" max="8704" width="9.140625" style="78"/>
    <col min="8705" max="8705" width="19.7109375" style="78" customWidth="1"/>
    <col min="8706" max="8706" width="10.7109375" style="78" customWidth="1"/>
    <col min="8707" max="8707" width="11.140625" style="78" customWidth="1"/>
    <col min="8708" max="8708" width="10.85546875" style="78" customWidth="1"/>
    <col min="8709" max="8709" width="9.7109375" style="78" customWidth="1"/>
    <col min="8710" max="8710" width="9.140625" style="78"/>
    <col min="8711" max="8711" width="16.140625" style="78" customWidth="1"/>
    <col min="8712" max="8712" width="9.140625" style="78"/>
    <col min="8713" max="8713" width="15.140625" style="78" customWidth="1"/>
    <col min="8714" max="8960" width="9.140625" style="78"/>
    <col min="8961" max="8961" width="19.7109375" style="78" customWidth="1"/>
    <col min="8962" max="8962" width="10.7109375" style="78" customWidth="1"/>
    <col min="8963" max="8963" width="11.140625" style="78" customWidth="1"/>
    <col min="8964" max="8964" width="10.85546875" style="78" customWidth="1"/>
    <col min="8965" max="8965" width="9.7109375" style="78" customWidth="1"/>
    <col min="8966" max="8966" width="9.140625" style="78"/>
    <col min="8967" max="8967" width="16.140625" style="78" customWidth="1"/>
    <col min="8968" max="8968" width="9.140625" style="78"/>
    <col min="8969" max="8969" width="15.140625" style="78" customWidth="1"/>
    <col min="8970" max="9216" width="9.140625" style="78"/>
    <col min="9217" max="9217" width="19.7109375" style="78" customWidth="1"/>
    <col min="9218" max="9218" width="10.7109375" style="78" customWidth="1"/>
    <col min="9219" max="9219" width="11.140625" style="78" customWidth="1"/>
    <col min="9220" max="9220" width="10.85546875" style="78" customWidth="1"/>
    <col min="9221" max="9221" width="9.7109375" style="78" customWidth="1"/>
    <col min="9222" max="9222" width="9.140625" style="78"/>
    <col min="9223" max="9223" width="16.140625" style="78" customWidth="1"/>
    <col min="9224" max="9224" width="9.140625" style="78"/>
    <col min="9225" max="9225" width="15.140625" style="78" customWidth="1"/>
    <col min="9226" max="9472" width="9.140625" style="78"/>
    <col min="9473" max="9473" width="19.7109375" style="78" customWidth="1"/>
    <col min="9474" max="9474" width="10.7109375" style="78" customWidth="1"/>
    <col min="9475" max="9475" width="11.140625" style="78" customWidth="1"/>
    <col min="9476" max="9476" width="10.85546875" style="78" customWidth="1"/>
    <col min="9477" max="9477" width="9.7109375" style="78" customWidth="1"/>
    <col min="9478" max="9478" width="9.140625" style="78"/>
    <col min="9479" max="9479" width="16.140625" style="78" customWidth="1"/>
    <col min="9480" max="9480" width="9.140625" style="78"/>
    <col min="9481" max="9481" width="15.140625" style="78" customWidth="1"/>
    <col min="9482" max="9728" width="9.140625" style="78"/>
    <col min="9729" max="9729" width="19.7109375" style="78" customWidth="1"/>
    <col min="9730" max="9730" width="10.7109375" style="78" customWidth="1"/>
    <col min="9731" max="9731" width="11.140625" style="78" customWidth="1"/>
    <col min="9732" max="9732" width="10.85546875" style="78" customWidth="1"/>
    <col min="9733" max="9733" width="9.7109375" style="78" customWidth="1"/>
    <col min="9734" max="9734" width="9.140625" style="78"/>
    <col min="9735" max="9735" width="16.140625" style="78" customWidth="1"/>
    <col min="9736" max="9736" width="9.140625" style="78"/>
    <col min="9737" max="9737" width="15.140625" style="78" customWidth="1"/>
    <col min="9738" max="9984" width="9.140625" style="78"/>
    <col min="9985" max="9985" width="19.7109375" style="78" customWidth="1"/>
    <col min="9986" max="9986" width="10.7109375" style="78" customWidth="1"/>
    <col min="9987" max="9987" width="11.140625" style="78" customWidth="1"/>
    <col min="9988" max="9988" width="10.85546875" style="78" customWidth="1"/>
    <col min="9989" max="9989" width="9.7109375" style="78" customWidth="1"/>
    <col min="9990" max="9990" width="9.140625" style="78"/>
    <col min="9991" max="9991" width="16.140625" style="78" customWidth="1"/>
    <col min="9992" max="9992" width="9.140625" style="78"/>
    <col min="9993" max="9993" width="15.140625" style="78" customWidth="1"/>
    <col min="9994" max="10240" width="9.140625" style="78"/>
    <col min="10241" max="10241" width="19.7109375" style="78" customWidth="1"/>
    <col min="10242" max="10242" width="10.7109375" style="78" customWidth="1"/>
    <col min="10243" max="10243" width="11.140625" style="78" customWidth="1"/>
    <col min="10244" max="10244" width="10.85546875" style="78" customWidth="1"/>
    <col min="10245" max="10245" width="9.7109375" style="78" customWidth="1"/>
    <col min="10246" max="10246" width="9.140625" style="78"/>
    <col min="10247" max="10247" width="16.140625" style="78" customWidth="1"/>
    <col min="10248" max="10248" width="9.140625" style="78"/>
    <col min="10249" max="10249" width="15.140625" style="78" customWidth="1"/>
    <col min="10250" max="10496" width="9.140625" style="78"/>
    <col min="10497" max="10497" width="19.7109375" style="78" customWidth="1"/>
    <col min="10498" max="10498" width="10.7109375" style="78" customWidth="1"/>
    <col min="10499" max="10499" width="11.140625" style="78" customWidth="1"/>
    <col min="10500" max="10500" width="10.85546875" style="78" customWidth="1"/>
    <col min="10501" max="10501" width="9.7109375" style="78" customWidth="1"/>
    <col min="10502" max="10502" width="9.140625" style="78"/>
    <col min="10503" max="10503" width="16.140625" style="78" customWidth="1"/>
    <col min="10504" max="10504" width="9.140625" style="78"/>
    <col min="10505" max="10505" width="15.140625" style="78" customWidth="1"/>
    <col min="10506" max="10752" width="9.140625" style="78"/>
    <col min="10753" max="10753" width="19.7109375" style="78" customWidth="1"/>
    <col min="10754" max="10754" width="10.7109375" style="78" customWidth="1"/>
    <col min="10755" max="10755" width="11.140625" style="78" customWidth="1"/>
    <col min="10756" max="10756" width="10.85546875" style="78" customWidth="1"/>
    <col min="10757" max="10757" width="9.7109375" style="78" customWidth="1"/>
    <col min="10758" max="10758" width="9.140625" style="78"/>
    <col min="10759" max="10759" width="16.140625" style="78" customWidth="1"/>
    <col min="10760" max="10760" width="9.140625" style="78"/>
    <col min="10761" max="10761" width="15.140625" style="78" customWidth="1"/>
    <col min="10762" max="11008" width="9.140625" style="78"/>
    <col min="11009" max="11009" width="19.7109375" style="78" customWidth="1"/>
    <col min="11010" max="11010" width="10.7109375" style="78" customWidth="1"/>
    <col min="11011" max="11011" width="11.140625" style="78" customWidth="1"/>
    <col min="11012" max="11012" width="10.85546875" style="78" customWidth="1"/>
    <col min="11013" max="11013" width="9.7109375" style="78" customWidth="1"/>
    <col min="11014" max="11014" width="9.140625" style="78"/>
    <col min="11015" max="11015" width="16.140625" style="78" customWidth="1"/>
    <col min="11016" max="11016" width="9.140625" style="78"/>
    <col min="11017" max="11017" width="15.140625" style="78" customWidth="1"/>
    <col min="11018" max="11264" width="9.140625" style="78"/>
    <col min="11265" max="11265" width="19.7109375" style="78" customWidth="1"/>
    <col min="11266" max="11266" width="10.7109375" style="78" customWidth="1"/>
    <col min="11267" max="11267" width="11.140625" style="78" customWidth="1"/>
    <col min="11268" max="11268" width="10.85546875" style="78" customWidth="1"/>
    <col min="11269" max="11269" width="9.7109375" style="78" customWidth="1"/>
    <col min="11270" max="11270" width="9.140625" style="78"/>
    <col min="11271" max="11271" width="16.140625" style="78" customWidth="1"/>
    <col min="11272" max="11272" width="9.140625" style="78"/>
    <col min="11273" max="11273" width="15.140625" style="78" customWidth="1"/>
    <col min="11274" max="11520" width="9.140625" style="78"/>
    <col min="11521" max="11521" width="19.7109375" style="78" customWidth="1"/>
    <col min="11522" max="11522" width="10.7109375" style="78" customWidth="1"/>
    <col min="11523" max="11523" width="11.140625" style="78" customWidth="1"/>
    <col min="11524" max="11524" width="10.85546875" style="78" customWidth="1"/>
    <col min="11525" max="11525" width="9.7109375" style="78" customWidth="1"/>
    <col min="11526" max="11526" width="9.140625" style="78"/>
    <col min="11527" max="11527" width="16.140625" style="78" customWidth="1"/>
    <col min="11528" max="11528" width="9.140625" style="78"/>
    <col min="11529" max="11529" width="15.140625" style="78" customWidth="1"/>
    <col min="11530" max="11776" width="9.140625" style="78"/>
    <col min="11777" max="11777" width="19.7109375" style="78" customWidth="1"/>
    <col min="11778" max="11778" width="10.7109375" style="78" customWidth="1"/>
    <col min="11779" max="11779" width="11.140625" style="78" customWidth="1"/>
    <col min="11780" max="11780" width="10.85546875" style="78" customWidth="1"/>
    <col min="11781" max="11781" width="9.7109375" style="78" customWidth="1"/>
    <col min="11782" max="11782" width="9.140625" style="78"/>
    <col min="11783" max="11783" width="16.140625" style="78" customWidth="1"/>
    <col min="11784" max="11784" width="9.140625" style="78"/>
    <col min="11785" max="11785" width="15.140625" style="78" customWidth="1"/>
    <col min="11786" max="12032" width="9.140625" style="78"/>
    <col min="12033" max="12033" width="19.7109375" style="78" customWidth="1"/>
    <col min="12034" max="12034" width="10.7109375" style="78" customWidth="1"/>
    <col min="12035" max="12035" width="11.140625" style="78" customWidth="1"/>
    <col min="12036" max="12036" width="10.85546875" style="78" customWidth="1"/>
    <col min="12037" max="12037" width="9.7109375" style="78" customWidth="1"/>
    <col min="12038" max="12038" width="9.140625" style="78"/>
    <col min="12039" max="12039" width="16.140625" style="78" customWidth="1"/>
    <col min="12040" max="12040" width="9.140625" style="78"/>
    <col min="12041" max="12041" width="15.140625" style="78" customWidth="1"/>
    <col min="12042" max="12288" width="9.140625" style="78"/>
    <col min="12289" max="12289" width="19.7109375" style="78" customWidth="1"/>
    <col min="12290" max="12290" width="10.7109375" style="78" customWidth="1"/>
    <col min="12291" max="12291" width="11.140625" style="78" customWidth="1"/>
    <col min="12292" max="12292" width="10.85546875" style="78" customWidth="1"/>
    <col min="12293" max="12293" width="9.7109375" style="78" customWidth="1"/>
    <col min="12294" max="12294" width="9.140625" style="78"/>
    <col min="12295" max="12295" width="16.140625" style="78" customWidth="1"/>
    <col min="12296" max="12296" width="9.140625" style="78"/>
    <col min="12297" max="12297" width="15.140625" style="78" customWidth="1"/>
    <col min="12298" max="12544" width="9.140625" style="78"/>
    <col min="12545" max="12545" width="19.7109375" style="78" customWidth="1"/>
    <col min="12546" max="12546" width="10.7109375" style="78" customWidth="1"/>
    <col min="12547" max="12547" width="11.140625" style="78" customWidth="1"/>
    <col min="12548" max="12548" width="10.85546875" style="78" customWidth="1"/>
    <col min="12549" max="12549" width="9.7109375" style="78" customWidth="1"/>
    <col min="12550" max="12550" width="9.140625" style="78"/>
    <col min="12551" max="12551" width="16.140625" style="78" customWidth="1"/>
    <col min="12552" max="12552" width="9.140625" style="78"/>
    <col min="12553" max="12553" width="15.140625" style="78" customWidth="1"/>
    <col min="12554" max="12800" width="9.140625" style="78"/>
    <col min="12801" max="12801" width="19.7109375" style="78" customWidth="1"/>
    <col min="12802" max="12802" width="10.7109375" style="78" customWidth="1"/>
    <col min="12803" max="12803" width="11.140625" style="78" customWidth="1"/>
    <col min="12804" max="12804" width="10.85546875" style="78" customWidth="1"/>
    <col min="12805" max="12805" width="9.7109375" style="78" customWidth="1"/>
    <col min="12806" max="12806" width="9.140625" style="78"/>
    <col min="12807" max="12807" width="16.140625" style="78" customWidth="1"/>
    <col min="12808" max="12808" width="9.140625" style="78"/>
    <col min="12809" max="12809" width="15.140625" style="78" customWidth="1"/>
    <col min="12810" max="13056" width="9.140625" style="78"/>
    <col min="13057" max="13057" width="19.7109375" style="78" customWidth="1"/>
    <col min="13058" max="13058" width="10.7109375" style="78" customWidth="1"/>
    <col min="13059" max="13059" width="11.140625" style="78" customWidth="1"/>
    <col min="13060" max="13060" width="10.85546875" style="78" customWidth="1"/>
    <col min="13061" max="13061" width="9.7109375" style="78" customWidth="1"/>
    <col min="13062" max="13062" width="9.140625" style="78"/>
    <col min="13063" max="13063" width="16.140625" style="78" customWidth="1"/>
    <col min="13064" max="13064" width="9.140625" style="78"/>
    <col min="13065" max="13065" width="15.140625" style="78" customWidth="1"/>
    <col min="13066" max="13312" width="9.140625" style="78"/>
    <col min="13313" max="13313" width="19.7109375" style="78" customWidth="1"/>
    <col min="13314" max="13314" width="10.7109375" style="78" customWidth="1"/>
    <col min="13315" max="13315" width="11.140625" style="78" customWidth="1"/>
    <col min="13316" max="13316" width="10.85546875" style="78" customWidth="1"/>
    <col min="13317" max="13317" width="9.7109375" style="78" customWidth="1"/>
    <col min="13318" max="13318" width="9.140625" style="78"/>
    <col min="13319" max="13319" width="16.140625" style="78" customWidth="1"/>
    <col min="13320" max="13320" width="9.140625" style="78"/>
    <col min="13321" max="13321" width="15.140625" style="78" customWidth="1"/>
    <col min="13322" max="13568" width="9.140625" style="78"/>
    <col min="13569" max="13569" width="19.7109375" style="78" customWidth="1"/>
    <col min="13570" max="13570" width="10.7109375" style="78" customWidth="1"/>
    <col min="13571" max="13571" width="11.140625" style="78" customWidth="1"/>
    <col min="13572" max="13572" width="10.85546875" style="78" customWidth="1"/>
    <col min="13573" max="13573" width="9.7109375" style="78" customWidth="1"/>
    <col min="13574" max="13574" width="9.140625" style="78"/>
    <col min="13575" max="13575" width="16.140625" style="78" customWidth="1"/>
    <col min="13576" max="13576" width="9.140625" style="78"/>
    <col min="13577" max="13577" width="15.140625" style="78" customWidth="1"/>
    <col min="13578" max="13824" width="9.140625" style="78"/>
    <col min="13825" max="13825" width="19.7109375" style="78" customWidth="1"/>
    <col min="13826" max="13826" width="10.7109375" style="78" customWidth="1"/>
    <col min="13827" max="13827" width="11.140625" style="78" customWidth="1"/>
    <col min="13828" max="13828" width="10.85546875" style="78" customWidth="1"/>
    <col min="13829" max="13829" width="9.7109375" style="78" customWidth="1"/>
    <col min="13830" max="13830" width="9.140625" style="78"/>
    <col min="13831" max="13831" width="16.140625" style="78" customWidth="1"/>
    <col min="13832" max="13832" width="9.140625" style="78"/>
    <col min="13833" max="13833" width="15.140625" style="78" customWidth="1"/>
    <col min="13834" max="14080" width="9.140625" style="78"/>
    <col min="14081" max="14081" width="19.7109375" style="78" customWidth="1"/>
    <col min="14082" max="14082" width="10.7109375" style="78" customWidth="1"/>
    <col min="14083" max="14083" width="11.140625" style="78" customWidth="1"/>
    <col min="14084" max="14084" width="10.85546875" style="78" customWidth="1"/>
    <col min="14085" max="14085" width="9.7109375" style="78" customWidth="1"/>
    <col min="14086" max="14086" width="9.140625" style="78"/>
    <col min="14087" max="14087" width="16.140625" style="78" customWidth="1"/>
    <col min="14088" max="14088" width="9.140625" style="78"/>
    <col min="14089" max="14089" width="15.140625" style="78" customWidth="1"/>
    <col min="14090" max="14336" width="9.140625" style="78"/>
    <col min="14337" max="14337" width="19.7109375" style="78" customWidth="1"/>
    <col min="14338" max="14338" width="10.7109375" style="78" customWidth="1"/>
    <col min="14339" max="14339" width="11.140625" style="78" customWidth="1"/>
    <col min="14340" max="14340" width="10.85546875" style="78" customWidth="1"/>
    <col min="14341" max="14341" width="9.7109375" style="78" customWidth="1"/>
    <col min="14342" max="14342" width="9.140625" style="78"/>
    <col min="14343" max="14343" width="16.140625" style="78" customWidth="1"/>
    <col min="14344" max="14344" width="9.140625" style="78"/>
    <col min="14345" max="14345" width="15.140625" style="78" customWidth="1"/>
    <col min="14346" max="14592" width="9.140625" style="78"/>
    <col min="14593" max="14593" width="19.7109375" style="78" customWidth="1"/>
    <col min="14594" max="14594" width="10.7109375" style="78" customWidth="1"/>
    <col min="14595" max="14595" width="11.140625" style="78" customWidth="1"/>
    <col min="14596" max="14596" width="10.85546875" style="78" customWidth="1"/>
    <col min="14597" max="14597" width="9.7109375" style="78" customWidth="1"/>
    <col min="14598" max="14598" width="9.140625" style="78"/>
    <col min="14599" max="14599" width="16.140625" style="78" customWidth="1"/>
    <col min="14600" max="14600" width="9.140625" style="78"/>
    <col min="14601" max="14601" width="15.140625" style="78" customWidth="1"/>
    <col min="14602" max="14848" width="9.140625" style="78"/>
    <col min="14849" max="14849" width="19.7109375" style="78" customWidth="1"/>
    <col min="14850" max="14850" width="10.7109375" style="78" customWidth="1"/>
    <col min="14851" max="14851" width="11.140625" style="78" customWidth="1"/>
    <col min="14852" max="14852" width="10.85546875" style="78" customWidth="1"/>
    <col min="14853" max="14853" width="9.7109375" style="78" customWidth="1"/>
    <col min="14854" max="14854" width="9.140625" style="78"/>
    <col min="14855" max="14855" width="16.140625" style="78" customWidth="1"/>
    <col min="14856" max="14856" width="9.140625" style="78"/>
    <col min="14857" max="14857" width="15.140625" style="78" customWidth="1"/>
    <col min="14858" max="15104" width="9.140625" style="78"/>
    <col min="15105" max="15105" width="19.7109375" style="78" customWidth="1"/>
    <col min="15106" max="15106" width="10.7109375" style="78" customWidth="1"/>
    <col min="15107" max="15107" width="11.140625" style="78" customWidth="1"/>
    <col min="15108" max="15108" width="10.85546875" style="78" customWidth="1"/>
    <col min="15109" max="15109" width="9.7109375" style="78" customWidth="1"/>
    <col min="15110" max="15110" width="9.140625" style="78"/>
    <col min="15111" max="15111" width="16.140625" style="78" customWidth="1"/>
    <col min="15112" max="15112" width="9.140625" style="78"/>
    <col min="15113" max="15113" width="15.140625" style="78" customWidth="1"/>
    <col min="15114" max="15360" width="9.140625" style="78"/>
    <col min="15361" max="15361" width="19.7109375" style="78" customWidth="1"/>
    <col min="15362" max="15362" width="10.7109375" style="78" customWidth="1"/>
    <col min="15363" max="15363" width="11.140625" style="78" customWidth="1"/>
    <col min="15364" max="15364" width="10.85546875" style="78" customWidth="1"/>
    <col min="15365" max="15365" width="9.7109375" style="78" customWidth="1"/>
    <col min="15366" max="15366" width="9.140625" style="78"/>
    <col min="15367" max="15367" width="16.140625" style="78" customWidth="1"/>
    <col min="15368" max="15368" width="9.140625" style="78"/>
    <col min="15369" max="15369" width="15.140625" style="78" customWidth="1"/>
    <col min="15370" max="15616" width="9.140625" style="78"/>
    <col min="15617" max="15617" width="19.7109375" style="78" customWidth="1"/>
    <col min="15618" max="15618" width="10.7109375" style="78" customWidth="1"/>
    <col min="15619" max="15619" width="11.140625" style="78" customWidth="1"/>
    <col min="15620" max="15620" width="10.85546875" style="78" customWidth="1"/>
    <col min="15621" max="15621" width="9.7109375" style="78" customWidth="1"/>
    <col min="15622" max="15622" width="9.140625" style="78"/>
    <col min="15623" max="15623" width="16.140625" style="78" customWidth="1"/>
    <col min="15624" max="15624" width="9.140625" style="78"/>
    <col min="15625" max="15625" width="15.140625" style="78" customWidth="1"/>
    <col min="15626" max="15872" width="9.140625" style="78"/>
    <col min="15873" max="15873" width="19.7109375" style="78" customWidth="1"/>
    <col min="15874" max="15874" width="10.7109375" style="78" customWidth="1"/>
    <col min="15875" max="15875" width="11.140625" style="78" customWidth="1"/>
    <col min="15876" max="15876" width="10.85546875" style="78" customWidth="1"/>
    <col min="15877" max="15877" width="9.7109375" style="78" customWidth="1"/>
    <col min="15878" max="15878" width="9.140625" style="78"/>
    <col min="15879" max="15879" width="16.140625" style="78" customWidth="1"/>
    <col min="15880" max="15880" width="9.140625" style="78"/>
    <col min="15881" max="15881" width="15.140625" style="78" customWidth="1"/>
    <col min="15882" max="16128" width="9.140625" style="78"/>
    <col min="16129" max="16129" width="19.7109375" style="78" customWidth="1"/>
    <col min="16130" max="16130" width="10.7109375" style="78" customWidth="1"/>
    <col min="16131" max="16131" width="11.140625" style="78" customWidth="1"/>
    <col min="16132" max="16132" width="10.85546875" style="78" customWidth="1"/>
    <col min="16133" max="16133" width="9.7109375" style="78" customWidth="1"/>
    <col min="16134" max="16134" width="9.140625" style="78"/>
    <col min="16135" max="16135" width="16.140625" style="78" customWidth="1"/>
    <col min="16136" max="16136" width="9.140625" style="78"/>
    <col min="16137" max="16137" width="15.140625" style="78" customWidth="1"/>
    <col min="16138" max="16384" width="9.140625" style="78"/>
  </cols>
  <sheetData>
    <row r="1" spans="1:11" ht="54" customHeight="1" x14ac:dyDescent="0.2">
      <c r="A1" s="253" t="s">
        <v>122</v>
      </c>
      <c r="B1" s="253"/>
      <c r="C1" s="253"/>
      <c r="D1" s="253"/>
      <c r="E1" s="253"/>
      <c r="F1" s="253"/>
      <c r="G1" s="208"/>
    </row>
    <row r="2" spans="1:11" ht="36" customHeight="1" x14ac:dyDescent="0.2">
      <c r="A2" s="253" t="s">
        <v>115</v>
      </c>
      <c r="B2" s="253"/>
      <c r="C2" s="253"/>
      <c r="D2" s="253"/>
      <c r="E2" s="253"/>
      <c r="F2" s="253"/>
      <c r="G2" s="208"/>
    </row>
    <row r="3" spans="1:11" ht="37.5" customHeight="1" x14ac:dyDescent="0.2">
      <c r="A3" s="254" t="s">
        <v>116</v>
      </c>
      <c r="B3" s="254"/>
      <c r="C3" s="254"/>
      <c r="D3" s="254"/>
      <c r="E3" s="254"/>
      <c r="F3" s="254"/>
      <c r="G3" s="228"/>
    </row>
    <row r="4" spans="1:11" ht="34.5" customHeight="1" x14ac:dyDescent="0.2">
      <c r="A4" s="255" t="s">
        <v>117</v>
      </c>
      <c r="B4" s="255"/>
      <c r="C4" s="255"/>
      <c r="D4" s="255"/>
      <c r="E4" s="255"/>
      <c r="F4" s="255"/>
      <c r="G4" s="208"/>
    </row>
    <row r="5" spans="1:11" ht="54.75" customHeight="1" x14ac:dyDescent="0.2">
      <c r="A5" s="255"/>
      <c r="B5" s="255"/>
      <c r="C5" s="255"/>
      <c r="D5" s="255"/>
      <c r="E5" s="255"/>
      <c r="F5" s="255"/>
      <c r="G5" s="208"/>
    </row>
    <row r="6" spans="1:11" ht="38.25" customHeight="1" x14ac:dyDescent="0.2">
      <c r="A6" s="256" t="s">
        <v>129</v>
      </c>
      <c r="B6" s="256"/>
      <c r="C6" s="256"/>
      <c r="D6" s="256"/>
      <c r="E6" s="256"/>
      <c r="F6" s="256"/>
      <c r="G6" s="208"/>
    </row>
    <row r="7" spans="1:11" ht="16.5" customHeight="1" x14ac:dyDescent="0.2">
      <c r="A7" s="230" t="s">
        <v>124</v>
      </c>
      <c r="B7" s="209">
        <v>2</v>
      </c>
      <c r="C7" s="257" t="s">
        <v>128</v>
      </c>
      <c r="D7" s="257"/>
      <c r="E7" s="257"/>
      <c r="F7" s="257"/>
      <c r="G7" s="229"/>
    </row>
    <row r="8" spans="1:11" ht="15.75" x14ac:dyDescent="0.25">
      <c r="A8" s="230" t="s">
        <v>125</v>
      </c>
      <c r="B8" s="209">
        <v>4</v>
      </c>
      <c r="C8" s="85" t="s">
        <v>127</v>
      </c>
      <c r="D8" s="210"/>
      <c r="E8" s="211"/>
      <c r="F8" s="211"/>
      <c r="G8" s="211"/>
      <c r="I8" s="119"/>
      <c r="J8" s="119"/>
      <c r="K8" s="119"/>
    </row>
    <row r="9" spans="1:11" ht="15.75" x14ac:dyDescent="0.2">
      <c r="A9" s="225" t="s">
        <v>126</v>
      </c>
      <c r="B9" s="225">
        <v>1</v>
      </c>
      <c r="D9" s="211"/>
      <c r="E9" s="211"/>
      <c r="F9" s="211"/>
      <c r="G9" s="211"/>
    </row>
    <row r="10" spans="1:11" ht="15.75" x14ac:dyDescent="0.2">
      <c r="A10" s="211"/>
      <c r="B10" s="211"/>
      <c r="C10" s="211"/>
      <c r="D10" s="211"/>
      <c r="E10" s="211"/>
      <c r="F10" s="211"/>
      <c r="G10" s="211"/>
    </row>
    <row r="11" spans="1:11" ht="15.75" x14ac:dyDescent="0.2">
      <c r="A11" s="211"/>
      <c r="B11" s="211"/>
      <c r="C11" s="211"/>
      <c r="D11" s="211"/>
      <c r="E11" s="211"/>
      <c r="F11" s="211"/>
      <c r="G11" s="211"/>
    </row>
    <row r="12" spans="1:11" ht="15.75" x14ac:dyDescent="0.2">
      <c r="A12" s="212"/>
      <c r="B12" s="213"/>
      <c r="C12" s="213"/>
      <c r="D12" s="213"/>
      <c r="E12" s="213"/>
      <c r="F12" s="213"/>
      <c r="G12" s="213"/>
    </row>
    <row r="13" spans="1:11" ht="15.75" x14ac:dyDescent="0.2">
      <c r="A13" s="258"/>
      <c r="B13" s="259"/>
      <c r="C13" s="259"/>
      <c r="D13" s="259"/>
      <c r="E13" s="259"/>
      <c r="F13" s="259"/>
      <c r="G13" s="259"/>
    </row>
    <row r="14" spans="1:11" ht="15.75" x14ac:dyDescent="0.2">
      <c r="A14" s="260"/>
      <c r="B14" s="259"/>
      <c r="C14" s="259"/>
      <c r="D14" s="259"/>
      <c r="E14" s="259"/>
      <c r="F14" s="259"/>
      <c r="G14" s="259"/>
    </row>
    <row r="15" spans="1:11" ht="15.75" x14ac:dyDescent="0.2">
      <c r="A15" s="258"/>
      <c r="B15" s="259"/>
      <c r="C15" s="259"/>
      <c r="D15" s="259"/>
      <c r="E15" s="259"/>
      <c r="F15" s="259"/>
      <c r="G15" s="259"/>
    </row>
    <row r="16" spans="1:11" ht="15.75" x14ac:dyDescent="0.2">
      <c r="A16" s="260"/>
      <c r="B16" s="259"/>
      <c r="C16" s="259"/>
      <c r="D16" s="259"/>
      <c r="E16" s="259"/>
      <c r="F16" s="259"/>
      <c r="G16" s="259"/>
    </row>
    <row r="17" spans="1:13" ht="15.75" x14ac:dyDescent="0.25">
      <c r="A17" s="261"/>
      <c r="B17" s="262"/>
      <c r="C17" s="262"/>
      <c r="D17" s="262"/>
      <c r="E17" s="262"/>
      <c r="F17" s="262"/>
      <c r="G17" s="262"/>
    </row>
    <row r="18" spans="1:13" ht="15.75" x14ac:dyDescent="0.2">
      <c r="A18" s="214"/>
      <c r="B18" s="213"/>
      <c r="C18" s="213"/>
      <c r="D18" s="213"/>
      <c r="E18" s="213"/>
      <c r="F18" s="213"/>
      <c r="G18" s="213"/>
    </row>
    <row r="19" spans="1:13" ht="15.75" x14ac:dyDescent="0.2">
      <c r="A19" s="214"/>
      <c r="B19" s="213"/>
      <c r="C19" s="213"/>
      <c r="D19" s="213"/>
      <c r="E19" s="213"/>
      <c r="F19" s="213"/>
      <c r="G19" s="213"/>
    </row>
    <row r="20" spans="1:13" ht="15.75" x14ac:dyDescent="0.2">
      <c r="A20" s="214"/>
      <c r="B20" s="213"/>
      <c r="C20" s="213"/>
      <c r="D20" s="213"/>
      <c r="E20" s="213"/>
      <c r="F20" s="213"/>
      <c r="G20" s="213"/>
    </row>
    <row r="21" spans="1:13" ht="15.75" x14ac:dyDescent="0.2">
      <c r="A21" s="260"/>
      <c r="B21" s="264"/>
      <c r="C21" s="264"/>
      <c r="D21" s="264"/>
      <c r="E21" s="264"/>
      <c r="F21" s="264"/>
      <c r="G21" s="264"/>
    </row>
    <row r="22" spans="1:13" ht="15.75" x14ac:dyDescent="0.2">
      <c r="A22" s="260"/>
      <c r="B22" s="259"/>
      <c r="C22" s="259"/>
      <c r="D22" s="259"/>
      <c r="E22" s="259"/>
      <c r="F22" s="259"/>
      <c r="G22" s="259"/>
    </row>
    <row r="27" spans="1:13" ht="36" customHeight="1" x14ac:dyDescent="0.2">
      <c r="A27" s="265" t="s">
        <v>123</v>
      </c>
      <c r="B27" s="265"/>
      <c r="C27" s="265"/>
      <c r="D27" s="265"/>
      <c r="E27" s="265"/>
      <c r="F27" s="265"/>
      <c r="G27" s="241"/>
      <c r="H27" s="241"/>
      <c r="I27" s="241"/>
      <c r="J27" s="241"/>
      <c r="K27" s="241"/>
      <c r="L27" s="241"/>
      <c r="M27" s="241"/>
    </row>
    <row r="28" spans="1:13" ht="36.75" customHeight="1" x14ac:dyDescent="0.2">
      <c r="A28" s="263" t="s">
        <v>118</v>
      </c>
      <c r="B28" s="263"/>
      <c r="C28" s="263"/>
      <c r="D28" s="263"/>
      <c r="E28" s="263"/>
      <c r="F28" s="263"/>
      <c r="G28" s="215"/>
      <c r="H28" s="215"/>
      <c r="I28" s="215"/>
      <c r="J28" s="215"/>
      <c r="K28" s="215"/>
      <c r="L28" s="215"/>
      <c r="M28" s="215"/>
    </row>
    <row r="29" spans="1:13" ht="33" customHeight="1" x14ac:dyDescent="0.2">
      <c r="A29" s="263" t="s">
        <v>119</v>
      </c>
      <c r="B29" s="263"/>
      <c r="C29" s="263"/>
      <c r="D29" s="263"/>
      <c r="E29" s="263"/>
      <c r="F29" s="263"/>
      <c r="G29" s="215"/>
      <c r="H29" s="215"/>
      <c r="I29" s="215"/>
      <c r="J29" s="215"/>
      <c r="K29" s="215"/>
      <c r="L29" s="215"/>
      <c r="M29" s="215"/>
    </row>
    <row r="30" spans="1:13" ht="34.5" customHeight="1" x14ac:dyDescent="0.2">
      <c r="A30" s="263" t="s">
        <v>120</v>
      </c>
      <c r="B30" s="263"/>
      <c r="C30" s="263"/>
      <c r="D30" s="263"/>
      <c r="E30" s="263"/>
      <c r="F30" s="263"/>
      <c r="G30" s="215"/>
      <c r="H30" s="215"/>
      <c r="I30" s="215"/>
      <c r="J30" s="215"/>
      <c r="K30" s="215"/>
      <c r="L30" s="215"/>
      <c r="M30" s="215"/>
    </row>
  </sheetData>
  <mergeCells count="17">
    <mergeCell ref="A17:G17"/>
    <mergeCell ref="A28:F28"/>
    <mergeCell ref="A29:F29"/>
    <mergeCell ref="A30:F30"/>
    <mergeCell ref="A21:G21"/>
    <mergeCell ref="A22:G22"/>
    <mergeCell ref="A27:F27"/>
    <mergeCell ref="C7:F7"/>
    <mergeCell ref="A13:G13"/>
    <mergeCell ref="A14:G14"/>
    <mergeCell ref="A15:G15"/>
    <mergeCell ref="A16:G16"/>
    <mergeCell ref="A1:F1"/>
    <mergeCell ref="A2:F2"/>
    <mergeCell ref="A3:F3"/>
    <mergeCell ref="A4:F5"/>
    <mergeCell ref="A6:F6"/>
  </mergeCells>
  <pageMargins left="1.1811023622047245" right="0.39370078740157483"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
  <sheetViews>
    <sheetView tabSelected="1" showWhiteSpace="0" view="pageBreakPreview" zoomScaleNormal="120" zoomScaleSheetLayoutView="100" workbookViewId="0">
      <selection activeCell="T50" sqref="T50"/>
    </sheetView>
  </sheetViews>
  <sheetFormatPr defaultRowHeight="12.75" x14ac:dyDescent="0.2"/>
  <cols>
    <col min="1" max="3" width="2.7109375" style="1" customWidth="1"/>
    <col min="4" max="4" width="39.7109375" style="1" customWidth="1"/>
    <col min="5" max="5" width="3" style="99" customWidth="1"/>
    <col min="6" max="6" width="3" style="2" customWidth="1"/>
    <col min="7" max="7" width="6.85546875" style="104" customWidth="1"/>
    <col min="8" max="10" width="8.7109375" style="1" customWidth="1"/>
    <col min="11" max="11" width="24.140625" style="1" customWidth="1"/>
    <col min="12" max="13" width="5.5703125" style="104" customWidth="1"/>
    <col min="14" max="14" width="14.28515625" style="111" customWidth="1"/>
    <col min="15" max="15" width="19" style="78" customWidth="1"/>
    <col min="16" max="16384" width="9.140625" style="78"/>
  </cols>
  <sheetData>
    <row r="1" spans="1:19" s="132" customFormat="1" ht="15.75" customHeight="1" x14ac:dyDescent="0.2">
      <c r="A1" s="287" t="s">
        <v>101</v>
      </c>
      <c r="B1" s="288"/>
      <c r="C1" s="288"/>
      <c r="D1" s="288"/>
      <c r="E1" s="288"/>
      <c r="F1" s="288"/>
      <c r="G1" s="288"/>
      <c r="H1" s="288"/>
      <c r="I1" s="288"/>
      <c r="J1" s="288"/>
      <c r="K1" s="288"/>
      <c r="L1" s="288"/>
      <c r="M1" s="288"/>
      <c r="N1" s="288"/>
      <c r="O1" s="288"/>
    </row>
    <row r="2" spans="1:19" s="132" customFormat="1" ht="15.75" customHeight="1" x14ac:dyDescent="0.2">
      <c r="A2" s="289" t="s">
        <v>102</v>
      </c>
      <c r="B2" s="289"/>
      <c r="C2" s="289"/>
      <c r="D2" s="289"/>
      <c r="E2" s="289"/>
      <c r="F2" s="289"/>
      <c r="G2" s="289"/>
      <c r="H2" s="289"/>
      <c r="I2" s="289"/>
      <c r="J2" s="289"/>
      <c r="K2" s="289"/>
      <c r="L2" s="289"/>
      <c r="M2" s="289"/>
      <c r="N2" s="289"/>
      <c r="O2" s="289"/>
    </row>
    <row r="3" spans="1:19" ht="13.5" thickBot="1" x14ac:dyDescent="0.25">
      <c r="A3" s="290"/>
      <c r="B3" s="290"/>
      <c r="C3" s="290"/>
      <c r="D3" s="290"/>
      <c r="E3" s="290"/>
      <c r="F3" s="290"/>
      <c r="G3" s="290"/>
      <c r="H3" s="290"/>
      <c r="I3" s="290"/>
      <c r="J3" s="290"/>
      <c r="K3" s="290"/>
      <c r="L3" s="290"/>
      <c r="M3" s="290"/>
      <c r="N3" s="290"/>
      <c r="O3" s="290"/>
    </row>
    <row r="4" spans="1:19" ht="12.75" customHeight="1" x14ac:dyDescent="0.2">
      <c r="A4" s="291" t="s">
        <v>0</v>
      </c>
      <c r="B4" s="294" t="s">
        <v>1</v>
      </c>
      <c r="C4" s="294" t="s">
        <v>2</v>
      </c>
      <c r="D4" s="297" t="s">
        <v>13</v>
      </c>
      <c r="E4" s="300" t="s">
        <v>3</v>
      </c>
      <c r="F4" s="311" t="s">
        <v>4</v>
      </c>
      <c r="G4" s="314" t="s">
        <v>5</v>
      </c>
      <c r="H4" s="317" t="s">
        <v>95</v>
      </c>
      <c r="I4" s="318"/>
      <c r="J4" s="318"/>
      <c r="K4" s="279" t="s">
        <v>67</v>
      </c>
      <c r="L4" s="280"/>
      <c r="M4" s="281"/>
      <c r="N4" s="282" t="s">
        <v>99</v>
      </c>
      <c r="O4" s="281" t="s">
        <v>100</v>
      </c>
      <c r="R4" s="79"/>
    </row>
    <row r="5" spans="1:19" ht="12.75" customHeight="1" x14ac:dyDescent="0.2">
      <c r="A5" s="292"/>
      <c r="B5" s="295"/>
      <c r="C5" s="295"/>
      <c r="D5" s="298"/>
      <c r="E5" s="301"/>
      <c r="F5" s="312"/>
      <c r="G5" s="315"/>
      <c r="H5" s="309" t="s">
        <v>89</v>
      </c>
      <c r="I5" s="275" t="s">
        <v>90</v>
      </c>
      <c r="J5" s="277" t="s">
        <v>91</v>
      </c>
      <c r="K5" s="307" t="s">
        <v>96</v>
      </c>
      <c r="L5" s="303" t="s">
        <v>97</v>
      </c>
      <c r="M5" s="305" t="s">
        <v>98</v>
      </c>
      <c r="N5" s="283"/>
      <c r="O5" s="285"/>
    </row>
    <row r="6" spans="1:19" ht="102.75" customHeight="1" thickBot="1" x14ac:dyDescent="0.25">
      <c r="A6" s="293"/>
      <c r="B6" s="296"/>
      <c r="C6" s="296"/>
      <c r="D6" s="299"/>
      <c r="E6" s="302"/>
      <c r="F6" s="313"/>
      <c r="G6" s="316"/>
      <c r="H6" s="310"/>
      <c r="I6" s="276"/>
      <c r="J6" s="278"/>
      <c r="K6" s="308"/>
      <c r="L6" s="304"/>
      <c r="M6" s="306"/>
      <c r="N6" s="284"/>
      <c r="O6" s="286"/>
    </row>
    <row r="7" spans="1:19" ht="16.5" customHeight="1" thickBot="1" x14ac:dyDescent="0.25">
      <c r="A7" s="32" t="s">
        <v>6</v>
      </c>
      <c r="B7" s="266" t="s">
        <v>41</v>
      </c>
      <c r="C7" s="267"/>
      <c r="D7" s="267"/>
      <c r="E7" s="267"/>
      <c r="F7" s="267"/>
      <c r="G7" s="267"/>
      <c r="H7" s="267"/>
      <c r="I7" s="267"/>
      <c r="J7" s="267"/>
      <c r="K7" s="267"/>
      <c r="L7" s="267"/>
      <c r="M7" s="267"/>
      <c r="N7" s="267"/>
      <c r="O7" s="268"/>
    </row>
    <row r="8" spans="1:19" ht="13.5" thickBot="1" x14ac:dyDescent="0.25">
      <c r="A8" s="3" t="s">
        <v>6</v>
      </c>
      <c r="B8" s="30" t="s">
        <v>6</v>
      </c>
      <c r="C8" s="319" t="s">
        <v>29</v>
      </c>
      <c r="D8" s="320"/>
      <c r="E8" s="320"/>
      <c r="F8" s="320"/>
      <c r="G8" s="320"/>
      <c r="H8" s="320"/>
      <c r="I8" s="320"/>
      <c r="J8" s="320"/>
      <c r="K8" s="320"/>
      <c r="L8" s="320"/>
      <c r="M8" s="320"/>
      <c r="N8" s="320"/>
      <c r="O8" s="321"/>
    </row>
    <row r="9" spans="1:19" ht="46.5" customHeight="1" x14ac:dyDescent="0.2">
      <c r="A9" s="322" t="s">
        <v>6</v>
      </c>
      <c r="B9" s="326" t="s">
        <v>6</v>
      </c>
      <c r="C9" s="330" t="s">
        <v>6</v>
      </c>
      <c r="D9" s="334" t="s">
        <v>18</v>
      </c>
      <c r="E9" s="337" t="s">
        <v>84</v>
      </c>
      <c r="F9" s="340" t="s">
        <v>37</v>
      </c>
      <c r="G9" s="56" t="s">
        <v>19</v>
      </c>
      <c r="H9" s="38">
        <v>36.799999999999997</v>
      </c>
      <c r="I9" s="94">
        <v>36.799999999999997</v>
      </c>
      <c r="J9" s="142">
        <v>36.799999999999997</v>
      </c>
      <c r="K9" s="343" t="s">
        <v>47</v>
      </c>
      <c r="L9" s="170">
        <v>100</v>
      </c>
      <c r="M9" s="182">
        <v>96</v>
      </c>
      <c r="N9" s="237" t="s">
        <v>104</v>
      </c>
      <c r="O9" s="466" t="s">
        <v>130</v>
      </c>
    </row>
    <row r="10" spans="1:19" ht="46.5" customHeight="1" x14ac:dyDescent="0.2">
      <c r="A10" s="323"/>
      <c r="B10" s="327"/>
      <c r="C10" s="331"/>
      <c r="D10" s="335"/>
      <c r="E10" s="338"/>
      <c r="F10" s="341"/>
      <c r="G10" s="57" t="s">
        <v>20</v>
      </c>
      <c r="H10" s="39">
        <v>298</v>
      </c>
      <c r="I10" s="95">
        <v>298</v>
      </c>
      <c r="J10" s="143">
        <v>277.10000000000002</v>
      </c>
      <c r="K10" s="344"/>
      <c r="L10" s="171"/>
      <c r="M10" s="183"/>
      <c r="N10" s="238"/>
      <c r="O10" s="467"/>
      <c r="S10" s="79"/>
    </row>
    <row r="11" spans="1:19" ht="51.75" customHeight="1" x14ac:dyDescent="0.2">
      <c r="A11" s="324"/>
      <c r="B11" s="328"/>
      <c r="C11" s="332"/>
      <c r="D11" s="335"/>
      <c r="E11" s="338"/>
      <c r="F11" s="341"/>
      <c r="G11" s="58" t="s">
        <v>43</v>
      </c>
      <c r="H11" s="165"/>
      <c r="I11" s="166">
        <v>89</v>
      </c>
      <c r="J11" s="167">
        <v>89</v>
      </c>
      <c r="K11" s="344"/>
      <c r="L11" s="171"/>
      <c r="M11" s="183"/>
      <c r="N11" s="238"/>
      <c r="O11" s="467"/>
    </row>
    <row r="12" spans="1:19" ht="102" customHeight="1" x14ac:dyDescent="0.2">
      <c r="A12" s="324"/>
      <c r="B12" s="328"/>
      <c r="C12" s="332"/>
      <c r="D12" s="335"/>
      <c r="E12" s="338"/>
      <c r="F12" s="341"/>
      <c r="G12" s="59" t="s">
        <v>21</v>
      </c>
      <c r="H12" s="40"/>
      <c r="I12" s="92">
        <v>158.4</v>
      </c>
      <c r="J12" s="144">
        <v>158.4</v>
      </c>
      <c r="K12" s="344"/>
      <c r="L12" s="172"/>
      <c r="M12" s="183"/>
      <c r="N12" s="238"/>
      <c r="O12" s="467"/>
    </row>
    <row r="13" spans="1:19" ht="13.5" thickBot="1" x14ac:dyDescent="0.25">
      <c r="A13" s="325"/>
      <c r="B13" s="329"/>
      <c r="C13" s="333"/>
      <c r="D13" s="336"/>
      <c r="E13" s="339"/>
      <c r="F13" s="342"/>
      <c r="G13" s="65" t="s">
        <v>7</v>
      </c>
      <c r="H13" s="49">
        <f>SUM(H9:H12)</f>
        <v>334.8</v>
      </c>
      <c r="I13" s="68">
        <f>SUM(I9:I12)</f>
        <v>582.20000000000005</v>
      </c>
      <c r="J13" s="68">
        <v>561.29999999999995</v>
      </c>
      <c r="K13" s="345"/>
      <c r="L13" s="173"/>
      <c r="M13" s="184"/>
      <c r="N13" s="239"/>
      <c r="O13" s="468"/>
    </row>
    <row r="14" spans="1:19" ht="32.25" customHeight="1" x14ac:dyDescent="0.2">
      <c r="A14" s="21" t="s">
        <v>6</v>
      </c>
      <c r="B14" s="22" t="s">
        <v>6</v>
      </c>
      <c r="C14" s="354" t="s">
        <v>8</v>
      </c>
      <c r="D14" s="348" t="s">
        <v>79</v>
      </c>
      <c r="E14" s="356" t="s">
        <v>85</v>
      </c>
      <c r="F14" s="340" t="s">
        <v>37</v>
      </c>
      <c r="G14" s="5" t="s">
        <v>19</v>
      </c>
      <c r="H14" s="38">
        <v>7.4</v>
      </c>
      <c r="I14" s="94">
        <f>7.4+0.1</f>
        <v>7.5</v>
      </c>
      <c r="J14" s="142">
        <v>7.4</v>
      </c>
      <c r="K14" s="359" t="s">
        <v>46</v>
      </c>
      <c r="L14" s="231">
        <v>20</v>
      </c>
      <c r="M14" s="233">
        <v>24</v>
      </c>
      <c r="N14" s="269" t="s">
        <v>131</v>
      </c>
      <c r="O14" s="270"/>
    </row>
    <row r="15" spans="1:19" ht="32.25" customHeight="1" x14ac:dyDescent="0.2">
      <c r="A15" s="227"/>
      <c r="B15" s="226"/>
      <c r="C15" s="331"/>
      <c r="D15" s="349"/>
      <c r="E15" s="357"/>
      <c r="F15" s="341"/>
      <c r="G15" s="23" t="s">
        <v>21</v>
      </c>
      <c r="H15" s="39"/>
      <c r="I15" s="95">
        <v>55.1</v>
      </c>
      <c r="J15" s="145">
        <v>55.1</v>
      </c>
      <c r="K15" s="360"/>
      <c r="L15" s="232"/>
      <c r="M15" s="234"/>
      <c r="N15" s="271"/>
      <c r="O15" s="272"/>
    </row>
    <row r="16" spans="1:19" ht="25.5" customHeight="1" thickBot="1" x14ac:dyDescent="0.25">
      <c r="A16" s="24"/>
      <c r="B16" s="25"/>
      <c r="C16" s="355"/>
      <c r="D16" s="350"/>
      <c r="E16" s="358"/>
      <c r="F16" s="342"/>
      <c r="G16" s="65" t="s">
        <v>7</v>
      </c>
      <c r="H16" s="66">
        <f>SUM(H14:H15)</f>
        <v>7.4</v>
      </c>
      <c r="I16" s="67">
        <f>SUM(I14:I15)</f>
        <v>62.6</v>
      </c>
      <c r="J16" s="67">
        <f>SUM(J14:J15)</f>
        <v>62.5</v>
      </c>
      <c r="K16" s="361"/>
      <c r="L16" s="235"/>
      <c r="M16" s="236"/>
      <c r="N16" s="273"/>
      <c r="O16" s="274"/>
    </row>
    <row r="17" spans="1:18" ht="21.75" customHeight="1" x14ac:dyDescent="0.2">
      <c r="A17" s="322" t="s">
        <v>6</v>
      </c>
      <c r="B17" s="346" t="s">
        <v>6</v>
      </c>
      <c r="C17" s="330" t="s">
        <v>23</v>
      </c>
      <c r="D17" s="348" t="s">
        <v>77</v>
      </c>
      <c r="E17" s="351" t="s">
        <v>85</v>
      </c>
      <c r="F17" s="340" t="s">
        <v>37</v>
      </c>
      <c r="G17" s="6" t="s">
        <v>19</v>
      </c>
      <c r="H17" s="38">
        <v>506.3</v>
      </c>
      <c r="I17" s="94">
        <f>506.3-0.1</f>
        <v>506.2</v>
      </c>
      <c r="J17" s="142">
        <f>335+164.5</f>
        <v>499.5</v>
      </c>
      <c r="K17" s="376" t="s">
        <v>48</v>
      </c>
      <c r="L17" s="378">
        <v>31</v>
      </c>
      <c r="M17" s="380">
        <v>31</v>
      </c>
      <c r="N17" s="156"/>
      <c r="O17" s="382"/>
    </row>
    <row r="18" spans="1:18" ht="15.75" customHeight="1" x14ac:dyDescent="0.2">
      <c r="A18" s="323"/>
      <c r="B18" s="347"/>
      <c r="C18" s="331"/>
      <c r="D18" s="349"/>
      <c r="E18" s="352"/>
      <c r="F18" s="341"/>
      <c r="G18" s="7" t="s">
        <v>21</v>
      </c>
      <c r="H18" s="40"/>
      <c r="I18" s="92">
        <v>280.60000000000002</v>
      </c>
      <c r="J18" s="144">
        <v>280.60000000000002</v>
      </c>
      <c r="K18" s="377"/>
      <c r="L18" s="379"/>
      <c r="M18" s="381"/>
      <c r="N18" s="137"/>
      <c r="O18" s="383"/>
    </row>
    <row r="19" spans="1:18" ht="51" customHeight="1" x14ac:dyDescent="0.2">
      <c r="A19" s="13"/>
      <c r="B19" s="14"/>
      <c r="C19" s="70"/>
      <c r="D19" s="349"/>
      <c r="E19" s="352"/>
      <c r="F19" s="341"/>
      <c r="G19" s="9" t="s">
        <v>24</v>
      </c>
      <c r="H19" s="41"/>
      <c r="I19" s="169">
        <v>210.9</v>
      </c>
      <c r="J19" s="168">
        <v>210.9</v>
      </c>
      <c r="K19" s="141" t="s">
        <v>49</v>
      </c>
      <c r="L19" s="174">
        <v>260</v>
      </c>
      <c r="M19" s="176">
        <v>363</v>
      </c>
      <c r="N19" s="388" t="s">
        <v>132</v>
      </c>
      <c r="O19" s="389"/>
    </row>
    <row r="20" spans="1:18" ht="34.5" customHeight="1" x14ac:dyDescent="0.2">
      <c r="A20" s="13"/>
      <c r="B20" s="14"/>
      <c r="C20" s="70"/>
      <c r="D20" s="349"/>
      <c r="E20" s="352"/>
      <c r="F20" s="341"/>
      <c r="G20" s="102" t="s">
        <v>26</v>
      </c>
      <c r="H20" s="40"/>
      <c r="I20" s="92">
        <v>48.9</v>
      </c>
      <c r="J20" s="144"/>
      <c r="K20" s="384" t="s">
        <v>66</v>
      </c>
      <c r="L20" s="175">
        <v>85</v>
      </c>
      <c r="M20" s="177">
        <v>107</v>
      </c>
      <c r="N20" s="271"/>
      <c r="O20" s="272"/>
      <c r="Q20" s="79"/>
      <c r="R20" s="79"/>
    </row>
    <row r="21" spans="1:18" ht="23.25" customHeight="1" thickBot="1" x14ac:dyDescent="0.25">
      <c r="A21" s="15"/>
      <c r="B21" s="16"/>
      <c r="C21" s="71"/>
      <c r="D21" s="350"/>
      <c r="E21" s="353"/>
      <c r="F21" s="342"/>
      <c r="G21" s="89" t="s">
        <v>7</v>
      </c>
      <c r="H21" s="72">
        <f t="shared" ref="H21" si="0">SUM(H17:H20)</f>
        <v>506.3</v>
      </c>
      <c r="I21" s="67">
        <f>SUM(I17:I20)</f>
        <v>1046.5999999999999</v>
      </c>
      <c r="J21" s="69">
        <f>SUM(J17:J20)</f>
        <v>991</v>
      </c>
      <c r="K21" s="385"/>
      <c r="L21" s="139"/>
      <c r="M21" s="140"/>
      <c r="N21" s="273"/>
      <c r="O21" s="274"/>
    </row>
    <row r="22" spans="1:18" ht="22.5" hidden="1" customHeight="1" x14ac:dyDescent="0.2">
      <c r="A22" s="11" t="s">
        <v>6</v>
      </c>
      <c r="B22" s="12" t="s">
        <v>6</v>
      </c>
      <c r="C22" s="73" t="s">
        <v>64</v>
      </c>
      <c r="D22" s="386" t="s">
        <v>65</v>
      </c>
      <c r="E22" s="362" t="s">
        <v>86</v>
      </c>
      <c r="F22" s="63"/>
      <c r="G22" s="61" t="s">
        <v>19</v>
      </c>
      <c r="H22" s="88"/>
      <c r="I22" s="96"/>
      <c r="J22" s="146"/>
      <c r="K22" s="74"/>
      <c r="L22" s="75"/>
      <c r="M22" s="123"/>
      <c r="N22" s="157"/>
      <c r="O22" s="218" t="s">
        <v>105</v>
      </c>
      <c r="R22" s="79"/>
    </row>
    <row r="23" spans="1:18" ht="13.5" hidden="1" customHeight="1" thickBot="1" x14ac:dyDescent="0.25">
      <c r="A23" s="100"/>
      <c r="B23" s="16"/>
      <c r="C23" s="71"/>
      <c r="D23" s="387"/>
      <c r="E23" s="363"/>
      <c r="F23" s="64"/>
      <c r="G23" s="62" t="s">
        <v>7</v>
      </c>
      <c r="H23" s="49">
        <f>H22</f>
        <v>0</v>
      </c>
      <c r="I23" s="50">
        <f>SUM(I22)</f>
        <v>0</v>
      </c>
      <c r="J23" s="50"/>
      <c r="K23" s="76"/>
      <c r="L23" s="77"/>
      <c r="M23" s="124"/>
      <c r="N23" s="126"/>
      <c r="O23" s="219"/>
    </row>
    <row r="24" spans="1:18" ht="14.25" customHeight="1" thickBot="1" x14ac:dyDescent="0.25">
      <c r="A24" s="8" t="s">
        <v>6</v>
      </c>
      <c r="B24" s="4" t="s">
        <v>6</v>
      </c>
      <c r="C24" s="364" t="s">
        <v>9</v>
      </c>
      <c r="D24" s="365"/>
      <c r="E24" s="365"/>
      <c r="F24" s="365"/>
      <c r="G24" s="366"/>
      <c r="H24" s="33">
        <f>H23+H21+H16+H13</f>
        <v>848.5</v>
      </c>
      <c r="I24" s="33">
        <f>I23+I21+I16+I13</f>
        <v>1691.3999999999999</v>
      </c>
      <c r="J24" s="33">
        <f>J23+J21+J16+J13</f>
        <v>1614.8</v>
      </c>
      <c r="K24" s="367"/>
      <c r="L24" s="368"/>
      <c r="M24" s="368"/>
      <c r="N24" s="368"/>
      <c r="O24" s="369"/>
    </row>
    <row r="25" spans="1:18" ht="14.25" customHeight="1" thickBot="1" x14ac:dyDescent="0.25">
      <c r="A25" s="3" t="s">
        <v>6</v>
      </c>
      <c r="B25" s="30" t="s">
        <v>8</v>
      </c>
      <c r="C25" s="370" t="s">
        <v>45</v>
      </c>
      <c r="D25" s="371"/>
      <c r="E25" s="371"/>
      <c r="F25" s="371"/>
      <c r="G25" s="371"/>
      <c r="H25" s="371"/>
      <c r="I25" s="371"/>
      <c r="J25" s="371"/>
      <c r="K25" s="371"/>
      <c r="L25" s="371"/>
      <c r="M25" s="371"/>
      <c r="N25" s="371"/>
      <c r="O25" s="372"/>
    </row>
    <row r="26" spans="1:18" ht="208.5" customHeight="1" x14ac:dyDescent="0.2">
      <c r="A26" s="11" t="s">
        <v>6</v>
      </c>
      <c r="B26" s="12" t="s">
        <v>8</v>
      </c>
      <c r="C26" s="73" t="s">
        <v>6</v>
      </c>
      <c r="D26" s="334" t="s">
        <v>31</v>
      </c>
      <c r="E26" s="373" t="s">
        <v>87</v>
      </c>
      <c r="F26" s="340" t="s">
        <v>37</v>
      </c>
      <c r="G26" s="26" t="s">
        <v>33</v>
      </c>
      <c r="H26" s="90">
        <v>2922.7</v>
      </c>
      <c r="I26" s="97">
        <v>2922.7</v>
      </c>
      <c r="J26" s="178">
        <v>2922.7</v>
      </c>
      <c r="K26" s="179" t="s">
        <v>50</v>
      </c>
      <c r="L26" s="180">
        <v>80</v>
      </c>
      <c r="M26" s="185" t="s">
        <v>106</v>
      </c>
      <c r="N26" s="186"/>
      <c r="O26" s="240" t="s">
        <v>133</v>
      </c>
    </row>
    <row r="27" spans="1:18" ht="28.5" customHeight="1" x14ac:dyDescent="0.2">
      <c r="A27" s="13"/>
      <c r="B27" s="14"/>
      <c r="C27" s="70"/>
      <c r="D27" s="335"/>
      <c r="E27" s="374"/>
      <c r="F27" s="341"/>
      <c r="G27" s="103" t="s">
        <v>26</v>
      </c>
      <c r="H27" s="101"/>
      <c r="I27" s="60">
        <v>103.1</v>
      </c>
      <c r="J27" s="147">
        <v>103.1</v>
      </c>
      <c r="K27" s="148" t="s">
        <v>62</v>
      </c>
      <c r="L27" s="149" t="s">
        <v>63</v>
      </c>
      <c r="M27" s="187" t="s">
        <v>107</v>
      </c>
      <c r="N27" s="188"/>
      <c r="O27" s="220" t="s">
        <v>136</v>
      </c>
    </row>
    <row r="28" spans="1:18" ht="49.5" customHeight="1" x14ac:dyDescent="0.2">
      <c r="A28" s="13"/>
      <c r="B28" s="14"/>
      <c r="C28" s="70"/>
      <c r="D28" s="335"/>
      <c r="E28" s="374"/>
      <c r="F28" s="341"/>
      <c r="G28" s="27"/>
      <c r="H28" s="39"/>
      <c r="I28" s="95"/>
      <c r="J28" s="150"/>
      <c r="K28" s="42" t="s">
        <v>51</v>
      </c>
      <c r="L28" s="136" t="s">
        <v>52</v>
      </c>
      <c r="M28" s="217" t="s">
        <v>108</v>
      </c>
      <c r="N28" s="158"/>
      <c r="O28" s="221" t="s">
        <v>109</v>
      </c>
    </row>
    <row r="29" spans="1:18" ht="16.5" customHeight="1" thickBot="1" x14ac:dyDescent="0.25">
      <c r="A29" s="15"/>
      <c r="B29" s="16"/>
      <c r="C29" s="71"/>
      <c r="D29" s="336"/>
      <c r="E29" s="375"/>
      <c r="F29" s="342"/>
      <c r="G29" s="62" t="s">
        <v>7</v>
      </c>
      <c r="H29" s="49">
        <f>SUM(H26:H28)</f>
        <v>2922.7</v>
      </c>
      <c r="I29" s="50">
        <f>SUM(I26:I28)</f>
        <v>3025.7999999999997</v>
      </c>
      <c r="J29" s="133">
        <f>SUM(J26:J28)</f>
        <v>3025.7999999999997</v>
      </c>
      <c r="K29" s="43" t="s">
        <v>53</v>
      </c>
      <c r="L29" s="44" t="s">
        <v>54</v>
      </c>
      <c r="M29" s="46" t="s">
        <v>54</v>
      </c>
      <c r="N29" s="159"/>
      <c r="O29" s="222"/>
    </row>
    <row r="30" spans="1:18" ht="19.5" customHeight="1" x14ac:dyDescent="0.2">
      <c r="A30" s="11" t="s">
        <v>6</v>
      </c>
      <c r="B30" s="12" t="s">
        <v>8</v>
      </c>
      <c r="C30" s="73" t="s">
        <v>8</v>
      </c>
      <c r="D30" s="417" t="s">
        <v>32</v>
      </c>
      <c r="E30" s="373"/>
      <c r="F30" s="340" t="s">
        <v>37</v>
      </c>
      <c r="G30" s="28" t="s">
        <v>21</v>
      </c>
      <c r="H30" s="38"/>
      <c r="I30" s="94">
        <v>267.5</v>
      </c>
      <c r="J30" s="151">
        <v>267.5</v>
      </c>
      <c r="K30" s="420" t="s">
        <v>55</v>
      </c>
      <c r="L30" s="407" t="s">
        <v>56</v>
      </c>
      <c r="M30" s="409" t="s">
        <v>110</v>
      </c>
      <c r="N30" s="189"/>
      <c r="O30" s="426" t="s">
        <v>134</v>
      </c>
    </row>
    <row r="31" spans="1:18" ht="19.5" customHeight="1" x14ac:dyDescent="0.2">
      <c r="A31" s="13"/>
      <c r="B31" s="14"/>
      <c r="C31" s="70"/>
      <c r="D31" s="418"/>
      <c r="E31" s="374"/>
      <c r="F31" s="341"/>
      <c r="G31" s="9" t="s">
        <v>30</v>
      </c>
      <c r="H31" s="40">
        <v>150</v>
      </c>
      <c r="I31" s="92">
        <f>150</f>
        <v>150</v>
      </c>
      <c r="J31" s="152">
        <v>150</v>
      </c>
      <c r="K31" s="421"/>
      <c r="L31" s="408"/>
      <c r="M31" s="410"/>
      <c r="N31" s="192"/>
      <c r="O31" s="427"/>
      <c r="P31" s="125"/>
    </row>
    <row r="32" spans="1:18" ht="15.75" customHeight="1" x14ac:dyDescent="0.2">
      <c r="A32" s="13"/>
      <c r="B32" s="14"/>
      <c r="C32" s="70"/>
      <c r="D32" s="418"/>
      <c r="E32" s="374"/>
      <c r="F32" s="341"/>
      <c r="G32" s="9" t="s">
        <v>33</v>
      </c>
      <c r="H32" s="91">
        <v>2002.8</v>
      </c>
      <c r="I32" s="118">
        <f>2002.8</f>
        <v>2002.8</v>
      </c>
      <c r="J32" s="153">
        <v>2002.8</v>
      </c>
      <c r="K32" s="138" t="s">
        <v>57</v>
      </c>
      <c r="L32" s="136" t="s">
        <v>58</v>
      </c>
      <c r="M32" s="191" t="s">
        <v>111</v>
      </c>
      <c r="N32" s="190"/>
      <c r="O32" s="427"/>
      <c r="P32" s="125"/>
    </row>
    <row r="33" spans="1:19" ht="63.75" customHeight="1" x14ac:dyDescent="0.2">
      <c r="A33" s="13"/>
      <c r="B33" s="14"/>
      <c r="C33" s="70"/>
      <c r="D33" s="418"/>
      <c r="E33" s="374"/>
      <c r="F33" s="341"/>
      <c r="G33" s="9" t="s">
        <v>26</v>
      </c>
      <c r="H33" s="40"/>
      <c r="I33" s="92">
        <v>2.7</v>
      </c>
      <c r="J33" s="152">
        <v>5.4</v>
      </c>
      <c r="K33" s="134" t="s">
        <v>81</v>
      </c>
      <c r="L33" s="45" t="s">
        <v>59</v>
      </c>
      <c r="M33" s="181" t="s">
        <v>112</v>
      </c>
      <c r="N33" s="160"/>
      <c r="O33" s="223"/>
      <c r="S33" s="79"/>
    </row>
    <row r="34" spans="1:19" ht="41.25" customHeight="1" thickBot="1" x14ac:dyDescent="0.25">
      <c r="A34" s="15"/>
      <c r="B34" s="16"/>
      <c r="C34" s="71"/>
      <c r="D34" s="419"/>
      <c r="E34" s="375"/>
      <c r="F34" s="342"/>
      <c r="G34" s="62" t="s">
        <v>7</v>
      </c>
      <c r="H34" s="49">
        <f>SUM(H30:H33)</f>
        <v>2152.8000000000002</v>
      </c>
      <c r="I34" s="50">
        <f>SUM(I30:I33)</f>
        <v>2423</v>
      </c>
      <c r="J34" s="133">
        <f>SUM(J30:J33)</f>
        <v>2425.7000000000003</v>
      </c>
      <c r="K34" s="134" t="s">
        <v>60</v>
      </c>
      <c r="L34" s="45" t="s">
        <v>54</v>
      </c>
      <c r="M34" s="200" t="s">
        <v>108</v>
      </c>
      <c r="N34" s="201"/>
      <c r="O34" s="224" t="s">
        <v>114</v>
      </c>
    </row>
    <row r="35" spans="1:19" ht="23.25" hidden="1" customHeight="1" x14ac:dyDescent="0.2">
      <c r="A35" s="11" t="s">
        <v>6</v>
      </c>
      <c r="B35" s="12" t="s">
        <v>8</v>
      </c>
      <c r="C35" s="73" t="s">
        <v>23</v>
      </c>
      <c r="D35" s="411" t="s">
        <v>22</v>
      </c>
      <c r="E35" s="373" t="s">
        <v>88</v>
      </c>
      <c r="F35" s="340" t="s">
        <v>37</v>
      </c>
      <c r="G35" s="28" t="s">
        <v>19</v>
      </c>
      <c r="H35" s="38"/>
      <c r="I35" s="94"/>
      <c r="J35" s="154"/>
      <c r="K35" s="413" t="s">
        <v>61</v>
      </c>
      <c r="L35" s="415"/>
      <c r="M35" s="422"/>
      <c r="N35" s="161"/>
      <c r="O35" s="424" t="s">
        <v>105</v>
      </c>
    </row>
    <row r="36" spans="1:19" ht="13.5" hidden="1" thickBot="1" x14ac:dyDescent="0.25">
      <c r="A36" s="15"/>
      <c r="B36" s="16"/>
      <c r="C36" s="71"/>
      <c r="D36" s="412"/>
      <c r="E36" s="375"/>
      <c r="F36" s="342"/>
      <c r="G36" s="62" t="s">
        <v>7</v>
      </c>
      <c r="H36" s="49"/>
      <c r="I36" s="50"/>
      <c r="J36" s="133"/>
      <c r="K36" s="414"/>
      <c r="L36" s="416"/>
      <c r="M36" s="423"/>
      <c r="N36" s="162"/>
      <c r="O36" s="425"/>
    </row>
    <row r="37" spans="1:19" ht="13.5" thickBot="1" x14ac:dyDescent="0.25">
      <c r="A37" s="3" t="s">
        <v>6</v>
      </c>
      <c r="B37" s="4" t="s">
        <v>8</v>
      </c>
      <c r="C37" s="390" t="s">
        <v>9</v>
      </c>
      <c r="D37" s="391"/>
      <c r="E37" s="391"/>
      <c r="F37" s="391"/>
      <c r="G37" s="392"/>
      <c r="H37" s="31">
        <f>H34+H29+H36</f>
        <v>5075.5</v>
      </c>
      <c r="I37" s="164">
        <f>I34+I29+I36</f>
        <v>5448.7999999999993</v>
      </c>
      <c r="J37" s="163">
        <f>J34+J29+J36</f>
        <v>5451.5</v>
      </c>
      <c r="K37" s="393"/>
      <c r="L37" s="394"/>
      <c r="M37" s="394"/>
      <c r="N37" s="394"/>
      <c r="O37" s="395"/>
      <c r="P37" s="79"/>
    </row>
    <row r="38" spans="1:19" ht="13.5" thickBot="1" x14ac:dyDescent="0.25">
      <c r="A38" s="21" t="s">
        <v>6</v>
      </c>
      <c r="B38" s="22" t="s">
        <v>23</v>
      </c>
      <c r="C38" s="396" t="s">
        <v>28</v>
      </c>
      <c r="D38" s="397"/>
      <c r="E38" s="397"/>
      <c r="F38" s="397"/>
      <c r="G38" s="398"/>
      <c r="H38" s="398"/>
      <c r="I38" s="398"/>
      <c r="J38" s="398"/>
      <c r="K38" s="398"/>
      <c r="L38" s="398"/>
      <c r="M38" s="398"/>
      <c r="N38" s="398"/>
      <c r="O38" s="399"/>
      <c r="P38" s="79"/>
    </row>
    <row r="39" spans="1:19" ht="15.75" customHeight="1" x14ac:dyDescent="0.2">
      <c r="A39" s="400" t="s">
        <v>6</v>
      </c>
      <c r="B39" s="346" t="s">
        <v>23</v>
      </c>
      <c r="C39" s="404" t="s">
        <v>23</v>
      </c>
      <c r="D39" s="432" t="s">
        <v>40</v>
      </c>
      <c r="E39" s="435" t="s">
        <v>27</v>
      </c>
      <c r="F39" s="438" t="s">
        <v>38</v>
      </c>
      <c r="G39" s="47" t="s">
        <v>26</v>
      </c>
      <c r="H39" s="93">
        <v>1285.5</v>
      </c>
      <c r="I39" s="29">
        <v>1285.5</v>
      </c>
      <c r="J39" s="216">
        <v>0</v>
      </c>
      <c r="K39" s="462" t="s">
        <v>78</v>
      </c>
      <c r="L39" s="83">
        <v>100</v>
      </c>
      <c r="M39" s="193" t="s">
        <v>103</v>
      </c>
      <c r="N39" s="428" t="s">
        <v>121</v>
      </c>
      <c r="O39" s="497" t="s">
        <v>135</v>
      </c>
    </row>
    <row r="40" spans="1:19" ht="15.75" customHeight="1" x14ac:dyDescent="0.2">
      <c r="A40" s="401"/>
      <c r="B40" s="347"/>
      <c r="C40" s="405"/>
      <c r="D40" s="433"/>
      <c r="E40" s="436"/>
      <c r="F40" s="439"/>
      <c r="G40" s="48" t="s">
        <v>33</v>
      </c>
      <c r="H40" s="37">
        <v>600</v>
      </c>
      <c r="I40" s="36">
        <v>600</v>
      </c>
      <c r="J40" s="155">
        <v>600</v>
      </c>
      <c r="K40" s="463"/>
      <c r="L40" s="84"/>
      <c r="M40" s="194"/>
      <c r="N40" s="429"/>
      <c r="O40" s="498"/>
    </row>
    <row r="41" spans="1:19" ht="15" customHeight="1" thickBot="1" x14ac:dyDescent="0.25">
      <c r="A41" s="402"/>
      <c r="B41" s="403"/>
      <c r="C41" s="406"/>
      <c r="D41" s="434"/>
      <c r="E41" s="437"/>
      <c r="F41" s="440"/>
      <c r="G41" s="127" t="s">
        <v>7</v>
      </c>
      <c r="H41" s="128">
        <f>SUM(H39:H40)</f>
        <v>1885.5</v>
      </c>
      <c r="I41" s="117">
        <f>SUM(I39:I40)</f>
        <v>1885.5</v>
      </c>
      <c r="J41" s="129">
        <f>SUM(J40)</f>
        <v>600</v>
      </c>
      <c r="K41" s="130"/>
      <c r="L41" s="131"/>
      <c r="M41" s="195"/>
      <c r="N41" s="430"/>
      <c r="O41" s="499"/>
      <c r="Q41" s="79"/>
    </row>
    <row r="42" spans="1:19" ht="18.75" customHeight="1" x14ac:dyDescent="0.2">
      <c r="A42" s="400" t="s">
        <v>6</v>
      </c>
      <c r="B42" s="346" t="s">
        <v>23</v>
      </c>
      <c r="C42" s="404" t="s">
        <v>64</v>
      </c>
      <c r="D42" s="454" t="s">
        <v>82</v>
      </c>
      <c r="E42" s="435" t="s">
        <v>27</v>
      </c>
      <c r="F42" s="438"/>
      <c r="G42" s="47" t="s">
        <v>26</v>
      </c>
      <c r="H42" s="93">
        <v>0</v>
      </c>
      <c r="I42" s="29">
        <v>20</v>
      </c>
      <c r="J42" s="216"/>
      <c r="K42" s="135" t="s">
        <v>83</v>
      </c>
      <c r="L42" s="83">
        <v>100</v>
      </c>
      <c r="M42" s="196" t="s">
        <v>113</v>
      </c>
      <c r="N42" s="197"/>
      <c r="O42" s="458" t="s">
        <v>105</v>
      </c>
    </row>
    <row r="43" spans="1:19" ht="13.5" thickBot="1" x14ac:dyDescent="0.25">
      <c r="A43" s="451"/>
      <c r="B43" s="452"/>
      <c r="C43" s="453"/>
      <c r="D43" s="455"/>
      <c r="E43" s="456"/>
      <c r="F43" s="457"/>
      <c r="G43" s="51" t="s">
        <v>7</v>
      </c>
      <c r="H43" s="52">
        <f>H42</f>
        <v>0</v>
      </c>
      <c r="I43" s="117">
        <f>SUM(I42:I42)</f>
        <v>20</v>
      </c>
      <c r="J43" s="116"/>
      <c r="K43" s="53"/>
      <c r="L43" s="54"/>
      <c r="M43" s="198"/>
      <c r="N43" s="199"/>
      <c r="O43" s="459"/>
      <c r="Q43" s="79"/>
    </row>
    <row r="44" spans="1:19" ht="15.75" customHeight="1" thickBot="1" x14ac:dyDescent="0.25">
      <c r="A44" s="245" t="s">
        <v>6</v>
      </c>
      <c r="B44" s="4" t="s">
        <v>23</v>
      </c>
      <c r="C44" s="470" t="s">
        <v>9</v>
      </c>
      <c r="D44" s="471"/>
      <c r="E44" s="471"/>
      <c r="F44" s="471"/>
      <c r="G44" s="472"/>
      <c r="H44" s="80">
        <f>H43+H41</f>
        <v>1885.5</v>
      </c>
      <c r="I44" s="81">
        <f t="shared" ref="I44:J44" si="1">I43+I41</f>
        <v>1905.5</v>
      </c>
      <c r="J44" s="82">
        <f t="shared" si="1"/>
        <v>600</v>
      </c>
      <c r="K44" s="473"/>
      <c r="L44" s="474"/>
      <c r="M44" s="474"/>
      <c r="N44" s="474"/>
      <c r="O44" s="475"/>
    </row>
    <row r="45" spans="1:19" ht="13.5" thickBot="1" x14ac:dyDescent="0.25">
      <c r="A45" s="3" t="s">
        <v>6</v>
      </c>
      <c r="B45" s="476" t="s">
        <v>10</v>
      </c>
      <c r="C45" s="476"/>
      <c r="D45" s="476"/>
      <c r="E45" s="476"/>
      <c r="F45" s="476"/>
      <c r="G45" s="477"/>
      <c r="H45" s="109">
        <f>H44+H37+H24</f>
        <v>7809.5</v>
      </c>
      <c r="I45" s="18">
        <f>SUM(I44,I37,I24)</f>
        <v>9045.6999999999989</v>
      </c>
      <c r="J45" s="110">
        <f>SUM(J44,J37,J24)</f>
        <v>7666.3</v>
      </c>
      <c r="K45" s="478"/>
      <c r="L45" s="479"/>
      <c r="M45" s="479"/>
      <c r="N45" s="479"/>
      <c r="O45" s="480"/>
    </row>
    <row r="46" spans="1:19" ht="13.5" thickBot="1" x14ac:dyDescent="0.25">
      <c r="A46" s="246" t="s">
        <v>25</v>
      </c>
      <c r="B46" s="481" t="s">
        <v>11</v>
      </c>
      <c r="C46" s="482"/>
      <c r="D46" s="482"/>
      <c r="E46" s="482"/>
      <c r="F46" s="482"/>
      <c r="G46" s="483"/>
      <c r="H46" s="17">
        <f>H45</f>
        <v>7809.5</v>
      </c>
      <c r="I46" s="19">
        <f>I45</f>
        <v>9045.6999999999989</v>
      </c>
      <c r="J46" s="20">
        <f>J45</f>
        <v>7666.3</v>
      </c>
      <c r="K46" s="484"/>
      <c r="L46" s="485"/>
      <c r="M46" s="485"/>
      <c r="N46" s="485"/>
      <c r="O46" s="486"/>
    </row>
    <row r="47" spans="1:19" s="119" customFormat="1" ht="15" customHeight="1" x14ac:dyDescent="0.2">
      <c r="A47" s="464" t="s">
        <v>92</v>
      </c>
      <c r="B47" s="464"/>
      <c r="C47" s="464"/>
      <c r="D47" s="464"/>
      <c r="E47" s="464"/>
      <c r="F47" s="464"/>
      <c r="G47" s="464"/>
      <c r="H47" s="464"/>
      <c r="I47" s="464"/>
    </row>
    <row r="48" spans="1:19" s="119" customFormat="1" ht="15" customHeight="1" x14ac:dyDescent="0.2">
      <c r="A48" s="465" t="s">
        <v>93</v>
      </c>
      <c r="B48" s="465"/>
      <c r="C48" s="465"/>
      <c r="D48" s="465"/>
      <c r="E48" s="465"/>
      <c r="F48" s="465"/>
      <c r="G48" s="465"/>
      <c r="H48" s="465"/>
      <c r="I48" s="465"/>
    </row>
    <row r="49" spans="1:14" ht="16.5" thickBot="1" x14ac:dyDescent="0.25">
      <c r="A49" s="10"/>
      <c r="B49" s="78"/>
      <c r="C49" s="55"/>
      <c r="D49" s="496" t="s">
        <v>14</v>
      </c>
      <c r="E49" s="496"/>
      <c r="F49" s="496"/>
      <c r="G49" s="496"/>
      <c r="H49" s="496"/>
      <c r="I49" s="496"/>
      <c r="J49" s="496"/>
      <c r="K49" s="55"/>
      <c r="L49" s="55"/>
      <c r="M49" s="55"/>
      <c r="N49" s="55"/>
    </row>
    <row r="50" spans="1:14" ht="46.5" customHeight="1" x14ac:dyDescent="0.2">
      <c r="A50" s="487" t="s">
        <v>12</v>
      </c>
      <c r="B50" s="488"/>
      <c r="C50" s="488"/>
      <c r="D50" s="488"/>
      <c r="E50" s="488"/>
      <c r="F50" s="488"/>
      <c r="G50" s="489"/>
      <c r="H50" s="120" t="s">
        <v>89</v>
      </c>
      <c r="I50" s="121" t="s">
        <v>90</v>
      </c>
      <c r="J50" s="122" t="s">
        <v>91</v>
      </c>
      <c r="K50" s="108"/>
      <c r="L50" s="469"/>
      <c r="M50" s="469"/>
      <c r="N50" s="115"/>
    </row>
    <row r="51" spans="1:14" x14ac:dyDescent="0.2">
      <c r="A51" s="446" t="s">
        <v>15</v>
      </c>
      <c r="B51" s="447"/>
      <c r="C51" s="447"/>
      <c r="D51" s="447"/>
      <c r="E51" s="447"/>
      <c r="F51" s="447"/>
      <c r="G51" s="448"/>
      <c r="H51" s="202">
        <f>SUM(H52:H56)</f>
        <v>6524</v>
      </c>
      <c r="I51" s="205">
        <f>SUM(I52:I56)</f>
        <v>6613</v>
      </c>
      <c r="J51" s="242">
        <f>SUM(J52:J56)</f>
        <v>6585.3</v>
      </c>
      <c r="K51" s="107"/>
      <c r="L51" s="450"/>
      <c r="M51" s="450"/>
      <c r="N51" s="114"/>
    </row>
    <row r="52" spans="1:14" x14ac:dyDescent="0.2">
      <c r="A52" s="443" t="s">
        <v>34</v>
      </c>
      <c r="B52" s="444"/>
      <c r="C52" s="444"/>
      <c r="D52" s="444"/>
      <c r="E52" s="444"/>
      <c r="F52" s="444"/>
      <c r="G52" s="445"/>
      <c r="H52" s="203">
        <f>SUMIF(G9:G42,"SB",H9:H42)</f>
        <v>550.5</v>
      </c>
      <c r="I52" s="206">
        <f>SUMIF(G9:G42,"SB",I9:I42)</f>
        <v>550.5</v>
      </c>
      <c r="J52" s="243">
        <f>SUMIF(G9:G42,"SB",J9:J42)</f>
        <v>543.70000000000005</v>
      </c>
      <c r="K52" s="105"/>
      <c r="L52" s="431"/>
      <c r="M52" s="431"/>
      <c r="N52" s="112"/>
    </row>
    <row r="53" spans="1:14" ht="12.75" customHeight="1" x14ac:dyDescent="0.2">
      <c r="A53" s="441" t="s">
        <v>35</v>
      </c>
      <c r="B53" s="442"/>
      <c r="C53" s="442"/>
      <c r="D53" s="442"/>
      <c r="E53" s="442"/>
      <c r="F53" s="442"/>
      <c r="G53" s="442"/>
      <c r="H53" s="203">
        <f>SUMIF(G9:G44,"SB(AA)",H9:H44)</f>
        <v>298</v>
      </c>
      <c r="I53" s="206">
        <f>SUMIF(G9:G44,"SB(AA)",I9:I44)</f>
        <v>298</v>
      </c>
      <c r="J53" s="243">
        <f>SUMIF(G9:G44,"SB(AA)",J9:J44)</f>
        <v>277.10000000000002</v>
      </c>
      <c r="K53" s="105"/>
      <c r="L53" s="431"/>
      <c r="M53" s="431"/>
      <c r="N53" s="112"/>
    </row>
    <row r="54" spans="1:14" ht="27.75" customHeight="1" x14ac:dyDescent="0.2">
      <c r="A54" s="441" t="s">
        <v>44</v>
      </c>
      <c r="B54" s="442"/>
      <c r="C54" s="442"/>
      <c r="D54" s="442"/>
      <c r="E54" s="442"/>
      <c r="F54" s="442"/>
      <c r="G54" s="442"/>
      <c r="H54" s="203">
        <f>SUMIF(G9:G42,G11,H9:H42)</f>
        <v>0</v>
      </c>
      <c r="I54" s="206">
        <f>SUMIF(G9:G42,G11,I9:I42)</f>
        <v>89</v>
      </c>
      <c r="J54" s="243">
        <f>SUMIF(G9:G42,G11,J9:J42)</f>
        <v>89</v>
      </c>
      <c r="K54" s="105"/>
      <c r="L54" s="105"/>
      <c r="M54" s="105"/>
      <c r="N54" s="112"/>
    </row>
    <row r="55" spans="1:14" ht="13.5" thickBot="1" x14ac:dyDescent="0.25">
      <c r="A55" s="490" t="s">
        <v>42</v>
      </c>
      <c r="B55" s="491"/>
      <c r="C55" s="491"/>
      <c r="D55" s="491"/>
      <c r="E55" s="491"/>
      <c r="F55" s="491"/>
      <c r="G55" s="492"/>
      <c r="H55" s="250">
        <f>SUMIF(G9:G41,"SB(SP)",H9:H41)</f>
        <v>150</v>
      </c>
      <c r="I55" s="251">
        <f>SUMIF(G9:G41,"SB(SP)",I9:I41)</f>
        <v>150</v>
      </c>
      <c r="J55" s="252">
        <f>SUMIF(G9:G41,"SB(SP)",J9:J41)</f>
        <v>150</v>
      </c>
      <c r="K55" s="105"/>
      <c r="L55" s="431"/>
      <c r="M55" s="431"/>
      <c r="N55" s="112"/>
    </row>
    <row r="56" spans="1:14" ht="14.25" customHeight="1" x14ac:dyDescent="0.2">
      <c r="A56" s="493" t="s">
        <v>94</v>
      </c>
      <c r="B56" s="494"/>
      <c r="C56" s="494"/>
      <c r="D56" s="494"/>
      <c r="E56" s="494"/>
      <c r="F56" s="494"/>
      <c r="G56" s="495"/>
      <c r="H56" s="247">
        <f>SUMIF(G9:G41,"SB(VB)",H9:H41)</f>
        <v>5525.5</v>
      </c>
      <c r="I56" s="248">
        <f>SUMIF(G9:G41,"SB(VB)",I9:I41)</f>
        <v>5525.5</v>
      </c>
      <c r="J56" s="249">
        <f>SUMIF(G9:G41,"SB(VB)",J9:J41)</f>
        <v>5525.5</v>
      </c>
      <c r="K56" s="106"/>
      <c r="L56" s="431"/>
      <c r="M56" s="431"/>
      <c r="N56" s="112"/>
    </row>
    <row r="57" spans="1:14" x14ac:dyDescent="0.2">
      <c r="A57" s="446" t="s">
        <v>16</v>
      </c>
      <c r="B57" s="447"/>
      <c r="C57" s="447"/>
      <c r="D57" s="447"/>
      <c r="E57" s="447"/>
      <c r="F57" s="447"/>
      <c r="G57" s="448"/>
      <c r="H57" s="202">
        <f>SUM(H58:H60)</f>
        <v>1285.5</v>
      </c>
      <c r="I57" s="205">
        <f>SUM(I58:I60)</f>
        <v>2432.6999999999998</v>
      </c>
      <c r="J57" s="242">
        <f>SUM(J58:J60)</f>
        <v>1081</v>
      </c>
      <c r="K57" s="107"/>
      <c r="L57" s="450"/>
      <c r="M57" s="450"/>
      <c r="N57" s="114"/>
    </row>
    <row r="58" spans="1:14" x14ac:dyDescent="0.2">
      <c r="A58" s="443" t="s">
        <v>36</v>
      </c>
      <c r="B58" s="444"/>
      <c r="C58" s="444"/>
      <c r="D58" s="444"/>
      <c r="E58" s="444"/>
      <c r="F58" s="444"/>
      <c r="G58" s="445"/>
      <c r="H58" s="203">
        <f>SUMIF(G9:G41,"LRVB",H9:H41)</f>
        <v>0</v>
      </c>
      <c r="I58" s="206">
        <f>SUMIF(G9:G41,"LRVB",I9:I41)</f>
        <v>210.9</v>
      </c>
      <c r="J58" s="243">
        <f>SUMIF(G9:G41,"LRVB",J9:J41)</f>
        <v>210.9</v>
      </c>
      <c r="K58" s="106"/>
      <c r="L58" s="449"/>
      <c r="M58" s="449"/>
      <c r="N58" s="113"/>
    </row>
    <row r="59" spans="1:14" ht="12.75" customHeight="1" x14ac:dyDescent="0.2">
      <c r="A59" s="443" t="s">
        <v>39</v>
      </c>
      <c r="B59" s="444"/>
      <c r="C59" s="444"/>
      <c r="D59" s="444"/>
      <c r="E59" s="444"/>
      <c r="F59" s="444"/>
      <c r="G59" s="445"/>
      <c r="H59" s="203">
        <f>SUMIF(G9:G44,"PSDF",H9:H44)</f>
        <v>0</v>
      </c>
      <c r="I59" s="206">
        <f>SUMIF(G9:G44,"PSDF",I9:I44)</f>
        <v>761.6</v>
      </c>
      <c r="J59" s="243">
        <f>SUMIF(G9:G44,"PSDF",J9:J44)</f>
        <v>761.6</v>
      </c>
      <c r="K59" s="106"/>
      <c r="L59" s="449"/>
      <c r="M59" s="449"/>
      <c r="N59" s="113"/>
    </row>
    <row r="60" spans="1:14" ht="12.75" customHeight="1" x14ac:dyDescent="0.2">
      <c r="A60" s="441" t="s">
        <v>80</v>
      </c>
      <c r="B60" s="442"/>
      <c r="C60" s="442"/>
      <c r="D60" s="442"/>
      <c r="E60" s="442"/>
      <c r="F60" s="442"/>
      <c r="G60" s="442"/>
      <c r="H60" s="203">
        <f>SUMIF(G9:G42,"kt",H9:H42)</f>
        <v>1285.5</v>
      </c>
      <c r="I60" s="206">
        <f>SUMIF(G9:G42,"kt",I9:I42)</f>
        <v>1460.2</v>
      </c>
      <c r="J60" s="243">
        <f>SUMIF(G9:G42,"kt",J9:J42)</f>
        <v>108.5</v>
      </c>
      <c r="K60" s="106"/>
      <c r="L60" s="106"/>
      <c r="M60" s="106"/>
      <c r="N60" s="113"/>
    </row>
    <row r="61" spans="1:14" ht="13.5" thickBot="1" x14ac:dyDescent="0.25">
      <c r="A61" s="460" t="s">
        <v>17</v>
      </c>
      <c r="B61" s="461"/>
      <c r="C61" s="461"/>
      <c r="D61" s="461"/>
      <c r="E61" s="461"/>
      <c r="F61" s="461"/>
      <c r="G61" s="461"/>
      <c r="H61" s="204">
        <f>SUM(H51,H57)</f>
        <v>7809.5</v>
      </c>
      <c r="I61" s="207">
        <f t="shared" ref="I61" si="2">SUM(I51,I57)</f>
        <v>9045.7000000000007</v>
      </c>
      <c r="J61" s="244">
        <f>SUM(J51,J57)</f>
        <v>7666.3</v>
      </c>
      <c r="K61" s="107"/>
      <c r="L61" s="450"/>
      <c r="M61" s="450"/>
      <c r="N61" s="114"/>
    </row>
    <row r="62" spans="1:14" x14ac:dyDescent="0.2">
      <c r="A62" s="35"/>
      <c r="B62" s="34"/>
      <c r="C62" s="34"/>
      <c r="D62" s="34"/>
      <c r="E62" s="98"/>
    </row>
  </sheetData>
  <mergeCells count="120">
    <mergeCell ref="O42:O43"/>
    <mergeCell ref="A61:G61"/>
    <mergeCell ref="K39:K40"/>
    <mergeCell ref="A47:I47"/>
    <mergeCell ref="A48:I48"/>
    <mergeCell ref="O9:O13"/>
    <mergeCell ref="L61:M61"/>
    <mergeCell ref="L50:M50"/>
    <mergeCell ref="C44:G44"/>
    <mergeCell ref="K44:O44"/>
    <mergeCell ref="B45:G45"/>
    <mergeCell ref="K45:O45"/>
    <mergeCell ref="B46:G46"/>
    <mergeCell ref="K46:O46"/>
    <mergeCell ref="A50:G50"/>
    <mergeCell ref="A55:G55"/>
    <mergeCell ref="A56:G56"/>
    <mergeCell ref="D49:J49"/>
    <mergeCell ref="A60:G60"/>
    <mergeCell ref="A57:G57"/>
    <mergeCell ref="A58:G58"/>
    <mergeCell ref="A59:G59"/>
    <mergeCell ref="L51:M51"/>
    <mergeCell ref="O39:O41"/>
    <mergeCell ref="L52:M52"/>
    <mergeCell ref="L53:M53"/>
    <mergeCell ref="D39:D41"/>
    <mergeCell ref="E39:E41"/>
    <mergeCell ref="F39:F41"/>
    <mergeCell ref="A53:G53"/>
    <mergeCell ref="A52:G52"/>
    <mergeCell ref="A51:G51"/>
    <mergeCell ref="L59:M59"/>
    <mergeCell ref="L57:M57"/>
    <mergeCell ref="L58:M58"/>
    <mergeCell ref="L55:M55"/>
    <mergeCell ref="L56:M56"/>
    <mergeCell ref="A54:G54"/>
    <mergeCell ref="A42:A43"/>
    <mergeCell ref="B42:B43"/>
    <mergeCell ref="C42:C43"/>
    <mergeCell ref="D42:D43"/>
    <mergeCell ref="E42:E43"/>
    <mergeCell ref="F42:F43"/>
    <mergeCell ref="C37:G37"/>
    <mergeCell ref="K37:O37"/>
    <mergeCell ref="C38:O38"/>
    <mergeCell ref="A39:A41"/>
    <mergeCell ref="B39:B41"/>
    <mergeCell ref="C39:C41"/>
    <mergeCell ref="L30:L31"/>
    <mergeCell ref="M30:M31"/>
    <mergeCell ref="D35:D36"/>
    <mergeCell ref="E35:E36"/>
    <mergeCell ref="F35:F36"/>
    <mergeCell ref="K35:K36"/>
    <mergeCell ref="L35:L36"/>
    <mergeCell ref="D30:D34"/>
    <mergeCell ref="E30:E34"/>
    <mergeCell ref="F30:F34"/>
    <mergeCell ref="K30:K31"/>
    <mergeCell ref="M35:M36"/>
    <mergeCell ref="O35:O36"/>
    <mergeCell ref="O30:O32"/>
    <mergeCell ref="N39:N41"/>
    <mergeCell ref="E22:E23"/>
    <mergeCell ref="C24:G24"/>
    <mergeCell ref="K24:O24"/>
    <mergeCell ref="C25:O25"/>
    <mergeCell ref="D26:D29"/>
    <mergeCell ref="E26:E29"/>
    <mergeCell ref="F26:F29"/>
    <mergeCell ref="F17:F21"/>
    <mergeCell ref="K17:K18"/>
    <mergeCell ref="L17:L18"/>
    <mergeCell ref="M17:M18"/>
    <mergeCell ref="O17:O18"/>
    <mergeCell ref="K20:K21"/>
    <mergeCell ref="D22:D23"/>
    <mergeCell ref="N19:O21"/>
    <mergeCell ref="B9:B13"/>
    <mergeCell ref="C9:C13"/>
    <mergeCell ref="D9:D13"/>
    <mergeCell ref="E9:E13"/>
    <mergeCell ref="F9:F13"/>
    <mergeCell ref="K9:K13"/>
    <mergeCell ref="A17:A18"/>
    <mergeCell ref="B17:B18"/>
    <mergeCell ref="C17:C18"/>
    <mergeCell ref="D17:D21"/>
    <mergeCell ref="E17:E21"/>
    <mergeCell ref="C14:C16"/>
    <mergeCell ref="D14:D16"/>
    <mergeCell ref="E14:E16"/>
    <mergeCell ref="F14:F16"/>
    <mergeCell ref="K14:K16"/>
    <mergeCell ref="B7:O7"/>
    <mergeCell ref="N14:O16"/>
    <mergeCell ref="I5:I6"/>
    <mergeCell ref="J5:J6"/>
    <mergeCell ref="K4:M4"/>
    <mergeCell ref="N4:N6"/>
    <mergeCell ref="O4:O6"/>
    <mergeCell ref="A1:O1"/>
    <mergeCell ref="A2:O2"/>
    <mergeCell ref="A3:O3"/>
    <mergeCell ref="A4:A6"/>
    <mergeCell ref="B4:B6"/>
    <mergeCell ref="C4:C6"/>
    <mergeCell ref="D4:D6"/>
    <mergeCell ref="E4:E6"/>
    <mergeCell ref="L5:L6"/>
    <mergeCell ref="M5:M6"/>
    <mergeCell ref="K5:K6"/>
    <mergeCell ref="H5:H6"/>
    <mergeCell ref="F4:F6"/>
    <mergeCell ref="G4:G6"/>
    <mergeCell ref="H4:J4"/>
    <mergeCell ref="C8:O8"/>
    <mergeCell ref="A9:A13"/>
  </mergeCells>
  <printOptions horizontalCentered="1"/>
  <pageMargins left="0" right="0" top="0" bottom="0" header="0" footer="0.31496062992125984"/>
  <pageSetup paperSize="9" scale="95" orientation="landscape" r:id="rId1"/>
  <rowBreaks count="3" manualBreakCount="3">
    <brk id="16" max="14" man="1"/>
    <brk id="29" max="14" man="1"/>
    <brk id="4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D26" sqref="D26"/>
    </sheetView>
  </sheetViews>
  <sheetFormatPr defaultRowHeight="15.75" x14ac:dyDescent="0.25"/>
  <cols>
    <col min="1" max="1" width="22.7109375" style="85" customWidth="1"/>
    <col min="2" max="2" width="60.7109375" style="85" customWidth="1"/>
    <col min="3" max="16384" width="9.140625" style="85"/>
  </cols>
  <sheetData>
    <row r="1" spans="1:2" x14ac:dyDescent="0.25">
      <c r="A1" s="500" t="s">
        <v>68</v>
      </c>
      <c r="B1" s="500"/>
    </row>
    <row r="2" spans="1:2" ht="31.5" x14ac:dyDescent="0.25">
      <c r="A2" s="86" t="s">
        <v>4</v>
      </c>
      <c r="B2" s="87" t="s">
        <v>69</v>
      </c>
    </row>
    <row r="3" spans="1:2" x14ac:dyDescent="0.25">
      <c r="A3" s="86">
        <v>1</v>
      </c>
      <c r="B3" s="87" t="s">
        <v>70</v>
      </c>
    </row>
    <row r="4" spans="1:2" x14ac:dyDescent="0.25">
      <c r="A4" s="86">
        <v>2</v>
      </c>
      <c r="B4" s="87" t="s">
        <v>71</v>
      </c>
    </row>
    <row r="5" spans="1:2" x14ac:dyDescent="0.25">
      <c r="A5" s="86">
        <v>3</v>
      </c>
      <c r="B5" s="87" t="s">
        <v>72</v>
      </c>
    </row>
    <row r="6" spans="1:2" x14ac:dyDescent="0.25">
      <c r="A6" s="86">
        <v>4</v>
      </c>
      <c r="B6" s="87" t="s">
        <v>73</v>
      </c>
    </row>
    <row r="7" spans="1:2" x14ac:dyDescent="0.25">
      <c r="A7" s="86">
        <v>5</v>
      </c>
      <c r="B7" s="87" t="s">
        <v>74</v>
      </c>
    </row>
    <row r="8" spans="1:2" x14ac:dyDescent="0.25">
      <c r="A8" s="86">
        <v>6</v>
      </c>
      <c r="B8" s="87" t="s">
        <v>75</v>
      </c>
    </row>
    <row r="9" spans="1:2" ht="15.75" customHeight="1" x14ac:dyDescent="0.25"/>
    <row r="10" spans="1:2" ht="15.75" customHeight="1" x14ac:dyDescent="0.25">
      <c r="A10" s="501" t="s">
        <v>76</v>
      </c>
      <c r="B10" s="501"/>
    </row>
  </sheetData>
  <mergeCells count="2">
    <mergeCell ref="A1:B1"/>
    <mergeCell ref="A10: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3</vt:i4>
      </vt:variant>
    </vt:vector>
  </HeadingPairs>
  <TitlesOfParts>
    <vt:vector size="6" baseType="lpstr">
      <vt:lpstr>Aprašymas</vt:lpstr>
      <vt:lpstr>Priemonių suvestinė</vt:lpstr>
      <vt:lpstr>Asignavimų valdytojų kodai</vt:lpstr>
      <vt:lpstr>Aprašymas!Print_Area</vt:lpstr>
      <vt:lpstr>'Priemonių suvestinė'!Print_Area</vt:lpstr>
      <vt:lpstr>'Priemonių suvestinė'!Print_Titles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Virginija Palaimiene</cp:lastModifiedBy>
  <cp:lastPrinted>2014-03-14T08:21:17Z</cp:lastPrinted>
  <dcterms:created xsi:type="dcterms:W3CDTF">2007-07-27T10:32:34Z</dcterms:created>
  <dcterms:modified xsi:type="dcterms:W3CDTF">2014-04-01T12:57:30Z</dcterms:modified>
</cp:coreProperties>
</file>