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600" yWindow="255" windowWidth="11100" windowHeight="5835" tabRatio="684" activeTab="0"/>
  </bookViews>
  <sheets>
    <sheet name="APRASYMAS" sheetId="1" r:id="rId1"/>
    <sheet name="ATASKAITA" sheetId="2" r:id="rId2"/>
    <sheet name="KRITERIJAI" sheetId="3" r:id="rId3"/>
  </sheets>
  <externalReferences>
    <externalReference r:id="rId6"/>
  </externalReferences>
  <definedNames>
    <definedName name="_xlfn.BAHTTEXT" hidden="1">#NAME?</definedName>
    <definedName name="_xlnm.Print_Titles" localSheetId="1">'ATASKAITA'!$4:$6</definedName>
  </definedNames>
  <calcPr fullCalcOnLoad="1"/>
</workbook>
</file>

<file path=xl/sharedStrings.xml><?xml version="1.0" encoding="utf-8"?>
<sst xmlns="http://schemas.openxmlformats.org/spreadsheetml/2006/main" count="563" uniqueCount="263">
  <si>
    <t>1 TIKSLAS. Įgyvendinti Lietuvos Respublikos įstatymais ir norminiais teisės aktais numatytą socialinę politiką, teikiant piniginę socialinę paramą Klaipėdos miesto gyventojams</t>
  </si>
  <si>
    <t xml:space="preserve">01 Uždavinys. Užtikrinti socialinių (šalpos) pensijų  ir kompensacijų mokėjimą </t>
  </si>
  <si>
    <t>2 TIKSLAS. Teikti kokybiškas socialinės paslaugas įvairioms miesto gyventojų grupėms</t>
  </si>
  <si>
    <t>02 Uždavinys. Užtikrinti efektyvią BĮ Neįgaliųjų dienos užimtumo centro „Klaipėdos lakštutė“ veiklą</t>
  </si>
  <si>
    <t xml:space="preserve">01 Uždavinys. Užtikrinti efektyvią BĮ Klaipėdos miesto socialinės paramos centro veiklą </t>
  </si>
  <si>
    <t>03 Uždavinys. Užtikrinti efektyvią BĮ Klaipėdos miesto nakvynės namų veiklą</t>
  </si>
  <si>
    <t>04 Uždavinys. Užtikrinti efektyvią BĮ Klaipėdos m. globos namų veiklą</t>
  </si>
  <si>
    <t>05 Uždavinys. Užtikrinti efektyvią BĮ Klaipėdos vaiko krizių centro veiklą</t>
  </si>
  <si>
    <t>06 Uždavinys. Užtikrinti socialinių paslaugų įvairovę ir aprėptį, skatinant jų neinstitucinę plėtrą bendruomenėje</t>
  </si>
  <si>
    <t>07 Uždavinys. Plėtoti socialinę globą, pirmenybę teikiant alternatyvių ilgalaikei socialinei globai paslaugų ir infrastruktūros plėtrai</t>
  </si>
  <si>
    <t>3 TIKSLAS. Modernizuoti Klaipėdos miesto savivaldybės biudžetines įstaigas, teikiančias socialinės paramos paslaugas</t>
  </si>
  <si>
    <t xml:space="preserve">Faktiškai įvykdyta  </t>
  </si>
  <si>
    <t>Dalinai įvykdyta</t>
  </si>
  <si>
    <t>Neįvykdyta pagal planą</t>
  </si>
  <si>
    <r>
      <t xml:space="preserve">2008 M. KLAIPĖDOS MIESTO SAVIVALDYBĖS </t>
    </r>
    <r>
      <rPr>
        <b/>
        <sz val="12"/>
        <rFont val="Times New Roman"/>
        <family val="1"/>
      </rPr>
      <t xml:space="preserve">                         
SOCIALINĖS PARAMOS ĮGYVENDINIMO  </t>
    </r>
    <r>
      <rPr>
        <b/>
        <sz val="12"/>
        <rFont val="Times New Roman"/>
        <family val="1"/>
      </rPr>
      <t>PROGRAMOS (NR.12)</t>
    </r>
  </si>
  <si>
    <r>
      <t xml:space="preserve">Asignavimų valdytojai : </t>
    </r>
    <r>
      <rPr>
        <sz val="12"/>
        <rFont val="Times New Roman"/>
        <family val="1"/>
      </rPr>
      <t>Klaipėdos miesto savivaldybės administracija, BĮ Klaipėdos miesto socialinės paramos centras, BĮ Neįgaliųjų dienos užimtumo centras „Klaipėdos lakštutė“, BĮ Klaipėdos miesto nakvynės namai, BĮ Klaipėdos miesto globos namai, BĮ Klaipėdos miesto vaiko krizių centras</t>
    </r>
    <r>
      <rPr>
        <b/>
        <sz val="12"/>
        <rFont val="Times New Roman"/>
        <family val="1"/>
      </rPr>
      <t xml:space="preserve">
</t>
    </r>
  </si>
  <si>
    <r>
      <t>Programą vykdė:</t>
    </r>
    <r>
      <rPr>
        <sz val="12"/>
        <rFont val="Times New Roman"/>
        <family val="1"/>
      </rPr>
      <t xml:space="preserve"> Socialinio departamento Socialinės paramos skyrius, BĮ Klaipėdos miesto socialinės paramos centras, BĮ Neįgaliųjų dienos užimtumo centras „Klaipėdos lakštutė“, BĮ Klaipėdos miesto nakvynės namai, BĮ Klaipėdos miesto globos namai, BĮ Klaipėdos miesto šeimos ir vaiko gerovės centras, Miesto ūkio departamento Statybos ir infrastruktūros skyrius.</t>
    </r>
  </si>
  <si>
    <r>
      <t xml:space="preserve">Programoje 2008 m.  </t>
    </r>
    <r>
      <rPr>
        <sz val="12"/>
        <rFont val="Times New Roman"/>
        <family val="1"/>
      </rPr>
      <t>numatyta:</t>
    </r>
  </si>
  <si>
    <t>2008 m. planuota įvykdyti 47 priemones ( pagal maksimalius asignavimus). Faktiškai įvykdyta pagal planą 43 priemonės ( 91,5 proc.), dalinai įvykdyta 1 priemonė ( 2,1 proc. ), neįvykdyta pagal planą 3 priemonės  ( 6,4 proc.)</t>
  </si>
  <si>
    <t xml:space="preserve">Mažas pajamas gaunančių šeimų mokinių nemokamas maitinimas ir aprūpinimas mokinio reikmenimis </t>
  </si>
  <si>
    <t>Mokinių sk.</t>
  </si>
  <si>
    <t>Dienos socialinės globos paslaugų teikimas asmenims su psichine negalia dienos socialinės globos centre</t>
  </si>
  <si>
    <t>Dienos socialinę globą per mėn. gaunančių asmenų su psichine negalia skaičius dienos socialinės globos centre</t>
  </si>
  <si>
    <t>Dienos socialinės globos paslaugų teikimas vaikams su negalia dienos socialinės globos centre</t>
  </si>
  <si>
    <t>Dienos socialinę globą per mėn. gaunančių vaikų su  negalia skaičius dienos socialinės globos centre</t>
  </si>
  <si>
    <t>Medicininių paslaugų teikimas asmenims, kurie dėl kompleksinės negalios negali gyventi savarankiškai</t>
  </si>
  <si>
    <t>Vidutinis lovadienių skaičius per mėn. slaugos ligoninėje</t>
  </si>
  <si>
    <t>Ilgalaikės socialinės globos paslaugų teikimas grupiniuose gyvenimo namuose suaugusiems asmenims su negalia</t>
  </si>
  <si>
    <t>Ilgalaikės socialinės globos paslaugas gaunančių asmenų su negalia skaičius grupinio gyvenimo namuose</t>
  </si>
  <si>
    <t>Vidutiniškai per mėn. suteiktų konsultacijų skaičius moterims, patyrusioms smurtą</t>
  </si>
  <si>
    <t>Socialinė - darbinė reabilitacija rizikos grupės asmenims</t>
  </si>
  <si>
    <t>Vidutiniškai per mėn. suteiktų konsultacijų skaičius asmenims, susijusiems su prostitucijos problemomis</t>
  </si>
  <si>
    <t>Sociakultūrinės paslaugos, mažinant socialinę atskirtį ir aktyvinant bendruomenę</t>
  </si>
  <si>
    <t>Surengtų renginių skaičius</t>
  </si>
  <si>
    <t>Aplinkos pritaikymas neįgaliesiems ir išlaidų administravimas</t>
  </si>
  <si>
    <t>Dienos socialinės priežiūros paslauga Vaikų dienos centruose socialinės rizikos vaikams ir rizikos šeimų vaikams</t>
  </si>
  <si>
    <t>Vidutinis per mėn. paslaugą gaunančių socialinės rizikos vaikų skaičius dienos  centre</t>
  </si>
  <si>
    <t>Įsigyta inventoriaus įstaigos veiklai, vnt.</t>
  </si>
  <si>
    <t>Per mėnesį pamaitintų asmenų skaičius</t>
  </si>
  <si>
    <r>
      <t xml:space="preserve">Miesto gyventojų aprūpinimas techninės pagalbos priemonėmis                               </t>
    </r>
    <r>
      <rPr>
        <b/>
        <sz val="9"/>
        <rFont val="Times New Roman"/>
        <family val="1"/>
      </rPr>
      <t>(BĮ Klaipėdos miesto socialinės paramos centras</t>
    </r>
    <r>
      <rPr>
        <sz val="9"/>
        <rFont val="Times New Roman"/>
        <family val="1"/>
      </rPr>
      <t>)</t>
    </r>
  </si>
  <si>
    <t>Per metus išduotų techninės pagalbos priemonių skaičius</t>
  </si>
  <si>
    <r>
      <t xml:space="preserve">Prieglobstį gavusių užsieniečių integravimo į bendruomenės gyvenimą projekto įgyvedinimas </t>
    </r>
    <r>
      <rPr>
        <b/>
        <sz val="9"/>
        <rFont val="Times New Roman"/>
        <family val="1"/>
      </rPr>
      <t>(BĮ Klaipėdos miesto socialinės paramos centras)</t>
    </r>
  </si>
  <si>
    <t>Prieglobstį gavusių užsieniečių, skaičius</t>
  </si>
  <si>
    <t>Moterys, kurioms sudarytos sąlygos dalyvauti darbo rinkoje, sk.</t>
  </si>
  <si>
    <t>Priemonės pavadinimas</t>
  </si>
  <si>
    <t>Priemonės požymis</t>
  </si>
  <si>
    <t>Asignavimų valdytojo kodas</t>
  </si>
  <si>
    <t>Priemonės vykdytojo kodas</t>
  </si>
  <si>
    <t>Finansavimo šaltinis</t>
  </si>
  <si>
    <t>Uždavinio vertinimo kriterijaus</t>
  </si>
  <si>
    <t>pavadinimas</t>
  </si>
  <si>
    <t>01</t>
  </si>
  <si>
    <t>02</t>
  </si>
  <si>
    <t>03</t>
  </si>
  <si>
    <t>04</t>
  </si>
  <si>
    <t>Klientų skaičius</t>
  </si>
  <si>
    <t>05</t>
  </si>
  <si>
    <t>06</t>
  </si>
  <si>
    <t>07</t>
  </si>
  <si>
    <t>SB</t>
  </si>
  <si>
    <t>10</t>
  </si>
  <si>
    <t>08</t>
  </si>
  <si>
    <t>09</t>
  </si>
  <si>
    <t>NVO projektų, gaunančių dalinį finansavimą iš Savivaldybės biudžeto, skaičius</t>
  </si>
  <si>
    <t>11</t>
  </si>
  <si>
    <t>12</t>
  </si>
  <si>
    <t>Socialinės psichologinės pagalbos teikimas moterims, patyrusioms smurtą</t>
  </si>
  <si>
    <t>188710823</t>
  </si>
  <si>
    <t>Iš viso:</t>
  </si>
  <si>
    <t xml:space="preserve">Socialinės rizikos asmenų, gaunančių paslaugą, skaičius   </t>
  </si>
  <si>
    <t xml:space="preserve">Iš viso programai: </t>
  </si>
  <si>
    <t>4190493</t>
  </si>
  <si>
    <t>1.5.1</t>
  </si>
  <si>
    <t>Socialinių išmokų skaičius, tūkst.</t>
  </si>
  <si>
    <t>Socialinių pašalpų mokėjimas socialiai remtiniems asmenims</t>
  </si>
  <si>
    <t>1.5.1.</t>
  </si>
  <si>
    <t>SB(VB)</t>
  </si>
  <si>
    <t>Per metus išmokamų pašalpų skaičius</t>
  </si>
  <si>
    <t>4214302</t>
  </si>
  <si>
    <t>1.5.5.</t>
  </si>
  <si>
    <t>Etatų skaičius</t>
  </si>
  <si>
    <t>4195423</t>
  </si>
  <si>
    <t>1.5.4.</t>
  </si>
  <si>
    <t>SB(SP)</t>
  </si>
  <si>
    <t>4060326</t>
  </si>
  <si>
    <t>1.5.3.</t>
  </si>
  <si>
    <t>4183332</t>
  </si>
  <si>
    <t>1.5.2.</t>
  </si>
  <si>
    <t>Per mėnesį išmokamų pašalpų skaičius, tūkst.</t>
  </si>
  <si>
    <t>Vidutinis asmenų, kuriems išmokėta išmoka, skaičius per mėn., tūkst.</t>
  </si>
  <si>
    <t>Per mėnesį išmokamų pašalpų skaičius</t>
  </si>
  <si>
    <t>Nevyriausybinių organizacijų socialinių projektų dalinis rėmimas</t>
  </si>
  <si>
    <t xml:space="preserve">Socialinė ir psichologinė pagalba asmenims, susijusiems su prostitucijos problemomis </t>
  </si>
  <si>
    <t>Vietų skaičius vaikams laikinos priežiūros grupėje</t>
  </si>
  <si>
    <t>ES</t>
  </si>
  <si>
    <t>LRVB</t>
  </si>
  <si>
    <t>KT</t>
  </si>
  <si>
    <t>Vaikų, apgyvendintų apskrities pavaldumo globos institucijose per metus, sk.</t>
  </si>
  <si>
    <t>Pritaikytų būstų skaičius</t>
  </si>
  <si>
    <t xml:space="preserve">Labdarą gavusių asmenų skaičius </t>
  </si>
  <si>
    <t>13</t>
  </si>
  <si>
    <t>Transporto kompensacijų mokėjimas</t>
  </si>
  <si>
    <t>Finansavimo šaltiniai</t>
  </si>
  <si>
    <t>SAVIVALDYBĖS LĖŠOS</t>
  </si>
  <si>
    <r>
      <t xml:space="preserve">Valstybės biudžeto specialioji tikslinė dotacija </t>
    </r>
    <r>
      <rPr>
        <b/>
        <sz val="9"/>
        <rFont val="Times New Roman"/>
        <family val="1"/>
      </rPr>
      <t>SB(VB)</t>
    </r>
  </si>
  <si>
    <t>KITOS LĖŠOS</t>
  </si>
  <si>
    <r>
      <t xml:space="preserve">Kiti finansavimo šaltiniai </t>
    </r>
    <r>
      <rPr>
        <b/>
        <sz val="9"/>
        <rFont val="Times New Roman"/>
        <family val="1"/>
      </rPr>
      <t>Kt</t>
    </r>
  </si>
  <si>
    <t>PF</t>
  </si>
  <si>
    <t>P19</t>
  </si>
  <si>
    <r>
      <t xml:space="preserve">Kitos savivaldybės biudžeto lėšos </t>
    </r>
    <r>
      <rPr>
        <b/>
        <sz val="9"/>
        <rFont val="Times New Roman"/>
        <family val="1"/>
      </rPr>
      <t>SB</t>
    </r>
  </si>
  <si>
    <t>0</t>
  </si>
  <si>
    <r>
      <t xml:space="preserve">Specialiosios programos lėšos (pajamos už atsitiktines paslaugas) </t>
    </r>
    <r>
      <rPr>
        <b/>
        <sz val="9"/>
        <rFont val="Times New Roman"/>
        <family val="1"/>
      </rPr>
      <t>SB(SP)</t>
    </r>
  </si>
  <si>
    <r>
      <t>Valstybės biudžeto lėšos</t>
    </r>
    <r>
      <rPr>
        <b/>
        <sz val="9"/>
        <rFont val="Times New Roman"/>
        <family val="1"/>
      </rPr>
      <t xml:space="preserve"> LRVB</t>
    </r>
  </si>
  <si>
    <r>
      <t xml:space="preserve">Europos Sąjungos paramos lėšos </t>
    </r>
    <r>
      <rPr>
        <b/>
        <sz val="9"/>
        <rFont val="Times New Roman"/>
        <family val="1"/>
      </rPr>
      <t>ES</t>
    </r>
  </si>
  <si>
    <r>
      <t xml:space="preserve">Savivaldybės privatizavimo fondo lėšos </t>
    </r>
    <r>
      <rPr>
        <b/>
        <sz val="9"/>
        <rFont val="Times New Roman"/>
        <family val="1"/>
      </rPr>
      <t>PF</t>
    </r>
  </si>
  <si>
    <t>Parama nukentėjusiems asmenims (kompensacijos asmenims, patyrusiems žalą likviduojant Černobylio atominės elektrinės padarinius; ginkluoto pasipriešinimo (rezistencijos) dalyviams; užsienyje mirusių (žuvusių) Lietuvos Respublikos piliečių palaikams parvežti ir kt.)</t>
  </si>
  <si>
    <t>Paaiškinimas dėl nukrypimo nuo uždavinio vertinimo kriterijaus plano</t>
  </si>
  <si>
    <r>
      <t xml:space="preserve">Valstybės ir savivaldybės biudžeto tarpusavio atsiskaitymo lėšos </t>
    </r>
    <r>
      <rPr>
        <b/>
        <sz val="9"/>
        <rFont val="Times New Roman"/>
        <family val="1"/>
      </rPr>
      <t>SB(TA)</t>
    </r>
  </si>
  <si>
    <t>SB(TA)</t>
  </si>
  <si>
    <t>Asignavimai (tūkst. Lt)</t>
  </si>
  <si>
    <t>planuotos reikšmės</t>
  </si>
  <si>
    <t>faktinės reikšmės</t>
  </si>
  <si>
    <t xml:space="preserve">Išmokėta kompensacijų lengvatas gaunantiems keleiviams, tūkst. kel. </t>
  </si>
  <si>
    <t>Išmokėta kompensacijų moksleiviams, tūkst. moksl.</t>
  </si>
  <si>
    <t>Projekte dalyvaujančių  įstaigų sk.</t>
  </si>
  <si>
    <t>Vietų skaičius nakvynės namuose</t>
  </si>
  <si>
    <t>PRIEMONIŲ ĮGYVENDINIMO ATASKAITA</t>
  </si>
  <si>
    <r>
      <t>Įstaigos išlaikymas (darbuotojų samda, pastato eksploatacija, darbo sąlygų gerinimas)                                (</t>
    </r>
    <r>
      <rPr>
        <b/>
        <sz val="9"/>
        <rFont val="Times New Roman"/>
        <family val="1"/>
      </rPr>
      <t>BĮ Klaipėdos miesto socialinės paramos centras)</t>
    </r>
  </si>
  <si>
    <r>
      <t xml:space="preserve">Socialiai remtinų asmenų maitinimas labdaros valgykloje                                </t>
    </r>
    <r>
      <rPr>
        <b/>
        <sz val="9"/>
        <rFont val="Times New Roman"/>
        <family val="1"/>
      </rPr>
      <t>(BĮ Klaipėdos miesto socialinės paramos centras)</t>
    </r>
  </si>
  <si>
    <r>
      <t xml:space="preserve">Ilgai nedirbusių ir priešpensinio amžiaus moterų integravimo į darbo rinką projekto įgyvendinimas   </t>
    </r>
    <r>
      <rPr>
        <b/>
        <sz val="9"/>
        <rFont val="Times New Roman"/>
        <family val="1"/>
      </rPr>
      <t>(BĮ Klaipėdos miesto socialinės paramos centras)</t>
    </r>
  </si>
  <si>
    <r>
      <t>Įstaigos išlaikymas (darbuotojų samda, pastato eksploatacija, darbo sąlygų gerinimas)                              (</t>
    </r>
    <r>
      <rPr>
        <b/>
        <sz val="9"/>
        <rFont val="Times New Roman"/>
        <family val="1"/>
      </rPr>
      <t>BĮ Klaipėdos miesto nakvynės namai)</t>
    </r>
  </si>
  <si>
    <r>
      <t xml:space="preserve">Įstaigos išlaikymas (darbuotojų samda, pastato eksploatacija, darbo sąlygų gerinimas)                               </t>
    </r>
    <r>
      <rPr>
        <b/>
        <sz val="9"/>
        <rFont val="Times New Roman"/>
        <family val="1"/>
      </rPr>
      <t>(BĮ Klaipėdos miesto globos namai)</t>
    </r>
  </si>
  <si>
    <t>2.5</t>
  </si>
  <si>
    <t>1.5</t>
  </si>
  <si>
    <t>Programos priemonės kodas</t>
  </si>
  <si>
    <r>
      <t xml:space="preserve">Įstaigos išlaikymas (darbuotojų samda, pastato eksploatacija, darbo sąlygų gerinimas)                                         </t>
    </r>
    <r>
      <rPr>
        <b/>
        <sz val="9"/>
        <rFont val="Times New Roman"/>
        <family val="1"/>
      </rPr>
      <t>(BĮ Neįgaliųjų dienos užimtumo centras "Klaipėdos lakštutė")</t>
    </r>
  </si>
  <si>
    <t>Labdaros organizacijų, administruojančių Maisto iš intervencinių atsargų  tiekimo labiausiai nepasiturintiems asmenims programą, išlaidų dalinis apmokėjimas</t>
  </si>
  <si>
    <t>2008 m. panaudotos lėšos (kasinės išlaidos)</t>
  </si>
  <si>
    <t>2008 m. panaudotos lėšos (kasinės išlaidos), tūkst. Lt</t>
  </si>
  <si>
    <t>Šalpos išmokų ir transporto išlaidų bei specialiųjų lengvųjų automobilių įsigijimo išlaidų kompensacijų mokėjimas ir administravimas neįgaliesiems</t>
  </si>
  <si>
    <t xml:space="preserve"> Išmokų vaikams mokėjimas ir administravimas</t>
  </si>
  <si>
    <t>Būsto šildymo išlaidų ir išlaidų karštam, šaltam vandeniui kompensacijų išmokėjimas</t>
  </si>
  <si>
    <t>Lietuvos Respublikos kompensacijų nepriklausomybės gynėjams, nukentėjusiems nuo 1991 m. sausio 11-13 d. ir po to vykdytos SSRS agresijos, bei jų šeimoms įstatyme nustatymoms kompensacijoms teikti išmokėjimas</t>
  </si>
  <si>
    <t>Vidutinis asmenų, kuriems išmokėta išmoka, skaičius per mėn.</t>
  </si>
  <si>
    <t>Laidojimo pašalpų mokėjimas</t>
  </si>
  <si>
    <t>Socialinės išmokos socialiai pažeidžiamiems žmonėms</t>
  </si>
  <si>
    <t xml:space="preserve"> Globos (rūpybos) išmokų vaikams, apgyvendintiems valstybinėse vaikų globos institucijose, apmokėjimas</t>
  </si>
  <si>
    <t xml:space="preserve">Socialinės globos teikimo asmenims su sunkia negalia apmokėjimas </t>
  </si>
  <si>
    <t>Asmenų su sunkia negalia, kuriems teikiama globa skaičius</t>
  </si>
  <si>
    <t>Socialinės globos senyvo amžiaus asmenims, suaugusiems asmenims su negalia apgyvendintiems valstybinėse globos institucijose apmokėjimas</t>
  </si>
  <si>
    <t>Apgyvendintų apskrities pavaldumo globos institucijose asmenų per metus, sk.</t>
  </si>
  <si>
    <t>Pašalpų ir kompensacijų administravimas</t>
  </si>
  <si>
    <t>14</t>
  </si>
  <si>
    <t xml:space="preserve">Socialinės globos asmenims su sunkia negalia administravimas </t>
  </si>
  <si>
    <t>15</t>
  </si>
  <si>
    <t>Mokinių nemokamo maitinimo  mokyklose ir nevalst. mokyklose administravimas; nepasiturinčių šeimų mokinių gyvenančių sav. teritorijoje, aprūpinimo mokinio reikmenimis administravimas</t>
  </si>
  <si>
    <t>Nemokamą maitinimą gaunančių mokinių skaičius</t>
  </si>
  <si>
    <t>Aprūpintų mokymo reikmėmis mokinių skaičius</t>
  </si>
  <si>
    <t>16</t>
  </si>
  <si>
    <t>Patvirtinta KMT 2008-10-30 sprendimu Nr. T2-347</t>
  </si>
  <si>
    <t>Patvirtinta KMT 2008-10-30 sprendimu Nr. T2-347, tūkst. Lt</t>
  </si>
  <si>
    <t>Patvirtinta KMT 2008-02-14 sprendimais        Nr. T2-36, T2-37, tūkst. Lt</t>
  </si>
  <si>
    <t>Suorganizuota kūrybinė stovykla neįgaliesiems, sk</t>
  </si>
  <si>
    <t>Įsigyta kompiuterių ir programinės įrangos, vnt.</t>
  </si>
  <si>
    <t>Klientų skaičius su sunkia negalia</t>
  </si>
  <si>
    <t>Maitinamų asmenų skaičius</t>
  </si>
  <si>
    <t>Klientų su sunkia negalia skaičius</t>
  </si>
  <si>
    <t>Etatų skaičius, darbui su socialinės rizikos šeimomis</t>
  </si>
  <si>
    <t xml:space="preserve">Organizuota globėjų kursų </t>
  </si>
  <si>
    <t>Organizuota tėvystės įgūdžių formavimo užsiėmimų</t>
  </si>
  <si>
    <t>Dienos socialinės globos  centro steigimas pagyvenusiems, nesavarankiškiems žmonėms (Taikos pr. 76)</t>
  </si>
  <si>
    <t>Rekonstruota patalpų, m2</t>
  </si>
  <si>
    <t>Patalpų remontas, pritaikant BĮ Klaipėdos miesto vaiko krizių centro laikinai vaikų grupei bei vaikų dienos centrui socialinės rizikos vaikams (Debreceno 48)</t>
  </si>
  <si>
    <t xml:space="preserve">Parengta techninė dokumentacija </t>
  </si>
  <si>
    <t>Lifto projektavimo ir įrengimo darbų Telšių Marijos Taikos Karalienės Carito senelių namuose (Taikos pr. 25) dalinis rėmimas</t>
  </si>
  <si>
    <t>Dalinai paremti tik tie NVO projektai, kurie atitiko Savivaldybės tarybos 2006 m. liepos 27 d. sprendimu Nr. T2-258 patvirtintų Socialinių projektų rėmimo iš savivaldybės biudžeto lėšų nuostatų reikalavimus.</t>
  </si>
  <si>
    <r>
      <t xml:space="preserve">Įstaigos išlaikymas (darbuotojų samda, pastato eksploatacija, darbo sąlygų gerinimas)                            </t>
    </r>
    <r>
      <rPr>
        <b/>
        <sz val="9"/>
        <rFont val="Times New Roman"/>
        <family val="1"/>
      </rPr>
      <t>(BĮ Klaipėdos miesto šeimos ir vaiko gerovės centras)</t>
    </r>
  </si>
  <si>
    <r>
      <t xml:space="preserve">Globėjų ir tėvystės įgūdžių formavimo užsiėmimų organizavimas                                </t>
    </r>
    <r>
      <rPr>
        <b/>
        <sz val="9"/>
        <rFont val="Times New Roman"/>
        <family val="1"/>
      </rPr>
      <t>(BĮ Klaipėdos miesto šeimos ir vaiko gerovės centras)</t>
    </r>
  </si>
  <si>
    <t>Intervencijų į globėjų šeimas skaičius</t>
  </si>
  <si>
    <r>
      <t xml:space="preserve">Skurstančių ir socialinės rizikos asmenų aprūpinimas būtiniausiais daiktais  </t>
    </r>
    <r>
      <rPr>
        <b/>
        <sz val="9"/>
        <rFont val="Times New Roman"/>
        <family val="1"/>
      </rPr>
      <t>(BĮ Klaipėdos miesto socialinės paramos centras)</t>
    </r>
  </si>
  <si>
    <t xml:space="preserve">Nuo 2008-02-01 įsigaliojo nauja Valstybinių šalpos išmokų įstatymo redakcija. Šiame įstatyme praplėstos asmenų, turinčių teisę gauti šalpos pensiją ar tikslinę kompensaciją, kategorijos bei pensijų, slaugos ar priežiūros (pagalbos) išlaidų tikslinių kompensacijų dydžiai
 </t>
  </si>
  <si>
    <t>2008- 01-01 įsigaliojo Išmokų vaikams įstatymo nuostata, kad išmoka vaikui mokama iki jam sueis 18 metų, o šeimose, kuriose yra 3 ir daugiau vaikų - iki 24 m., jeigu jis mokosi mokymo įstaigos dieniniame skyriuje. Iki 2008m. Išmokos buvo mokamos vaikams iki 12 m.</t>
  </si>
  <si>
    <t>Pašalpos gavėjų skaičius buvo mažesnis nei planuota, bet išaugo išmokamos pašalpos dydis. Tam įtakos turėjo nuo 2008-01-01 ir 2008-08-01 padidėjęs VRP dydis (atitinkamai 285 Lt ir 350 Lt) bei nuo 2008-10-01, skaičiuojant pašalpos dydį, į asmens (šeimos) pajamas neįtraukiamos išmokos vaikui.</t>
  </si>
  <si>
    <t>Šildymo sezonui prasidėjus spalio 27 d. ir esant aukštesnei nei 2007 m. tuo pačiu laikotarpiu vidutinei paros temperatūrai, kompensacijų išmokėta mažiau nei planuota. Išaugo išmokamos kompensacijos dydis. Tam įtakos turėjo nuo 2008-01-01 ir 2008-08-01 padidėjęs VRP dydis (atitinkimai 285 Lt ir 350 Lt).</t>
  </si>
  <si>
    <t xml:space="preserve">Pagal vienkartinių pašalpų mokėjimo nuostatus, patvirtintus Klaipėdos miesto savivaldybės taryboje, skiriamos vienkartinės pašalpos dydis yra nuo 1 VRP- iki 1,5 VRP. Nors nuo 2008-01-01 ir 2008-08-01 padidėjo VRP dydis (atitinkimai 285 Lt ir 350 Lt), 2008 m. vienkartinėms pašalpoms ir įsiskolinimams už komunalinius patarnavimus skirta 200,0 tūkst. Lt mažiau nei 2007 m. Todėl vienkartines pašalpas gavo mažiau gavėjų. Iš 2008 m. skirtos sumos 111,4 tūkst.Lt arba 17.2 proc. sudarė pašalpos, kompensuojant įsiskolinimą už komunalinius patarnavimus. </t>
  </si>
  <si>
    <t xml:space="preserve">Pagal Klaipėdos apskrities viršininko administracijos patvirtintas kvotas, Klaipėdos miesto savivaldybei buvo skirtos 78 vietos globos namuose. 2008 m. gruodžio 31 d. vaikų globos namuose buvo apgyvendinti 25 vaikai. 2008 m. gruodžio 31 d. kreditinis įsiskolinimas- 92,1 tūkst.Lt, nes už 2008 m. gruodžio mėn. neapmokėtos sąskaitos (paraiškos pateiktos buhalterijai). </t>
  </si>
  <si>
    <t xml:space="preserve">Pagal Klaipėdos apskrities viršininko administracijos patvirtintas kvotas, Klaipėdos miesto savivaldybei buvo skirtos 105 vietos globos namuose. 2008 m. vidutinis per mėnesį valstybiniuose globos namuose gyvenančių asmenų skaičius - 57 asmenys, iš jų 22 su sunkia negalia. 2008 m. sausio 1 d.kreditinis įsiskolinimas- 75,6 tūkst. Lt, nes už 2008 m. gruodžio mėn. neapmokėtos sąskaitos (paraiškos pateiktos buhalterijai). </t>
  </si>
  <si>
    <t xml:space="preserve">Socialinė globa apmokėta  22 suaugusiems asmenims ir 18 vaikų su sunkia negalia. </t>
  </si>
  <si>
    <t xml:space="preserve">Dėl darbuotojų ligos liko nepanaudotos darbo užmokesčio fondui bei socialinio draudimo įmokoms planuotos lėšos.  </t>
  </si>
  <si>
    <t>Metų viduryje keitėsi darbuotojai, todėl kol vyko konkurso procedūros, darbo užmokesčiui ir socialinio draudimo įmokoms skirtos lėšos liko nepanaudotos</t>
  </si>
  <si>
    <t xml:space="preserve">2008 m. gruodžio 31 d. kreditinis įsiskolinimas- 38,1 tūkst.Lt, nes už 2008 m. gruodžio mėn. neapmokėtos sąskaitos (paraiškos pateiktos buhalterijai). </t>
  </si>
  <si>
    <t xml:space="preserve">Dienos socialinę globą vidutiniškai per mėn. gavo 18 vaikų su negalia ir 18 vaikų su sunkia negalia. 2008 m. gruodžio 31 d. kreditinis įsiskolinimas- 13,7 tūkst.Lt, nes už 2008 m. gruodžio mėn. neapmokėtos sąskaitos (paraiškos pateiktos buhalterijai). </t>
  </si>
  <si>
    <t xml:space="preserve">2008 m. gruodžio 31 d. kreditinis įsiskolinimas- 9,4 tūkst.Lt, nes už 2008 m. gruodžio mėn. neapmokėtos sąskaitos (paraiškos pateiktos buhalterijai). </t>
  </si>
  <si>
    <t xml:space="preserve">2008 m. gruodžio 31 d. kreditinis įsiskolinimas- 17,4 tūkst.Lt, nes už 2008 m. gruodžio mėn. neapmokėtos sąskaitos (paraiškos pateiktos buhalterijai). </t>
  </si>
  <si>
    <t xml:space="preserve">Moterims, patyrusioms smurtą teikiamos informavimo, konsultavimo, psichologo konsultacijos, laikinos nakvynės paslaugos. Teikiamų paslaugų įkainiai yra skirtingi. Per metus buvo teikiama daugiau pigesnių paslaugų. 2008 m. gruodžio 31 d. kreditinis įsiskolinimas- 20,0 tūkst.Lt, nes už 2008 m. gruodžio mėn. neapmokėtos sąskaitos (paraiškos pateiktos buhalterijai). </t>
  </si>
  <si>
    <t xml:space="preserve">Socialinės ir psichologinės pagalbos teikiamų paslaugų įkainiai yra skirtingi.Per metus buvo suteikta daugiau pigesnių paslaugų. 2008 m. gruodžio 31 d. kreditinis įsiskolinimas- 4,1 tūkst.Lt, nes už 2008 m. gruodžio mėn. neapmokėtos sąskaitos (paraiškos pateiktos buhalterijai). </t>
  </si>
  <si>
    <t>Užsitęsus viešųjų pirkimų procedūroms, paslauga pradėta teikti tik nuo birželio mėn.  2008 m. gruodžio 31 d. kreditinis įsiskolinimas- 30,7 tūkst.Lt, nes už 2008 m. gruodžio mėn. neapmokėtos sąskaitos (paraiškos pateiktos buhalterijai).</t>
  </si>
  <si>
    <t>Tarptautinės neįgaliųjų dienos minėjimo renginį suorganizavo BĮ Klaipėdos m. Žvejų kultūros rūmai. Dalis lėšų buvo panaudota kreditiniam įsisikolinimui padengti už 2007 m. gruodžio mėn. sąskaitą.</t>
  </si>
  <si>
    <t xml:space="preserve">Per 2008 m., pritaikant aplinką neįgaliesiems, įrengti 9 keltuvai, 1 pandusas, 1 bute atlikti vidaus apdailos darbai. Etatų išlaikymui lėšos nebuvo panaudotos. 2008 m. gruodžio 31 d. kreditinis įsiskolinimas- 71,4 tūkst.Lt, nes už 2008 m. gruodžio mėn. neapmokėtos sąskaitos (paraiškos pateiktos buhalterijai). </t>
  </si>
  <si>
    <t>Įstaiga persikėlė į naujas patalpas adresu Taikos pr. 76. Metų pabaigoje perskirsčius valstybės tikslinės dotacijos lėšas, įstaiga įsigijo 1 automobilį, 6 baldų komplektus, žaliuzes ir kt. ilgalaikio turto.</t>
  </si>
  <si>
    <t>Maisto produktus pagal intervencinių atsargų tiekimo labiausiai nepasiturintiems asmenims programą dalino Telšių vyskupijos Taikos Karalienės parapijos Carito savanoriai.</t>
  </si>
  <si>
    <t>2008 m. gruodžio 31 d. maitinimo paslaugoms gauti papildomai įrašyta 118 klientų.</t>
  </si>
  <si>
    <t>Iš miesto gyventojų techninės pagalbos priemonėms gauti per 2008 metus priimti 1286 prašymai. Iš techninės pagalbos priemonių centro negavus priemonių, eilėje įrašyti 246 klientai.</t>
  </si>
  <si>
    <t>Projekto įgyvendinimo veiklose dalyvavo daugiau asmenų, nes į projekto veiklą buvo įtraukti prieglobstį gavę užsieniečiai, gyvenantys Kaune.</t>
  </si>
  <si>
    <t xml:space="preserve">Įstaigoje nebuvo teikiamos dienos socialinės globos paslaugos, todėl 4,24 etato buvo  neužimti. </t>
  </si>
  <si>
    <t>Dienos socialinės globos paslaugas įstaigoje gauna 28 asmenys; socialinės priežiūros paslaugos namuose teikiamos 38 asmenims su psichine negalia.</t>
  </si>
  <si>
    <t xml:space="preserve">2008 m. gruodžio 31 d. kreditinis įsiskolinimas- 40,6 tūkst.Lt, nes už 2008 m. gruodžio mėn. neapmokėtos sąskaitos (paraiškos pateiktos buhalterijai). </t>
  </si>
  <si>
    <t>Susidarius didesniam globėjų (rūpintojų / įvaikintojų) skaičiui, papildomai kursai organizuoti dar vienai grupei</t>
  </si>
  <si>
    <t xml:space="preserve">Vidutiniškai kiekvieną dieną laikinoje vaikų grupėje buvo apie 14 vaikų. Iš viso faktinis  intervencijų į šeimas skaičius-10340, iš jų intervencijų į globėjų šeimas- 418.                                                                                              2008 m. gruodžio 31 d. kreditinis įsiskolinimas- 25,9 tūkst.Lt, nes už 2008 m. gruodžio mėn. neapmokėtos sąskaitos (paraiškos pateiktos buhalterijai). </t>
  </si>
  <si>
    <t>2008 m. darbai nebuvo vykdomi. 2009-01-29 pasirašyta projektavimo paslaugų sutartis Nr. J12-11. Sutarties objektas – pastato Debreceno g. 48 negyvenamų patalpų kapitalinio remonto, pritaikant patalpas vaiko laikinosios globos grupės ir vaiko dienos centro reikmėms, techninio darbo projekto parengimo paslaugos. Projektavimo paslaugų teikimo pabaiga – 2009 m. birželio 20 d.</t>
  </si>
  <si>
    <t xml:space="preserve">Taikos pr. 76 1-ame aukšte esančias patalpas (349,8 kv. m.) Valstybinė komisija priėmė 2008-07-01. Čia administruojamos, organizuojamos ir teikiamos bendrosios ir specialiosios socialinės priežiūros paslaugos. Klaipėdos miesto savivaldybės 2008 m. liepos 31 d. sprendimu Nr. T2-288 BĮ Klaipėdos miesto socialinės paramos centrui perduotos valdyti, naudoti ir disponuoti patikėjimo teise Klaipėdos miesto savivaldybei nuosavybės teise priklausančios 338,82 kv. m  negyvenamosios patalpos Taikos pr. 76.
</t>
  </si>
  <si>
    <t xml:space="preserve">Telšių Marijos Taikos Karalienės Carito senelių namuose (Taikos pr. 25) 2008 m. baigtas montuoti liftas. Dalį lėšų skyrė Socialinės apsaugos ir darbo ministerija iš Socialinių paslaugų infrastruktūros plėtros programos. </t>
  </si>
  <si>
    <t xml:space="preserve">Dotuojamų mašrutų skaičius </t>
  </si>
  <si>
    <t>2008 m. sausio 1 d.kreditinis įsiskolinimas- 7,3 tūkst. Lt.</t>
  </si>
  <si>
    <t>Institucijos strateginio tikslo kodas, programos kodas</t>
  </si>
  <si>
    <t>Vertinimo kriterijus</t>
  </si>
  <si>
    <t>Vertinimo kriterijaus kodas</t>
  </si>
  <si>
    <t>Metinis planas</t>
  </si>
  <si>
    <t>Įvykdyta</t>
  </si>
  <si>
    <t>Metinio plano įvykdymas proc.</t>
  </si>
  <si>
    <t>Pavadinimas</t>
  </si>
  <si>
    <t>Mato vienetas</t>
  </si>
  <si>
    <t>04.12</t>
  </si>
  <si>
    <t>Efekto:</t>
  </si>
  <si>
    <t>Klaipėdos mieste faktiškai teikiamų socialinės globos paslaugų asmens namuose ir institucijoje atitikimas LR Socialinės apsaugos ir darbo ministerijos patvirtintiems Socialinių paslaugų išvystymo normatyvams, proc.</t>
  </si>
  <si>
    <t>E-12-01</t>
  </si>
  <si>
    <t>Rezultato:</t>
  </si>
  <si>
    <t>1. Socialines paslaugas namuose gaunančių asmenų skaičiaus dalis, nuo viso socialinių paslaugų gavėjų skaičiaus (proc.)</t>
  </si>
  <si>
    <t>R-12-01-01</t>
  </si>
  <si>
    <t>2.  Patenkintų prašymų apsigyventi Savivaldybės socialinės globos įstaigose dalis, palyginti su visais gautais prašymais (proc.)</t>
  </si>
  <si>
    <t>R-12-01-02</t>
  </si>
  <si>
    <t>3. Vietų skaičiaus stacionariose socialinių paslaugų įstaigose santykis su vietų skaičiumi (maksimaliu lankytojų skaičiumi per diena) nestacionariose socialinių paslaugų įstaigose</t>
  </si>
  <si>
    <t>R-12-01-03</t>
  </si>
  <si>
    <t>Produkto:</t>
  </si>
  <si>
    <t xml:space="preserve">1. Socialinių iniciatyvų projektų, gaunančių paramą iš savivaldybės biudžeto, skaičius </t>
  </si>
  <si>
    <t>P-12-01-01-01</t>
  </si>
  <si>
    <t xml:space="preserve">2. Pritaikytų būstų skaičius neįgaliesiems </t>
  </si>
  <si>
    <t>P-12-01-01-02</t>
  </si>
  <si>
    <t xml:space="preserve">3. Dienos socialinę globą per mėn. gaunančių asmenų su psichine negalia skaičius dienos socialinės globos centre </t>
  </si>
  <si>
    <t>P-12-01-01-03</t>
  </si>
  <si>
    <t xml:space="preserve">4. Dienos socialinę globą per mėn. gaunančių vaikų su  negalia skaičius dienos socialinės globos centre </t>
  </si>
  <si>
    <t>P-12-01-01-04</t>
  </si>
  <si>
    <t xml:space="preserve">5. Vidutinis lovadienių skaičius per mėn. slaugos ligoninėje </t>
  </si>
  <si>
    <t>P-12-01-01-05</t>
  </si>
  <si>
    <t xml:space="preserve">6. Ilgalaikės socialinės globos paslaugas gaunančių asmenų su negalia skaičius grupinio gyvenimo namuose </t>
  </si>
  <si>
    <t>P-12-01-01-06</t>
  </si>
  <si>
    <t xml:space="preserve">7. Vidutiniškai per mėn. suteiktų konsultacijų skaičius moterims, patyrusioms smurtą </t>
  </si>
  <si>
    <t>P-12-01-01-07</t>
  </si>
  <si>
    <t>8. Socialinės rizikos asmenų, gaunančių socialines paslaugas, skaičius</t>
  </si>
  <si>
    <t>P-12-01-01-08</t>
  </si>
  <si>
    <t>01 Užtikrinti, kad pastatų būklė atitiktų socialinės paramos paslaugų įstaigoms keliamus reikalavimus.</t>
  </si>
  <si>
    <r>
      <t xml:space="preserve">2008 M. KLAIPĖDOS MIESTO SAVIVALDYBĖS </t>
    </r>
    <r>
      <rPr>
        <b/>
        <sz val="11"/>
        <rFont val="Times New Roman"/>
        <family val="1"/>
      </rPr>
      <t xml:space="preserve">                         
SOCIALINĖS PARAMOS ĮGYVENDINIMO PROGRAMOS (NR.12)</t>
    </r>
  </si>
  <si>
    <t>Patvirtinta KMT 2008-02-14 sprendimais Nr. T2-36, T2-37</t>
  </si>
  <si>
    <t>Savivaldybei pateikus paraišką, Finansų ministerija perveda lėšas, skirtas piliečių pervežimo į Lietuvos Respubliką išlaidoms padengti. Nutarimu numatyta, kad šios lėšos neturi viršyti 54 MGL (7020 Lt) (iki 2008-01-01 ši suma negalėjo viršyti 32 MGL (4160 Lt)).</t>
  </si>
  <si>
    <t>Klaipėdos miesto savivaldybės tarybos 2008 m. balandžio 4 d. sprendimu Nr. T2-127 „Dėl Klaipėdos miesto savivaldybės tarybos 2008 m. vasario 28 d. sprendimo Nr. T2-44 „Dėl keleivių vežimo kainų patvirtinimo“ pakeitimo" patvirtintos didesnės vietinio (miesto) susisiekimo autobusų bilietų kainos. Todėl 2008-12-31 susidarė kreditinis įsiskolinimas 1467,8 tūkst. Lt ir išmokėta mažiau kompensacijų lengvatas gaunantiems keleiviams.</t>
  </si>
  <si>
    <t>2008 m. sausio 1 d. kreditinis įsiskolinimas - 18,5 tūkst. Lt, nes už 2008 m. gruodžio mėn. neapmokėtos sąskaitos (paraiškos pateiktos buhalterijai).</t>
  </si>
  <si>
    <t xml:space="preserve"> 2008 m. nuo rugsėjo 1 d. nemokamas maitinimas, skirtas  8526 vaikams:
 priešmokyklinių grupių - 1444 vaikams; 1-4 klasių - 6375 mokiniams; 5-12 klasių -707 mokiniams. Kadangi nuo 2008-07-01 planuoti etatai užpildyti vėliau, o ne nuo 2008-07-01, todėl liko nepanaudotos administravimui skirtos lėšos.</t>
  </si>
  <si>
    <t>4.9 tūkst.Lt kreditorinis įsiskolinimas, nes 2008 m. gruodžio mėn. negautas finansavimas (paraiškos pateiktos); Savivaldybės administracijos patvirtintos komisijos sprendimu buvo nusiųsta mažiau rizikos grupės asmenų socialinei-darbinei reabilitacijai.</t>
  </si>
  <si>
    <t>Nuo 2008-09-01 paslauga neteikiama, nes įstaiga išsikėlė į naujas patalpas Taikos pr. 76. Patalpose nėra įrengto sandėlio.</t>
  </si>
  <si>
    <r>
      <t xml:space="preserve">Socialinių įstaigų darbuotojų kvalifikacijos kėlimo projekto įgyvendinimas </t>
    </r>
    <r>
      <rPr>
        <b/>
        <sz val="9"/>
        <rFont val="Times New Roman"/>
        <family val="1"/>
      </rPr>
      <t>(BĮ Klaipėdos miesto socialinės paramos centras)</t>
    </r>
  </si>
  <si>
    <t>VERTINIMO KRITERIJŲ ĮVYKDYMAS</t>
  </si>
  <si>
    <t>PRIEMONIŲ, IŠLAIDŲ IR VERTINIMO KRITERIJŲ SUVESTINĖ</t>
  </si>
  <si>
    <t>Finansavimo šaltinių suvestinė</t>
  </si>
</sst>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0.000"/>
    <numFmt numFmtId="177" formatCode="&quot;Taip&quot;;&quot;Taip&quot;;&quot;Ne&quot;"/>
    <numFmt numFmtId="178" formatCode="&quot;Teisinga&quot;;&quot;Teisinga&quot;;&quot;Klaidinga&quot;"/>
    <numFmt numFmtId="179" formatCode="[$€-2]\ ###,000_);[Red]\([$€-2]\ ###,000\)"/>
    <numFmt numFmtId="180" formatCode="[$-427]yyyy\ &quot;m.&quot;\ mmmm\ d\ &quot;d.&quot;"/>
  </numFmts>
  <fonts count="62">
    <font>
      <sz val="10"/>
      <name val="Arial"/>
      <family val="0"/>
    </font>
    <font>
      <b/>
      <sz val="9"/>
      <name val="Times New Roman"/>
      <family val="1"/>
    </font>
    <font>
      <sz val="8"/>
      <name val="Times New Roman"/>
      <family val="1"/>
    </font>
    <font>
      <u val="single"/>
      <sz val="10"/>
      <color indexed="12"/>
      <name val="Arial"/>
      <family val="0"/>
    </font>
    <font>
      <u val="single"/>
      <sz val="10"/>
      <color indexed="36"/>
      <name val="Arial"/>
      <family val="0"/>
    </font>
    <font>
      <sz val="9"/>
      <name val="Times New Roman"/>
      <family val="1"/>
    </font>
    <font>
      <sz val="9"/>
      <name val="Arial"/>
      <family val="0"/>
    </font>
    <font>
      <b/>
      <sz val="9"/>
      <name val="Arial"/>
      <family val="0"/>
    </font>
    <font>
      <sz val="8"/>
      <name val="Arial"/>
      <family val="0"/>
    </font>
    <font>
      <b/>
      <sz val="11"/>
      <name val="Times New Roman"/>
      <family val="1"/>
    </font>
    <font>
      <sz val="11"/>
      <name val="Arial"/>
      <family val="0"/>
    </font>
    <font>
      <sz val="11"/>
      <name val="Times New Roman"/>
      <family val="1"/>
    </font>
    <font>
      <b/>
      <sz val="8"/>
      <name val="Times New Roman Baltic"/>
      <family val="1"/>
    </font>
    <font>
      <sz val="10"/>
      <name val="TimesLT"/>
      <family val="0"/>
    </font>
    <font>
      <b/>
      <sz val="10"/>
      <name val="Times New Roman Baltic"/>
      <family val="1"/>
    </font>
    <font>
      <sz val="10"/>
      <name val="Times New Roman Baltic"/>
      <family val="1"/>
    </font>
    <font>
      <b/>
      <sz val="11"/>
      <name val="Times New Roman Baltic"/>
      <family val="1"/>
    </font>
    <font>
      <b/>
      <sz val="9"/>
      <name val="Times New Roman Baltic"/>
      <family val="1"/>
    </font>
    <font>
      <sz val="10"/>
      <name val="Times New Roman"/>
      <family val="1"/>
    </font>
    <font>
      <b/>
      <sz val="10"/>
      <name val="Times New Roman"/>
      <family val="1"/>
    </font>
    <font>
      <sz val="12"/>
      <name val="Times New Roman"/>
      <family val="1"/>
    </font>
    <font>
      <b/>
      <sz val="12"/>
      <name val="Times New Roman"/>
      <family val="1"/>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2"/>
      <color indexed="8"/>
      <name val="Times New Roman"/>
      <family val="0"/>
    </font>
    <font>
      <sz val="2"/>
      <color indexed="8"/>
      <name val="Times New Roman"/>
      <family val="0"/>
    </font>
    <font>
      <sz val="2.5"/>
      <color indexed="8"/>
      <name val="Times New Roman"/>
      <family val="0"/>
    </font>
    <font>
      <sz val="1.8"/>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s>
  <borders count="7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thin"/>
      <bottom>
        <color indexed="63"/>
      </bottom>
    </border>
    <border>
      <left style="medium"/>
      <right style="thin"/>
      <top>
        <color indexed="63"/>
      </top>
      <bottom style="thin"/>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thin"/>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0" borderId="0" applyNumberFormat="0" applyBorder="0" applyAlignment="0" applyProtection="0"/>
    <xf numFmtId="0" fontId="52" fillId="21" borderId="0" applyNumberFormat="0" applyBorder="0" applyAlignment="0" applyProtection="0"/>
    <xf numFmtId="0" fontId="3" fillId="0" borderId="0" applyNumberFormat="0" applyFill="0" applyBorder="0" applyAlignment="0" applyProtection="0"/>
    <xf numFmtId="0" fontId="53" fillId="22" borderId="4" applyNumberFormat="0" applyAlignment="0" applyProtection="0"/>
    <xf numFmtId="0" fontId="54" fillId="0" borderId="0" applyNumberFormat="0" applyFill="0" applyBorder="0" applyAlignment="0" applyProtection="0"/>
    <xf numFmtId="0" fontId="5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13" fillId="0" borderId="0">
      <alignment/>
      <protection/>
    </xf>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6" applyNumberFormat="0" applyFon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22" borderId="5"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84">
    <xf numFmtId="0" fontId="0" fillId="0" borderId="0" xfId="0" applyAlignment="1">
      <alignment/>
    </xf>
    <xf numFmtId="0" fontId="2" fillId="0" borderId="0" xfId="0" applyFont="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0" xfId="0" applyFont="1" applyFill="1" applyAlignment="1">
      <alignment vertical="top"/>
    </xf>
    <xf numFmtId="172" fontId="5" fillId="33" borderId="11" xfId="0" applyNumberFormat="1" applyFont="1" applyFill="1" applyBorder="1" applyAlignment="1">
      <alignment horizontal="center" vertical="top"/>
    </xf>
    <xf numFmtId="0" fontId="2" fillId="0" borderId="0" xfId="0" applyFont="1" applyAlignment="1">
      <alignment horizontal="right" vertical="top"/>
    </xf>
    <xf numFmtId="0" fontId="5" fillId="0" borderId="0" xfId="0" applyFont="1" applyAlignment="1">
      <alignment vertical="top"/>
    </xf>
    <xf numFmtId="172" fontId="5" fillId="0" borderId="0" xfId="0" applyNumberFormat="1" applyFont="1" applyAlignment="1">
      <alignment vertical="top"/>
    </xf>
    <xf numFmtId="0" fontId="5" fillId="0" borderId="12" xfId="0" applyFont="1" applyFill="1" applyBorder="1" applyAlignment="1">
      <alignment horizontal="center" vertical="top"/>
    </xf>
    <xf numFmtId="0" fontId="5" fillId="33" borderId="11" xfId="0" applyFont="1" applyFill="1" applyBorder="1" applyAlignment="1">
      <alignment horizontal="center" vertical="top"/>
    </xf>
    <xf numFmtId="0" fontId="5" fillId="33" borderId="13" xfId="0" applyFont="1" applyFill="1" applyBorder="1" applyAlignment="1">
      <alignment horizontal="center" vertical="top" wrapText="1"/>
    </xf>
    <xf numFmtId="0" fontId="5" fillId="33" borderId="12" xfId="0" applyFont="1" applyFill="1" applyBorder="1" applyAlignment="1">
      <alignment horizontal="center" vertical="top"/>
    </xf>
    <xf numFmtId="172" fontId="5" fillId="33" borderId="14" xfId="0" applyNumberFormat="1" applyFont="1" applyFill="1" applyBorder="1" applyAlignment="1">
      <alignment horizontal="center" vertical="top"/>
    </xf>
    <xf numFmtId="172" fontId="5" fillId="33" borderId="13" xfId="0" applyNumberFormat="1" applyFont="1" applyFill="1" applyBorder="1" applyAlignment="1">
      <alignment horizontal="center" vertical="top"/>
    </xf>
    <xf numFmtId="172" fontId="5" fillId="33" borderId="13" xfId="0" applyNumberFormat="1" applyFont="1" applyFill="1" applyBorder="1" applyAlignment="1">
      <alignment horizontal="center" vertical="top" wrapText="1"/>
    </xf>
    <xf numFmtId="172" fontId="5" fillId="33" borderId="12" xfId="0" applyNumberFormat="1" applyFont="1" applyFill="1" applyBorder="1" applyAlignment="1">
      <alignment horizontal="center" vertical="top"/>
    </xf>
    <xf numFmtId="172" fontId="1" fillId="33" borderId="15" xfId="0" applyNumberFormat="1" applyFont="1" applyFill="1" applyBorder="1" applyAlignment="1">
      <alignment horizontal="center" vertical="top"/>
    </xf>
    <xf numFmtId="0" fontId="1" fillId="33" borderId="15" xfId="0" applyFont="1" applyFill="1" applyBorder="1" applyAlignment="1">
      <alignment horizontal="center" vertical="top" wrapText="1"/>
    </xf>
    <xf numFmtId="172" fontId="5" fillId="33" borderId="16" xfId="0" applyNumberFormat="1" applyFont="1" applyFill="1" applyBorder="1" applyAlignment="1">
      <alignment horizontal="center" vertical="top"/>
    </xf>
    <xf numFmtId="0" fontId="1" fillId="33" borderId="17" xfId="0" applyFont="1" applyFill="1" applyBorder="1" applyAlignment="1">
      <alignment horizontal="center" vertical="top" wrapText="1"/>
    </xf>
    <xf numFmtId="172" fontId="1" fillId="33" borderId="17" xfId="0" applyNumberFormat="1" applyFont="1" applyFill="1" applyBorder="1" applyAlignment="1">
      <alignment horizontal="center" vertical="top"/>
    </xf>
    <xf numFmtId="0" fontId="5" fillId="33" borderId="11" xfId="0" applyFont="1" applyFill="1" applyBorder="1" applyAlignment="1">
      <alignment horizontal="center" vertical="top" wrapText="1"/>
    </xf>
    <xf numFmtId="172" fontId="5" fillId="33" borderId="11" xfId="0" applyNumberFormat="1" applyFont="1" applyFill="1" applyBorder="1" applyAlignment="1">
      <alignment horizontal="center" vertical="top" wrapText="1"/>
    </xf>
    <xf numFmtId="172" fontId="5" fillId="33" borderId="12" xfId="0" applyNumberFormat="1" applyFont="1" applyFill="1" applyBorder="1" applyAlignment="1">
      <alignment horizontal="center" vertical="top" wrapText="1"/>
    </xf>
    <xf numFmtId="0" fontId="5" fillId="33" borderId="12" xfId="0" applyFont="1" applyFill="1" applyBorder="1" applyAlignment="1">
      <alignment horizontal="center" vertical="top" wrapText="1"/>
    </xf>
    <xf numFmtId="0" fontId="1" fillId="33" borderId="17" xfId="0" applyFont="1" applyFill="1" applyBorder="1" applyAlignment="1">
      <alignment horizontal="center" vertical="top" wrapText="1"/>
    </xf>
    <xf numFmtId="0" fontId="5" fillId="33" borderId="11" xfId="0" applyFont="1" applyFill="1" applyBorder="1" applyAlignment="1">
      <alignment horizontal="center" vertical="top"/>
    </xf>
    <xf numFmtId="0" fontId="5" fillId="33" borderId="13" xfId="0" applyFont="1" applyFill="1" applyBorder="1" applyAlignment="1">
      <alignment vertical="top"/>
    </xf>
    <xf numFmtId="0" fontId="5" fillId="33" borderId="12" xfId="0" applyFont="1" applyFill="1" applyBorder="1" applyAlignment="1">
      <alignment horizontal="center" vertical="top"/>
    </xf>
    <xf numFmtId="0" fontId="5" fillId="33" borderId="16" xfId="0" applyFont="1" applyFill="1" applyBorder="1" applyAlignment="1">
      <alignment horizontal="center" vertical="top" wrapText="1"/>
    </xf>
    <xf numFmtId="0" fontId="1" fillId="33" borderId="15" xfId="0" applyFont="1" applyFill="1" applyBorder="1" applyAlignment="1">
      <alignment horizontal="center" vertical="top" wrapText="1"/>
    </xf>
    <xf numFmtId="172" fontId="1" fillId="33" borderId="15" xfId="0" applyNumberFormat="1" applyFont="1" applyFill="1" applyBorder="1" applyAlignment="1">
      <alignment horizontal="center" vertical="center"/>
    </xf>
    <xf numFmtId="0" fontId="6" fillId="33" borderId="14" xfId="0" applyFont="1" applyFill="1" applyBorder="1" applyAlignment="1">
      <alignment horizontal="center" vertical="top" wrapText="1"/>
    </xf>
    <xf numFmtId="0" fontId="5" fillId="33" borderId="13" xfId="0" applyFont="1" applyFill="1" applyBorder="1" applyAlignment="1">
      <alignment horizontal="center" vertical="top"/>
    </xf>
    <xf numFmtId="0" fontId="1" fillId="33" borderId="17" xfId="0" applyFont="1" applyFill="1" applyBorder="1" applyAlignment="1">
      <alignment horizontal="right" vertical="top" wrapText="1"/>
    </xf>
    <xf numFmtId="0" fontId="5" fillId="33" borderId="13" xfId="0" applyFont="1" applyFill="1" applyBorder="1" applyAlignment="1">
      <alignment horizontal="center" vertical="top"/>
    </xf>
    <xf numFmtId="0" fontId="5" fillId="33" borderId="16" xfId="0" applyFont="1" applyFill="1" applyBorder="1" applyAlignment="1">
      <alignment horizontal="center" vertical="top"/>
    </xf>
    <xf numFmtId="0" fontId="5" fillId="34" borderId="18" xfId="0" applyFont="1" applyFill="1" applyBorder="1" applyAlignment="1">
      <alignment horizontal="center" vertical="top" wrapText="1"/>
    </xf>
    <xf numFmtId="0" fontId="5" fillId="34" borderId="19" xfId="0" applyFont="1" applyFill="1" applyBorder="1" applyAlignment="1">
      <alignment vertical="top"/>
    </xf>
    <xf numFmtId="172" fontId="1" fillId="34" borderId="20" xfId="0" applyNumberFormat="1" applyFont="1" applyFill="1" applyBorder="1" applyAlignment="1">
      <alignment horizont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3" xfId="0" applyFont="1" applyFill="1" applyBorder="1" applyAlignment="1">
      <alignment horizontal="center" vertical="top"/>
    </xf>
    <xf numFmtId="0" fontId="5" fillId="0" borderId="17" xfId="0" applyFont="1" applyFill="1" applyBorder="1" applyAlignment="1">
      <alignment horizontal="center" vertical="top"/>
    </xf>
    <xf numFmtId="172"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0" fontId="6" fillId="0" borderId="17" xfId="0" applyFont="1" applyFill="1" applyBorder="1" applyAlignment="1">
      <alignment horizontal="left" vertical="top"/>
    </xf>
    <xf numFmtId="0" fontId="5" fillId="0" borderId="11" xfId="0" applyFont="1" applyFill="1" applyBorder="1" applyAlignment="1">
      <alignment vertical="top" wrapText="1"/>
    </xf>
    <xf numFmtId="0" fontId="6" fillId="0" borderId="17" xfId="0" applyFont="1" applyFill="1" applyBorder="1" applyAlignment="1">
      <alignment horizontal="center" vertical="top" wrapText="1"/>
    </xf>
    <xf numFmtId="0" fontId="5" fillId="0" borderId="17" xfId="0" applyFont="1" applyFill="1" applyBorder="1" applyAlignment="1">
      <alignment horizontal="center" vertical="top" wrapText="1"/>
    </xf>
    <xf numFmtId="1" fontId="5" fillId="0" borderId="11" xfId="0" applyNumberFormat="1" applyFont="1" applyFill="1" applyBorder="1" applyAlignment="1">
      <alignment horizontal="center" vertical="top"/>
    </xf>
    <xf numFmtId="0" fontId="6" fillId="0" borderId="17" xfId="0" applyFont="1" applyFill="1" applyBorder="1" applyAlignment="1">
      <alignment horizontal="center" vertical="top"/>
    </xf>
    <xf numFmtId="0" fontId="5" fillId="0" borderId="21" xfId="0" applyFont="1" applyFill="1" applyBorder="1" applyAlignment="1">
      <alignment horizontal="center" vertical="top"/>
    </xf>
    <xf numFmtId="0" fontId="5" fillId="0" borderId="14" xfId="0" applyFont="1" applyFill="1" applyBorder="1" applyAlignment="1">
      <alignment horizontal="center" vertical="top"/>
    </xf>
    <xf numFmtId="1" fontId="5" fillId="0" borderId="11" xfId="0" applyNumberFormat="1" applyFont="1" applyFill="1" applyBorder="1" applyAlignment="1">
      <alignment horizontal="center" vertical="top" wrapText="1"/>
    </xf>
    <xf numFmtId="172" fontId="5" fillId="0" borderId="22" xfId="0" applyNumberFormat="1" applyFont="1" applyFill="1" applyBorder="1" applyAlignment="1">
      <alignment horizontal="center" vertical="top"/>
    </xf>
    <xf numFmtId="172" fontId="5" fillId="0" borderId="23" xfId="0" applyNumberFormat="1" applyFont="1" applyFill="1" applyBorder="1" applyAlignment="1">
      <alignment horizontal="center" vertical="top"/>
    </xf>
    <xf numFmtId="172" fontId="5" fillId="0" borderId="24" xfId="0" applyNumberFormat="1" applyFont="1" applyFill="1" applyBorder="1" applyAlignment="1">
      <alignment horizontal="center" vertical="top"/>
    </xf>
    <xf numFmtId="172" fontId="5" fillId="33" borderId="25" xfId="0" applyNumberFormat="1" applyFont="1" applyFill="1" applyBorder="1" applyAlignment="1">
      <alignment horizontal="center" vertical="top" wrapText="1"/>
    </xf>
    <xf numFmtId="0" fontId="5" fillId="0" borderId="26"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27" xfId="0" applyFont="1" applyFill="1" applyBorder="1" applyAlignment="1">
      <alignment vertical="top" wrapText="1"/>
    </xf>
    <xf numFmtId="0" fontId="5" fillId="0" borderId="12" xfId="0" applyFont="1" applyFill="1" applyBorder="1" applyAlignment="1">
      <alignment horizontal="center" vertical="top"/>
    </xf>
    <xf numFmtId="0" fontId="5" fillId="0" borderId="28" xfId="0" applyFont="1" applyFill="1" applyBorder="1" applyAlignment="1">
      <alignment horizontal="center" vertical="top"/>
    </xf>
    <xf numFmtId="1" fontId="5" fillId="0" borderId="26" xfId="0" applyNumberFormat="1" applyFont="1" applyFill="1" applyBorder="1" applyAlignment="1">
      <alignment horizontal="center" vertical="top"/>
    </xf>
    <xf numFmtId="0" fontId="5" fillId="0" borderId="24" xfId="0" applyFont="1" applyFill="1" applyBorder="1" applyAlignment="1">
      <alignment horizontal="center" vertical="top"/>
    </xf>
    <xf numFmtId="0" fontId="5" fillId="0" borderId="14" xfId="0" applyFont="1" applyFill="1" applyBorder="1" applyAlignment="1">
      <alignment vertical="top" wrapText="1"/>
    </xf>
    <xf numFmtId="0" fontId="2" fillId="0" borderId="0" xfId="0" applyFont="1" applyAlignment="1">
      <alignment vertical="top" wrapText="1"/>
    </xf>
    <xf numFmtId="172" fontId="2" fillId="0" borderId="14" xfId="0" applyNumberFormat="1" applyFont="1" applyFill="1" applyBorder="1" applyAlignment="1">
      <alignment horizontal="center" vertical="top"/>
    </xf>
    <xf numFmtId="0" fontId="1" fillId="33" borderId="21" xfId="0" applyFont="1" applyFill="1" applyBorder="1" applyAlignment="1">
      <alignment horizontal="center" vertical="top" wrapText="1"/>
    </xf>
    <xf numFmtId="172" fontId="1" fillId="33" borderId="2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right"/>
    </xf>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172" fontId="1" fillId="0" borderId="0" xfId="0" applyNumberFormat="1" applyFont="1" applyFill="1" applyBorder="1" applyAlignment="1">
      <alignment horizontal="center" wrapText="1"/>
    </xf>
    <xf numFmtId="0" fontId="2" fillId="0" borderId="0" xfId="0" applyFont="1" applyFill="1" applyBorder="1" applyAlignment="1">
      <alignment vertical="top"/>
    </xf>
    <xf numFmtId="49" fontId="1" fillId="34" borderId="20" xfId="0" applyNumberFormat="1" applyFont="1" applyFill="1" applyBorder="1" applyAlignment="1">
      <alignment horizontal="center" vertical="top"/>
    </xf>
    <xf numFmtId="0" fontId="14" fillId="0" borderId="0" xfId="48" applyFont="1">
      <alignment/>
      <protection/>
    </xf>
    <xf numFmtId="49" fontId="12" fillId="0" borderId="0" xfId="48" applyNumberFormat="1" applyFont="1" applyAlignment="1" applyProtection="1">
      <alignment horizontal="center" vertical="top"/>
      <protection/>
    </xf>
    <xf numFmtId="0" fontId="15" fillId="0" borderId="0" xfId="48" applyFont="1" applyBorder="1" applyAlignment="1">
      <alignment horizontal="left"/>
      <protection/>
    </xf>
    <xf numFmtId="0" fontId="15" fillId="0" borderId="0" xfId="48" applyFont="1" applyBorder="1" applyAlignment="1">
      <alignment horizontal="center"/>
      <protection/>
    </xf>
    <xf numFmtId="0" fontId="18" fillId="0" borderId="0" xfId="0" applyFont="1" applyAlignment="1">
      <alignment horizontal="justify"/>
    </xf>
    <xf numFmtId="0" fontId="0" fillId="0" borderId="0" xfId="0" applyAlignment="1">
      <alignment/>
    </xf>
    <xf numFmtId="0" fontId="20" fillId="33" borderId="0" xfId="0" applyFont="1" applyFill="1" applyAlignment="1">
      <alignment horizontal="left" vertical="top"/>
    </xf>
    <xf numFmtId="0" fontId="0" fillId="33" borderId="0" xfId="0" applyFill="1" applyAlignment="1">
      <alignment horizontal="left" vertical="top"/>
    </xf>
    <xf numFmtId="0" fontId="21" fillId="33" borderId="0" xfId="0" applyFont="1" applyFill="1" applyBorder="1" applyAlignment="1">
      <alignment horizontal="center" vertical="top" wrapText="1"/>
    </xf>
    <xf numFmtId="0" fontId="18" fillId="0" borderId="0" xfId="0" applyFont="1" applyBorder="1" applyAlignment="1">
      <alignment horizontal="center" vertical="top" wrapText="1"/>
    </xf>
    <xf numFmtId="0" fontId="21" fillId="33" borderId="0" xfId="0" applyFont="1" applyFill="1" applyAlignment="1">
      <alignment horizontal="left" vertical="top"/>
    </xf>
    <xf numFmtId="0" fontId="22" fillId="33" borderId="0" xfId="0" applyFont="1" applyFill="1" applyAlignment="1">
      <alignment horizontal="left" vertical="top"/>
    </xf>
    <xf numFmtId="49" fontId="5" fillId="0" borderId="14" xfId="0" applyNumberFormat="1"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33" borderId="12" xfId="0" applyFont="1" applyFill="1" applyBorder="1" applyAlignment="1">
      <alignment horizontal="center" vertical="top" wrapText="1"/>
    </xf>
    <xf numFmtId="49" fontId="5" fillId="33" borderId="29" xfId="0" applyNumberFormat="1" applyFont="1" applyFill="1" applyBorder="1" applyAlignment="1">
      <alignment vertical="top"/>
    </xf>
    <xf numFmtId="49" fontId="5" fillId="33" borderId="28" xfId="0" applyNumberFormat="1" applyFont="1" applyFill="1" applyBorder="1" applyAlignment="1">
      <alignment vertical="top"/>
    </xf>
    <xf numFmtId="49" fontId="5" fillId="33" borderId="0" xfId="0" applyNumberFormat="1" applyFont="1" applyFill="1" applyBorder="1" applyAlignment="1">
      <alignment vertical="top"/>
    </xf>
    <xf numFmtId="49" fontId="5" fillId="33" borderId="30" xfId="0" applyNumberFormat="1" applyFont="1" applyFill="1" applyBorder="1" applyAlignment="1">
      <alignment vertical="top"/>
    </xf>
    <xf numFmtId="49" fontId="5" fillId="33" borderId="31" xfId="0" applyNumberFormat="1" applyFont="1" applyFill="1" applyBorder="1" applyAlignment="1">
      <alignment vertical="top"/>
    </xf>
    <xf numFmtId="49" fontId="5" fillId="33" borderId="32" xfId="0" applyNumberFormat="1" applyFont="1" applyFill="1" applyBorder="1" applyAlignment="1">
      <alignment vertical="top"/>
    </xf>
    <xf numFmtId="0" fontId="5" fillId="0" borderId="17" xfId="0" applyFont="1" applyFill="1" applyBorder="1" applyAlignment="1">
      <alignment vertical="top" wrapText="1"/>
    </xf>
    <xf numFmtId="49" fontId="5" fillId="0" borderId="14" xfId="0" applyNumberFormat="1" applyFont="1" applyBorder="1" applyAlignment="1">
      <alignment vertical="center" textRotation="90"/>
    </xf>
    <xf numFmtId="49" fontId="5" fillId="0" borderId="17" xfId="0" applyNumberFormat="1" applyFont="1" applyBorder="1" applyAlignment="1">
      <alignment vertical="center" textRotation="90"/>
    </xf>
    <xf numFmtId="49" fontId="5" fillId="33" borderId="33" xfId="0" applyNumberFormat="1" applyFont="1" applyFill="1" applyBorder="1" applyAlignment="1">
      <alignment vertical="top"/>
    </xf>
    <xf numFmtId="49" fontId="5" fillId="33" borderId="18" xfId="0" applyNumberFormat="1" applyFont="1" applyFill="1" applyBorder="1" applyAlignment="1">
      <alignment vertical="top"/>
    </xf>
    <xf numFmtId="49" fontId="5" fillId="33" borderId="19" xfId="0" applyNumberFormat="1" applyFont="1" applyFill="1" applyBorder="1" applyAlignment="1">
      <alignment vertical="top"/>
    </xf>
    <xf numFmtId="0" fontId="5" fillId="0" borderId="20" xfId="0" applyFont="1" applyFill="1" applyBorder="1" applyAlignment="1">
      <alignment vertical="top" wrapText="1"/>
    </xf>
    <xf numFmtId="49" fontId="5" fillId="0" borderId="20" xfId="0" applyNumberFormat="1" applyFont="1" applyBorder="1" applyAlignment="1">
      <alignment vertical="center" textRotation="90"/>
    </xf>
    <xf numFmtId="49" fontId="5" fillId="0" borderId="20" xfId="0" applyNumberFormat="1" applyFont="1" applyBorder="1" applyAlignment="1">
      <alignment horizontal="center" vertical="top"/>
    </xf>
    <xf numFmtId="0" fontId="5" fillId="33" borderId="20" xfId="0" applyFont="1" applyFill="1" applyBorder="1" applyAlignment="1">
      <alignment horizontal="center" vertical="top"/>
    </xf>
    <xf numFmtId="0" fontId="5" fillId="35" borderId="20" xfId="0" applyFont="1" applyFill="1" applyBorder="1" applyAlignment="1">
      <alignment horizontal="left" vertical="top" wrapText="1"/>
    </xf>
    <xf numFmtId="0" fontId="5" fillId="35" borderId="20" xfId="0" applyFont="1" applyFill="1" applyBorder="1" applyAlignment="1">
      <alignment horizontal="center" vertical="top"/>
    </xf>
    <xf numFmtId="172" fontId="2" fillId="35" borderId="20" xfId="0" applyNumberFormat="1" applyFont="1" applyFill="1" applyBorder="1" applyAlignment="1">
      <alignment horizontal="center" vertical="top"/>
    </xf>
    <xf numFmtId="0" fontId="5" fillId="35" borderId="20" xfId="0" applyFont="1" applyFill="1" applyBorder="1" applyAlignment="1">
      <alignment vertical="top" wrapText="1"/>
    </xf>
    <xf numFmtId="172" fontId="1" fillId="33" borderId="28" xfId="0" applyNumberFormat="1" applyFont="1" applyFill="1" applyBorder="1" applyAlignment="1">
      <alignment horizontal="center" vertical="top"/>
    </xf>
    <xf numFmtId="172" fontId="1" fillId="33" borderId="32" xfId="0" applyNumberFormat="1" applyFont="1" applyFill="1" applyBorder="1" applyAlignment="1">
      <alignment horizontal="center" vertical="top"/>
    </xf>
    <xf numFmtId="0" fontId="15" fillId="0" borderId="10" xfId="48" applyFont="1" applyBorder="1" applyAlignment="1">
      <alignment horizontal="left"/>
      <protection/>
    </xf>
    <xf numFmtId="0" fontId="15" fillId="0" borderId="10" xfId="48" applyFont="1" applyBorder="1" applyAlignment="1">
      <alignment horizontal="center"/>
      <protection/>
    </xf>
    <xf numFmtId="0" fontId="15" fillId="0" borderId="10" xfId="48" applyFont="1" applyFill="1" applyBorder="1" applyAlignment="1">
      <alignment horizontal="center"/>
      <protection/>
    </xf>
    <xf numFmtId="49" fontId="15" fillId="0" borderId="34" xfId="48" applyNumberFormat="1" applyFont="1" applyBorder="1" applyAlignment="1">
      <alignment horizontal="center"/>
      <protection/>
    </xf>
    <xf numFmtId="0" fontId="15" fillId="0" borderId="35" xfId="48" applyFont="1" applyBorder="1" applyAlignment="1">
      <alignment horizontal="center"/>
      <protection/>
    </xf>
    <xf numFmtId="0" fontId="15" fillId="0" borderId="36" xfId="48" applyFont="1" applyBorder="1" applyAlignment="1">
      <alignment horizontal="center"/>
      <protection/>
    </xf>
    <xf numFmtId="172" fontId="5" fillId="33" borderId="23" xfId="0" applyNumberFormat="1" applyFont="1" applyFill="1" applyBorder="1" applyAlignment="1">
      <alignment horizontal="center" vertical="top"/>
    </xf>
    <xf numFmtId="172" fontId="5" fillId="0" borderId="14" xfId="0" applyNumberFormat="1" applyFont="1" applyFill="1" applyBorder="1" applyAlignment="1">
      <alignment horizontal="center" vertical="top"/>
    </xf>
    <xf numFmtId="172" fontId="5" fillId="33" borderId="33" xfId="0" applyNumberFormat="1" applyFont="1" applyFill="1" applyBorder="1" applyAlignment="1">
      <alignment horizontal="center" vertical="top"/>
    </xf>
    <xf numFmtId="172" fontId="5" fillId="0" borderId="20" xfId="0" applyNumberFormat="1" applyFont="1" applyFill="1" applyBorder="1" applyAlignment="1">
      <alignment horizontal="center" vertical="top" wrapText="1"/>
    </xf>
    <xf numFmtId="172" fontId="5" fillId="0" borderId="37" xfId="0" applyNumberFormat="1" applyFont="1" applyFill="1" applyBorder="1" applyAlignment="1">
      <alignment horizontal="center" vertical="top" wrapText="1"/>
    </xf>
    <xf numFmtId="172" fontId="5" fillId="33" borderId="38" xfId="0" applyNumberFormat="1" applyFont="1" applyFill="1" applyBorder="1" applyAlignment="1">
      <alignment horizontal="center" vertical="top"/>
    </xf>
    <xf numFmtId="172" fontId="5" fillId="0" borderId="16" xfId="0" applyNumberFormat="1" applyFont="1" applyFill="1" applyBorder="1" applyAlignment="1">
      <alignment horizontal="center" vertical="top" wrapText="1"/>
    </xf>
    <xf numFmtId="172" fontId="5" fillId="0" borderId="39" xfId="0" applyNumberFormat="1" applyFont="1" applyFill="1" applyBorder="1" applyAlignment="1">
      <alignment horizontal="center" vertical="top" wrapText="1"/>
    </xf>
    <xf numFmtId="172" fontId="5" fillId="33" borderId="24" xfId="0" applyNumberFormat="1" applyFont="1" applyFill="1" applyBorder="1" applyAlignment="1">
      <alignment horizontal="center" vertical="top"/>
    </xf>
    <xf numFmtId="172" fontId="5" fillId="0" borderId="12" xfId="0" applyNumberFormat="1" applyFont="1" applyFill="1" applyBorder="1" applyAlignment="1">
      <alignment horizontal="center" vertical="top" wrapText="1"/>
    </xf>
    <xf numFmtId="172" fontId="5" fillId="33" borderId="40" xfId="0" applyNumberFormat="1" applyFont="1" applyFill="1" applyBorder="1" applyAlignment="1">
      <alignment horizontal="center" vertical="top"/>
    </xf>
    <xf numFmtId="172" fontId="5" fillId="33" borderId="21" xfId="0" applyNumberFormat="1" applyFont="1" applyFill="1" applyBorder="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vertical="top" wrapText="1"/>
    </xf>
    <xf numFmtId="0" fontId="21" fillId="33" borderId="0" xfId="0" applyFont="1" applyFill="1" applyAlignment="1">
      <alignment horizontal="left" vertical="top" wrapText="1"/>
    </xf>
    <xf numFmtId="0" fontId="0" fillId="33" borderId="0" xfId="0" applyFill="1" applyAlignment="1">
      <alignment vertical="top" wrapText="1"/>
    </xf>
    <xf numFmtId="0" fontId="0" fillId="33" borderId="0" xfId="0" applyFill="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justify" wrapText="1"/>
    </xf>
    <xf numFmtId="0" fontId="0" fillId="33" borderId="0" xfId="0" applyFill="1" applyAlignment="1">
      <alignment wrapText="1"/>
    </xf>
    <xf numFmtId="0" fontId="0" fillId="33" borderId="0" xfId="0" applyFont="1" applyFill="1" applyAlignment="1">
      <alignment horizontal="left" vertical="top" wrapText="1"/>
    </xf>
    <xf numFmtId="0" fontId="20" fillId="33" borderId="0" xfId="0" applyFont="1" applyFill="1" applyAlignment="1">
      <alignment wrapText="1"/>
    </xf>
    <xf numFmtId="0" fontId="5" fillId="0" borderId="41" xfId="0" applyFont="1" applyBorder="1" applyAlignment="1">
      <alignment horizontal="left" vertical="top" wrapText="1"/>
    </xf>
    <xf numFmtId="0" fontId="5" fillId="0" borderId="34" xfId="0" applyFont="1" applyBorder="1" applyAlignment="1">
      <alignment horizontal="left" vertical="top" wrapText="1"/>
    </xf>
    <xf numFmtId="0" fontId="5" fillId="0" borderId="42" xfId="0" applyFont="1" applyBorder="1" applyAlignment="1">
      <alignment horizontal="left" vertical="top" wrapText="1"/>
    </xf>
    <xf numFmtId="0" fontId="1" fillId="34" borderId="33" xfId="0" applyFont="1" applyFill="1" applyBorder="1" applyAlignment="1">
      <alignment horizontal="right" vertical="top" wrapText="1"/>
    </xf>
    <xf numFmtId="0" fontId="1" fillId="34" borderId="18" xfId="0" applyFont="1" applyFill="1" applyBorder="1" applyAlignment="1">
      <alignment horizontal="right" vertical="top" wrapText="1"/>
    </xf>
    <xf numFmtId="0" fontId="1" fillId="34" borderId="19" xfId="0" applyFont="1" applyFill="1" applyBorder="1" applyAlignment="1">
      <alignment horizontal="right" vertical="top" wrapText="1"/>
    </xf>
    <xf numFmtId="0" fontId="1" fillId="36" borderId="43" xfId="0" applyFont="1" applyFill="1" applyBorder="1" applyAlignment="1">
      <alignment horizontal="left" vertical="top" wrapText="1"/>
    </xf>
    <xf numFmtId="0" fontId="1" fillId="36" borderId="44" xfId="0" applyFont="1" applyFill="1" applyBorder="1" applyAlignment="1">
      <alignment horizontal="left" vertical="top" wrapText="1"/>
    </xf>
    <xf numFmtId="0" fontId="1" fillId="36" borderId="45"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36" xfId="0" applyFont="1" applyBorder="1" applyAlignment="1">
      <alignment horizontal="left" vertical="top" wrapText="1"/>
    </xf>
    <xf numFmtId="0" fontId="5" fillId="0" borderId="46" xfId="0" applyFont="1" applyBorder="1" applyAlignment="1">
      <alignment horizontal="left" vertical="top" wrapText="1"/>
    </xf>
    <xf numFmtId="0" fontId="5" fillId="0" borderId="27" xfId="0" applyFont="1" applyBorder="1" applyAlignment="1">
      <alignment horizontal="left" vertical="top" wrapText="1"/>
    </xf>
    <xf numFmtId="0" fontId="5" fillId="0" borderId="10" xfId="0" applyFont="1" applyBorder="1" applyAlignment="1">
      <alignment horizontal="left" vertical="top" wrapText="1"/>
    </xf>
    <xf numFmtId="0" fontId="5" fillId="0" borderId="47" xfId="0" applyFont="1" applyBorder="1" applyAlignment="1">
      <alignment horizontal="left" vertical="top" wrapText="1"/>
    </xf>
    <xf numFmtId="0" fontId="5" fillId="0" borderId="27" xfId="0" applyFont="1" applyBorder="1" applyAlignment="1">
      <alignment horizontal="left" vertical="top" wrapText="1"/>
    </xf>
    <xf numFmtId="0" fontId="5" fillId="0" borderId="10" xfId="0" applyFont="1" applyBorder="1" applyAlignment="1">
      <alignment horizontal="left" vertical="top" wrapText="1"/>
    </xf>
    <xf numFmtId="0" fontId="5" fillId="0" borderId="47" xfId="0" applyFont="1" applyBorder="1" applyAlignment="1">
      <alignment horizontal="left"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36" borderId="43" xfId="0" applyFont="1" applyFill="1" applyBorder="1" applyAlignment="1">
      <alignment horizontal="left" vertical="top" wrapText="1"/>
    </xf>
    <xf numFmtId="0" fontId="1" fillId="36" borderId="44" xfId="0" applyFont="1" applyFill="1" applyBorder="1" applyAlignment="1">
      <alignment horizontal="left" vertical="top" wrapText="1"/>
    </xf>
    <xf numFmtId="0" fontId="1" fillId="36" borderId="45" xfId="0" applyFont="1" applyFill="1" applyBorder="1" applyAlignment="1">
      <alignment horizontal="left" vertical="top" wrapText="1"/>
    </xf>
    <xf numFmtId="0" fontId="9" fillId="0" borderId="0" xfId="0" applyFont="1" applyFill="1" applyBorder="1" applyAlignment="1">
      <alignment horizontal="center"/>
    </xf>
    <xf numFmtId="0" fontId="9" fillId="0" borderId="30" xfId="0" applyFont="1" applyFill="1" applyBorder="1" applyAlignment="1">
      <alignment horizontal="center"/>
    </xf>
    <xf numFmtId="0" fontId="11" fillId="0" borderId="0" xfId="0" applyFont="1" applyAlignment="1">
      <alignment horizontal="center" vertical="top" wrapText="1"/>
    </xf>
    <xf numFmtId="0" fontId="5" fillId="0" borderId="13" xfId="0" applyFont="1" applyFill="1" applyBorder="1"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5" fillId="0" borderId="13" xfId="0" applyFont="1" applyFill="1"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xf>
    <xf numFmtId="0" fontId="5" fillId="35" borderId="13" xfId="0" applyFont="1" applyFill="1" applyBorder="1" applyAlignment="1">
      <alignment vertical="top" wrapText="1"/>
    </xf>
    <xf numFmtId="0" fontId="0" fillId="35" borderId="14" xfId="0" applyFill="1" applyBorder="1" applyAlignment="1">
      <alignment vertical="top" wrapText="1"/>
    </xf>
    <xf numFmtId="0" fontId="0" fillId="35" borderId="17" xfId="0" applyFill="1" applyBorder="1" applyAlignment="1">
      <alignment vertical="top" wrapText="1"/>
    </xf>
    <xf numFmtId="0" fontId="5" fillId="0" borderId="21" xfId="0" applyFont="1" applyFill="1" applyBorder="1" applyAlignment="1">
      <alignment horizontal="left" vertical="top" wrapText="1"/>
    </xf>
    <xf numFmtId="0" fontId="6" fillId="0" borderId="17" xfId="0" applyFont="1" applyFill="1" applyBorder="1" applyAlignment="1">
      <alignment horizontal="left" vertical="top" wrapText="1"/>
    </xf>
    <xf numFmtId="0" fontId="5" fillId="35" borderId="13" xfId="0" applyFont="1" applyFill="1" applyBorder="1" applyAlignment="1">
      <alignment horizontal="center" vertical="top"/>
    </xf>
    <xf numFmtId="0" fontId="0" fillId="35" borderId="14" xfId="0" applyFill="1" applyBorder="1" applyAlignment="1">
      <alignment horizontal="center" vertical="top"/>
    </xf>
    <xf numFmtId="0" fontId="0" fillId="35" borderId="17" xfId="0" applyFill="1" applyBorder="1" applyAlignment="1">
      <alignment horizontal="center" vertical="top"/>
    </xf>
    <xf numFmtId="0" fontId="5" fillId="0"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49" fontId="5" fillId="0" borderId="13" xfId="0" applyNumberFormat="1" applyFont="1" applyBorder="1" applyAlignment="1">
      <alignment horizontal="center" vertical="center" textRotation="90"/>
    </xf>
    <xf numFmtId="49" fontId="5" fillId="0" borderId="17" xfId="0" applyNumberFormat="1" applyFont="1" applyBorder="1" applyAlignment="1">
      <alignment horizontal="center" vertical="center" textRotation="90"/>
    </xf>
    <xf numFmtId="49" fontId="5" fillId="0" borderId="11" xfId="0" applyNumberFormat="1" applyFont="1" applyBorder="1" applyAlignment="1">
      <alignment horizontal="center" vertical="top"/>
    </xf>
    <xf numFmtId="49" fontId="5" fillId="0" borderId="15" xfId="0" applyNumberFormat="1" applyFont="1" applyBorder="1" applyAlignment="1">
      <alignment horizontal="center" vertical="top"/>
    </xf>
    <xf numFmtId="0" fontId="5" fillId="0" borderId="17" xfId="0" applyFont="1" applyFill="1" applyBorder="1" applyAlignment="1">
      <alignment horizontal="left" vertical="top" wrapText="1"/>
    </xf>
    <xf numFmtId="172" fontId="5" fillId="33" borderId="13" xfId="0" applyNumberFormat="1" applyFont="1" applyFill="1" applyBorder="1" applyAlignment="1">
      <alignment horizontal="center" vertical="top" wrapText="1"/>
    </xf>
    <xf numFmtId="0" fontId="6" fillId="33" borderId="16" xfId="0" applyFont="1" applyFill="1" applyBorder="1" applyAlignment="1">
      <alignment horizontal="center" vertical="top" wrapText="1"/>
    </xf>
    <xf numFmtId="49" fontId="5" fillId="0" borderId="16" xfId="0" applyNumberFormat="1" applyFont="1" applyBorder="1" applyAlignment="1">
      <alignment horizontal="center" vertical="top"/>
    </xf>
    <xf numFmtId="0" fontId="5" fillId="33" borderId="13" xfId="0" applyFont="1" applyFill="1" applyBorder="1" applyAlignment="1">
      <alignment horizontal="center" vertical="top" wrapText="1"/>
    </xf>
    <xf numFmtId="49" fontId="5" fillId="0" borderId="51"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0" borderId="52" xfId="0" applyNumberFormat="1" applyFont="1" applyFill="1" applyBorder="1" applyAlignment="1">
      <alignment horizontal="center" vertical="top"/>
    </xf>
    <xf numFmtId="49" fontId="5" fillId="0" borderId="30" xfId="0" applyNumberFormat="1" applyFont="1" applyFill="1" applyBorder="1" applyAlignment="1">
      <alignment horizontal="center" vertical="top"/>
    </xf>
    <xf numFmtId="49" fontId="5" fillId="0" borderId="53" xfId="0" applyNumberFormat="1" applyFont="1" applyFill="1" applyBorder="1" applyAlignment="1">
      <alignment horizontal="center" vertical="top"/>
    </xf>
    <xf numFmtId="49" fontId="5" fillId="0" borderId="32" xfId="0" applyNumberFormat="1" applyFont="1" applyFill="1" applyBorder="1" applyAlignment="1">
      <alignment horizontal="center" vertical="top"/>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49" fontId="5" fillId="0" borderId="51"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0" borderId="52"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0" xfId="0" applyNumberFormat="1" applyFont="1" applyFill="1" applyBorder="1" applyAlignment="1">
      <alignment horizontal="center" vertical="top"/>
    </xf>
    <xf numFmtId="49" fontId="5" fillId="0" borderId="53"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49" fontId="5" fillId="0" borderId="32" xfId="0" applyNumberFormat="1" applyFont="1" applyFill="1" applyBorder="1" applyAlignment="1">
      <alignment horizontal="center" vertical="top"/>
    </xf>
    <xf numFmtId="0" fontId="5" fillId="0" borderId="14" xfId="0" applyFont="1" applyFill="1" applyBorder="1" applyAlignment="1">
      <alignment horizontal="left" vertical="top" wrapText="1"/>
    </xf>
    <xf numFmtId="49" fontId="5" fillId="33" borderId="51" xfId="0" applyNumberFormat="1" applyFont="1" applyFill="1" applyBorder="1" applyAlignment="1">
      <alignment horizontal="center" vertical="top"/>
    </xf>
    <xf numFmtId="49" fontId="5" fillId="33" borderId="28" xfId="0" applyNumberFormat="1" applyFont="1" applyFill="1" applyBorder="1" applyAlignment="1">
      <alignment horizontal="center" vertical="top"/>
    </xf>
    <xf numFmtId="49" fontId="5" fillId="33" borderId="52" xfId="0" applyNumberFormat="1" applyFont="1" applyFill="1" applyBorder="1" applyAlignment="1">
      <alignment horizontal="center" vertical="top"/>
    </xf>
    <xf numFmtId="49" fontId="5" fillId="33" borderId="30" xfId="0" applyNumberFormat="1" applyFont="1" applyFill="1" applyBorder="1" applyAlignment="1">
      <alignment horizontal="center" vertical="top"/>
    </xf>
    <xf numFmtId="49" fontId="5" fillId="33" borderId="53" xfId="0" applyNumberFormat="1" applyFont="1" applyFill="1" applyBorder="1" applyAlignment="1">
      <alignment horizontal="center" vertical="top"/>
    </xf>
    <xf numFmtId="49" fontId="5" fillId="33" borderId="32" xfId="0" applyNumberFormat="1" applyFont="1" applyFill="1" applyBorder="1" applyAlignment="1">
      <alignment horizontal="center" vertical="top"/>
    </xf>
    <xf numFmtId="0" fontId="6" fillId="0" borderId="17" xfId="0" applyFont="1" applyFill="1" applyBorder="1" applyAlignment="1">
      <alignment vertical="top" wrapText="1"/>
    </xf>
    <xf numFmtId="1" fontId="5" fillId="0" borderId="11" xfId="0" applyNumberFormat="1" applyFont="1" applyFill="1" applyBorder="1" applyAlignment="1">
      <alignment horizontal="center" vertical="top"/>
    </xf>
    <xf numFmtId="1" fontId="5" fillId="0" borderId="12" xfId="0" applyNumberFormat="1" applyFont="1" applyFill="1" applyBorder="1" applyAlignment="1">
      <alignment horizontal="center" vertical="top"/>
    </xf>
    <xf numFmtId="1" fontId="5" fillId="0" borderId="15" xfId="0" applyNumberFormat="1" applyFont="1" applyFill="1" applyBorder="1" applyAlignment="1">
      <alignment horizontal="center" vertical="top"/>
    </xf>
    <xf numFmtId="1" fontId="5" fillId="0" borderId="11"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4" xfId="0" applyFont="1" applyFill="1" applyBorder="1" applyAlignment="1">
      <alignment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15" xfId="0" applyFont="1" applyFill="1" applyBorder="1" applyAlignment="1">
      <alignment horizontal="center" vertical="top"/>
    </xf>
    <xf numFmtId="49" fontId="5" fillId="0" borderId="11" xfId="0" applyNumberFormat="1" applyFont="1" applyBorder="1" applyAlignment="1">
      <alignment horizontal="center" vertical="center" textRotation="90"/>
    </xf>
    <xf numFmtId="0" fontId="6" fillId="0" borderId="12" xfId="0" applyFont="1" applyBorder="1" applyAlignment="1">
      <alignment horizontal="center" vertical="center" textRotation="90"/>
    </xf>
    <xf numFmtId="0" fontId="6" fillId="0" borderId="15" xfId="0" applyFont="1" applyBorder="1" applyAlignment="1">
      <alignment horizontal="center" vertical="center" textRotation="90"/>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6" fillId="0" borderId="17" xfId="0" applyFont="1" applyFill="1" applyBorder="1" applyAlignment="1">
      <alignment horizontal="center" vertical="top" wrapText="1"/>
    </xf>
    <xf numFmtId="49" fontId="5" fillId="0" borderId="29"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top" wrapText="1"/>
    </xf>
    <xf numFmtId="49" fontId="5" fillId="0" borderId="14" xfId="0" applyNumberFormat="1" applyFont="1" applyBorder="1" applyAlignment="1">
      <alignment horizontal="center" vertical="center" textRotation="90"/>
    </xf>
    <xf numFmtId="0" fontId="5" fillId="0" borderId="14" xfId="0" applyFont="1" applyFill="1" applyBorder="1" applyAlignment="1">
      <alignment horizontal="center" vertical="top"/>
    </xf>
    <xf numFmtId="0" fontId="5" fillId="0" borderId="17" xfId="0" applyFont="1" applyFill="1" applyBorder="1" applyAlignment="1">
      <alignment horizontal="center" vertical="top"/>
    </xf>
    <xf numFmtId="49" fontId="5" fillId="0" borderId="14" xfId="0" applyNumberFormat="1" applyFont="1" applyBorder="1" applyAlignment="1">
      <alignment horizontal="center" vertical="top"/>
    </xf>
    <xf numFmtId="49" fontId="5" fillId="0" borderId="13" xfId="0" applyNumberFormat="1" applyFont="1" applyFill="1" applyBorder="1" applyAlignment="1">
      <alignment horizontal="center" vertical="center" textRotation="90"/>
    </xf>
    <xf numFmtId="49" fontId="5" fillId="0" borderId="17" xfId="0" applyNumberFormat="1" applyFont="1" applyFill="1" applyBorder="1" applyAlignment="1">
      <alignment horizontal="center" vertical="center" textRotation="90"/>
    </xf>
    <xf numFmtId="49" fontId="5" fillId="0" borderId="26" xfId="0" applyNumberFormat="1" applyFont="1" applyFill="1" applyBorder="1" applyAlignment="1">
      <alignment horizontal="center" vertical="top"/>
    </xf>
    <xf numFmtId="49" fontId="5" fillId="0" borderId="54" xfId="0" applyNumberFormat="1" applyFont="1" applyFill="1" applyBorder="1" applyAlignment="1">
      <alignment horizontal="center" vertical="top"/>
    </xf>
    <xf numFmtId="0" fontId="5" fillId="0" borderId="53" xfId="0" applyFont="1" applyFill="1" applyBorder="1" applyAlignment="1">
      <alignment horizontal="left" vertical="top" wrapText="1"/>
    </xf>
    <xf numFmtId="0" fontId="5" fillId="0" borderId="32" xfId="0" applyFont="1" applyFill="1" applyBorder="1" applyAlignment="1">
      <alignment horizontal="left" vertical="top" wrapText="1"/>
    </xf>
    <xf numFmtId="0" fontId="6" fillId="35" borderId="17" xfId="0" applyFont="1" applyFill="1" applyBorder="1" applyAlignment="1">
      <alignment vertical="top" wrapText="1"/>
    </xf>
    <xf numFmtId="0" fontId="5" fillId="35" borderId="13" xfId="0" applyFont="1" applyFill="1" applyBorder="1" applyAlignment="1">
      <alignment horizontal="left" vertical="top" wrapText="1"/>
    </xf>
    <xf numFmtId="0" fontId="5" fillId="35" borderId="17" xfId="0" applyFont="1" applyFill="1" applyBorder="1" applyAlignment="1">
      <alignment horizontal="left" vertical="top" wrapText="1"/>
    </xf>
    <xf numFmtId="49" fontId="5" fillId="0" borderId="15" xfId="0" applyNumberFormat="1" applyFont="1" applyBorder="1" applyAlignment="1">
      <alignment horizontal="center" vertical="center" textRotation="90"/>
    </xf>
    <xf numFmtId="49" fontId="5" fillId="33" borderId="29" xfId="0" applyNumberFormat="1" applyFont="1" applyFill="1" applyBorder="1" applyAlignment="1">
      <alignment horizontal="center" vertical="top"/>
    </xf>
    <xf numFmtId="49" fontId="5" fillId="33" borderId="0" xfId="0" applyNumberFormat="1" applyFont="1" applyFill="1" applyBorder="1" applyAlignment="1">
      <alignment horizontal="center" vertical="top"/>
    </xf>
    <xf numFmtId="49" fontId="5" fillId="33" borderId="31" xfId="0" applyNumberFormat="1" applyFont="1" applyFill="1" applyBorder="1" applyAlignment="1">
      <alignment horizontal="center" vertical="top"/>
    </xf>
    <xf numFmtId="172" fontId="5" fillId="0" borderId="12" xfId="0" applyNumberFormat="1" applyFont="1" applyFill="1" applyBorder="1" applyAlignment="1">
      <alignment vertical="top" wrapText="1"/>
    </xf>
    <xf numFmtId="0" fontId="6" fillId="0" borderId="15" xfId="0" applyFont="1" applyFill="1" applyBorder="1" applyAlignment="1">
      <alignment vertical="top" wrapText="1"/>
    </xf>
    <xf numFmtId="49" fontId="5" fillId="33" borderId="52" xfId="0" applyNumberFormat="1" applyFont="1" applyFill="1" applyBorder="1" applyAlignment="1">
      <alignment horizontal="center" vertical="top"/>
    </xf>
    <xf numFmtId="49" fontId="5" fillId="33" borderId="0" xfId="0" applyNumberFormat="1" applyFont="1" applyFill="1" applyBorder="1" applyAlignment="1">
      <alignment horizontal="center" vertical="top"/>
    </xf>
    <xf numFmtId="49" fontId="5" fillId="33" borderId="30" xfId="0" applyNumberFormat="1" applyFont="1" applyFill="1" applyBorder="1" applyAlignment="1">
      <alignment horizontal="center" vertical="top"/>
    </xf>
    <xf numFmtId="49" fontId="5" fillId="33" borderId="53" xfId="0" applyNumberFormat="1" applyFont="1" applyFill="1" applyBorder="1" applyAlignment="1">
      <alignment horizontal="left" vertical="top"/>
    </xf>
    <xf numFmtId="49" fontId="5" fillId="33" borderId="31" xfId="0" applyNumberFormat="1" applyFont="1" applyFill="1" applyBorder="1" applyAlignment="1">
      <alignment horizontal="left" vertical="top"/>
    </xf>
    <xf numFmtId="49" fontId="5" fillId="33" borderId="32" xfId="0" applyNumberFormat="1" applyFont="1" applyFill="1" applyBorder="1" applyAlignment="1">
      <alignment horizontal="left" vertical="top"/>
    </xf>
    <xf numFmtId="0" fontId="5" fillId="37" borderId="11" xfId="0" applyFont="1" applyFill="1" applyBorder="1" applyAlignment="1">
      <alignment horizontal="center" vertical="top"/>
    </xf>
    <xf numFmtId="0" fontId="5" fillId="37" borderId="15" xfId="0" applyFont="1" applyFill="1" applyBorder="1" applyAlignment="1">
      <alignment horizontal="center" vertical="top"/>
    </xf>
    <xf numFmtId="0" fontId="5" fillId="37" borderId="11" xfId="0" applyFont="1" applyFill="1" applyBorder="1" applyAlignment="1">
      <alignment horizontal="center" vertical="top" wrapText="1"/>
    </xf>
    <xf numFmtId="0" fontId="6" fillId="37" borderId="15" xfId="0" applyFont="1" applyFill="1" applyBorder="1" applyAlignment="1">
      <alignment horizontal="center" vertical="top" wrapText="1"/>
    </xf>
    <xf numFmtId="0" fontId="5" fillId="37" borderId="14" xfId="0" applyFont="1" applyFill="1" applyBorder="1" applyAlignment="1">
      <alignment vertical="top" wrapText="1"/>
    </xf>
    <xf numFmtId="0" fontId="6" fillId="37" borderId="17" xfId="0" applyFont="1" applyFill="1" applyBorder="1" applyAlignment="1">
      <alignment vertical="top" wrapText="1"/>
    </xf>
    <xf numFmtId="0" fontId="0" fillId="0" borderId="17" xfId="0" applyBorder="1" applyAlignment="1">
      <alignment horizontal="center" vertical="top" wrapText="1"/>
    </xf>
    <xf numFmtId="49" fontId="5" fillId="0" borderId="11" xfId="0" applyNumberFormat="1" applyFont="1" applyBorder="1" applyAlignment="1">
      <alignment horizontal="center" vertical="center" textRotation="90"/>
    </xf>
    <xf numFmtId="49" fontId="5" fillId="0" borderId="15" xfId="0" applyNumberFormat="1" applyFont="1" applyBorder="1" applyAlignment="1">
      <alignment horizontal="center" vertical="center" textRotation="90"/>
    </xf>
    <xf numFmtId="0" fontId="5" fillId="0" borderId="21"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172" fontId="5" fillId="0" borderId="13" xfId="0" applyNumberFormat="1" applyFont="1" applyFill="1" applyBorder="1" applyAlignment="1">
      <alignment horizontal="center" vertical="top" wrapText="1"/>
    </xf>
    <xf numFmtId="0" fontId="6" fillId="0" borderId="14" xfId="0" applyFont="1" applyFill="1" applyBorder="1" applyAlignment="1">
      <alignment horizontal="center" vertical="top" wrapText="1"/>
    </xf>
    <xf numFmtId="0" fontId="1" fillId="0" borderId="13"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1"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6" xfId="0" applyFont="1" applyFill="1" applyBorder="1" applyAlignment="1">
      <alignment horizontal="left" vertical="top" wrapText="1"/>
    </xf>
    <xf numFmtId="0" fontId="5" fillId="0" borderId="14" xfId="0" applyFont="1" applyFill="1" applyBorder="1" applyAlignment="1">
      <alignment vertical="top" wrapText="1"/>
    </xf>
    <xf numFmtId="0" fontId="0" fillId="0" borderId="14" xfId="0" applyFill="1" applyBorder="1" applyAlignment="1">
      <alignment horizontal="center" vertical="top" wrapText="1"/>
    </xf>
    <xf numFmtId="0" fontId="0" fillId="0" borderId="17" xfId="0" applyFill="1" applyBorder="1" applyAlignment="1">
      <alignment horizontal="center" vertical="top" wrapText="1"/>
    </xf>
    <xf numFmtId="0" fontId="0" fillId="0" borderId="14" xfId="0" applyFill="1" applyBorder="1" applyAlignment="1">
      <alignment horizontal="left" vertical="top" wrapText="1"/>
    </xf>
    <xf numFmtId="0" fontId="0" fillId="0" borderId="17" xfId="0" applyFill="1" applyBorder="1" applyAlignment="1">
      <alignment horizontal="left" vertical="top" wrapText="1"/>
    </xf>
    <xf numFmtId="0" fontId="6" fillId="0" borderId="21" xfId="0" applyFont="1" applyFill="1" applyBorder="1" applyAlignment="1">
      <alignment horizontal="center" vertical="top" wrapText="1"/>
    </xf>
    <xf numFmtId="0" fontId="0" fillId="0" borderId="14" xfId="0" applyBorder="1" applyAlignment="1">
      <alignment horizontal="center"/>
    </xf>
    <xf numFmtId="0" fontId="0" fillId="0" borderId="17" xfId="0" applyBorder="1" applyAlignment="1">
      <alignment horizontal="center"/>
    </xf>
    <xf numFmtId="172" fontId="5" fillId="0" borderId="11" xfId="0" applyNumberFormat="1" applyFont="1" applyFill="1" applyBorder="1" applyAlignment="1">
      <alignment horizontal="center" vertical="top"/>
    </xf>
    <xf numFmtId="172" fontId="5" fillId="0" borderId="21" xfId="0" applyNumberFormat="1" applyFont="1" applyFill="1" applyBorder="1" applyAlignment="1">
      <alignment horizontal="center" vertical="top"/>
    </xf>
    <xf numFmtId="0" fontId="0" fillId="0" borderId="17" xfId="0" applyBorder="1" applyAlignment="1">
      <alignment horizontal="left" vertical="top"/>
    </xf>
    <xf numFmtId="0" fontId="5" fillId="37" borderId="13" xfId="0" applyFont="1" applyFill="1" applyBorder="1" applyAlignment="1">
      <alignment horizontal="left" vertical="top" wrapText="1"/>
    </xf>
    <xf numFmtId="0" fontId="5" fillId="37" borderId="17" xfId="0" applyFont="1" applyFill="1" applyBorder="1" applyAlignment="1">
      <alignment horizontal="left" vertical="top" wrapText="1"/>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33" borderId="11" xfId="0" applyFont="1" applyFill="1" applyBorder="1" applyAlignment="1">
      <alignment horizontal="center" vertical="center" textRotation="90" wrapText="1"/>
    </xf>
    <xf numFmtId="0" fontId="1" fillId="33" borderId="15" xfId="0" applyFont="1" applyFill="1" applyBorder="1" applyAlignment="1">
      <alignment horizontal="center" vertical="center" textRotation="90" wrapText="1"/>
    </xf>
    <xf numFmtId="0" fontId="7" fillId="33" borderId="15" xfId="0" applyFont="1" applyFill="1" applyBorder="1" applyAlignment="1">
      <alignment horizontal="center" vertical="center" wrapText="1"/>
    </xf>
    <xf numFmtId="0" fontId="0" fillId="0" borderId="14" xfId="0" applyFill="1" applyBorder="1" applyAlignment="1">
      <alignment horizontal="center" vertical="top"/>
    </xf>
    <xf numFmtId="0" fontId="0" fillId="0" borderId="17" xfId="0" applyFill="1" applyBorder="1" applyAlignment="1">
      <alignment horizontal="center" vertical="top"/>
    </xf>
    <xf numFmtId="49" fontId="5" fillId="0" borderId="13" xfId="0" applyNumberFormat="1"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49" fontId="5" fillId="0" borderId="13" xfId="0" applyNumberFormat="1" applyFont="1" applyBorder="1" applyAlignment="1">
      <alignment horizontal="center" vertical="center" textRotation="90" wrapText="1"/>
    </xf>
    <xf numFmtId="49" fontId="5" fillId="0" borderId="14" xfId="0" applyNumberFormat="1" applyFont="1" applyBorder="1" applyAlignment="1">
      <alignment horizontal="center" vertical="center" textRotation="90" wrapText="1"/>
    </xf>
    <xf numFmtId="49" fontId="5" fillId="0" borderId="17" xfId="0" applyNumberFormat="1" applyFont="1" applyBorder="1" applyAlignment="1">
      <alignment horizontal="center" vertical="center" textRotation="90" wrapText="1"/>
    </xf>
    <xf numFmtId="49" fontId="5" fillId="0" borderId="17" xfId="0" applyNumberFormat="1" applyFont="1" applyBorder="1" applyAlignment="1">
      <alignment horizontal="center" vertical="top"/>
    </xf>
    <xf numFmtId="1" fontId="5" fillId="0" borderId="21" xfId="0" applyNumberFormat="1" applyFont="1" applyFill="1" applyBorder="1" applyAlignment="1">
      <alignment horizontal="center" vertical="top"/>
    </xf>
    <xf numFmtId="49" fontId="5" fillId="0" borderId="11" xfId="0" applyNumberFormat="1" applyFont="1" applyBorder="1" applyAlignment="1">
      <alignment horizontal="center" vertical="top"/>
    </xf>
    <xf numFmtId="49" fontId="5" fillId="0" borderId="14" xfId="0" applyNumberFormat="1" applyFont="1" applyBorder="1" applyAlignment="1">
      <alignment horizontal="center" vertical="top"/>
    </xf>
    <xf numFmtId="0" fontId="1" fillId="34" borderId="20" xfId="0" applyFont="1" applyFill="1" applyBorder="1" applyAlignment="1">
      <alignment horizontal="right"/>
    </xf>
    <xf numFmtId="0" fontId="5" fillId="34" borderId="20" xfId="0" applyFont="1" applyFill="1" applyBorder="1" applyAlignment="1">
      <alignment horizontal="center" vertical="top" wrapText="1"/>
    </xf>
    <xf numFmtId="0" fontId="5" fillId="34" borderId="33" xfId="0" applyFont="1" applyFill="1" applyBorder="1" applyAlignment="1">
      <alignment horizontal="center" vertical="top" wrapText="1"/>
    </xf>
    <xf numFmtId="49" fontId="5" fillId="0" borderId="21" xfId="0" applyNumberFormat="1" applyFont="1" applyBorder="1" applyAlignment="1">
      <alignment horizontal="center" vertical="center" textRotation="90"/>
    </xf>
    <xf numFmtId="49" fontId="5" fillId="0" borderId="21"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12" xfId="0" applyNumberFormat="1" applyFont="1" applyBorder="1" applyAlignment="1">
      <alignment horizontal="center" vertical="top"/>
    </xf>
    <xf numFmtId="14" fontId="5" fillId="0" borderId="13" xfId="0" applyNumberFormat="1" applyFont="1" applyBorder="1" applyAlignment="1">
      <alignment vertical="top"/>
    </xf>
    <xf numFmtId="14" fontId="5" fillId="0" borderId="14" xfId="0" applyNumberFormat="1" applyFont="1" applyBorder="1" applyAlignment="1">
      <alignment vertical="top"/>
    </xf>
    <xf numFmtId="14" fontId="5" fillId="0" borderId="17" xfId="0" applyNumberFormat="1" applyFont="1" applyBorder="1" applyAlignment="1">
      <alignment vertical="top"/>
    </xf>
    <xf numFmtId="49" fontId="5" fillId="0" borderId="16" xfId="0" applyNumberFormat="1" applyFont="1" applyBorder="1" applyAlignment="1">
      <alignment horizontal="center" vertical="center" textRotation="90"/>
    </xf>
    <xf numFmtId="49" fontId="5" fillId="0" borderId="12" xfId="0" applyNumberFormat="1" applyFont="1" applyBorder="1" applyAlignment="1">
      <alignment horizontal="center" vertical="center" textRotation="90"/>
    </xf>
    <xf numFmtId="49" fontId="5" fillId="0" borderId="16" xfId="0" applyNumberFormat="1" applyFont="1" applyBorder="1" applyAlignment="1">
      <alignment horizontal="center" vertical="center" textRotation="90"/>
    </xf>
    <xf numFmtId="49" fontId="5" fillId="0" borderId="52"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top" wrapText="1"/>
    </xf>
    <xf numFmtId="49" fontId="5" fillId="33" borderId="51" xfId="0" applyNumberFormat="1" applyFont="1" applyFill="1" applyBorder="1" applyAlignment="1">
      <alignment horizontal="center" vertical="top"/>
    </xf>
    <xf numFmtId="49" fontId="5" fillId="33" borderId="29" xfId="0" applyNumberFormat="1" applyFont="1" applyFill="1" applyBorder="1" applyAlignment="1">
      <alignment horizontal="center" vertical="top"/>
    </xf>
    <xf numFmtId="49" fontId="5" fillId="33" borderId="28" xfId="0" applyNumberFormat="1" applyFont="1" applyFill="1" applyBorder="1" applyAlignment="1">
      <alignment horizontal="center" vertical="top"/>
    </xf>
    <xf numFmtId="49" fontId="5" fillId="0" borderId="16"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49" fontId="2" fillId="0" borderId="11" xfId="0" applyNumberFormat="1" applyFont="1" applyBorder="1" applyAlignment="1">
      <alignment horizontal="center" vertical="center" textRotation="90"/>
    </xf>
    <xf numFmtId="49" fontId="2" fillId="0" borderId="15" xfId="0" applyNumberFormat="1" applyFont="1" applyBorder="1" applyAlignment="1">
      <alignment horizontal="center" vertical="center" textRotation="90"/>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7" fillId="0" borderId="30" xfId="0" applyFont="1" applyBorder="1" applyAlignment="1">
      <alignment horizontal="center" vertical="center" wrapText="1"/>
    </xf>
    <xf numFmtId="49" fontId="5" fillId="0" borderId="16" xfId="0" applyNumberFormat="1" applyFont="1" applyBorder="1" applyAlignment="1">
      <alignment horizontal="center" vertical="top"/>
    </xf>
    <xf numFmtId="49" fontId="5" fillId="0" borderId="13" xfId="0" applyNumberFormat="1" applyFont="1" applyFill="1" applyBorder="1" applyAlignment="1">
      <alignment horizontal="center" vertical="top"/>
    </xf>
    <xf numFmtId="49" fontId="6" fillId="0" borderId="14" xfId="0" applyNumberFormat="1" applyFont="1" applyBorder="1" applyAlignment="1">
      <alignment horizontal="center" vertical="top"/>
    </xf>
    <xf numFmtId="49" fontId="6" fillId="0" borderId="17" xfId="0" applyNumberFormat="1" applyFont="1" applyBorder="1" applyAlignment="1">
      <alignment horizontal="center" vertical="top"/>
    </xf>
    <xf numFmtId="49" fontId="5" fillId="33" borderId="53" xfId="0" applyNumberFormat="1" applyFont="1" applyFill="1" applyBorder="1" applyAlignment="1">
      <alignment horizontal="center" vertical="top"/>
    </xf>
    <xf numFmtId="49" fontId="5" fillId="33" borderId="31" xfId="0" applyNumberFormat="1" applyFont="1" applyFill="1" applyBorder="1" applyAlignment="1">
      <alignment horizontal="center" vertical="top"/>
    </xf>
    <xf numFmtId="49" fontId="5" fillId="33" borderId="32" xfId="0" applyNumberFormat="1" applyFont="1" applyFill="1" applyBorder="1" applyAlignment="1">
      <alignment horizontal="center" vertical="top"/>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49" fontId="5" fillId="0" borderId="51" xfId="0" applyNumberFormat="1" applyFont="1" applyFill="1" applyBorder="1" applyAlignment="1">
      <alignment horizontal="center" vertical="top" wrapText="1"/>
    </xf>
    <xf numFmtId="49" fontId="5" fillId="0" borderId="29" xfId="0" applyNumberFormat="1" applyFont="1" applyFill="1" applyBorder="1" applyAlignment="1">
      <alignment horizontal="center" vertical="top" wrapText="1"/>
    </xf>
    <xf numFmtId="49" fontId="5" fillId="0" borderId="28" xfId="0" applyNumberFormat="1" applyFont="1" applyFill="1" applyBorder="1" applyAlignment="1">
      <alignment horizontal="center"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7" xfId="0" applyFont="1" applyBorder="1" applyAlignment="1">
      <alignment vertical="top" wrapText="1"/>
    </xf>
    <xf numFmtId="49" fontId="5" fillId="0" borderId="53"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32" xfId="0" applyNumberFormat="1" applyFont="1" applyFill="1" applyBorder="1" applyAlignment="1">
      <alignment horizontal="center" vertical="top" wrapText="1"/>
    </xf>
    <xf numFmtId="49" fontId="5" fillId="33" borderId="51" xfId="0" applyNumberFormat="1"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28" xfId="0" applyFont="1" applyFill="1" applyBorder="1" applyAlignment="1">
      <alignment horizontal="center" vertical="top" wrapText="1"/>
    </xf>
    <xf numFmtId="49" fontId="5" fillId="33" borderId="52" xfId="0" applyNumberFormat="1"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30" xfId="0" applyFont="1" applyFill="1" applyBorder="1" applyAlignment="1">
      <alignment horizontal="center" vertical="top" wrapText="1"/>
    </xf>
    <xf numFmtId="49" fontId="5" fillId="33" borderId="53" xfId="0" applyNumberFormat="1" applyFont="1" applyFill="1" applyBorder="1" applyAlignment="1">
      <alignment horizontal="center" vertical="top" wrapText="1"/>
    </xf>
    <xf numFmtId="0" fontId="6" fillId="33" borderId="31" xfId="0" applyFont="1" applyFill="1" applyBorder="1" applyAlignment="1">
      <alignment horizontal="center" vertical="top" wrapText="1"/>
    </xf>
    <xf numFmtId="0" fontId="6" fillId="33" borderId="32" xfId="0" applyFont="1" applyFill="1" applyBorder="1" applyAlignment="1">
      <alignment horizontal="center" vertical="top" wrapText="1"/>
    </xf>
    <xf numFmtId="0" fontId="5" fillId="0" borderId="13" xfId="0" applyFont="1" applyFill="1" applyBorder="1" applyAlignment="1">
      <alignment horizontal="left"/>
    </xf>
    <xf numFmtId="0" fontId="6" fillId="0" borderId="14"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0" fillId="0" borderId="14" xfId="0" applyBorder="1" applyAlignment="1">
      <alignment vertical="top"/>
    </xf>
    <xf numFmtId="0" fontId="0" fillId="0" borderId="17" xfId="0" applyBorder="1" applyAlignment="1">
      <alignment vertical="top"/>
    </xf>
    <xf numFmtId="0" fontId="5" fillId="0" borderId="53" xfId="0" applyFont="1" applyBorder="1" applyAlignment="1">
      <alignment horizontal="left" vertical="top" wrapText="1"/>
    </xf>
    <xf numFmtId="0" fontId="0" fillId="0" borderId="31" xfId="0" applyBorder="1" applyAlignment="1">
      <alignment horizontal="left" vertical="top" wrapText="1"/>
    </xf>
    <xf numFmtId="0" fontId="0" fillId="35" borderId="14" xfId="0" applyFill="1" applyBorder="1" applyAlignment="1">
      <alignment horizontal="left" vertical="top" wrapText="1"/>
    </xf>
    <xf numFmtId="0" fontId="0" fillId="35" borderId="17" xfId="0" applyFill="1" applyBorder="1" applyAlignment="1">
      <alignment horizontal="left" vertical="top" wrapText="1"/>
    </xf>
    <xf numFmtId="49" fontId="5" fillId="0" borderId="26"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55" xfId="0" applyNumberFormat="1" applyFont="1" applyBorder="1" applyAlignment="1">
      <alignment horizontal="center" vertical="top"/>
    </xf>
    <xf numFmtId="172" fontId="5" fillId="0" borderId="56" xfId="0" applyNumberFormat="1" applyFont="1" applyBorder="1" applyAlignment="1">
      <alignment horizontal="center" vertical="top" wrapText="1"/>
    </xf>
    <xf numFmtId="0" fontId="6" fillId="0" borderId="40" xfId="0" applyFont="1" applyBorder="1" applyAlignment="1">
      <alignment horizontal="center" vertical="top" wrapText="1"/>
    </xf>
    <xf numFmtId="172" fontId="5" fillId="0" borderId="57" xfId="0" applyNumberFormat="1" applyFont="1" applyBorder="1" applyAlignment="1">
      <alignment horizontal="center" vertical="top" wrapText="1"/>
    </xf>
    <xf numFmtId="0" fontId="6" fillId="0" borderId="58" xfId="0" applyFont="1" applyBorder="1" applyAlignment="1">
      <alignment horizontal="center" vertical="top" wrapText="1"/>
    </xf>
    <xf numFmtId="172" fontId="5" fillId="0" borderId="25" xfId="0" applyNumberFormat="1" applyFont="1" applyBorder="1" applyAlignment="1">
      <alignment horizontal="center" vertical="top" wrapText="1"/>
    </xf>
    <xf numFmtId="0" fontId="6" fillId="0" borderId="47" xfId="0" applyFont="1" applyBorder="1" applyAlignment="1">
      <alignment vertical="top" wrapText="1"/>
    </xf>
    <xf numFmtId="172" fontId="1" fillId="36" borderId="18" xfId="0" applyNumberFormat="1" applyFont="1" applyFill="1" applyBorder="1" applyAlignment="1">
      <alignment horizontal="center" vertical="top" wrapText="1"/>
    </xf>
    <xf numFmtId="0" fontId="6" fillId="0" borderId="19" xfId="0" applyFont="1" applyBorder="1" applyAlignment="1">
      <alignment horizontal="center" vertical="top" wrapText="1"/>
    </xf>
    <xf numFmtId="172" fontId="1" fillId="36" borderId="33" xfId="0" applyNumberFormat="1" applyFont="1" applyFill="1" applyBorder="1" applyAlignment="1">
      <alignment horizontal="center" vertical="top" wrapText="1"/>
    </xf>
    <xf numFmtId="172" fontId="1" fillId="0" borderId="18" xfId="0" applyNumberFormat="1" applyFont="1" applyBorder="1" applyAlignment="1">
      <alignment horizontal="center" vertical="top" wrapText="1"/>
    </xf>
    <xf numFmtId="172" fontId="1" fillId="0" borderId="33" xfId="0" applyNumberFormat="1" applyFont="1" applyBorder="1" applyAlignment="1">
      <alignment horizontal="center" vertical="top" wrapText="1"/>
    </xf>
    <xf numFmtId="0" fontId="6" fillId="0" borderId="19" xfId="0" applyFont="1" applyBorder="1" applyAlignment="1">
      <alignment vertical="top" wrapText="1"/>
    </xf>
    <xf numFmtId="172" fontId="5" fillId="0" borderId="59" xfId="0" applyNumberFormat="1" applyFont="1" applyBorder="1" applyAlignment="1">
      <alignment horizontal="center" vertical="top" wrapText="1"/>
    </xf>
    <xf numFmtId="0" fontId="6" fillId="0" borderId="60" xfId="0" applyFont="1" applyBorder="1" applyAlignment="1">
      <alignment horizontal="center" vertical="top" wrapText="1"/>
    </xf>
    <xf numFmtId="172" fontId="1" fillId="36" borderId="18" xfId="0" applyNumberFormat="1" applyFont="1" applyFill="1" applyBorder="1" applyAlignment="1">
      <alignment horizontal="center" vertical="top" wrapText="1"/>
    </xf>
    <xf numFmtId="172" fontId="5" fillId="0" borderId="41" xfId="0" applyNumberFormat="1" applyFont="1" applyBorder="1" applyAlignment="1">
      <alignment horizontal="center" vertical="top" wrapText="1"/>
    </xf>
    <xf numFmtId="172" fontId="5" fillId="0" borderId="42" xfId="0" applyNumberFormat="1" applyFont="1" applyBorder="1" applyAlignment="1">
      <alignment horizontal="center" vertical="top" wrapText="1"/>
    </xf>
    <xf numFmtId="172" fontId="5" fillId="0" borderId="27" xfId="0" applyNumberFormat="1" applyFont="1" applyBorder="1" applyAlignment="1">
      <alignment horizontal="center" vertical="top" wrapText="1"/>
    </xf>
    <xf numFmtId="172" fontId="5" fillId="0" borderId="47" xfId="0" applyNumberFormat="1" applyFont="1" applyBorder="1" applyAlignment="1">
      <alignment horizontal="center" vertical="top" wrapText="1"/>
    </xf>
    <xf numFmtId="172" fontId="6" fillId="0" borderId="19" xfId="0" applyNumberFormat="1" applyFont="1" applyBorder="1" applyAlignment="1">
      <alignment horizontal="center" vertical="top" wrapText="1"/>
    </xf>
    <xf numFmtId="172" fontId="1" fillId="34" borderId="18" xfId="0" applyNumberFormat="1" applyFont="1" applyFill="1" applyBorder="1" applyAlignment="1">
      <alignment horizontal="center" vertical="top" wrapText="1"/>
    </xf>
    <xf numFmtId="172" fontId="5" fillId="0" borderId="30" xfId="0" applyNumberFormat="1" applyFont="1" applyBorder="1" applyAlignment="1">
      <alignment horizontal="center" vertical="top" wrapText="1"/>
    </xf>
    <xf numFmtId="0" fontId="6" fillId="0" borderId="32" xfId="0" applyFont="1" applyBorder="1" applyAlignment="1">
      <alignment horizontal="center" vertical="top" wrapText="1"/>
    </xf>
    <xf numFmtId="172" fontId="1" fillId="34" borderId="30" xfId="0" applyNumberFormat="1" applyFont="1" applyFill="1" applyBorder="1" applyAlignment="1">
      <alignment horizontal="center" vertical="top" wrapText="1"/>
    </xf>
    <xf numFmtId="172" fontId="1" fillId="34" borderId="32" xfId="0" applyNumberFormat="1" applyFont="1" applyFill="1" applyBorder="1" applyAlignment="1">
      <alignment horizontal="center" vertical="top" wrapText="1"/>
    </xf>
    <xf numFmtId="172" fontId="5" fillId="0" borderId="39" xfId="0" applyNumberFormat="1" applyFont="1" applyBorder="1" applyAlignment="1">
      <alignment horizontal="center" vertical="top" wrapText="1"/>
    </xf>
    <xf numFmtId="0" fontId="6" fillId="0" borderId="61" xfId="0" applyFont="1" applyBorder="1" applyAlignment="1">
      <alignment vertical="top" wrapText="1"/>
    </xf>
    <xf numFmtId="172" fontId="5" fillId="0" borderId="62" xfId="0" applyNumberFormat="1" applyFont="1" applyBorder="1" applyAlignment="1">
      <alignment horizontal="center" vertical="top" wrapText="1"/>
    </xf>
    <xf numFmtId="0" fontId="6" fillId="0" borderId="63" xfId="0" applyFont="1" applyBorder="1" applyAlignment="1">
      <alignment vertical="top" wrapText="1"/>
    </xf>
    <xf numFmtId="0" fontId="1" fillId="0" borderId="33" xfId="0" applyFont="1" applyBorder="1" applyAlignment="1">
      <alignment horizontal="center" vertical="top" wrapText="1"/>
    </xf>
    <xf numFmtId="0" fontId="1" fillId="0" borderId="19" xfId="0" applyFont="1" applyBorder="1" applyAlignment="1">
      <alignment horizontal="center" vertical="top" wrapText="1"/>
    </xf>
    <xf numFmtId="0" fontId="6" fillId="0" borderId="64" xfId="0" applyFont="1" applyBorder="1" applyAlignment="1">
      <alignment vertical="top" wrapText="1"/>
    </xf>
    <xf numFmtId="172" fontId="1" fillId="36" borderId="33" xfId="0" applyNumberFormat="1" applyFont="1" applyFill="1" applyBorder="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vertical="top" wrapText="1"/>
    </xf>
    <xf numFmtId="0" fontId="0" fillId="0" borderId="17" xfId="0" applyFill="1" applyBorder="1" applyAlignment="1">
      <alignment vertical="top"/>
    </xf>
    <xf numFmtId="0" fontId="0" fillId="0" borderId="17" xfId="0" applyFill="1" applyBorder="1" applyAlignment="1">
      <alignment vertical="top" wrapText="1"/>
    </xf>
    <xf numFmtId="0" fontId="6" fillId="0" borderId="21" xfId="0" applyFont="1" applyFill="1" applyBorder="1" applyAlignment="1">
      <alignment horizontal="center" vertical="top"/>
    </xf>
    <xf numFmtId="49" fontId="5" fillId="0" borderId="14" xfId="0" applyNumberFormat="1" applyFont="1" applyBorder="1" applyAlignment="1">
      <alignment horizontal="center" vertical="center" textRotation="90"/>
    </xf>
    <xf numFmtId="0" fontId="5" fillId="0" borderId="21" xfId="0" applyFont="1" applyFill="1" applyBorder="1" applyAlignment="1">
      <alignment vertical="top" wrapText="1"/>
    </xf>
    <xf numFmtId="0" fontId="0" fillId="0" borderId="14" xfId="0" applyFill="1" applyBorder="1" applyAlignment="1">
      <alignment vertical="top" wrapText="1"/>
    </xf>
    <xf numFmtId="0" fontId="5" fillId="0" borderId="21" xfId="0" applyFont="1" applyFill="1" applyBorder="1" applyAlignment="1">
      <alignment horizontal="center" vertical="top"/>
    </xf>
    <xf numFmtId="0" fontId="5" fillId="0" borderId="16" xfId="0" applyFont="1" applyFill="1" applyBorder="1" applyAlignment="1">
      <alignment horizontal="center" vertical="top"/>
    </xf>
    <xf numFmtId="1" fontId="5" fillId="35" borderId="11" xfId="0" applyNumberFormat="1" applyFont="1" applyFill="1" applyBorder="1" applyAlignment="1">
      <alignment horizontal="center" vertical="top"/>
    </xf>
    <xf numFmtId="1" fontId="5" fillId="35" borderId="15" xfId="0" applyNumberFormat="1" applyFont="1" applyFill="1" applyBorder="1" applyAlignment="1">
      <alignment horizontal="center" vertical="top"/>
    </xf>
    <xf numFmtId="1" fontId="5" fillId="0" borderId="21" xfId="0" applyNumberFormat="1" applyFont="1" applyFill="1" applyBorder="1" applyAlignment="1">
      <alignment horizontal="center" vertical="top" wrapText="1"/>
    </xf>
    <xf numFmtId="0" fontId="0" fillId="0" borderId="14" xfId="0" applyBorder="1" applyAlignment="1">
      <alignment horizontal="center" vertical="top" wrapText="1"/>
    </xf>
    <xf numFmtId="1" fontId="5" fillId="35" borderId="11" xfId="0" applyNumberFormat="1" applyFont="1" applyFill="1" applyBorder="1" applyAlignment="1">
      <alignment horizontal="center" vertical="top" wrapText="1"/>
    </xf>
    <xf numFmtId="0" fontId="6" fillId="35" borderId="15" xfId="0" applyFont="1" applyFill="1" applyBorder="1" applyAlignment="1">
      <alignment horizontal="center" vertical="top" wrapText="1"/>
    </xf>
    <xf numFmtId="0" fontId="16" fillId="0" borderId="0" xfId="48" applyFont="1" applyAlignment="1">
      <alignment horizontal="center" vertical="center" wrapText="1"/>
      <protection/>
    </xf>
    <xf numFmtId="0" fontId="0" fillId="0" borderId="0" xfId="0" applyAlignment="1">
      <alignment horizontal="center" vertical="center"/>
    </xf>
    <xf numFmtId="0" fontId="17" fillId="0" borderId="10" xfId="48" applyFont="1" applyBorder="1" applyAlignment="1">
      <alignment horizontal="center" vertical="center" wrapText="1"/>
      <protection/>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4" fillId="0" borderId="25" xfId="48" applyFont="1" applyBorder="1" applyAlignment="1">
      <alignment horizontal="left"/>
      <protection/>
    </xf>
    <xf numFmtId="0" fontId="14" fillId="0" borderId="10" xfId="48" applyFont="1" applyBorder="1" applyAlignment="1">
      <alignment horizontal="left"/>
      <protection/>
    </xf>
    <xf numFmtId="0" fontId="18" fillId="0" borderId="25" xfId="0" applyFont="1" applyBorder="1" applyAlignment="1">
      <alignment wrapText="1"/>
    </xf>
    <xf numFmtId="0" fontId="0" fillId="0" borderId="10" xfId="0" applyFont="1" applyBorder="1" applyAlignment="1">
      <alignment wrapText="1"/>
    </xf>
    <xf numFmtId="0" fontId="19" fillId="0" borderId="25" xfId="0" applyFont="1" applyBorder="1" applyAlignment="1">
      <alignment wrapText="1"/>
    </xf>
    <xf numFmtId="0" fontId="0" fillId="0" borderId="10" xfId="0" applyBorder="1" applyAlignment="1">
      <alignment wrapText="1"/>
    </xf>
    <xf numFmtId="0" fontId="18" fillId="0" borderId="10" xfId="0" applyFont="1" applyBorder="1" applyAlignment="1">
      <alignment wrapText="1"/>
    </xf>
    <xf numFmtId="0" fontId="5" fillId="0" borderId="65" xfId="0" applyFont="1" applyFill="1" applyBorder="1" applyAlignment="1">
      <alignment vertical="top" wrapText="1"/>
    </xf>
    <xf numFmtId="0" fontId="5" fillId="0" borderId="23" xfId="0" applyFont="1" applyBorder="1" applyAlignment="1">
      <alignment horizontal="left" vertical="top" wrapText="1"/>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172" fontId="5" fillId="0" borderId="68" xfId="0" applyNumberFormat="1" applyFont="1" applyBorder="1" applyAlignment="1">
      <alignment horizontal="center" vertical="top" wrapText="1"/>
    </xf>
    <xf numFmtId="0" fontId="6" fillId="0" borderId="67" xfId="0" applyFont="1" applyBorder="1" applyAlignment="1">
      <alignment vertical="top" wrapText="1"/>
    </xf>
    <xf numFmtId="0" fontId="5" fillId="0" borderId="65" xfId="0" applyFont="1" applyBorder="1" applyAlignment="1">
      <alignment horizontal="left" vertical="top" wrapText="1"/>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172" fontId="5" fillId="0" borderId="71" xfId="0" applyNumberFormat="1" applyFont="1" applyBorder="1" applyAlignment="1">
      <alignment horizontal="center" vertical="top" wrapText="1"/>
    </xf>
    <xf numFmtId="0" fontId="6" fillId="0" borderId="70" xfId="0" applyFont="1" applyBorder="1" applyAlignment="1">
      <alignment vertical="top" wrapText="1"/>
    </xf>
    <xf numFmtId="172" fontId="5" fillId="0" borderId="65" xfId="0" applyNumberFormat="1" applyFont="1" applyBorder="1" applyAlignment="1">
      <alignment horizontal="center" vertical="top" wrapText="1"/>
    </xf>
    <xf numFmtId="172" fontId="5" fillId="0" borderId="70" xfId="0" applyNumberFormat="1" applyFont="1" applyBorder="1" applyAlignment="1">
      <alignment horizontal="center" vertical="top"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12 įvykdymas pagal 2008 m. SVP </a:t>
            </a:r>
          </a:p>
        </c:rich>
      </c:tx>
      <c:layout>
        <c:manualLayout>
          <c:xMode val="factor"/>
          <c:yMode val="factor"/>
          <c:x val="0.0115"/>
          <c:y val="0"/>
        </c:manualLayout>
      </c:layout>
      <c:spPr>
        <a:noFill/>
        <a:ln>
          <a:noFill/>
        </a:ln>
      </c:spPr>
    </c:title>
    <c:view3D>
      <c:rotX val="15"/>
      <c:hPercent val="100"/>
      <c:rotY val="0"/>
      <c:depthPercent val="100"/>
      <c:rAngAx val="1"/>
    </c:view3D>
    <c:plotArea>
      <c:layout>
        <c:manualLayout>
          <c:xMode val="edge"/>
          <c:yMode val="edge"/>
          <c:x val="0.19725"/>
          <c:y val="0.38775"/>
          <c:w val="0.448"/>
          <c:h val="0.444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CCFFFF"/>
              </a:solidFill>
              <a:ln w="12700">
                <a:solidFill>
                  <a:srgbClr val="000000"/>
                </a:solidFill>
              </a:ln>
            </c:spPr>
          </c:dPt>
          <c:dPt>
            <c:idx val="2"/>
            <c:spPr>
              <a:solidFill>
                <a:srgbClr val="FF99CC"/>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Įvykdyta  
91,5%</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Dalinai įvykdyta
2,1%</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Neįvykdyta 
6,4%</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cat>
            <c:strRef>
              <c:f>'[1]APRAŠYMAS'!$B$13:$B$15</c:f>
              <c:strCache>
                <c:ptCount val="3"/>
                <c:pt idx="0">
                  <c:v>Faktiškai įvykdyta  </c:v>
                </c:pt>
                <c:pt idx="1">
                  <c:v>Dalinai įvykdyta</c:v>
                </c:pt>
                <c:pt idx="2">
                  <c:v>Neįvykdyta pagal planą</c:v>
                </c:pt>
              </c:strCache>
            </c:strRef>
          </c:cat>
          <c:val>
            <c:numRef>
              <c:f>'[1]APRAŠYMAS'!$C$13:$C$15</c:f>
              <c:numCache>
                <c:ptCount val="3"/>
                <c:pt idx="0">
                  <c:v>55</c:v>
                </c:pt>
                <c:pt idx="1">
                  <c:v>38</c:v>
                </c:pt>
                <c:pt idx="2">
                  <c:v>7</c:v>
                </c:pt>
              </c:numCache>
            </c:numRef>
          </c:val>
        </c:ser>
      </c:pie3DChart>
      <c:spPr>
        <a:solidFill>
          <a:srgbClr val="FFFFFF"/>
        </a:solidFill>
        <a:ln w="3175">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rPr>
              <a:t>Programos Nr.12 įvykdymas pagal  2007 m. SVP</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9</xdr:row>
      <xdr:rowOff>104775</xdr:rowOff>
    </xdr:from>
    <xdr:to>
      <xdr:col>7</xdr:col>
      <xdr:colOff>47625</xdr:colOff>
      <xdr:row>18</xdr:row>
      <xdr:rowOff>0</xdr:rowOff>
    </xdr:to>
    <xdr:graphicFrame>
      <xdr:nvGraphicFramePr>
        <xdr:cNvPr id="1" name="Diagrama 1"/>
        <xdr:cNvGraphicFramePr/>
      </xdr:nvGraphicFramePr>
      <xdr:xfrm>
        <a:off x="352425" y="2933700"/>
        <a:ext cx="5057775" cy="2076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14</xdr:col>
      <xdr:colOff>762000</xdr:colOff>
      <xdr:row>0</xdr:row>
      <xdr:rowOff>0</xdr:rowOff>
    </xdr:to>
    <xdr:graphicFrame>
      <xdr:nvGraphicFramePr>
        <xdr:cNvPr id="1" name="Diagrama 1"/>
        <xdr:cNvGraphicFramePr/>
      </xdr:nvGraphicFramePr>
      <xdr:xfrm>
        <a:off x="2543175" y="0"/>
        <a:ext cx="56197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norvilaite\Desktop\MANO%20DOKUMENTAI\2007m.%20monitoringas%201%20variantas\12%20programa%20(monitoring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AŠYMAS"/>
      <sheetName val="RODIKLIAI"/>
    </sheetNames>
    <sheetDataSet>
      <sheetData sheetId="0">
        <row r="13">
          <cell r="B13" t="str">
            <v>Faktiškai įvykdyta  </v>
          </cell>
          <cell r="C13">
            <v>55</v>
          </cell>
        </row>
        <row r="14">
          <cell r="B14" t="str">
            <v>Dalinai įvykdyta</v>
          </cell>
          <cell r="C14">
            <v>38</v>
          </cell>
        </row>
        <row r="15">
          <cell r="B15" t="str">
            <v>Neįvykdyta pagal planą</v>
          </cell>
          <cell r="C15">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L9" sqref="L9"/>
    </sheetView>
  </sheetViews>
  <sheetFormatPr defaultColWidth="9.140625" defaultRowHeight="12.75"/>
  <cols>
    <col min="1" max="1" width="19.7109375" style="0" customWidth="1"/>
    <col min="2" max="2" width="10.7109375" style="0" customWidth="1"/>
    <col min="3" max="3" width="11.140625" style="0" customWidth="1"/>
    <col min="4" max="4" width="10.8515625" style="0" customWidth="1"/>
    <col min="5" max="5" width="9.7109375" style="0" customWidth="1"/>
  </cols>
  <sheetData>
    <row r="1" spans="1:8" ht="12.75">
      <c r="A1" s="140" t="s">
        <v>14</v>
      </c>
      <c r="B1" s="141"/>
      <c r="C1" s="141"/>
      <c r="D1" s="141"/>
      <c r="E1" s="141"/>
      <c r="F1" s="141"/>
      <c r="G1" s="141"/>
      <c r="H1" s="141"/>
    </row>
    <row r="2" spans="1:8" ht="16.5" customHeight="1">
      <c r="A2" s="141"/>
      <c r="B2" s="141"/>
      <c r="C2" s="141"/>
      <c r="D2" s="141"/>
      <c r="E2" s="141"/>
      <c r="F2" s="141"/>
      <c r="G2" s="141"/>
      <c r="H2" s="141"/>
    </row>
    <row r="3" spans="1:8" ht="26.25" customHeight="1">
      <c r="A3" s="140" t="s">
        <v>126</v>
      </c>
      <c r="B3" s="140"/>
      <c r="C3" s="140"/>
      <c r="D3" s="140"/>
      <c r="E3" s="140"/>
      <c r="F3" s="140"/>
      <c r="G3" s="140"/>
      <c r="H3" s="140"/>
    </row>
    <row r="4" spans="1:8" ht="38.25" customHeight="1">
      <c r="A4" s="142" t="s">
        <v>15</v>
      </c>
      <c r="B4" s="143"/>
      <c r="C4" s="143"/>
      <c r="D4" s="143"/>
      <c r="E4" s="143"/>
      <c r="F4" s="143"/>
      <c r="G4" s="143"/>
      <c r="H4" s="143"/>
    </row>
    <row r="5" spans="1:8" ht="15.75" customHeight="1">
      <c r="A5" s="143"/>
      <c r="B5" s="143"/>
      <c r="C5" s="143"/>
      <c r="D5" s="143"/>
      <c r="E5" s="143"/>
      <c r="F5" s="143"/>
      <c r="G5" s="143"/>
      <c r="H5" s="143"/>
    </row>
    <row r="6" spans="1:8" ht="31.5" customHeight="1">
      <c r="A6" s="142" t="s">
        <v>16</v>
      </c>
      <c r="B6" s="144"/>
      <c r="C6" s="144"/>
      <c r="D6" s="144"/>
      <c r="E6" s="144"/>
      <c r="F6" s="144"/>
      <c r="G6" s="144"/>
      <c r="H6" s="144"/>
    </row>
    <row r="7" spans="1:8" ht="33.75" customHeight="1">
      <c r="A7" s="144"/>
      <c r="B7" s="144"/>
      <c r="C7" s="144"/>
      <c r="D7" s="144"/>
      <c r="E7" s="144"/>
      <c r="F7" s="144"/>
      <c r="G7" s="144"/>
      <c r="H7" s="144"/>
    </row>
    <row r="8" spans="1:8" ht="21.75" customHeight="1">
      <c r="A8" s="145" t="s">
        <v>18</v>
      </c>
      <c r="B8" s="148"/>
      <c r="C8" s="148"/>
      <c r="D8" s="148"/>
      <c r="E8" s="148"/>
      <c r="F8" s="148"/>
      <c r="G8" s="148"/>
      <c r="H8" s="148"/>
    </row>
    <row r="9" spans="1:8" ht="26.25" customHeight="1">
      <c r="A9" s="148"/>
      <c r="B9" s="148"/>
      <c r="C9" s="148"/>
      <c r="D9" s="148"/>
      <c r="E9" s="148"/>
      <c r="F9" s="148"/>
      <c r="G9" s="148"/>
      <c r="H9" s="148"/>
    </row>
    <row r="10" spans="1:8" ht="16.5" customHeight="1">
      <c r="A10" s="90"/>
      <c r="B10" s="91"/>
      <c r="C10" s="91"/>
      <c r="D10" s="91"/>
      <c r="E10" s="91"/>
      <c r="F10" s="91"/>
      <c r="G10" s="91"/>
      <c r="H10" s="91"/>
    </row>
    <row r="11" spans="1:8" ht="15.75" customHeight="1">
      <c r="A11" s="91"/>
      <c r="B11" s="91"/>
      <c r="C11" s="91"/>
      <c r="D11" s="91"/>
      <c r="E11" s="91"/>
      <c r="F11" s="91"/>
      <c r="G11" s="91"/>
      <c r="H11" s="91"/>
    </row>
    <row r="12" spans="1:8" ht="15.75">
      <c r="A12" s="92"/>
      <c r="B12" s="92"/>
      <c r="C12" s="92"/>
      <c r="D12" s="92"/>
      <c r="E12" s="92"/>
      <c r="F12" s="92"/>
      <c r="G12" s="92"/>
      <c r="H12" s="92"/>
    </row>
    <row r="13" spans="1:8" ht="25.5">
      <c r="A13" s="92"/>
      <c r="B13" s="93" t="s">
        <v>11</v>
      </c>
      <c r="C13" s="93">
        <v>55</v>
      </c>
      <c r="D13" s="92"/>
      <c r="E13" s="92"/>
      <c r="F13" s="92"/>
      <c r="G13" s="92"/>
      <c r="H13" s="92"/>
    </row>
    <row r="14" spans="1:8" ht="25.5">
      <c r="A14" s="92"/>
      <c r="B14" s="93" t="s">
        <v>12</v>
      </c>
      <c r="C14" s="93">
        <v>38</v>
      </c>
      <c r="D14" s="92"/>
      <c r="E14" s="92"/>
      <c r="F14" s="92"/>
      <c r="G14" s="92"/>
      <c r="H14" s="92"/>
    </row>
    <row r="15" spans="1:8" ht="25.5">
      <c r="A15" s="92"/>
      <c r="B15" s="93" t="s">
        <v>13</v>
      </c>
      <c r="C15" s="93">
        <v>7</v>
      </c>
      <c r="D15" s="92"/>
      <c r="E15" s="92"/>
      <c r="F15" s="92"/>
      <c r="G15" s="92"/>
      <c r="H15" s="92"/>
    </row>
    <row r="16" spans="1:8" ht="15.75">
      <c r="A16" s="92"/>
      <c r="B16" s="92"/>
      <c r="C16" s="92"/>
      <c r="D16" s="92"/>
      <c r="E16" s="92"/>
      <c r="F16" s="92"/>
      <c r="G16" s="92"/>
      <c r="H16" s="92"/>
    </row>
    <row r="17" spans="1:8" ht="15.75">
      <c r="A17" s="92"/>
      <c r="B17" s="92"/>
      <c r="C17" s="92"/>
      <c r="D17" s="92"/>
      <c r="E17" s="92"/>
      <c r="F17" s="92"/>
      <c r="G17" s="92"/>
      <c r="H17" s="92"/>
    </row>
    <row r="18" spans="1:8" ht="15.75">
      <c r="A18" s="92"/>
      <c r="B18" s="92"/>
      <c r="C18" s="92"/>
      <c r="D18" s="92"/>
      <c r="E18" s="92"/>
      <c r="F18" s="92"/>
      <c r="G18" s="92"/>
      <c r="H18" s="92"/>
    </row>
    <row r="19" spans="1:8" ht="20.25" customHeight="1">
      <c r="A19" s="94" t="s">
        <v>17</v>
      </c>
      <c r="B19" s="95"/>
      <c r="C19" s="95"/>
      <c r="D19" s="95"/>
      <c r="E19" s="95"/>
      <c r="F19" s="95"/>
      <c r="G19" s="95"/>
      <c r="H19" s="95"/>
    </row>
    <row r="20" spans="1:8" ht="31.5" customHeight="1">
      <c r="A20" s="142" t="s">
        <v>0</v>
      </c>
      <c r="B20" s="144"/>
      <c r="C20" s="144"/>
      <c r="D20" s="144"/>
      <c r="E20" s="144"/>
      <c r="F20" s="144"/>
      <c r="G20" s="144"/>
      <c r="H20" s="144"/>
    </row>
    <row r="21" spans="1:8" ht="24.75" customHeight="1">
      <c r="A21" s="90" t="s">
        <v>1</v>
      </c>
      <c r="B21" s="95"/>
      <c r="C21" s="95"/>
      <c r="D21" s="95"/>
      <c r="E21" s="95"/>
      <c r="F21" s="95"/>
      <c r="G21" s="95"/>
      <c r="H21" s="95"/>
    </row>
    <row r="22" spans="1:8" ht="18.75" customHeight="1">
      <c r="A22" s="142" t="s">
        <v>2</v>
      </c>
      <c r="B22" s="144"/>
      <c r="C22" s="144"/>
      <c r="D22" s="144"/>
      <c r="E22" s="144"/>
      <c r="F22" s="144"/>
      <c r="G22" s="144"/>
      <c r="H22" s="144"/>
    </row>
    <row r="23" spans="1:8" ht="15.75">
      <c r="A23" s="90" t="s">
        <v>4</v>
      </c>
      <c r="B23" s="95"/>
      <c r="C23" s="95"/>
      <c r="D23" s="95"/>
      <c r="E23" s="95"/>
      <c r="F23" s="95"/>
      <c r="G23" s="95"/>
      <c r="H23" s="95"/>
    </row>
    <row r="24" spans="1:8" ht="16.5" customHeight="1">
      <c r="A24" s="149" t="s">
        <v>3</v>
      </c>
      <c r="B24" s="147"/>
      <c r="C24" s="147"/>
      <c r="D24" s="147"/>
      <c r="E24" s="147"/>
      <c r="F24" s="147"/>
      <c r="G24" s="147"/>
      <c r="H24" s="147"/>
    </row>
    <row r="25" spans="1:8" ht="15.75">
      <c r="A25" s="90" t="s">
        <v>5</v>
      </c>
      <c r="B25" s="95"/>
      <c r="C25" s="95"/>
      <c r="D25" s="95"/>
      <c r="E25" s="95"/>
      <c r="F25" s="95"/>
      <c r="G25" s="95"/>
      <c r="H25" s="95"/>
    </row>
    <row r="26" spans="1:8" ht="15.75">
      <c r="A26" s="90" t="s">
        <v>6</v>
      </c>
      <c r="B26" s="95"/>
      <c r="C26" s="95"/>
      <c r="D26" s="95"/>
      <c r="E26" s="95"/>
      <c r="F26" s="95"/>
      <c r="G26" s="95"/>
      <c r="H26" s="95"/>
    </row>
    <row r="27" spans="1:8" ht="15.75">
      <c r="A27" s="90" t="s">
        <v>7</v>
      </c>
      <c r="B27" s="95"/>
      <c r="C27" s="95"/>
      <c r="D27" s="95"/>
      <c r="E27" s="95"/>
      <c r="F27" s="95"/>
      <c r="G27" s="95"/>
      <c r="H27" s="95"/>
    </row>
    <row r="28" spans="1:8" ht="30" customHeight="1">
      <c r="A28" s="145" t="s">
        <v>8</v>
      </c>
      <c r="B28" s="144"/>
      <c r="C28" s="144"/>
      <c r="D28" s="144"/>
      <c r="E28" s="144"/>
      <c r="F28" s="144"/>
      <c r="G28" s="144"/>
      <c r="H28" s="144"/>
    </row>
    <row r="29" spans="1:8" ht="41.25" customHeight="1">
      <c r="A29" s="145" t="s">
        <v>9</v>
      </c>
      <c r="B29" s="144"/>
      <c r="C29" s="144"/>
      <c r="D29" s="144"/>
      <c r="E29" s="144"/>
      <c r="F29" s="144"/>
      <c r="G29" s="144"/>
      <c r="H29" s="144"/>
    </row>
    <row r="30" spans="1:8" ht="33" customHeight="1">
      <c r="A30" s="142" t="s">
        <v>10</v>
      </c>
      <c r="B30" s="144"/>
      <c r="C30" s="144"/>
      <c r="D30" s="144"/>
      <c r="E30" s="144"/>
      <c r="F30" s="144"/>
      <c r="G30" s="144"/>
      <c r="H30" s="144"/>
    </row>
    <row r="31" spans="1:8" ht="16.5" customHeight="1">
      <c r="A31" s="146" t="s">
        <v>250</v>
      </c>
      <c r="B31" s="147"/>
      <c r="C31" s="147"/>
      <c r="D31" s="147"/>
      <c r="E31" s="147"/>
      <c r="F31" s="147"/>
      <c r="G31" s="147"/>
      <c r="H31" s="147"/>
    </row>
  </sheetData>
  <sheetProtection/>
  <mergeCells count="12">
    <mergeCell ref="A31:H31"/>
    <mergeCell ref="A8:H9"/>
    <mergeCell ref="A20:H20"/>
    <mergeCell ref="A22:H22"/>
    <mergeCell ref="A24:H24"/>
    <mergeCell ref="A28:H28"/>
    <mergeCell ref="A1:H2"/>
    <mergeCell ref="A3:H3"/>
    <mergeCell ref="A4:H5"/>
    <mergeCell ref="A6:H7"/>
    <mergeCell ref="A29:H29"/>
    <mergeCell ref="A30:H30"/>
  </mergeCells>
  <printOptions/>
  <pageMargins left="0.984251968503937" right="0.75" top="0.7874015748031497" bottom="0.787401574803149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T144"/>
  <sheetViews>
    <sheetView zoomScale="110" zoomScaleNormal="110" zoomScaleSheetLayoutView="100" zoomScalePageLayoutView="0" workbookViewId="0" topLeftCell="A1">
      <selection activeCell="A1" sqref="A1:O1"/>
    </sheetView>
  </sheetViews>
  <sheetFormatPr defaultColWidth="9.140625" defaultRowHeight="12.75"/>
  <cols>
    <col min="1" max="1" width="4.140625" style="1" customWidth="1"/>
    <col min="2" max="2" width="3.8515625" style="1" customWidth="1"/>
    <col min="3" max="3" width="2.7109375" style="1" customWidth="1"/>
    <col min="4" max="4" width="24.28125" style="1" customWidth="1"/>
    <col min="5" max="5" width="3.140625" style="1" customWidth="1"/>
    <col min="6" max="7" width="4.421875" style="1" customWidth="1"/>
    <col min="8" max="8" width="5.8515625" style="1" customWidth="1"/>
    <col min="9" max="9" width="6.8515625" style="1" customWidth="1"/>
    <col min="10" max="10" width="7.00390625" style="1" customWidth="1"/>
    <col min="11" max="11" width="6.57421875" style="1" customWidth="1"/>
    <col min="12" max="12" width="25.8515625" style="1" customWidth="1"/>
    <col min="13" max="13" width="5.8515625" style="1" customWidth="1"/>
    <col min="14" max="14" width="6.00390625" style="1" customWidth="1"/>
    <col min="15" max="15" width="50.7109375" style="1" customWidth="1"/>
    <col min="16" max="16384" width="9.140625" style="1" customWidth="1"/>
  </cols>
  <sheetData>
    <row r="1" spans="1:15" ht="32.25" customHeight="1">
      <c r="A1" s="176" t="s">
        <v>251</v>
      </c>
      <c r="B1" s="176"/>
      <c r="C1" s="176"/>
      <c r="D1" s="176"/>
      <c r="E1" s="176"/>
      <c r="F1" s="176"/>
      <c r="G1" s="176"/>
      <c r="H1" s="176"/>
      <c r="I1" s="176"/>
      <c r="J1" s="176"/>
      <c r="K1" s="176"/>
      <c r="L1" s="176"/>
      <c r="M1" s="176"/>
      <c r="N1" s="176"/>
      <c r="O1" s="176"/>
    </row>
    <row r="2" spans="1:15" ht="16.5" customHeight="1">
      <c r="A2" s="441" t="s">
        <v>261</v>
      </c>
      <c r="B2" s="442"/>
      <c r="C2" s="442"/>
      <c r="D2" s="442"/>
      <c r="E2" s="442"/>
      <c r="F2" s="442"/>
      <c r="G2" s="442"/>
      <c r="H2" s="442"/>
      <c r="I2" s="442"/>
      <c r="J2" s="442"/>
      <c r="K2" s="442"/>
      <c r="L2" s="442"/>
      <c r="M2" s="442"/>
      <c r="N2" s="442"/>
      <c r="O2" s="443"/>
    </row>
    <row r="3" ht="12" customHeight="1" thickBot="1">
      <c r="O3" s="6"/>
    </row>
    <row r="4" spans="1:15" ht="24" customHeight="1" thickBot="1">
      <c r="A4" s="361" t="s">
        <v>134</v>
      </c>
      <c r="B4" s="362"/>
      <c r="C4" s="362"/>
      <c r="D4" s="358" t="s">
        <v>44</v>
      </c>
      <c r="E4" s="314" t="s">
        <v>45</v>
      </c>
      <c r="F4" s="314" t="s">
        <v>46</v>
      </c>
      <c r="G4" s="314" t="s">
        <v>47</v>
      </c>
      <c r="H4" s="314" t="s">
        <v>48</v>
      </c>
      <c r="I4" s="296" t="s">
        <v>119</v>
      </c>
      <c r="J4" s="297"/>
      <c r="K4" s="297"/>
      <c r="L4" s="296" t="s">
        <v>49</v>
      </c>
      <c r="M4" s="296"/>
      <c r="N4" s="297"/>
      <c r="O4" s="290" t="s">
        <v>116</v>
      </c>
    </row>
    <row r="5" spans="1:15" ht="24" customHeight="1">
      <c r="A5" s="363"/>
      <c r="B5" s="364"/>
      <c r="C5" s="364"/>
      <c r="D5" s="359"/>
      <c r="E5" s="357"/>
      <c r="F5" s="357"/>
      <c r="G5" s="357"/>
      <c r="H5" s="357"/>
      <c r="I5" s="314" t="s">
        <v>252</v>
      </c>
      <c r="J5" s="316" t="s">
        <v>159</v>
      </c>
      <c r="K5" s="316" t="s">
        <v>137</v>
      </c>
      <c r="L5" s="312" t="s">
        <v>50</v>
      </c>
      <c r="M5" s="294" t="s">
        <v>120</v>
      </c>
      <c r="N5" s="294" t="s">
        <v>121</v>
      </c>
      <c r="O5" s="291"/>
    </row>
    <row r="6" spans="1:15" ht="73.5" customHeight="1" thickBot="1">
      <c r="A6" s="365"/>
      <c r="B6" s="366"/>
      <c r="C6" s="366"/>
      <c r="D6" s="360"/>
      <c r="E6" s="315"/>
      <c r="F6" s="315"/>
      <c r="G6" s="315"/>
      <c r="H6" s="315"/>
      <c r="I6" s="315"/>
      <c r="J6" s="317"/>
      <c r="K6" s="318"/>
      <c r="L6" s="313"/>
      <c r="M6" s="295"/>
      <c r="N6" s="295"/>
      <c r="O6" s="291"/>
    </row>
    <row r="7" spans="1:15" ht="45" customHeight="1">
      <c r="A7" s="223" t="s">
        <v>51</v>
      </c>
      <c r="B7" s="225" t="s">
        <v>51</v>
      </c>
      <c r="C7" s="227" t="s">
        <v>51</v>
      </c>
      <c r="D7" s="352" t="s">
        <v>139</v>
      </c>
      <c r="E7" s="289"/>
      <c r="F7" s="345" t="s">
        <v>67</v>
      </c>
      <c r="G7" s="367" t="s">
        <v>133</v>
      </c>
      <c r="H7" s="22" t="s">
        <v>95</v>
      </c>
      <c r="I7" s="5">
        <v>17602.8</v>
      </c>
      <c r="J7" s="5">
        <v>26834.1</v>
      </c>
      <c r="K7" s="5">
        <v>26679.6</v>
      </c>
      <c r="L7" s="211" t="s">
        <v>73</v>
      </c>
      <c r="M7" s="307">
        <v>53.6</v>
      </c>
      <c r="N7" s="292">
        <v>74.4</v>
      </c>
      <c r="O7" s="177" t="s">
        <v>180</v>
      </c>
    </row>
    <row r="8" spans="1:15" ht="17.25" customHeight="1" thickBot="1">
      <c r="A8" s="268"/>
      <c r="B8" s="269"/>
      <c r="C8" s="270"/>
      <c r="D8" s="353"/>
      <c r="E8" s="195"/>
      <c r="F8" s="287"/>
      <c r="G8" s="199"/>
      <c r="H8" s="20" t="s">
        <v>68</v>
      </c>
      <c r="I8" s="21">
        <f>I7</f>
        <v>17602.8</v>
      </c>
      <c r="J8" s="21">
        <f>J7</f>
        <v>26834.1</v>
      </c>
      <c r="K8" s="21">
        <f>K7</f>
        <v>26679.6</v>
      </c>
      <c r="L8" s="186"/>
      <c r="M8" s="308"/>
      <c r="N8" s="293"/>
      <c r="O8" s="229"/>
    </row>
    <row r="9" spans="1:15" ht="23.25" customHeight="1">
      <c r="A9" s="223" t="s">
        <v>51</v>
      </c>
      <c r="B9" s="225" t="s">
        <v>51</v>
      </c>
      <c r="C9" s="227" t="s">
        <v>52</v>
      </c>
      <c r="D9" s="211" t="s">
        <v>140</v>
      </c>
      <c r="E9" s="194"/>
      <c r="F9" s="286" t="s">
        <v>67</v>
      </c>
      <c r="G9" s="198" t="s">
        <v>133</v>
      </c>
      <c r="H9" s="11" t="s">
        <v>95</v>
      </c>
      <c r="I9" s="15">
        <v>28883.5</v>
      </c>
      <c r="J9" s="128">
        <f>310.2+2562.7</f>
        <v>2872.8999999999996</v>
      </c>
      <c r="K9" s="128">
        <f>310.2+2562.7</f>
        <v>2872.8999999999996</v>
      </c>
      <c r="L9" s="191" t="s">
        <v>88</v>
      </c>
      <c r="M9" s="237">
        <v>25.8</v>
      </c>
      <c r="N9" s="237">
        <v>31.7</v>
      </c>
      <c r="O9" s="177" t="s">
        <v>181</v>
      </c>
    </row>
    <row r="10" spans="1:15" ht="16.5" customHeight="1" thickBot="1">
      <c r="A10" s="268"/>
      <c r="B10" s="269"/>
      <c r="C10" s="270"/>
      <c r="D10" s="212"/>
      <c r="E10" s="195"/>
      <c r="F10" s="287"/>
      <c r="G10" s="199"/>
      <c r="H10" s="18" t="s">
        <v>68</v>
      </c>
      <c r="I10" s="17">
        <f>I9</f>
        <v>28883.5</v>
      </c>
      <c r="J10" s="17">
        <f>J9</f>
        <v>2872.8999999999996</v>
      </c>
      <c r="K10" s="17">
        <f>K9</f>
        <v>2872.8999999999996</v>
      </c>
      <c r="L10" s="309"/>
      <c r="M10" s="182"/>
      <c r="N10" s="285"/>
      <c r="O10" s="179"/>
    </row>
    <row r="11" spans="1:15" ht="88.5" customHeight="1">
      <c r="A11" s="223" t="s">
        <v>51</v>
      </c>
      <c r="B11" s="225" t="s">
        <v>51</v>
      </c>
      <c r="C11" s="227" t="s">
        <v>53</v>
      </c>
      <c r="D11" s="211" t="s">
        <v>115</v>
      </c>
      <c r="E11" s="194"/>
      <c r="F11" s="243" t="s">
        <v>67</v>
      </c>
      <c r="G11" s="198" t="s">
        <v>133</v>
      </c>
      <c r="H11" s="10" t="s">
        <v>118</v>
      </c>
      <c r="I11" s="5"/>
      <c r="J11" s="5">
        <v>42.1</v>
      </c>
      <c r="K11" s="5">
        <v>42.1</v>
      </c>
      <c r="L11" s="191" t="s">
        <v>77</v>
      </c>
      <c r="M11" s="237">
        <v>10</v>
      </c>
      <c r="N11" s="237">
        <v>6</v>
      </c>
      <c r="O11" s="177" t="s">
        <v>253</v>
      </c>
    </row>
    <row r="12" spans="1:15" ht="20.25" customHeight="1" thickBot="1">
      <c r="A12" s="224"/>
      <c r="B12" s="226"/>
      <c r="C12" s="228"/>
      <c r="D12" s="212"/>
      <c r="E12" s="195"/>
      <c r="F12" s="267"/>
      <c r="G12" s="199"/>
      <c r="H12" s="20" t="s">
        <v>68</v>
      </c>
      <c r="I12" s="21">
        <f>I11</f>
        <v>0</v>
      </c>
      <c r="J12" s="21">
        <f>J11</f>
        <v>42.1</v>
      </c>
      <c r="K12" s="21">
        <f>K11</f>
        <v>42.1</v>
      </c>
      <c r="L12" s="187"/>
      <c r="M12" s="248"/>
      <c r="N12" s="248"/>
      <c r="O12" s="229"/>
    </row>
    <row r="13" spans="1:15" ht="30" customHeight="1">
      <c r="A13" s="223" t="s">
        <v>51</v>
      </c>
      <c r="B13" s="225" t="s">
        <v>51</v>
      </c>
      <c r="C13" s="227" t="s">
        <v>54</v>
      </c>
      <c r="D13" s="211" t="s">
        <v>74</v>
      </c>
      <c r="E13" s="194"/>
      <c r="F13" s="286" t="s">
        <v>67</v>
      </c>
      <c r="G13" s="198" t="s">
        <v>133</v>
      </c>
      <c r="H13" s="10" t="s">
        <v>76</v>
      </c>
      <c r="I13" s="5">
        <v>1509.5</v>
      </c>
      <c r="J13" s="16">
        <v>1475</v>
      </c>
      <c r="K13" s="5">
        <v>1475</v>
      </c>
      <c r="L13" s="191" t="s">
        <v>88</v>
      </c>
      <c r="M13" s="240">
        <v>1.1</v>
      </c>
      <c r="N13" s="194">
        <v>0.9</v>
      </c>
      <c r="O13" s="177" t="s">
        <v>182</v>
      </c>
    </row>
    <row r="14" spans="1:15" ht="16.5" customHeight="1">
      <c r="A14" s="268"/>
      <c r="B14" s="269"/>
      <c r="C14" s="270"/>
      <c r="D14" s="222"/>
      <c r="E14" s="238"/>
      <c r="F14" s="447"/>
      <c r="G14" s="257"/>
      <c r="H14" s="12" t="s">
        <v>118</v>
      </c>
      <c r="I14" s="16"/>
      <c r="J14" s="16">
        <v>380</v>
      </c>
      <c r="K14" s="16">
        <v>375.9</v>
      </c>
      <c r="L14" s="222"/>
      <c r="M14" s="241"/>
      <c r="N14" s="234"/>
      <c r="O14" s="236"/>
    </row>
    <row r="15" spans="1:15" ht="15" customHeight="1" thickBot="1">
      <c r="A15" s="268"/>
      <c r="B15" s="269"/>
      <c r="C15" s="270"/>
      <c r="D15" s="212"/>
      <c r="E15" s="195"/>
      <c r="F15" s="287"/>
      <c r="G15" s="199"/>
      <c r="H15" s="35" t="s">
        <v>68</v>
      </c>
      <c r="I15" s="21">
        <f>I13</f>
        <v>1509.5</v>
      </c>
      <c r="J15" s="21">
        <f>J13+J14</f>
        <v>1855</v>
      </c>
      <c r="K15" s="21">
        <f>K13+K14</f>
        <v>1850.9</v>
      </c>
      <c r="L15" s="200"/>
      <c r="M15" s="242"/>
      <c r="N15" s="235"/>
      <c r="O15" s="236"/>
    </row>
    <row r="16" spans="1:15" ht="27.75" customHeight="1">
      <c r="A16" s="349" t="s">
        <v>51</v>
      </c>
      <c r="B16" s="273" t="s">
        <v>51</v>
      </c>
      <c r="C16" s="276" t="s">
        <v>56</v>
      </c>
      <c r="D16" s="191" t="s">
        <v>141</v>
      </c>
      <c r="E16" s="394"/>
      <c r="F16" s="258" t="s">
        <v>67</v>
      </c>
      <c r="G16" s="368" t="s">
        <v>133</v>
      </c>
      <c r="H16" s="36" t="s">
        <v>76</v>
      </c>
      <c r="I16" s="5">
        <v>1619.2</v>
      </c>
      <c r="J16" s="5">
        <v>1430.4</v>
      </c>
      <c r="K16" s="5">
        <v>1430.4</v>
      </c>
      <c r="L16" s="191" t="s">
        <v>89</v>
      </c>
      <c r="M16" s="180">
        <v>11.8</v>
      </c>
      <c r="N16" s="180">
        <v>7.8</v>
      </c>
      <c r="O16" s="177" t="s">
        <v>183</v>
      </c>
    </row>
    <row r="17" spans="1:15" ht="18" customHeight="1">
      <c r="A17" s="350"/>
      <c r="B17" s="274"/>
      <c r="C17" s="277"/>
      <c r="D17" s="354"/>
      <c r="E17" s="395"/>
      <c r="F17" s="254"/>
      <c r="G17" s="369"/>
      <c r="H17" s="12" t="s">
        <v>118</v>
      </c>
      <c r="I17" s="13"/>
      <c r="J17" s="129">
        <v>269.9</v>
      </c>
      <c r="K17" s="13">
        <v>259.8</v>
      </c>
      <c r="L17" s="192"/>
      <c r="M17" s="305"/>
      <c r="N17" s="305"/>
      <c r="O17" s="178"/>
    </row>
    <row r="18" spans="1:15" ht="16.5" customHeight="1" thickBot="1">
      <c r="A18" s="351"/>
      <c r="B18" s="275"/>
      <c r="C18" s="278"/>
      <c r="D18" s="187"/>
      <c r="E18" s="396"/>
      <c r="F18" s="197"/>
      <c r="G18" s="370"/>
      <c r="H18" s="17" t="s">
        <v>68</v>
      </c>
      <c r="I18" s="17">
        <f>SUM(I16:I16)</f>
        <v>1619.2</v>
      </c>
      <c r="J18" s="17">
        <f>SUM(J16:J17)</f>
        <v>1700.3000000000002</v>
      </c>
      <c r="K18" s="17">
        <f>SUM(K16:K17)</f>
        <v>1690.2</v>
      </c>
      <c r="L18" s="193"/>
      <c r="M18" s="306"/>
      <c r="N18" s="306"/>
      <c r="O18" s="179"/>
    </row>
    <row r="19" spans="1:15" ht="87" customHeight="1" thickBot="1">
      <c r="A19" s="109" t="s">
        <v>51</v>
      </c>
      <c r="B19" s="110" t="s">
        <v>51</v>
      </c>
      <c r="C19" s="111" t="s">
        <v>57</v>
      </c>
      <c r="D19" s="112" t="s">
        <v>101</v>
      </c>
      <c r="E19" s="112"/>
      <c r="F19" s="113" t="s">
        <v>67</v>
      </c>
      <c r="G19" s="114" t="s">
        <v>132</v>
      </c>
      <c r="H19" s="115" t="s">
        <v>59</v>
      </c>
      <c r="I19" s="130">
        <v>10862.2</v>
      </c>
      <c r="J19" s="131">
        <v>11162.2</v>
      </c>
      <c r="K19" s="132">
        <v>11162.2</v>
      </c>
      <c r="L19" s="116" t="s">
        <v>122</v>
      </c>
      <c r="M19" s="117">
        <v>17000</v>
      </c>
      <c r="N19" s="118">
        <v>6828.1</v>
      </c>
      <c r="O19" s="119" t="s">
        <v>254</v>
      </c>
    </row>
    <row r="20" spans="1:21" ht="36.75" customHeight="1">
      <c r="A20" s="100"/>
      <c r="B20" s="102"/>
      <c r="C20" s="104"/>
      <c r="D20" s="72"/>
      <c r="E20" s="72"/>
      <c r="F20" s="107"/>
      <c r="G20" s="96"/>
      <c r="H20" s="37" t="s">
        <v>59</v>
      </c>
      <c r="I20" s="133"/>
      <c r="J20" s="134">
        <v>490</v>
      </c>
      <c r="K20" s="135">
        <v>490</v>
      </c>
      <c r="L20" s="43" t="s">
        <v>212</v>
      </c>
      <c r="M20" s="59">
        <v>4</v>
      </c>
      <c r="N20" s="74">
        <v>4</v>
      </c>
      <c r="O20" s="72" t="s">
        <v>255</v>
      </c>
      <c r="P20" s="73"/>
      <c r="Q20" s="73"/>
      <c r="R20" s="73"/>
      <c r="S20" s="73"/>
      <c r="T20" s="73"/>
      <c r="U20" s="73"/>
    </row>
    <row r="21" spans="1:15" ht="13.5" customHeight="1">
      <c r="A21" s="100"/>
      <c r="B21" s="102"/>
      <c r="C21" s="104"/>
      <c r="D21" s="72"/>
      <c r="E21" s="72"/>
      <c r="F21" s="107"/>
      <c r="G21" s="97"/>
      <c r="H21" s="12" t="s">
        <v>59</v>
      </c>
      <c r="I21" s="136">
        <v>96.6</v>
      </c>
      <c r="J21" s="137">
        <v>96.6</v>
      </c>
      <c r="K21" s="138">
        <v>39.8</v>
      </c>
      <c r="L21" s="186" t="s">
        <v>123</v>
      </c>
      <c r="M21" s="288">
        <v>1.1</v>
      </c>
      <c r="N21" s="288">
        <v>4.8</v>
      </c>
      <c r="O21" s="271" t="s">
        <v>213</v>
      </c>
    </row>
    <row r="22" spans="1:15" ht="17.25" customHeight="1" thickBot="1">
      <c r="A22" s="101"/>
      <c r="B22" s="103"/>
      <c r="C22" s="105"/>
      <c r="D22" s="106"/>
      <c r="E22" s="106"/>
      <c r="F22" s="108"/>
      <c r="G22" s="98"/>
      <c r="H22" s="20" t="s">
        <v>68</v>
      </c>
      <c r="I22" s="120">
        <f>SUM(I19:I21)</f>
        <v>10958.800000000001</v>
      </c>
      <c r="J22" s="21">
        <f>SUM(J19:J21)</f>
        <v>11748.800000000001</v>
      </c>
      <c r="K22" s="121">
        <f>SUM(K19:K21)</f>
        <v>11692</v>
      </c>
      <c r="L22" s="187"/>
      <c r="M22" s="248"/>
      <c r="N22" s="239"/>
      <c r="O22" s="272"/>
    </row>
    <row r="23" spans="1:15" ht="81" customHeight="1">
      <c r="A23" s="223" t="s">
        <v>51</v>
      </c>
      <c r="B23" s="225" t="s">
        <v>51</v>
      </c>
      <c r="C23" s="227" t="s">
        <v>58</v>
      </c>
      <c r="D23" s="211" t="s">
        <v>142</v>
      </c>
      <c r="E23" s="194"/>
      <c r="F23" s="243" t="s">
        <v>67</v>
      </c>
      <c r="G23" s="198" t="s">
        <v>133</v>
      </c>
      <c r="H23" s="10" t="s">
        <v>76</v>
      </c>
      <c r="I23" s="5">
        <v>4.8</v>
      </c>
      <c r="J23" s="5">
        <v>8.4</v>
      </c>
      <c r="K23" s="5">
        <v>6.6</v>
      </c>
      <c r="L23" s="191" t="s">
        <v>143</v>
      </c>
      <c r="M23" s="237">
        <v>5</v>
      </c>
      <c r="N23" s="237">
        <v>5</v>
      </c>
      <c r="O23" s="177"/>
    </row>
    <row r="24" spans="1:15" ht="17.25" customHeight="1" thickBot="1">
      <c r="A24" s="224"/>
      <c r="B24" s="226"/>
      <c r="C24" s="228"/>
      <c r="D24" s="212"/>
      <c r="E24" s="195"/>
      <c r="F24" s="267"/>
      <c r="G24" s="199"/>
      <c r="H24" s="20" t="s">
        <v>68</v>
      </c>
      <c r="I24" s="21">
        <f>I23</f>
        <v>4.8</v>
      </c>
      <c r="J24" s="21">
        <f>J23</f>
        <v>8.4</v>
      </c>
      <c r="K24" s="21">
        <f>K23</f>
        <v>6.6</v>
      </c>
      <c r="L24" s="187"/>
      <c r="M24" s="248"/>
      <c r="N24" s="248"/>
      <c r="O24" s="229"/>
    </row>
    <row r="25" spans="1:15" ht="30.75" customHeight="1">
      <c r="A25" s="223" t="s">
        <v>51</v>
      </c>
      <c r="B25" s="225" t="s">
        <v>51</v>
      </c>
      <c r="C25" s="227" t="s">
        <v>61</v>
      </c>
      <c r="D25" s="211" t="s">
        <v>144</v>
      </c>
      <c r="E25" s="194"/>
      <c r="F25" s="355" t="s">
        <v>67</v>
      </c>
      <c r="G25" s="198" t="s">
        <v>133</v>
      </c>
      <c r="H25" s="10" t="s">
        <v>76</v>
      </c>
      <c r="I25" s="5">
        <v>2189.2</v>
      </c>
      <c r="J25" s="14">
        <v>2151.4</v>
      </c>
      <c r="K25" s="5">
        <v>2133.7</v>
      </c>
      <c r="L25" s="191" t="s">
        <v>90</v>
      </c>
      <c r="M25" s="240">
        <v>175</v>
      </c>
      <c r="N25" s="194">
        <v>172</v>
      </c>
      <c r="O25" s="177"/>
    </row>
    <row r="26" spans="1:15" ht="18" customHeight="1" thickBot="1">
      <c r="A26" s="224"/>
      <c r="B26" s="226"/>
      <c r="C26" s="228"/>
      <c r="D26" s="212"/>
      <c r="E26" s="195"/>
      <c r="F26" s="356"/>
      <c r="G26" s="199"/>
      <c r="H26" s="18" t="s">
        <v>68</v>
      </c>
      <c r="I26" s="17">
        <f>SUM(I25)</f>
        <v>2189.2</v>
      </c>
      <c r="J26" s="17">
        <f>SUM(J25)</f>
        <v>2151.4</v>
      </c>
      <c r="K26" s="17">
        <f>SUM(K25)</f>
        <v>2133.7</v>
      </c>
      <c r="L26" s="200"/>
      <c r="M26" s="242"/>
      <c r="N26" s="235"/>
      <c r="O26" s="229"/>
    </row>
    <row r="27" spans="1:15" ht="84.75" customHeight="1">
      <c r="A27" s="223" t="s">
        <v>51</v>
      </c>
      <c r="B27" s="225" t="s">
        <v>51</v>
      </c>
      <c r="C27" s="227" t="s">
        <v>62</v>
      </c>
      <c r="D27" s="211" t="s">
        <v>145</v>
      </c>
      <c r="E27" s="194"/>
      <c r="F27" s="243" t="s">
        <v>67</v>
      </c>
      <c r="G27" s="198" t="s">
        <v>133</v>
      </c>
      <c r="H27" s="10" t="s">
        <v>59</v>
      </c>
      <c r="I27" s="5">
        <v>583</v>
      </c>
      <c r="J27" s="19">
        <v>648</v>
      </c>
      <c r="K27" s="5">
        <v>647.2</v>
      </c>
      <c r="L27" s="310" t="s">
        <v>77</v>
      </c>
      <c r="M27" s="279">
        <v>240</v>
      </c>
      <c r="N27" s="281">
        <v>166</v>
      </c>
      <c r="O27" s="283" t="s">
        <v>184</v>
      </c>
    </row>
    <row r="28" spans="1:15" ht="15.75" customHeight="1" thickBot="1">
      <c r="A28" s="268"/>
      <c r="B28" s="269"/>
      <c r="C28" s="270"/>
      <c r="D28" s="212"/>
      <c r="E28" s="195"/>
      <c r="F28" s="267"/>
      <c r="G28" s="199"/>
      <c r="H28" s="18" t="s">
        <v>68</v>
      </c>
      <c r="I28" s="17">
        <f>I27</f>
        <v>583</v>
      </c>
      <c r="J28" s="17">
        <f>J27</f>
        <v>648</v>
      </c>
      <c r="K28" s="17">
        <f>K27</f>
        <v>647.2</v>
      </c>
      <c r="L28" s="311"/>
      <c r="M28" s="280"/>
      <c r="N28" s="282"/>
      <c r="O28" s="284"/>
    </row>
    <row r="29" spans="1:15" ht="55.5" customHeight="1">
      <c r="A29" s="223" t="s">
        <v>51</v>
      </c>
      <c r="B29" s="225" t="s">
        <v>51</v>
      </c>
      <c r="C29" s="227" t="s">
        <v>60</v>
      </c>
      <c r="D29" s="211" t="s">
        <v>146</v>
      </c>
      <c r="E29" s="194"/>
      <c r="F29" s="243" t="s">
        <v>67</v>
      </c>
      <c r="G29" s="198" t="s">
        <v>133</v>
      </c>
      <c r="H29" s="10" t="s">
        <v>59</v>
      </c>
      <c r="I29" s="5">
        <v>414</v>
      </c>
      <c r="J29" s="5">
        <v>386.1</v>
      </c>
      <c r="K29" s="5">
        <v>284.6</v>
      </c>
      <c r="L29" s="191" t="s">
        <v>97</v>
      </c>
      <c r="M29" s="240">
        <v>78</v>
      </c>
      <c r="N29" s="194">
        <v>25</v>
      </c>
      <c r="O29" s="177" t="s">
        <v>185</v>
      </c>
    </row>
    <row r="30" spans="1:15" ht="19.5" customHeight="1" thickBot="1">
      <c r="A30" s="224"/>
      <c r="B30" s="226"/>
      <c r="C30" s="228"/>
      <c r="D30" s="212"/>
      <c r="E30" s="195"/>
      <c r="F30" s="267"/>
      <c r="G30" s="199"/>
      <c r="H30" s="18" t="s">
        <v>68</v>
      </c>
      <c r="I30" s="17">
        <f>I29</f>
        <v>414</v>
      </c>
      <c r="J30" s="17">
        <f>J29</f>
        <v>386.1</v>
      </c>
      <c r="K30" s="17">
        <f>K29</f>
        <v>284.6</v>
      </c>
      <c r="L30" s="200"/>
      <c r="M30" s="242"/>
      <c r="N30" s="235"/>
      <c r="O30" s="229"/>
    </row>
    <row r="31" spans="1:15" ht="57.75" customHeight="1">
      <c r="A31" s="223" t="s">
        <v>51</v>
      </c>
      <c r="B31" s="225" t="s">
        <v>51</v>
      </c>
      <c r="C31" s="227" t="s">
        <v>64</v>
      </c>
      <c r="D31" s="211" t="s">
        <v>149</v>
      </c>
      <c r="E31" s="194"/>
      <c r="F31" s="243" t="s">
        <v>67</v>
      </c>
      <c r="G31" s="198" t="s">
        <v>133</v>
      </c>
      <c r="H31" s="10" t="s">
        <v>59</v>
      </c>
      <c r="I31" s="5">
        <v>272.9</v>
      </c>
      <c r="J31" s="5">
        <v>382</v>
      </c>
      <c r="K31" s="5">
        <v>302.1</v>
      </c>
      <c r="L31" s="191" t="s">
        <v>150</v>
      </c>
      <c r="M31" s="240">
        <v>105</v>
      </c>
      <c r="N31" s="194">
        <v>57</v>
      </c>
      <c r="O31" s="177" t="s">
        <v>186</v>
      </c>
    </row>
    <row r="32" spans="1:15" ht="16.5" customHeight="1" thickBot="1">
      <c r="A32" s="224"/>
      <c r="B32" s="226"/>
      <c r="C32" s="228"/>
      <c r="D32" s="212"/>
      <c r="E32" s="195"/>
      <c r="F32" s="267"/>
      <c r="G32" s="199"/>
      <c r="H32" s="18" t="s">
        <v>68</v>
      </c>
      <c r="I32" s="17">
        <f>I31</f>
        <v>272.9</v>
      </c>
      <c r="J32" s="17">
        <f>J31</f>
        <v>382</v>
      </c>
      <c r="K32" s="17">
        <f>K31</f>
        <v>302.1</v>
      </c>
      <c r="L32" s="200"/>
      <c r="M32" s="242"/>
      <c r="N32" s="235"/>
      <c r="O32" s="229"/>
    </row>
    <row r="33" spans="1:15" ht="32.25" customHeight="1">
      <c r="A33" s="223" t="s">
        <v>51</v>
      </c>
      <c r="B33" s="225" t="s">
        <v>51</v>
      </c>
      <c r="C33" s="227" t="s">
        <v>65</v>
      </c>
      <c r="D33" s="211" t="s">
        <v>147</v>
      </c>
      <c r="E33" s="194"/>
      <c r="F33" s="243" t="s">
        <v>67</v>
      </c>
      <c r="G33" s="198" t="s">
        <v>133</v>
      </c>
      <c r="H33" s="10" t="s">
        <v>76</v>
      </c>
      <c r="I33" s="5">
        <v>609.4</v>
      </c>
      <c r="J33" s="5">
        <v>410</v>
      </c>
      <c r="K33" s="5">
        <v>396.6</v>
      </c>
      <c r="L33" s="191" t="s">
        <v>148</v>
      </c>
      <c r="M33" s="240">
        <v>41</v>
      </c>
      <c r="N33" s="194">
        <v>40</v>
      </c>
      <c r="O33" s="177" t="s">
        <v>187</v>
      </c>
    </row>
    <row r="34" spans="1:15" ht="16.5" customHeight="1" thickBot="1">
      <c r="A34" s="224"/>
      <c r="B34" s="226"/>
      <c r="C34" s="228"/>
      <c r="D34" s="212"/>
      <c r="E34" s="195"/>
      <c r="F34" s="267"/>
      <c r="G34" s="199"/>
      <c r="H34" s="18" t="s">
        <v>68</v>
      </c>
      <c r="I34" s="17">
        <f>I33</f>
        <v>609.4</v>
      </c>
      <c r="J34" s="17">
        <f>J33</f>
        <v>410</v>
      </c>
      <c r="K34" s="17">
        <f>K33</f>
        <v>396.6</v>
      </c>
      <c r="L34" s="200"/>
      <c r="M34" s="242"/>
      <c r="N34" s="235"/>
      <c r="O34" s="229"/>
    </row>
    <row r="35" spans="1:15" ht="14.25" customHeight="1">
      <c r="A35" s="223" t="s">
        <v>51</v>
      </c>
      <c r="B35" s="225" t="s">
        <v>51</v>
      </c>
      <c r="C35" s="227" t="s">
        <v>100</v>
      </c>
      <c r="D35" s="211" t="s">
        <v>151</v>
      </c>
      <c r="E35" s="194"/>
      <c r="F35" s="243" t="s">
        <v>67</v>
      </c>
      <c r="G35" s="198" t="s">
        <v>133</v>
      </c>
      <c r="H35" s="10" t="s">
        <v>76</v>
      </c>
      <c r="I35" s="5">
        <v>212.8</v>
      </c>
      <c r="J35" s="5">
        <v>212.7</v>
      </c>
      <c r="K35" s="5">
        <v>203.7</v>
      </c>
      <c r="L35" s="191" t="s">
        <v>80</v>
      </c>
      <c r="M35" s="240">
        <v>45</v>
      </c>
      <c r="N35" s="194">
        <v>43</v>
      </c>
      <c r="O35" s="177" t="s">
        <v>188</v>
      </c>
    </row>
    <row r="36" spans="1:15" ht="18" customHeight="1">
      <c r="A36" s="268"/>
      <c r="B36" s="269"/>
      <c r="C36" s="270"/>
      <c r="D36" s="222"/>
      <c r="E36" s="238"/>
      <c r="F36" s="254"/>
      <c r="G36" s="257"/>
      <c r="H36" s="12" t="s">
        <v>118</v>
      </c>
      <c r="I36" s="13"/>
      <c r="J36" s="13">
        <v>33.2</v>
      </c>
      <c r="K36" s="13">
        <v>33.2</v>
      </c>
      <c r="L36" s="222"/>
      <c r="M36" s="255"/>
      <c r="N36" s="238"/>
      <c r="O36" s="299"/>
    </row>
    <row r="37" spans="1:15" ht="16.5" customHeight="1" thickBot="1">
      <c r="A37" s="224"/>
      <c r="B37" s="226"/>
      <c r="C37" s="228"/>
      <c r="D37" s="212"/>
      <c r="E37" s="195"/>
      <c r="F37" s="267"/>
      <c r="G37" s="199"/>
      <c r="H37" s="18" t="s">
        <v>68</v>
      </c>
      <c r="I37" s="17">
        <f>I35</f>
        <v>212.8</v>
      </c>
      <c r="J37" s="17">
        <f>J35+J36</f>
        <v>245.89999999999998</v>
      </c>
      <c r="K37" s="17">
        <f>SUM(K35:K36)</f>
        <v>236.89999999999998</v>
      </c>
      <c r="L37" s="200"/>
      <c r="M37" s="242"/>
      <c r="N37" s="235"/>
      <c r="O37" s="229"/>
    </row>
    <row r="38" spans="1:15" ht="29.25" customHeight="1">
      <c r="A38" s="223" t="s">
        <v>51</v>
      </c>
      <c r="B38" s="225" t="s">
        <v>51</v>
      </c>
      <c r="C38" s="227" t="s">
        <v>152</v>
      </c>
      <c r="D38" s="211" t="s">
        <v>153</v>
      </c>
      <c r="E38" s="194"/>
      <c r="F38" s="243" t="s">
        <v>67</v>
      </c>
      <c r="G38" s="198" t="s">
        <v>133</v>
      </c>
      <c r="H38" s="10" t="s">
        <v>76</v>
      </c>
      <c r="I38" s="5">
        <v>31</v>
      </c>
      <c r="J38" s="5">
        <v>31</v>
      </c>
      <c r="K38" s="5">
        <v>28.5</v>
      </c>
      <c r="L38" s="191" t="s">
        <v>80</v>
      </c>
      <c r="M38" s="240">
        <v>0.51</v>
      </c>
      <c r="N38" s="194">
        <v>0.51</v>
      </c>
      <c r="O38" s="177" t="s">
        <v>189</v>
      </c>
    </row>
    <row r="39" spans="1:15" ht="17.25" customHeight="1" thickBot="1">
      <c r="A39" s="224"/>
      <c r="B39" s="226"/>
      <c r="C39" s="228"/>
      <c r="D39" s="212"/>
      <c r="E39" s="195"/>
      <c r="F39" s="267"/>
      <c r="G39" s="199"/>
      <c r="H39" s="18" t="s">
        <v>68</v>
      </c>
      <c r="I39" s="17">
        <f>I38</f>
        <v>31</v>
      </c>
      <c r="J39" s="17">
        <f>J38</f>
        <v>31</v>
      </c>
      <c r="K39" s="17">
        <f>K38</f>
        <v>28.5</v>
      </c>
      <c r="L39" s="200"/>
      <c r="M39" s="242"/>
      <c r="N39" s="235"/>
      <c r="O39" s="229"/>
    </row>
    <row r="40" spans="1:15" ht="26.25" customHeight="1">
      <c r="A40" s="223" t="s">
        <v>51</v>
      </c>
      <c r="B40" s="225" t="s">
        <v>51</v>
      </c>
      <c r="C40" s="227" t="s">
        <v>154</v>
      </c>
      <c r="D40" s="211" t="s">
        <v>155</v>
      </c>
      <c r="E40" s="194"/>
      <c r="F40" s="243" t="s">
        <v>67</v>
      </c>
      <c r="G40" s="198" t="s">
        <v>133</v>
      </c>
      <c r="H40" s="10" t="s">
        <v>76</v>
      </c>
      <c r="I40" s="5">
        <v>73</v>
      </c>
      <c r="J40" s="5">
        <v>55.6</v>
      </c>
      <c r="K40" s="5">
        <v>43.6</v>
      </c>
      <c r="L40" s="42" t="s">
        <v>156</v>
      </c>
      <c r="M40" s="51">
        <v>1200</v>
      </c>
      <c r="N40" s="41">
        <v>8526</v>
      </c>
      <c r="O40" s="177" t="s">
        <v>256</v>
      </c>
    </row>
    <row r="41" spans="1:15" ht="14.25" customHeight="1">
      <c r="A41" s="268"/>
      <c r="B41" s="269"/>
      <c r="C41" s="270"/>
      <c r="D41" s="222"/>
      <c r="E41" s="238"/>
      <c r="F41" s="254"/>
      <c r="G41" s="257"/>
      <c r="H41" s="37" t="s">
        <v>76</v>
      </c>
      <c r="I41" s="19"/>
      <c r="J41" s="19">
        <v>17.4</v>
      </c>
      <c r="K41" s="19">
        <v>17.4</v>
      </c>
      <c r="L41" s="186" t="s">
        <v>157</v>
      </c>
      <c r="M41" s="450">
        <v>200</v>
      </c>
      <c r="N41" s="288">
        <v>1119</v>
      </c>
      <c r="O41" s="449"/>
    </row>
    <row r="42" spans="1:15" ht="15" customHeight="1">
      <c r="A42" s="268"/>
      <c r="B42" s="269"/>
      <c r="C42" s="270"/>
      <c r="D42" s="222"/>
      <c r="E42" s="238"/>
      <c r="F42" s="254"/>
      <c r="G42" s="257"/>
      <c r="H42" s="37" t="s">
        <v>118</v>
      </c>
      <c r="I42" s="13"/>
      <c r="J42" s="13">
        <v>5.2</v>
      </c>
      <c r="K42" s="13">
        <v>5.2</v>
      </c>
      <c r="L42" s="298"/>
      <c r="M42" s="451"/>
      <c r="N42" s="289"/>
      <c r="O42" s="449"/>
    </row>
    <row r="43" spans="1:15" ht="19.5" customHeight="1" thickBot="1">
      <c r="A43" s="224"/>
      <c r="B43" s="226"/>
      <c r="C43" s="228"/>
      <c r="D43" s="212"/>
      <c r="E43" s="195"/>
      <c r="F43" s="267"/>
      <c r="G43" s="199"/>
      <c r="H43" s="18" t="s">
        <v>68</v>
      </c>
      <c r="I43" s="17">
        <f>I40+I41+I42</f>
        <v>73</v>
      </c>
      <c r="J43" s="17">
        <f>J40+J41+J42</f>
        <v>78.2</v>
      </c>
      <c r="K43" s="17">
        <f>K40+K41+K42</f>
        <v>66.2</v>
      </c>
      <c r="L43" s="46"/>
      <c r="M43" s="49"/>
      <c r="N43" s="54"/>
      <c r="O43" s="449"/>
    </row>
    <row r="44" spans="1:15" ht="15.75" customHeight="1">
      <c r="A44" s="223" t="s">
        <v>51</v>
      </c>
      <c r="B44" s="225" t="s">
        <v>51</v>
      </c>
      <c r="C44" s="227" t="s">
        <v>158</v>
      </c>
      <c r="D44" s="211" t="s">
        <v>19</v>
      </c>
      <c r="E44" s="194"/>
      <c r="F44" s="243" t="s">
        <v>67</v>
      </c>
      <c r="G44" s="198" t="s">
        <v>133</v>
      </c>
      <c r="H44" s="10" t="s">
        <v>76</v>
      </c>
      <c r="I44" s="62">
        <v>188.7</v>
      </c>
      <c r="J44" s="5">
        <v>188.7</v>
      </c>
      <c r="K44" s="5">
        <v>188.7</v>
      </c>
      <c r="L44" s="191" t="s">
        <v>20</v>
      </c>
      <c r="M44" s="180">
        <v>1200</v>
      </c>
      <c r="N44" s="237">
        <v>8520</v>
      </c>
      <c r="O44" s="449"/>
    </row>
    <row r="45" spans="1:15" ht="15.75" customHeight="1">
      <c r="A45" s="268"/>
      <c r="B45" s="269"/>
      <c r="C45" s="270"/>
      <c r="D45" s="222"/>
      <c r="E45" s="238"/>
      <c r="F45" s="254"/>
      <c r="G45" s="257"/>
      <c r="H45" s="37" t="s">
        <v>76</v>
      </c>
      <c r="I45" s="61">
        <v>2548.6</v>
      </c>
      <c r="J45" s="16">
        <v>2374</v>
      </c>
      <c r="K45" s="16">
        <v>2374</v>
      </c>
      <c r="L45" s="302"/>
      <c r="M45" s="319"/>
      <c r="N45" s="300"/>
      <c r="O45" s="449"/>
    </row>
    <row r="46" spans="1:15" ht="15.75" customHeight="1">
      <c r="A46" s="268"/>
      <c r="B46" s="269"/>
      <c r="C46" s="270"/>
      <c r="D46" s="222"/>
      <c r="E46" s="238"/>
      <c r="F46" s="254"/>
      <c r="G46" s="257"/>
      <c r="H46" s="12" t="s">
        <v>118</v>
      </c>
      <c r="I46" s="63"/>
      <c r="J46" s="16">
        <v>310.2</v>
      </c>
      <c r="K46" s="16">
        <v>310.2</v>
      </c>
      <c r="L46" s="302"/>
      <c r="M46" s="319"/>
      <c r="N46" s="300"/>
      <c r="O46" s="449"/>
    </row>
    <row r="47" spans="1:15" ht="16.5" customHeight="1">
      <c r="A47" s="268"/>
      <c r="B47" s="269"/>
      <c r="C47" s="270"/>
      <c r="D47" s="222"/>
      <c r="E47" s="238"/>
      <c r="F47" s="254"/>
      <c r="G47" s="257"/>
      <c r="H47" s="37" t="s">
        <v>59</v>
      </c>
      <c r="I47" s="13">
        <v>87.9</v>
      </c>
      <c r="J47" s="13">
        <v>87.9</v>
      </c>
      <c r="K47" s="13">
        <v>77.5</v>
      </c>
      <c r="L47" s="302"/>
      <c r="M47" s="319"/>
      <c r="N47" s="300"/>
      <c r="O47" s="449"/>
    </row>
    <row r="48" spans="1:15" ht="18" customHeight="1" thickBot="1">
      <c r="A48" s="224"/>
      <c r="B48" s="226"/>
      <c r="C48" s="228"/>
      <c r="D48" s="212"/>
      <c r="E48" s="195"/>
      <c r="F48" s="267"/>
      <c r="G48" s="199"/>
      <c r="H48" s="18" t="s">
        <v>68</v>
      </c>
      <c r="I48" s="17">
        <f>I44+I45+I46+I47</f>
        <v>2825.2</v>
      </c>
      <c r="J48" s="17">
        <f>J44+J45+J46+J47</f>
        <v>2960.7999999999997</v>
      </c>
      <c r="K48" s="17">
        <f>K44+K45+K46+K47</f>
        <v>2950.3999999999996</v>
      </c>
      <c r="L48" s="303"/>
      <c r="M48" s="320"/>
      <c r="N48" s="301"/>
      <c r="O48" s="445"/>
    </row>
    <row r="49" spans="1:15" ht="33" customHeight="1">
      <c r="A49" s="205" t="s">
        <v>52</v>
      </c>
      <c r="B49" s="207" t="s">
        <v>51</v>
      </c>
      <c r="C49" s="209" t="s">
        <v>51</v>
      </c>
      <c r="D49" s="211" t="s">
        <v>21</v>
      </c>
      <c r="E49" s="194"/>
      <c r="F49" s="196" t="s">
        <v>67</v>
      </c>
      <c r="G49" s="198" t="s">
        <v>133</v>
      </c>
      <c r="H49" s="22" t="s">
        <v>59</v>
      </c>
      <c r="I49" s="5">
        <v>281</v>
      </c>
      <c r="J49" s="23">
        <v>281</v>
      </c>
      <c r="K49" s="5">
        <v>242.9</v>
      </c>
      <c r="L49" s="191" t="s">
        <v>22</v>
      </c>
      <c r="M49" s="230">
        <v>45</v>
      </c>
      <c r="N49" s="233">
        <v>42</v>
      </c>
      <c r="O49" s="177" t="s">
        <v>190</v>
      </c>
    </row>
    <row r="50" spans="1:15" ht="19.5" customHeight="1" thickBot="1">
      <c r="A50" s="206"/>
      <c r="B50" s="208"/>
      <c r="C50" s="210"/>
      <c r="D50" s="212"/>
      <c r="E50" s="195"/>
      <c r="F50" s="197"/>
      <c r="G50" s="199"/>
      <c r="H50" s="31" t="s">
        <v>68</v>
      </c>
      <c r="I50" s="17">
        <f>I49</f>
        <v>281</v>
      </c>
      <c r="J50" s="17">
        <f>J49</f>
        <v>281</v>
      </c>
      <c r="K50" s="17">
        <f>K49</f>
        <v>242.9</v>
      </c>
      <c r="L50" s="200"/>
      <c r="M50" s="232"/>
      <c r="N50" s="235"/>
      <c r="O50" s="229"/>
    </row>
    <row r="51" spans="1:15" ht="33.75" customHeight="1">
      <c r="A51" s="205" t="s">
        <v>52</v>
      </c>
      <c r="B51" s="207" t="s">
        <v>51</v>
      </c>
      <c r="C51" s="209" t="s">
        <v>52</v>
      </c>
      <c r="D51" s="211" t="s">
        <v>23</v>
      </c>
      <c r="E51" s="194"/>
      <c r="F51" s="196" t="s">
        <v>67</v>
      </c>
      <c r="G51" s="198" t="s">
        <v>133</v>
      </c>
      <c r="H51" s="22" t="s">
        <v>59</v>
      </c>
      <c r="I51" s="5">
        <v>159.3</v>
      </c>
      <c r="J51" s="5">
        <v>151.5</v>
      </c>
      <c r="K51" s="5">
        <v>135.2</v>
      </c>
      <c r="L51" s="191" t="s">
        <v>24</v>
      </c>
      <c r="M51" s="230">
        <v>35</v>
      </c>
      <c r="N51" s="233">
        <v>36</v>
      </c>
      <c r="O51" s="177" t="s">
        <v>191</v>
      </c>
    </row>
    <row r="52" spans="1:15" ht="15.75" customHeight="1" thickBot="1">
      <c r="A52" s="206"/>
      <c r="B52" s="208"/>
      <c r="C52" s="210"/>
      <c r="D52" s="212"/>
      <c r="E52" s="195"/>
      <c r="F52" s="197"/>
      <c r="G52" s="199"/>
      <c r="H52" s="31" t="s">
        <v>68</v>
      </c>
      <c r="I52" s="17">
        <f>I51</f>
        <v>159.3</v>
      </c>
      <c r="J52" s="17">
        <f>J51</f>
        <v>151.5</v>
      </c>
      <c r="K52" s="17">
        <f>K51</f>
        <v>135.2</v>
      </c>
      <c r="L52" s="200"/>
      <c r="M52" s="232"/>
      <c r="N52" s="235"/>
      <c r="O52" s="229"/>
    </row>
    <row r="53" spans="1:15" ht="33" customHeight="1">
      <c r="A53" s="205" t="s">
        <v>52</v>
      </c>
      <c r="B53" s="207" t="s">
        <v>51</v>
      </c>
      <c r="C53" s="209" t="s">
        <v>53</v>
      </c>
      <c r="D53" s="211" t="s">
        <v>25</v>
      </c>
      <c r="E53" s="194"/>
      <c r="F53" s="196" t="s">
        <v>67</v>
      </c>
      <c r="G53" s="198" t="s">
        <v>110</v>
      </c>
      <c r="H53" s="22" t="s">
        <v>59</v>
      </c>
      <c r="I53" s="5">
        <v>91.6</v>
      </c>
      <c r="J53" s="5">
        <v>62</v>
      </c>
      <c r="K53" s="5">
        <v>43.5</v>
      </c>
      <c r="L53" s="191" t="s">
        <v>26</v>
      </c>
      <c r="M53" s="230">
        <v>77</v>
      </c>
      <c r="N53" s="233">
        <v>80</v>
      </c>
      <c r="O53" s="177" t="s">
        <v>192</v>
      </c>
    </row>
    <row r="54" spans="1:228" ht="16.5" customHeight="1" thickBot="1">
      <c r="A54" s="206"/>
      <c r="B54" s="208"/>
      <c r="C54" s="210"/>
      <c r="D54" s="212"/>
      <c r="E54" s="195"/>
      <c r="F54" s="197"/>
      <c r="G54" s="199"/>
      <c r="H54" s="26" t="s">
        <v>68</v>
      </c>
      <c r="I54" s="21">
        <f>I53</f>
        <v>91.6</v>
      </c>
      <c r="J54" s="21">
        <f>J53</f>
        <v>62</v>
      </c>
      <c r="K54" s="21">
        <f>K53</f>
        <v>43.5</v>
      </c>
      <c r="L54" s="200"/>
      <c r="M54" s="232"/>
      <c r="N54" s="235"/>
      <c r="O54" s="229"/>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row>
    <row r="55" spans="1:228" ht="33.75" customHeight="1">
      <c r="A55" s="205" t="s">
        <v>52</v>
      </c>
      <c r="B55" s="207" t="s">
        <v>51</v>
      </c>
      <c r="C55" s="209" t="s">
        <v>54</v>
      </c>
      <c r="D55" s="211" t="s">
        <v>27</v>
      </c>
      <c r="E55" s="194"/>
      <c r="F55" s="196" t="s">
        <v>67</v>
      </c>
      <c r="G55" s="198" t="s">
        <v>133</v>
      </c>
      <c r="H55" s="22" t="s">
        <v>59</v>
      </c>
      <c r="I55" s="5">
        <v>110.7</v>
      </c>
      <c r="J55" s="14">
        <v>109.3</v>
      </c>
      <c r="K55" s="5">
        <v>90.7</v>
      </c>
      <c r="L55" s="191" t="s">
        <v>28</v>
      </c>
      <c r="M55" s="230">
        <v>9</v>
      </c>
      <c r="N55" s="233">
        <v>9</v>
      </c>
      <c r="O55" s="177" t="s">
        <v>193</v>
      </c>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row>
    <row r="56" spans="1:15" s="4" customFormat="1" ht="17.25" customHeight="1" thickBot="1">
      <c r="A56" s="206"/>
      <c r="B56" s="208"/>
      <c r="C56" s="210"/>
      <c r="D56" s="212"/>
      <c r="E56" s="195"/>
      <c r="F56" s="197"/>
      <c r="G56" s="199"/>
      <c r="H56" s="31" t="s">
        <v>68</v>
      </c>
      <c r="I56" s="17">
        <f>SUM(I55:I55)</f>
        <v>110.7</v>
      </c>
      <c r="J56" s="17">
        <f>SUM(J55:J55)</f>
        <v>109.3</v>
      </c>
      <c r="K56" s="17">
        <f>SUM(K55:K55)</f>
        <v>90.7</v>
      </c>
      <c r="L56" s="200"/>
      <c r="M56" s="232"/>
      <c r="N56" s="235"/>
      <c r="O56" s="229"/>
    </row>
    <row r="57" spans="1:25" ht="55.5" customHeight="1">
      <c r="A57" s="205" t="s">
        <v>52</v>
      </c>
      <c r="B57" s="207" t="s">
        <v>51</v>
      </c>
      <c r="C57" s="209" t="s">
        <v>56</v>
      </c>
      <c r="D57" s="211" t="s">
        <v>66</v>
      </c>
      <c r="E57" s="194"/>
      <c r="F57" s="196" t="s">
        <v>67</v>
      </c>
      <c r="G57" s="198" t="s">
        <v>133</v>
      </c>
      <c r="H57" s="22" t="s">
        <v>59</v>
      </c>
      <c r="I57" s="5">
        <v>75.8</v>
      </c>
      <c r="J57" s="5">
        <v>95.8</v>
      </c>
      <c r="K57" s="5">
        <v>75.8</v>
      </c>
      <c r="L57" s="191" t="s">
        <v>29</v>
      </c>
      <c r="M57" s="230">
        <v>200</v>
      </c>
      <c r="N57" s="233">
        <v>412</v>
      </c>
      <c r="O57" s="177" t="s">
        <v>194</v>
      </c>
      <c r="P57" s="2"/>
      <c r="Q57" s="2"/>
      <c r="R57" s="2"/>
      <c r="S57" s="2"/>
      <c r="T57" s="2"/>
      <c r="U57" s="2"/>
      <c r="V57" s="2"/>
      <c r="W57" s="2"/>
      <c r="X57" s="2"/>
      <c r="Y57" s="2"/>
    </row>
    <row r="58" spans="1:15" s="4" customFormat="1" ht="18" customHeight="1" thickBot="1">
      <c r="A58" s="206"/>
      <c r="B58" s="208"/>
      <c r="C58" s="210"/>
      <c r="D58" s="212"/>
      <c r="E58" s="195"/>
      <c r="F58" s="197"/>
      <c r="G58" s="199"/>
      <c r="H58" s="26" t="s">
        <v>68</v>
      </c>
      <c r="I58" s="21">
        <f>I57</f>
        <v>75.8</v>
      </c>
      <c r="J58" s="21">
        <f>J57</f>
        <v>95.8</v>
      </c>
      <c r="K58" s="21">
        <f>K57</f>
        <v>75.8</v>
      </c>
      <c r="L58" s="200"/>
      <c r="M58" s="232"/>
      <c r="N58" s="235"/>
      <c r="O58" s="229"/>
    </row>
    <row r="59" spans="1:25" ht="36" customHeight="1">
      <c r="A59" s="205" t="s">
        <v>52</v>
      </c>
      <c r="B59" s="207" t="s">
        <v>51</v>
      </c>
      <c r="C59" s="209" t="s">
        <v>57</v>
      </c>
      <c r="D59" s="211" t="s">
        <v>30</v>
      </c>
      <c r="E59" s="194"/>
      <c r="F59" s="258" t="s">
        <v>67</v>
      </c>
      <c r="G59" s="260" t="s">
        <v>133</v>
      </c>
      <c r="H59" s="34" t="s">
        <v>59</v>
      </c>
      <c r="I59" s="14">
        <v>38.2</v>
      </c>
      <c r="J59" s="14">
        <v>25.7</v>
      </c>
      <c r="K59" s="14">
        <v>16.8</v>
      </c>
      <c r="L59" s="262" t="s">
        <v>69</v>
      </c>
      <c r="M59" s="230">
        <v>10</v>
      </c>
      <c r="N59" s="233">
        <v>6</v>
      </c>
      <c r="O59" s="177" t="s">
        <v>257</v>
      </c>
      <c r="P59" s="2"/>
      <c r="Q59" s="2"/>
      <c r="R59" s="2"/>
      <c r="S59" s="2"/>
      <c r="T59" s="2"/>
      <c r="U59" s="2"/>
      <c r="V59" s="2"/>
      <c r="W59" s="2"/>
      <c r="X59" s="2"/>
      <c r="Y59" s="2"/>
    </row>
    <row r="60" spans="1:25" ht="17.25" customHeight="1" thickBot="1">
      <c r="A60" s="206"/>
      <c r="B60" s="208"/>
      <c r="C60" s="210"/>
      <c r="D60" s="212"/>
      <c r="E60" s="195"/>
      <c r="F60" s="259"/>
      <c r="G60" s="261"/>
      <c r="H60" s="18" t="s">
        <v>68</v>
      </c>
      <c r="I60" s="17">
        <f>I59</f>
        <v>38.2</v>
      </c>
      <c r="J60" s="17">
        <f>J59</f>
        <v>25.7</v>
      </c>
      <c r="K60" s="17">
        <f>K59</f>
        <v>16.8</v>
      </c>
      <c r="L60" s="263"/>
      <c r="M60" s="232"/>
      <c r="N60" s="235"/>
      <c r="O60" s="229"/>
      <c r="P60" s="2"/>
      <c r="Q60" s="2"/>
      <c r="R60" s="2"/>
      <c r="S60" s="2"/>
      <c r="T60" s="2"/>
      <c r="U60" s="2"/>
      <c r="V60" s="2"/>
      <c r="W60" s="2"/>
      <c r="X60" s="2"/>
      <c r="Y60" s="2"/>
    </row>
    <row r="61" spans="1:25" ht="32.25" customHeight="1">
      <c r="A61" s="205" t="s">
        <v>52</v>
      </c>
      <c r="B61" s="207" t="s">
        <v>51</v>
      </c>
      <c r="C61" s="209" t="s">
        <v>58</v>
      </c>
      <c r="D61" s="211" t="s">
        <v>91</v>
      </c>
      <c r="E61" s="194"/>
      <c r="F61" s="196" t="s">
        <v>67</v>
      </c>
      <c r="G61" s="198" t="s">
        <v>133</v>
      </c>
      <c r="H61" s="27" t="s">
        <v>59</v>
      </c>
      <c r="I61" s="5">
        <v>132.5</v>
      </c>
      <c r="J61" s="5">
        <v>132.5</v>
      </c>
      <c r="K61" s="5">
        <v>132.5</v>
      </c>
      <c r="L61" s="191" t="s">
        <v>63</v>
      </c>
      <c r="M61" s="230">
        <v>40</v>
      </c>
      <c r="N61" s="233">
        <v>25</v>
      </c>
      <c r="O61" s="177" t="s">
        <v>175</v>
      </c>
      <c r="P61" s="2"/>
      <c r="Q61" s="2"/>
      <c r="R61" s="2"/>
      <c r="S61" s="2"/>
      <c r="T61" s="2"/>
      <c r="U61" s="2"/>
      <c r="V61" s="2"/>
      <c r="W61" s="2"/>
      <c r="X61" s="2"/>
      <c r="Y61" s="2"/>
    </row>
    <row r="62" spans="1:15" ht="15" customHeight="1" thickBot="1">
      <c r="A62" s="206"/>
      <c r="B62" s="208"/>
      <c r="C62" s="210"/>
      <c r="D62" s="212"/>
      <c r="E62" s="195"/>
      <c r="F62" s="197"/>
      <c r="G62" s="199"/>
      <c r="H62" s="20" t="s">
        <v>68</v>
      </c>
      <c r="I62" s="21">
        <f>I61</f>
        <v>132.5</v>
      </c>
      <c r="J62" s="21">
        <f>J61</f>
        <v>132.5</v>
      </c>
      <c r="K62" s="21">
        <f>K61</f>
        <v>132.5</v>
      </c>
      <c r="L62" s="200"/>
      <c r="M62" s="232"/>
      <c r="N62" s="235"/>
      <c r="O62" s="229"/>
    </row>
    <row r="63" spans="1:15" ht="38.25" customHeight="1">
      <c r="A63" s="205" t="s">
        <v>52</v>
      </c>
      <c r="B63" s="207" t="s">
        <v>51</v>
      </c>
      <c r="C63" s="209" t="s">
        <v>61</v>
      </c>
      <c r="D63" s="211" t="s">
        <v>92</v>
      </c>
      <c r="E63" s="194"/>
      <c r="F63" s="196" t="s">
        <v>67</v>
      </c>
      <c r="G63" s="198" t="s">
        <v>133</v>
      </c>
      <c r="H63" s="27" t="s">
        <v>59</v>
      </c>
      <c r="I63" s="5">
        <v>22.5</v>
      </c>
      <c r="J63" s="5">
        <v>22.5</v>
      </c>
      <c r="K63" s="5">
        <v>18.4</v>
      </c>
      <c r="L63" s="191" t="s">
        <v>31</v>
      </c>
      <c r="M63" s="230">
        <v>50</v>
      </c>
      <c r="N63" s="233">
        <v>83</v>
      </c>
      <c r="O63" s="177" t="s">
        <v>195</v>
      </c>
    </row>
    <row r="64" spans="1:25" ht="14.25" customHeight="1" thickBot="1">
      <c r="A64" s="206"/>
      <c r="B64" s="208"/>
      <c r="C64" s="210"/>
      <c r="D64" s="212"/>
      <c r="E64" s="195"/>
      <c r="F64" s="197"/>
      <c r="G64" s="199"/>
      <c r="H64" s="20" t="s">
        <v>68</v>
      </c>
      <c r="I64" s="21">
        <f>I63</f>
        <v>22.5</v>
      </c>
      <c r="J64" s="21">
        <f>J63</f>
        <v>22.5</v>
      </c>
      <c r="K64" s="21">
        <f>K63</f>
        <v>18.4</v>
      </c>
      <c r="L64" s="200"/>
      <c r="M64" s="232"/>
      <c r="N64" s="235"/>
      <c r="O64" s="229"/>
      <c r="P64" s="2"/>
      <c r="Q64" s="2"/>
      <c r="R64" s="2"/>
      <c r="S64" s="2"/>
      <c r="T64" s="2"/>
      <c r="U64" s="2"/>
      <c r="V64" s="2"/>
      <c r="W64" s="2"/>
      <c r="X64" s="2"/>
      <c r="Y64" s="2"/>
    </row>
    <row r="65" spans="1:15" ht="33" customHeight="1">
      <c r="A65" s="205" t="s">
        <v>52</v>
      </c>
      <c r="B65" s="207" t="s">
        <v>51</v>
      </c>
      <c r="C65" s="209" t="s">
        <v>62</v>
      </c>
      <c r="D65" s="211" t="s">
        <v>32</v>
      </c>
      <c r="E65" s="194"/>
      <c r="F65" s="196" t="s">
        <v>67</v>
      </c>
      <c r="G65" s="198" t="s">
        <v>133</v>
      </c>
      <c r="H65" s="27" t="s">
        <v>59</v>
      </c>
      <c r="I65" s="5">
        <v>10</v>
      </c>
      <c r="J65" s="5">
        <v>5</v>
      </c>
      <c r="K65" s="5">
        <v>5</v>
      </c>
      <c r="L65" s="265" t="s">
        <v>33</v>
      </c>
      <c r="M65" s="452">
        <v>2</v>
      </c>
      <c r="N65" s="456"/>
      <c r="O65" s="183" t="s">
        <v>197</v>
      </c>
    </row>
    <row r="66" spans="1:25" ht="14.25" customHeight="1" thickBot="1">
      <c r="A66" s="206"/>
      <c r="B66" s="208"/>
      <c r="C66" s="210"/>
      <c r="D66" s="212"/>
      <c r="E66" s="195"/>
      <c r="F66" s="197"/>
      <c r="G66" s="199"/>
      <c r="H66" s="20" t="s">
        <v>68</v>
      </c>
      <c r="I66" s="21">
        <f>I65</f>
        <v>10</v>
      </c>
      <c r="J66" s="21">
        <f>J65</f>
        <v>5</v>
      </c>
      <c r="K66" s="21">
        <f>K65</f>
        <v>5</v>
      </c>
      <c r="L66" s="266"/>
      <c r="M66" s="453"/>
      <c r="N66" s="457"/>
      <c r="O66" s="264"/>
      <c r="P66" s="2"/>
      <c r="Q66" s="2"/>
      <c r="R66" s="2"/>
      <c r="S66" s="2"/>
      <c r="T66" s="2"/>
      <c r="U66" s="2"/>
      <c r="V66" s="2"/>
      <c r="W66" s="2"/>
      <c r="X66" s="2"/>
      <c r="Y66" s="2"/>
    </row>
    <row r="67" spans="1:15" ht="33" customHeight="1">
      <c r="A67" s="205" t="s">
        <v>52</v>
      </c>
      <c r="B67" s="207" t="s">
        <v>51</v>
      </c>
      <c r="C67" s="209" t="s">
        <v>60</v>
      </c>
      <c r="D67" s="211" t="s">
        <v>35</v>
      </c>
      <c r="E67" s="194"/>
      <c r="F67" s="196" t="s">
        <v>67</v>
      </c>
      <c r="G67" s="198" t="s">
        <v>133</v>
      </c>
      <c r="H67" s="27" t="s">
        <v>59</v>
      </c>
      <c r="I67" s="5">
        <v>280</v>
      </c>
      <c r="J67" s="5">
        <v>84.7</v>
      </c>
      <c r="K67" s="5">
        <v>47.5</v>
      </c>
      <c r="L67" s="191" t="s">
        <v>36</v>
      </c>
      <c r="M67" s="230">
        <v>30</v>
      </c>
      <c r="N67" s="233">
        <v>34</v>
      </c>
      <c r="O67" s="177" t="s">
        <v>196</v>
      </c>
    </row>
    <row r="68" spans="1:25" ht="18.75" customHeight="1" thickBot="1">
      <c r="A68" s="206"/>
      <c r="B68" s="208"/>
      <c r="C68" s="210"/>
      <c r="D68" s="212"/>
      <c r="E68" s="195"/>
      <c r="F68" s="197"/>
      <c r="G68" s="199"/>
      <c r="H68" s="20" t="s">
        <v>68</v>
      </c>
      <c r="I68" s="21">
        <f>I67</f>
        <v>280</v>
      </c>
      <c r="J68" s="21">
        <f>J67</f>
        <v>84.7</v>
      </c>
      <c r="K68" s="21">
        <f>K67</f>
        <v>47.5</v>
      </c>
      <c r="L68" s="200"/>
      <c r="M68" s="232"/>
      <c r="N68" s="235"/>
      <c r="O68" s="229"/>
      <c r="P68" s="2"/>
      <c r="Q68" s="2"/>
      <c r="R68" s="2"/>
      <c r="S68" s="2"/>
      <c r="T68" s="2"/>
      <c r="U68" s="2"/>
      <c r="V68" s="2"/>
      <c r="W68" s="2"/>
      <c r="X68" s="2"/>
      <c r="Y68" s="2"/>
    </row>
    <row r="69" spans="1:25" ht="18" customHeight="1">
      <c r="A69" s="205" t="s">
        <v>52</v>
      </c>
      <c r="B69" s="207" t="s">
        <v>51</v>
      </c>
      <c r="C69" s="209" t="s">
        <v>64</v>
      </c>
      <c r="D69" s="211" t="s">
        <v>34</v>
      </c>
      <c r="E69" s="180" t="s">
        <v>108</v>
      </c>
      <c r="F69" s="196" t="s">
        <v>67</v>
      </c>
      <c r="G69" s="198" t="s">
        <v>133</v>
      </c>
      <c r="H69" s="27" t="s">
        <v>59</v>
      </c>
      <c r="I69" s="64">
        <v>100</v>
      </c>
      <c r="J69" s="5">
        <v>100</v>
      </c>
      <c r="K69" s="5">
        <v>64.6</v>
      </c>
      <c r="L69" s="65" t="s">
        <v>98</v>
      </c>
      <c r="M69" s="56">
        <v>7</v>
      </c>
      <c r="N69" s="60">
        <v>11</v>
      </c>
      <c r="O69" s="177" t="s">
        <v>198</v>
      </c>
      <c r="P69" s="2"/>
      <c r="Q69" s="2"/>
      <c r="R69" s="2"/>
      <c r="S69" s="2"/>
      <c r="T69" s="2"/>
      <c r="U69" s="2"/>
      <c r="V69" s="2"/>
      <c r="W69" s="2"/>
      <c r="X69" s="2"/>
      <c r="Y69" s="2"/>
    </row>
    <row r="70" spans="1:25" ht="17.25" customHeight="1">
      <c r="A70" s="249"/>
      <c r="B70" s="250"/>
      <c r="C70" s="251"/>
      <c r="D70" s="222"/>
      <c r="E70" s="255"/>
      <c r="F70" s="254"/>
      <c r="G70" s="257"/>
      <c r="H70" s="29" t="s">
        <v>95</v>
      </c>
      <c r="I70" s="64"/>
      <c r="J70" s="16">
        <v>519.6</v>
      </c>
      <c r="K70" s="16">
        <v>519.6</v>
      </c>
      <c r="L70" s="186" t="s">
        <v>80</v>
      </c>
      <c r="M70" s="330">
        <v>2</v>
      </c>
      <c r="N70" s="454"/>
      <c r="O70" s="178"/>
      <c r="P70" s="2"/>
      <c r="Q70" s="2"/>
      <c r="R70" s="2"/>
      <c r="S70" s="2"/>
      <c r="T70" s="2"/>
      <c r="U70" s="2"/>
      <c r="V70" s="2"/>
      <c r="W70" s="2"/>
      <c r="X70" s="2"/>
      <c r="Y70" s="2"/>
    </row>
    <row r="71" spans="1:25" ht="18" customHeight="1">
      <c r="A71" s="249"/>
      <c r="B71" s="250"/>
      <c r="C71" s="251"/>
      <c r="D71" s="222"/>
      <c r="E71" s="255"/>
      <c r="F71" s="254"/>
      <c r="G71" s="257"/>
      <c r="H71" s="29" t="s">
        <v>95</v>
      </c>
      <c r="I71" s="24"/>
      <c r="J71" s="16">
        <v>20.8</v>
      </c>
      <c r="K71" s="16">
        <v>2.2</v>
      </c>
      <c r="L71" s="192"/>
      <c r="M71" s="181"/>
      <c r="N71" s="455"/>
      <c r="O71" s="178"/>
      <c r="P71" s="2"/>
      <c r="Q71" s="2"/>
      <c r="R71" s="2"/>
      <c r="S71" s="2"/>
      <c r="T71" s="2"/>
      <c r="U71" s="2"/>
      <c r="V71" s="2"/>
      <c r="W71" s="2"/>
      <c r="X71" s="2"/>
      <c r="Y71" s="2"/>
    </row>
    <row r="72" spans="1:15" ht="17.25" customHeight="1" thickBot="1">
      <c r="A72" s="206"/>
      <c r="B72" s="208"/>
      <c r="C72" s="210"/>
      <c r="D72" s="212"/>
      <c r="E72" s="256"/>
      <c r="F72" s="197"/>
      <c r="G72" s="199"/>
      <c r="H72" s="20" t="s">
        <v>68</v>
      </c>
      <c r="I72" s="21">
        <f>I69+I70+I71</f>
        <v>100</v>
      </c>
      <c r="J72" s="21">
        <f>J69+J70+J71</f>
        <v>640.4</v>
      </c>
      <c r="K72" s="21">
        <f>K69+K70+K71</f>
        <v>586.4000000000001</v>
      </c>
      <c r="L72" s="193"/>
      <c r="M72" s="182"/>
      <c r="N72" s="285"/>
      <c r="O72" s="179"/>
    </row>
    <row r="73" spans="1:15" ht="22.5" customHeight="1">
      <c r="A73" s="205" t="s">
        <v>52</v>
      </c>
      <c r="B73" s="207" t="s">
        <v>51</v>
      </c>
      <c r="C73" s="209" t="s">
        <v>65</v>
      </c>
      <c r="D73" s="211" t="s">
        <v>136</v>
      </c>
      <c r="E73" s="194"/>
      <c r="F73" s="196" t="s">
        <v>67</v>
      </c>
      <c r="G73" s="198" t="s">
        <v>133</v>
      </c>
      <c r="H73" s="204" t="s">
        <v>59</v>
      </c>
      <c r="I73" s="201"/>
      <c r="J73" s="201">
        <v>20</v>
      </c>
      <c r="K73" s="201">
        <v>20</v>
      </c>
      <c r="L73" s="191" t="s">
        <v>99</v>
      </c>
      <c r="M73" s="230"/>
      <c r="N73" s="233">
        <v>2500</v>
      </c>
      <c r="O73" s="177" t="s">
        <v>200</v>
      </c>
    </row>
    <row r="74" spans="1:15" ht="32.25" customHeight="1">
      <c r="A74" s="249"/>
      <c r="B74" s="250"/>
      <c r="C74" s="251"/>
      <c r="D74" s="252"/>
      <c r="E74" s="253"/>
      <c r="F74" s="254"/>
      <c r="G74" s="203"/>
      <c r="H74" s="202"/>
      <c r="I74" s="202"/>
      <c r="J74" s="202"/>
      <c r="K74" s="202"/>
      <c r="L74" s="222"/>
      <c r="M74" s="231"/>
      <c r="N74" s="234"/>
      <c r="O74" s="236"/>
    </row>
    <row r="75" spans="1:15" ht="21" customHeight="1" thickBot="1">
      <c r="A75" s="206"/>
      <c r="B75" s="208"/>
      <c r="C75" s="210"/>
      <c r="D75" s="212"/>
      <c r="E75" s="195"/>
      <c r="F75" s="197"/>
      <c r="G75" s="199"/>
      <c r="H75" s="26" t="s">
        <v>68</v>
      </c>
      <c r="I75" s="21">
        <f>I73</f>
        <v>0</v>
      </c>
      <c r="J75" s="21">
        <f>J73</f>
        <v>20</v>
      </c>
      <c r="K75" s="21">
        <f>K73</f>
        <v>20</v>
      </c>
      <c r="L75" s="200"/>
      <c r="M75" s="232"/>
      <c r="N75" s="235"/>
      <c r="O75" s="229"/>
    </row>
    <row r="76" spans="1:15" ht="24.75" customHeight="1">
      <c r="A76" s="349" t="s">
        <v>52</v>
      </c>
      <c r="B76" s="273" t="s">
        <v>52</v>
      </c>
      <c r="C76" s="371" t="s">
        <v>51</v>
      </c>
      <c r="D76" s="191" t="s">
        <v>127</v>
      </c>
      <c r="E76" s="194"/>
      <c r="F76" s="326" t="s">
        <v>71</v>
      </c>
      <c r="G76" s="321" t="s">
        <v>75</v>
      </c>
      <c r="H76" s="22" t="s">
        <v>59</v>
      </c>
      <c r="I76" s="15">
        <v>1485.6</v>
      </c>
      <c r="J76" s="23">
        <v>1671.7</v>
      </c>
      <c r="K76" s="15">
        <v>1651</v>
      </c>
      <c r="L76" s="42" t="s">
        <v>80</v>
      </c>
      <c r="M76" s="50">
        <v>70.5</v>
      </c>
      <c r="N76" s="50">
        <v>66.25</v>
      </c>
      <c r="O76" s="53" t="s">
        <v>204</v>
      </c>
    </row>
    <row r="77" spans="1:15" ht="15.75" customHeight="1">
      <c r="A77" s="350"/>
      <c r="B77" s="274"/>
      <c r="C77" s="372"/>
      <c r="D77" s="374"/>
      <c r="E77" s="253"/>
      <c r="F77" s="327"/>
      <c r="G77" s="257"/>
      <c r="H77" s="37" t="s">
        <v>76</v>
      </c>
      <c r="I77" s="16">
        <v>56.2</v>
      </c>
      <c r="J77" s="24">
        <v>5.1</v>
      </c>
      <c r="K77" s="16">
        <v>5.1</v>
      </c>
      <c r="L77" s="186" t="s">
        <v>37</v>
      </c>
      <c r="M77" s="450">
        <v>22</v>
      </c>
      <c r="N77" s="450">
        <v>22</v>
      </c>
      <c r="O77" s="448" t="s">
        <v>199</v>
      </c>
    </row>
    <row r="78" spans="1:15" ht="16.5" customHeight="1">
      <c r="A78" s="350"/>
      <c r="B78" s="274"/>
      <c r="C78" s="372"/>
      <c r="D78" s="374"/>
      <c r="E78" s="253"/>
      <c r="F78" s="327"/>
      <c r="G78" s="257"/>
      <c r="H78" s="25" t="s">
        <v>83</v>
      </c>
      <c r="I78" s="16">
        <v>28.8</v>
      </c>
      <c r="J78" s="24">
        <v>28.8</v>
      </c>
      <c r="K78" s="16">
        <v>11.4</v>
      </c>
      <c r="L78" s="192"/>
      <c r="M78" s="181"/>
      <c r="N78" s="181"/>
      <c r="O78" s="178"/>
    </row>
    <row r="79" spans="1:15" ht="15.75" customHeight="1">
      <c r="A79" s="350"/>
      <c r="B79" s="274"/>
      <c r="C79" s="372"/>
      <c r="D79" s="374"/>
      <c r="E79" s="288"/>
      <c r="F79" s="327"/>
      <c r="G79" s="257"/>
      <c r="H79" s="12" t="s">
        <v>118</v>
      </c>
      <c r="I79" s="16"/>
      <c r="J79" s="24">
        <v>0.4</v>
      </c>
      <c r="K79" s="16">
        <v>0.4</v>
      </c>
      <c r="L79" s="192"/>
      <c r="M79" s="181"/>
      <c r="N79" s="181"/>
      <c r="O79" s="178"/>
    </row>
    <row r="80" spans="1:15" ht="16.5" customHeight="1" thickBot="1">
      <c r="A80" s="351"/>
      <c r="B80" s="275"/>
      <c r="C80" s="373"/>
      <c r="D80" s="375"/>
      <c r="E80" s="195"/>
      <c r="F80" s="328"/>
      <c r="G80" s="329"/>
      <c r="H80" s="26" t="s">
        <v>68</v>
      </c>
      <c r="I80" s="21">
        <f>I76+I78+I77+I79</f>
        <v>1570.6</v>
      </c>
      <c r="J80" s="21">
        <f>J76+J78+J77+J79</f>
        <v>1706</v>
      </c>
      <c r="K80" s="21">
        <f>K76+K78+K77+K79</f>
        <v>1667.9</v>
      </c>
      <c r="L80" s="193"/>
      <c r="M80" s="182"/>
      <c r="N80" s="182"/>
      <c r="O80" s="179"/>
    </row>
    <row r="81" spans="1:15" ht="17.25" customHeight="1">
      <c r="A81" s="385" t="s">
        <v>52</v>
      </c>
      <c r="B81" s="388" t="s">
        <v>52</v>
      </c>
      <c r="C81" s="391" t="s">
        <v>56</v>
      </c>
      <c r="D81" s="211" t="s">
        <v>128</v>
      </c>
      <c r="E81" s="194"/>
      <c r="F81" s="243" t="s">
        <v>71</v>
      </c>
      <c r="G81" s="321" t="s">
        <v>75</v>
      </c>
      <c r="H81" s="11" t="s">
        <v>59</v>
      </c>
      <c r="I81" s="15">
        <v>102.2</v>
      </c>
      <c r="J81" s="5">
        <v>102.2</v>
      </c>
      <c r="K81" s="15">
        <v>102.2</v>
      </c>
      <c r="L81" s="191" t="s">
        <v>38</v>
      </c>
      <c r="M81" s="240">
        <v>112</v>
      </c>
      <c r="N81" s="237">
        <v>127</v>
      </c>
      <c r="O81" s="177" t="s">
        <v>201</v>
      </c>
    </row>
    <row r="82" spans="1:15" ht="15.75" customHeight="1">
      <c r="A82" s="386"/>
      <c r="B82" s="389"/>
      <c r="C82" s="392"/>
      <c r="D82" s="397"/>
      <c r="E82" s="324"/>
      <c r="F82" s="244"/>
      <c r="G82" s="322"/>
      <c r="H82" s="12" t="s">
        <v>96</v>
      </c>
      <c r="I82" s="16"/>
      <c r="J82" s="16"/>
      <c r="K82" s="16"/>
      <c r="L82" s="222"/>
      <c r="M82" s="241"/>
      <c r="N82" s="238"/>
      <c r="O82" s="236"/>
    </row>
    <row r="83" spans="1:15" ht="18" customHeight="1" thickBot="1">
      <c r="A83" s="387"/>
      <c r="B83" s="390"/>
      <c r="C83" s="393"/>
      <c r="D83" s="398"/>
      <c r="E83" s="325"/>
      <c r="F83" s="245"/>
      <c r="G83" s="323"/>
      <c r="H83" s="31" t="s">
        <v>68</v>
      </c>
      <c r="I83" s="17">
        <f>I81+I82</f>
        <v>102.2</v>
      </c>
      <c r="J83" s="17">
        <f>J81+J82</f>
        <v>102.2</v>
      </c>
      <c r="K83" s="17">
        <f>K81+K82</f>
        <v>102.2</v>
      </c>
      <c r="L83" s="200"/>
      <c r="M83" s="242"/>
      <c r="N83" s="239"/>
      <c r="O83" s="229"/>
    </row>
    <row r="84" spans="1:15" ht="30.75" customHeight="1">
      <c r="A84" s="223" t="s">
        <v>52</v>
      </c>
      <c r="B84" s="225" t="s">
        <v>52</v>
      </c>
      <c r="C84" s="227" t="s">
        <v>57</v>
      </c>
      <c r="D84" s="211" t="s">
        <v>39</v>
      </c>
      <c r="E84" s="194"/>
      <c r="F84" s="243" t="s">
        <v>71</v>
      </c>
      <c r="G84" s="331" t="s">
        <v>72</v>
      </c>
      <c r="H84" s="22" t="s">
        <v>95</v>
      </c>
      <c r="I84" s="5">
        <v>120</v>
      </c>
      <c r="J84" s="5">
        <v>108.5</v>
      </c>
      <c r="K84" s="5">
        <v>108.5</v>
      </c>
      <c r="L84" s="42" t="s">
        <v>40</v>
      </c>
      <c r="M84" s="51">
        <v>1296</v>
      </c>
      <c r="N84" s="41">
        <v>1194</v>
      </c>
      <c r="O84" s="177" t="s">
        <v>202</v>
      </c>
    </row>
    <row r="85" spans="1:15" ht="21" customHeight="1" thickBot="1">
      <c r="A85" s="224"/>
      <c r="B85" s="226"/>
      <c r="C85" s="228"/>
      <c r="D85" s="212"/>
      <c r="E85" s="195"/>
      <c r="F85" s="267"/>
      <c r="G85" s="199"/>
      <c r="H85" s="20" t="s">
        <v>68</v>
      </c>
      <c r="I85" s="21">
        <f>I84</f>
        <v>120</v>
      </c>
      <c r="J85" s="21">
        <f>J84</f>
        <v>108.5</v>
      </c>
      <c r="K85" s="21">
        <f>K84</f>
        <v>108.5</v>
      </c>
      <c r="L85" s="46"/>
      <c r="M85" s="55"/>
      <c r="N85" s="55"/>
      <c r="O85" s="229"/>
    </row>
    <row r="86" spans="1:15" ht="15.75" customHeight="1">
      <c r="A86" s="223" t="s">
        <v>52</v>
      </c>
      <c r="B86" s="225" t="s">
        <v>52</v>
      </c>
      <c r="C86" s="227" t="s">
        <v>61</v>
      </c>
      <c r="D86" s="211" t="s">
        <v>41</v>
      </c>
      <c r="E86" s="194"/>
      <c r="F86" s="243" t="s">
        <v>71</v>
      </c>
      <c r="G86" s="331" t="s">
        <v>72</v>
      </c>
      <c r="H86" s="10" t="s">
        <v>95</v>
      </c>
      <c r="I86" s="5">
        <v>121</v>
      </c>
      <c r="J86" s="5">
        <v>121</v>
      </c>
      <c r="K86" s="5">
        <v>121</v>
      </c>
      <c r="L86" s="191" t="s">
        <v>42</v>
      </c>
      <c r="M86" s="240">
        <v>51</v>
      </c>
      <c r="N86" s="194">
        <v>95</v>
      </c>
      <c r="O86" s="177" t="s">
        <v>203</v>
      </c>
    </row>
    <row r="87" spans="1:15" ht="27" customHeight="1">
      <c r="A87" s="268"/>
      <c r="B87" s="269"/>
      <c r="C87" s="270"/>
      <c r="D87" s="222"/>
      <c r="E87" s="238"/>
      <c r="F87" s="254"/>
      <c r="G87" s="332"/>
      <c r="H87" s="29" t="s">
        <v>94</v>
      </c>
      <c r="I87" s="16">
        <v>419.1</v>
      </c>
      <c r="J87" s="12">
        <v>419.1</v>
      </c>
      <c r="K87" s="16">
        <v>333.9</v>
      </c>
      <c r="L87" s="354"/>
      <c r="M87" s="446"/>
      <c r="N87" s="304"/>
      <c r="O87" s="236"/>
    </row>
    <row r="88" spans="1:15" ht="19.5" customHeight="1" thickBot="1">
      <c r="A88" s="224"/>
      <c r="B88" s="226"/>
      <c r="C88" s="228"/>
      <c r="D88" s="212"/>
      <c r="E88" s="195"/>
      <c r="F88" s="267"/>
      <c r="G88" s="199"/>
      <c r="H88" s="20" t="s">
        <v>68</v>
      </c>
      <c r="I88" s="21">
        <f>I86+I87</f>
        <v>540.1</v>
      </c>
      <c r="J88" s="21">
        <f>J86+J87</f>
        <v>540.1</v>
      </c>
      <c r="K88" s="21">
        <f>K86+K87</f>
        <v>454.9</v>
      </c>
      <c r="L88" s="46"/>
      <c r="M88" s="49"/>
      <c r="N88" s="49"/>
      <c r="O88" s="444"/>
    </row>
    <row r="89" spans="1:15" ht="53.25" customHeight="1">
      <c r="A89" s="223" t="s">
        <v>52</v>
      </c>
      <c r="B89" s="225" t="s">
        <v>52</v>
      </c>
      <c r="C89" s="227" t="s">
        <v>62</v>
      </c>
      <c r="D89" s="211" t="s">
        <v>129</v>
      </c>
      <c r="E89" s="246"/>
      <c r="F89" s="196" t="s">
        <v>71</v>
      </c>
      <c r="G89" s="331" t="s">
        <v>75</v>
      </c>
      <c r="H89" s="27" t="s">
        <v>94</v>
      </c>
      <c r="I89" s="5">
        <v>189.4</v>
      </c>
      <c r="J89" s="28">
        <v>189.4</v>
      </c>
      <c r="K89" s="5">
        <v>189.4</v>
      </c>
      <c r="L89" s="45" t="s">
        <v>43</v>
      </c>
      <c r="M89" s="48">
        <v>20</v>
      </c>
      <c r="N89" s="48">
        <v>13</v>
      </c>
      <c r="O89" s="177"/>
    </row>
    <row r="90" spans="1:15" ht="22.5" customHeight="1" thickBot="1">
      <c r="A90" s="224"/>
      <c r="B90" s="226"/>
      <c r="C90" s="228"/>
      <c r="D90" s="212"/>
      <c r="E90" s="247"/>
      <c r="F90" s="197"/>
      <c r="G90" s="338"/>
      <c r="H90" s="18" t="s">
        <v>68</v>
      </c>
      <c r="I90" s="17">
        <f>SUM(I89:I89)</f>
        <v>189.4</v>
      </c>
      <c r="J90" s="17">
        <f>SUM(J89:J89)</f>
        <v>189.4</v>
      </c>
      <c r="K90" s="17">
        <f>SUM(K89:K89)</f>
        <v>189.4</v>
      </c>
      <c r="L90" s="52"/>
      <c r="M90" s="57"/>
      <c r="N90" s="54"/>
      <c r="O90" s="445"/>
    </row>
    <row r="91" spans="1:15" ht="42.75" customHeight="1">
      <c r="A91" s="223" t="s">
        <v>52</v>
      </c>
      <c r="B91" s="225" t="s">
        <v>52</v>
      </c>
      <c r="C91" s="227" t="s">
        <v>60</v>
      </c>
      <c r="D91" s="211" t="s">
        <v>259</v>
      </c>
      <c r="E91" s="246"/>
      <c r="F91" s="196" t="s">
        <v>71</v>
      </c>
      <c r="G91" s="331" t="s">
        <v>75</v>
      </c>
      <c r="H91" s="27" t="s">
        <v>94</v>
      </c>
      <c r="I91" s="5">
        <v>79.9</v>
      </c>
      <c r="J91" s="36">
        <v>79.9</v>
      </c>
      <c r="K91" s="5">
        <v>79.9</v>
      </c>
      <c r="L91" s="191" t="s">
        <v>124</v>
      </c>
      <c r="M91" s="237">
        <v>5</v>
      </c>
      <c r="N91" s="237">
        <v>5</v>
      </c>
      <c r="O91" s="177"/>
    </row>
    <row r="92" spans="1:15" ht="21" customHeight="1" thickBot="1">
      <c r="A92" s="224"/>
      <c r="B92" s="226"/>
      <c r="C92" s="228"/>
      <c r="D92" s="212"/>
      <c r="E92" s="247"/>
      <c r="F92" s="197"/>
      <c r="G92" s="338"/>
      <c r="H92" s="18" t="s">
        <v>68</v>
      </c>
      <c r="I92" s="17">
        <f>SUM(I91:I91)</f>
        <v>79.9</v>
      </c>
      <c r="J92" s="17">
        <f>SUM(J91:J91)</f>
        <v>79.9</v>
      </c>
      <c r="K92" s="17">
        <f>SUM(K91:K91)</f>
        <v>79.9</v>
      </c>
      <c r="L92" s="187"/>
      <c r="M92" s="248"/>
      <c r="N92" s="248"/>
      <c r="O92" s="229"/>
    </row>
    <row r="93" spans="1:15" ht="33" customHeight="1">
      <c r="A93" s="223" t="s">
        <v>52</v>
      </c>
      <c r="B93" s="225" t="s">
        <v>52</v>
      </c>
      <c r="C93" s="227" t="s">
        <v>100</v>
      </c>
      <c r="D93" s="211" t="s">
        <v>179</v>
      </c>
      <c r="E93" s="246"/>
      <c r="F93" s="196" t="s">
        <v>71</v>
      </c>
      <c r="G93" s="331" t="s">
        <v>75</v>
      </c>
      <c r="H93" s="12" t="s">
        <v>96</v>
      </c>
      <c r="I93" s="5">
        <v>1.5</v>
      </c>
      <c r="J93" s="36">
        <v>0.1</v>
      </c>
      <c r="K93" s="5">
        <v>0.1</v>
      </c>
      <c r="L93" s="191" t="s">
        <v>55</v>
      </c>
      <c r="M93" s="237">
        <v>300</v>
      </c>
      <c r="N93" s="237">
        <v>68</v>
      </c>
      <c r="O93" s="177" t="s">
        <v>258</v>
      </c>
    </row>
    <row r="94" spans="1:15" ht="21" customHeight="1" thickBot="1">
      <c r="A94" s="224"/>
      <c r="B94" s="226"/>
      <c r="C94" s="228"/>
      <c r="D94" s="212"/>
      <c r="E94" s="247"/>
      <c r="F94" s="197"/>
      <c r="G94" s="338"/>
      <c r="H94" s="18" t="s">
        <v>68</v>
      </c>
      <c r="I94" s="17">
        <f>SUM(I93:I93)</f>
        <v>1.5</v>
      </c>
      <c r="J94" s="17">
        <f>SUM(J93:J93)</f>
        <v>0.1</v>
      </c>
      <c r="K94" s="17">
        <f>SUM(K93:K93)</f>
        <v>0.1</v>
      </c>
      <c r="L94" s="187"/>
      <c r="M94" s="248"/>
      <c r="N94" s="248"/>
      <c r="O94" s="229"/>
    </row>
    <row r="95" spans="1:15" ht="15" customHeight="1">
      <c r="A95" s="213" t="s">
        <v>52</v>
      </c>
      <c r="B95" s="216" t="s">
        <v>53</v>
      </c>
      <c r="C95" s="219" t="s">
        <v>51</v>
      </c>
      <c r="D95" s="211" t="s">
        <v>135</v>
      </c>
      <c r="E95" s="194"/>
      <c r="F95" s="196" t="s">
        <v>86</v>
      </c>
      <c r="G95" s="198" t="s">
        <v>87</v>
      </c>
      <c r="H95" s="22" t="s">
        <v>59</v>
      </c>
      <c r="I95" s="5">
        <v>562.1</v>
      </c>
      <c r="J95" s="5">
        <v>590.5</v>
      </c>
      <c r="K95" s="5">
        <v>582.1</v>
      </c>
      <c r="L95" s="42" t="s">
        <v>55</v>
      </c>
      <c r="M95" s="56">
        <v>56</v>
      </c>
      <c r="N95" s="70">
        <v>66</v>
      </c>
      <c r="O95" s="177" t="s">
        <v>205</v>
      </c>
    </row>
    <row r="96" spans="1:15" ht="16.5" customHeight="1">
      <c r="A96" s="214"/>
      <c r="B96" s="217"/>
      <c r="C96" s="220"/>
      <c r="D96" s="252"/>
      <c r="E96" s="253"/>
      <c r="F96" s="254"/>
      <c r="G96" s="339"/>
      <c r="H96" s="25" t="s">
        <v>83</v>
      </c>
      <c r="I96" s="16">
        <v>71.6</v>
      </c>
      <c r="J96" s="16">
        <v>97.3</v>
      </c>
      <c r="K96" s="16">
        <v>97.3</v>
      </c>
      <c r="L96" s="44" t="s">
        <v>80</v>
      </c>
      <c r="M96" s="9">
        <v>30.5</v>
      </c>
      <c r="N96" s="71">
        <v>29.6</v>
      </c>
      <c r="O96" s="178"/>
    </row>
    <row r="97" spans="1:15" ht="27" customHeight="1">
      <c r="A97" s="214"/>
      <c r="B97" s="217"/>
      <c r="C97" s="220"/>
      <c r="D97" s="252"/>
      <c r="E97" s="253"/>
      <c r="F97" s="254"/>
      <c r="G97" s="339"/>
      <c r="H97" s="12" t="s">
        <v>76</v>
      </c>
      <c r="I97" s="16">
        <v>119</v>
      </c>
      <c r="J97" s="24">
        <v>119</v>
      </c>
      <c r="K97" s="16">
        <v>119</v>
      </c>
      <c r="L97" s="44" t="s">
        <v>162</v>
      </c>
      <c r="M97" s="9">
        <v>1</v>
      </c>
      <c r="N97" s="71">
        <v>1</v>
      </c>
      <c r="O97" s="178"/>
    </row>
    <row r="98" spans="1:15" ht="27.75" customHeight="1">
      <c r="A98" s="214"/>
      <c r="B98" s="217"/>
      <c r="C98" s="220"/>
      <c r="D98" s="186"/>
      <c r="E98" s="288"/>
      <c r="F98" s="254"/>
      <c r="G98" s="337"/>
      <c r="H98" s="12" t="s">
        <v>118</v>
      </c>
      <c r="I98" s="16"/>
      <c r="J98" s="24">
        <v>0.8</v>
      </c>
      <c r="K98" s="16">
        <v>0.8</v>
      </c>
      <c r="L98" s="44" t="s">
        <v>163</v>
      </c>
      <c r="M98" s="9">
        <v>3</v>
      </c>
      <c r="N98" s="71">
        <v>3</v>
      </c>
      <c r="O98" s="178"/>
    </row>
    <row r="99" spans="1:15" ht="17.25" customHeight="1" thickBot="1">
      <c r="A99" s="215"/>
      <c r="B99" s="218"/>
      <c r="C99" s="221"/>
      <c r="D99" s="212"/>
      <c r="E99" s="195"/>
      <c r="F99" s="197"/>
      <c r="G99" s="199"/>
      <c r="H99" s="26" t="s">
        <v>68</v>
      </c>
      <c r="I99" s="21">
        <f>I95+I96+I97+I98</f>
        <v>752.7</v>
      </c>
      <c r="J99" s="21">
        <f>J95+J96+J97+J98</f>
        <v>807.5999999999999</v>
      </c>
      <c r="K99" s="21">
        <f>K95+K96+K97+K98</f>
        <v>799.1999999999999</v>
      </c>
      <c r="L99" s="46" t="s">
        <v>164</v>
      </c>
      <c r="M99" s="49">
        <v>19</v>
      </c>
      <c r="N99" s="69">
        <v>17</v>
      </c>
      <c r="O99" s="179"/>
    </row>
    <row r="100" spans="1:15" s="2" customFormat="1" ht="18.75" customHeight="1">
      <c r="A100" s="213" t="s">
        <v>52</v>
      </c>
      <c r="B100" s="216" t="s">
        <v>54</v>
      </c>
      <c r="C100" s="219" t="s">
        <v>51</v>
      </c>
      <c r="D100" s="211" t="s">
        <v>130</v>
      </c>
      <c r="E100" s="194"/>
      <c r="F100" s="243" t="s">
        <v>84</v>
      </c>
      <c r="G100" s="198" t="s">
        <v>85</v>
      </c>
      <c r="H100" s="22" t="s">
        <v>59</v>
      </c>
      <c r="I100" s="5">
        <v>916.3</v>
      </c>
      <c r="J100" s="5">
        <v>933.8</v>
      </c>
      <c r="K100" s="5">
        <v>882.9</v>
      </c>
      <c r="L100" s="42" t="s">
        <v>125</v>
      </c>
      <c r="M100" s="56">
        <v>174</v>
      </c>
      <c r="N100" s="56">
        <v>174</v>
      </c>
      <c r="O100" s="177" t="s">
        <v>206</v>
      </c>
    </row>
    <row r="101" spans="1:15" s="2" customFormat="1" ht="16.5" customHeight="1">
      <c r="A101" s="214"/>
      <c r="B101" s="217"/>
      <c r="C101" s="220"/>
      <c r="D101" s="298"/>
      <c r="E101" s="289"/>
      <c r="F101" s="343"/>
      <c r="G101" s="203"/>
      <c r="H101" s="30"/>
      <c r="I101" s="19"/>
      <c r="J101" s="24"/>
      <c r="K101" s="19"/>
      <c r="L101" s="44" t="s">
        <v>80</v>
      </c>
      <c r="M101" s="9">
        <v>33</v>
      </c>
      <c r="N101" s="9">
        <v>31.5</v>
      </c>
      <c r="O101" s="399"/>
    </row>
    <row r="102" spans="1:15" ht="27.75" customHeight="1">
      <c r="A102" s="214"/>
      <c r="B102" s="217"/>
      <c r="C102" s="220"/>
      <c r="D102" s="252"/>
      <c r="E102" s="253"/>
      <c r="F102" s="344"/>
      <c r="G102" s="339"/>
      <c r="H102" s="25" t="s">
        <v>83</v>
      </c>
      <c r="I102" s="16">
        <v>16.1</v>
      </c>
      <c r="J102" s="24">
        <v>16.1</v>
      </c>
      <c r="K102" s="16">
        <v>16.1</v>
      </c>
      <c r="L102" s="44" t="s">
        <v>163</v>
      </c>
      <c r="M102" s="9">
        <v>4</v>
      </c>
      <c r="N102" s="9">
        <v>4</v>
      </c>
      <c r="O102" s="399"/>
    </row>
    <row r="103" spans="1:15" ht="18" customHeight="1" thickBot="1">
      <c r="A103" s="215"/>
      <c r="B103" s="218"/>
      <c r="C103" s="221"/>
      <c r="D103" s="212"/>
      <c r="E103" s="195"/>
      <c r="F103" s="267"/>
      <c r="G103" s="199"/>
      <c r="H103" s="26" t="s">
        <v>68</v>
      </c>
      <c r="I103" s="32">
        <f>I100+I102</f>
        <v>932.4</v>
      </c>
      <c r="J103" s="32">
        <f>J100+J102+J101</f>
        <v>949.9</v>
      </c>
      <c r="K103" s="32">
        <f>K100+K102+K101</f>
        <v>899</v>
      </c>
      <c r="L103" s="46"/>
      <c r="M103" s="49"/>
      <c r="N103" s="49"/>
      <c r="O103" s="400"/>
    </row>
    <row r="104" spans="1:228" s="3" customFormat="1" ht="17.25" customHeight="1">
      <c r="A104" s="213" t="s">
        <v>52</v>
      </c>
      <c r="B104" s="216" t="s">
        <v>56</v>
      </c>
      <c r="C104" s="219" t="s">
        <v>51</v>
      </c>
      <c r="D104" s="211" t="s">
        <v>131</v>
      </c>
      <c r="E104" s="194"/>
      <c r="F104" s="243" t="s">
        <v>81</v>
      </c>
      <c r="G104" s="198" t="s">
        <v>82</v>
      </c>
      <c r="H104" s="22" t="s">
        <v>59</v>
      </c>
      <c r="I104" s="5">
        <v>976.9</v>
      </c>
      <c r="J104" s="5">
        <v>1088.6</v>
      </c>
      <c r="K104" s="5">
        <v>1088.6</v>
      </c>
      <c r="L104" s="42" t="s">
        <v>55</v>
      </c>
      <c r="M104" s="56">
        <v>80</v>
      </c>
      <c r="N104" s="56">
        <v>80</v>
      </c>
      <c r="O104" s="177"/>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row>
    <row r="105" spans="1:15" ht="17.25" customHeight="1">
      <c r="A105" s="214"/>
      <c r="B105" s="217"/>
      <c r="C105" s="220"/>
      <c r="D105" s="252"/>
      <c r="E105" s="253"/>
      <c r="F105" s="344"/>
      <c r="G105" s="339"/>
      <c r="H105" s="25" t="s">
        <v>83</v>
      </c>
      <c r="I105" s="16">
        <v>477</v>
      </c>
      <c r="J105" s="24">
        <v>477</v>
      </c>
      <c r="K105" s="16">
        <v>477</v>
      </c>
      <c r="L105" s="44" t="s">
        <v>80</v>
      </c>
      <c r="M105" s="9">
        <v>47</v>
      </c>
      <c r="N105" s="9">
        <v>47</v>
      </c>
      <c r="O105" s="399"/>
    </row>
    <row r="106" spans="1:15" ht="17.25" customHeight="1">
      <c r="A106" s="214"/>
      <c r="B106" s="217"/>
      <c r="C106" s="220"/>
      <c r="D106" s="252"/>
      <c r="E106" s="253"/>
      <c r="F106" s="344"/>
      <c r="G106" s="339"/>
      <c r="H106" s="37" t="s">
        <v>76</v>
      </c>
      <c r="I106" s="16">
        <v>248.7</v>
      </c>
      <c r="J106" s="139">
        <v>169.1</v>
      </c>
      <c r="K106" s="16">
        <v>169.1</v>
      </c>
      <c r="L106" s="47" t="s">
        <v>165</v>
      </c>
      <c r="M106" s="9">
        <v>80</v>
      </c>
      <c r="N106" s="58">
        <v>80</v>
      </c>
      <c r="O106" s="399"/>
    </row>
    <row r="107" spans="1:15" ht="15.75" customHeight="1">
      <c r="A107" s="214"/>
      <c r="B107" s="217"/>
      <c r="C107" s="220"/>
      <c r="D107" s="186"/>
      <c r="E107" s="288"/>
      <c r="F107" s="336"/>
      <c r="G107" s="337"/>
      <c r="H107" s="12" t="s">
        <v>118</v>
      </c>
      <c r="I107" s="16"/>
      <c r="J107" s="24">
        <v>3.9</v>
      </c>
      <c r="K107" s="16">
        <v>3.9</v>
      </c>
      <c r="L107" s="66" t="s">
        <v>166</v>
      </c>
      <c r="M107" s="9">
        <v>22</v>
      </c>
      <c r="N107" s="9">
        <v>17</v>
      </c>
      <c r="O107" s="399"/>
    </row>
    <row r="108" spans="1:15" ht="17.25" customHeight="1" thickBot="1">
      <c r="A108" s="215"/>
      <c r="B108" s="218"/>
      <c r="C108" s="221"/>
      <c r="D108" s="212"/>
      <c r="E108" s="195"/>
      <c r="F108" s="267"/>
      <c r="G108" s="199"/>
      <c r="H108" s="20" t="s">
        <v>68</v>
      </c>
      <c r="I108" s="21">
        <f>SUM(I104:I107)</f>
        <v>1702.6000000000001</v>
      </c>
      <c r="J108" s="21">
        <f>SUM(J104:J107)</f>
        <v>1738.6</v>
      </c>
      <c r="K108" s="21">
        <f>SUM(K104:K107)</f>
        <v>1738.6</v>
      </c>
      <c r="L108" s="67" t="s">
        <v>80</v>
      </c>
      <c r="M108" s="9">
        <v>10</v>
      </c>
      <c r="N108" s="68">
        <v>10</v>
      </c>
      <c r="O108" s="400"/>
    </row>
    <row r="109" spans="1:15" ht="27.75" customHeight="1">
      <c r="A109" s="376" t="s">
        <v>52</v>
      </c>
      <c r="B109" s="346" t="s">
        <v>57</v>
      </c>
      <c r="C109" s="382" t="s">
        <v>51</v>
      </c>
      <c r="D109" s="191" t="s">
        <v>176</v>
      </c>
      <c r="E109" s="379"/>
      <c r="F109" s="326" t="s">
        <v>78</v>
      </c>
      <c r="G109" s="340" t="s">
        <v>79</v>
      </c>
      <c r="H109" s="22" t="s">
        <v>59</v>
      </c>
      <c r="I109" s="23">
        <v>730.3</v>
      </c>
      <c r="J109" s="23">
        <v>782.8</v>
      </c>
      <c r="K109" s="23">
        <v>706.8</v>
      </c>
      <c r="L109" s="53" t="s">
        <v>93</v>
      </c>
      <c r="M109" s="51">
        <v>16</v>
      </c>
      <c r="N109" s="51">
        <v>14.1</v>
      </c>
      <c r="O109" s="177" t="s">
        <v>208</v>
      </c>
    </row>
    <row r="110" spans="1:15" ht="19.5" customHeight="1">
      <c r="A110" s="377"/>
      <c r="B110" s="347"/>
      <c r="C110" s="383"/>
      <c r="D110" s="222"/>
      <c r="E110" s="380"/>
      <c r="F110" s="327"/>
      <c r="G110" s="341"/>
      <c r="H110" s="37" t="s">
        <v>76</v>
      </c>
      <c r="I110" s="29">
        <v>288.4</v>
      </c>
      <c r="J110" s="24">
        <v>288.4</v>
      </c>
      <c r="K110" s="29">
        <v>287.9</v>
      </c>
      <c r="L110" s="44" t="s">
        <v>80</v>
      </c>
      <c r="M110" s="9">
        <v>27</v>
      </c>
      <c r="N110" s="9">
        <v>25.8</v>
      </c>
      <c r="O110" s="399"/>
    </row>
    <row r="111" spans="1:15" ht="17.25" customHeight="1">
      <c r="A111" s="377"/>
      <c r="B111" s="347"/>
      <c r="C111" s="383"/>
      <c r="D111" s="222"/>
      <c r="E111" s="380"/>
      <c r="F111" s="327"/>
      <c r="G111" s="341"/>
      <c r="H111" s="12" t="s">
        <v>118</v>
      </c>
      <c r="I111" s="29"/>
      <c r="J111" s="24">
        <v>0.8</v>
      </c>
      <c r="K111" s="29">
        <v>0.8</v>
      </c>
      <c r="L111" s="47" t="s">
        <v>178</v>
      </c>
      <c r="M111" s="9">
        <v>400</v>
      </c>
      <c r="N111" s="9">
        <v>418</v>
      </c>
      <c r="O111" s="399"/>
    </row>
    <row r="112" spans="1:15" ht="26.25" customHeight="1" thickBot="1">
      <c r="A112" s="378"/>
      <c r="B112" s="348"/>
      <c r="C112" s="384"/>
      <c r="D112" s="200"/>
      <c r="E112" s="381"/>
      <c r="F112" s="328"/>
      <c r="G112" s="342"/>
      <c r="H112" s="20" t="s">
        <v>68</v>
      </c>
      <c r="I112" s="21">
        <f>SUM(I109:I111)</f>
        <v>1018.6999999999999</v>
      </c>
      <c r="J112" s="21">
        <f>SUM(J109:J111)</f>
        <v>1071.9999999999998</v>
      </c>
      <c r="K112" s="21">
        <f>SUM(K109:K111)</f>
        <v>995.4999999999999</v>
      </c>
      <c r="L112" s="471" t="s">
        <v>167</v>
      </c>
      <c r="M112" s="49">
        <v>13</v>
      </c>
      <c r="N112" s="49">
        <v>11.7</v>
      </c>
      <c r="O112" s="400"/>
    </row>
    <row r="113" spans="1:15" ht="24.75" customHeight="1">
      <c r="A113" s="213" t="s">
        <v>52</v>
      </c>
      <c r="B113" s="216" t="s">
        <v>57</v>
      </c>
      <c r="C113" s="219" t="s">
        <v>52</v>
      </c>
      <c r="D113" s="211" t="s">
        <v>177</v>
      </c>
      <c r="E113" s="194"/>
      <c r="F113" s="243" t="s">
        <v>78</v>
      </c>
      <c r="G113" s="198" t="s">
        <v>79</v>
      </c>
      <c r="H113" s="11" t="s">
        <v>59</v>
      </c>
      <c r="I113" s="15">
        <v>4.8</v>
      </c>
      <c r="J113" s="15">
        <v>4.8</v>
      </c>
      <c r="K113" s="15">
        <v>4.2</v>
      </c>
      <c r="L113" s="42" t="s">
        <v>168</v>
      </c>
      <c r="M113" s="51">
        <v>2</v>
      </c>
      <c r="N113" s="51">
        <v>3</v>
      </c>
      <c r="O113" s="177" t="s">
        <v>207</v>
      </c>
    </row>
    <row r="114" spans="1:15" ht="14.25" customHeight="1">
      <c r="A114" s="214"/>
      <c r="B114" s="217"/>
      <c r="C114" s="220"/>
      <c r="D114" s="186"/>
      <c r="E114" s="288"/>
      <c r="F114" s="336"/>
      <c r="G114" s="337"/>
      <c r="H114" s="33"/>
      <c r="I114" s="33"/>
      <c r="J114" s="33"/>
      <c r="K114" s="33"/>
      <c r="L114" s="186" t="s">
        <v>169</v>
      </c>
      <c r="M114" s="288">
        <v>2</v>
      </c>
      <c r="N114" s="288">
        <v>2</v>
      </c>
      <c r="O114" s="178"/>
    </row>
    <row r="115" spans="1:15" ht="22.5" customHeight="1" thickBot="1">
      <c r="A115" s="215"/>
      <c r="B115" s="218"/>
      <c r="C115" s="221"/>
      <c r="D115" s="212"/>
      <c r="E115" s="195"/>
      <c r="F115" s="267"/>
      <c r="G115" s="199"/>
      <c r="H115" s="18" t="s">
        <v>68</v>
      </c>
      <c r="I115" s="17">
        <f>I113</f>
        <v>4.8</v>
      </c>
      <c r="J115" s="17">
        <f>J113</f>
        <v>4.8</v>
      </c>
      <c r="K115" s="17">
        <f>K113</f>
        <v>4.2</v>
      </c>
      <c r="L115" s="187"/>
      <c r="M115" s="239"/>
      <c r="N115" s="239"/>
      <c r="O115" s="179"/>
    </row>
    <row r="116" spans="1:15" ht="25.5" customHeight="1">
      <c r="A116" s="213" t="s">
        <v>52</v>
      </c>
      <c r="B116" s="216" t="s">
        <v>58</v>
      </c>
      <c r="C116" s="219" t="s">
        <v>52</v>
      </c>
      <c r="D116" s="211" t="s">
        <v>170</v>
      </c>
      <c r="E116" s="194"/>
      <c r="F116" s="243" t="s">
        <v>67</v>
      </c>
      <c r="G116" s="198"/>
      <c r="H116" s="11" t="s">
        <v>107</v>
      </c>
      <c r="I116" s="15">
        <v>127.7</v>
      </c>
      <c r="J116" s="15">
        <v>127.7</v>
      </c>
      <c r="K116" s="15">
        <v>127.5</v>
      </c>
      <c r="L116" s="191" t="s">
        <v>171</v>
      </c>
      <c r="M116" s="180">
        <v>285</v>
      </c>
      <c r="N116" s="180">
        <v>349</v>
      </c>
      <c r="O116" s="177" t="s">
        <v>210</v>
      </c>
    </row>
    <row r="117" spans="1:15" ht="53.25" customHeight="1">
      <c r="A117" s="214"/>
      <c r="B117" s="217"/>
      <c r="C117" s="220"/>
      <c r="D117" s="186"/>
      <c r="E117" s="288"/>
      <c r="F117" s="336"/>
      <c r="G117" s="337"/>
      <c r="H117" s="33"/>
      <c r="I117" s="33"/>
      <c r="J117" s="33"/>
      <c r="K117" s="33"/>
      <c r="L117" s="192"/>
      <c r="M117" s="181"/>
      <c r="N117" s="181"/>
      <c r="O117" s="178"/>
    </row>
    <row r="118" spans="1:15" ht="19.5" customHeight="1" thickBot="1">
      <c r="A118" s="215"/>
      <c r="B118" s="218"/>
      <c r="C118" s="221"/>
      <c r="D118" s="212"/>
      <c r="E118" s="195"/>
      <c r="F118" s="267"/>
      <c r="G118" s="199"/>
      <c r="H118" s="18" t="s">
        <v>68</v>
      </c>
      <c r="I118" s="17">
        <f>I116</f>
        <v>127.7</v>
      </c>
      <c r="J118" s="17">
        <f>J116</f>
        <v>127.7</v>
      </c>
      <c r="K118" s="17">
        <f>K116</f>
        <v>127.5</v>
      </c>
      <c r="L118" s="193"/>
      <c r="M118" s="182"/>
      <c r="N118" s="182"/>
      <c r="O118" s="179"/>
    </row>
    <row r="119" spans="1:15" ht="15.75" customHeight="1">
      <c r="A119" s="213" t="s">
        <v>52</v>
      </c>
      <c r="B119" s="216" t="s">
        <v>61</v>
      </c>
      <c r="C119" s="219" t="s">
        <v>51</v>
      </c>
      <c r="D119" s="211" t="s">
        <v>172</v>
      </c>
      <c r="E119" s="194"/>
      <c r="F119" s="243" t="s">
        <v>67</v>
      </c>
      <c r="G119" s="198"/>
      <c r="H119" s="11" t="s">
        <v>107</v>
      </c>
      <c r="I119" s="15">
        <v>189</v>
      </c>
      <c r="J119" s="15">
        <v>189</v>
      </c>
      <c r="K119" s="15">
        <v>0</v>
      </c>
      <c r="L119" s="265" t="s">
        <v>173</v>
      </c>
      <c r="M119" s="188">
        <v>1</v>
      </c>
      <c r="N119" s="188"/>
      <c r="O119" s="183" t="s">
        <v>209</v>
      </c>
    </row>
    <row r="120" spans="1:15" ht="39.75" customHeight="1">
      <c r="A120" s="214"/>
      <c r="B120" s="217"/>
      <c r="C120" s="220"/>
      <c r="D120" s="186"/>
      <c r="E120" s="288"/>
      <c r="F120" s="336"/>
      <c r="G120" s="337"/>
      <c r="H120" s="33"/>
      <c r="I120" s="33"/>
      <c r="J120" s="33"/>
      <c r="K120" s="33"/>
      <c r="L120" s="403"/>
      <c r="M120" s="189"/>
      <c r="N120" s="189"/>
      <c r="O120" s="184"/>
    </row>
    <row r="121" spans="1:15" ht="20.25" customHeight="1" thickBot="1">
      <c r="A121" s="215"/>
      <c r="B121" s="218"/>
      <c r="C121" s="221"/>
      <c r="D121" s="212"/>
      <c r="E121" s="195"/>
      <c r="F121" s="267"/>
      <c r="G121" s="199"/>
      <c r="H121" s="75" t="s">
        <v>68</v>
      </c>
      <c r="I121" s="76">
        <f>I119</f>
        <v>189</v>
      </c>
      <c r="J121" s="76">
        <f>J119</f>
        <v>189</v>
      </c>
      <c r="K121" s="76">
        <f>K119</f>
        <v>0</v>
      </c>
      <c r="L121" s="404"/>
      <c r="M121" s="190"/>
      <c r="N121" s="190"/>
      <c r="O121" s="185"/>
    </row>
    <row r="122" spans="1:15" ht="15.75" customHeight="1">
      <c r="A122" s="213" t="s">
        <v>52</v>
      </c>
      <c r="B122" s="216" t="s">
        <v>61</v>
      </c>
      <c r="C122" s="219" t="s">
        <v>52</v>
      </c>
      <c r="D122" s="211" t="s">
        <v>174</v>
      </c>
      <c r="E122" s="194"/>
      <c r="F122" s="243" t="s">
        <v>67</v>
      </c>
      <c r="G122" s="405"/>
      <c r="H122" s="22" t="s">
        <v>95</v>
      </c>
      <c r="I122" s="23"/>
      <c r="J122" s="23">
        <v>351.7</v>
      </c>
      <c r="K122" s="23">
        <v>350.7</v>
      </c>
      <c r="L122" s="401"/>
      <c r="M122" s="180"/>
      <c r="N122" s="180"/>
      <c r="O122" s="177" t="s">
        <v>211</v>
      </c>
    </row>
    <row r="123" spans="1:15" ht="12.75" customHeight="1">
      <c r="A123" s="214"/>
      <c r="B123" s="217"/>
      <c r="C123" s="220"/>
      <c r="D123" s="222"/>
      <c r="E123" s="238"/>
      <c r="F123" s="254"/>
      <c r="G123" s="406"/>
      <c r="H123" s="25" t="s">
        <v>95</v>
      </c>
      <c r="I123" s="24"/>
      <c r="J123" s="24">
        <v>13.3</v>
      </c>
      <c r="K123" s="24">
        <v>13.3</v>
      </c>
      <c r="L123" s="402"/>
      <c r="M123" s="181"/>
      <c r="N123" s="181"/>
      <c r="O123" s="178"/>
    </row>
    <row r="124" spans="1:15" ht="11.25" customHeight="1">
      <c r="A124" s="214"/>
      <c r="B124" s="217"/>
      <c r="C124" s="220"/>
      <c r="D124" s="186"/>
      <c r="E124" s="288"/>
      <c r="F124" s="336"/>
      <c r="G124" s="407"/>
      <c r="H124" s="99"/>
      <c r="I124" s="99"/>
      <c r="J124" s="99"/>
      <c r="K124" s="99"/>
      <c r="L124" s="402"/>
      <c r="M124" s="181"/>
      <c r="N124" s="181"/>
      <c r="O124" s="178"/>
    </row>
    <row r="125" spans="1:15" ht="15" customHeight="1" thickBot="1">
      <c r="A125" s="215"/>
      <c r="B125" s="218"/>
      <c r="C125" s="221"/>
      <c r="D125" s="212"/>
      <c r="E125" s="195"/>
      <c r="F125" s="267"/>
      <c r="G125" s="199"/>
      <c r="H125" s="20" t="s">
        <v>68</v>
      </c>
      <c r="I125" s="21">
        <f>I122</f>
        <v>0</v>
      </c>
      <c r="J125" s="21">
        <f>SUM(J122:J124)</f>
        <v>365</v>
      </c>
      <c r="K125" s="21">
        <f>SUM(K122:K124)</f>
        <v>364</v>
      </c>
      <c r="L125" s="193"/>
      <c r="M125" s="182"/>
      <c r="N125" s="182"/>
      <c r="O125" s="179"/>
    </row>
    <row r="126" spans="1:15" ht="14.25" customHeight="1" thickBot="1">
      <c r="A126" s="83" t="s">
        <v>65</v>
      </c>
      <c r="B126" s="333" t="s">
        <v>70</v>
      </c>
      <c r="C126" s="333"/>
      <c r="D126" s="333"/>
      <c r="E126" s="333"/>
      <c r="F126" s="333"/>
      <c r="G126" s="333"/>
      <c r="H126" s="333"/>
      <c r="I126" s="40">
        <f>I121+I118+I115+I112+I108+I103+I99+I94+I92+I90+I88+I85+I83+I80+I75+I72+I68+I66+I64+I62+I60+I58+I56+I54+I52+I50+I48+I43+I39+I37+I34+I32+I30+I28+I26+I24+I22+I18+I15+I12+I10+I8+I125</f>
        <v>76422.3</v>
      </c>
      <c r="J126" s="40">
        <f>J121+J118+J115+J112+J108+J103+J99+J94+J92+J90+J88+J85+J83+J80+J75+J72+J68+J66+J64+J62+J60+J58+J56+J54+J52+J50+J48+J43+J39+J37+J34+J32+J30+J28+J26+J24+J22+J18+J15+J12+J10+J8+J125</f>
        <v>61966.2</v>
      </c>
      <c r="K126" s="40">
        <f>K121+K118+K115+K112+K108+K103+K99+K94+K92+K90+K88+K85+K83+K80+K75+K72+K68+K66+K64+K62+K60+K58+K56+K54+K52+K50+K48+K43+K39+K37+K34+K32+K30+K28+K26+K24+K22+K18+K15+K12+K10+K8+K125</f>
        <v>60826.1</v>
      </c>
      <c r="L126" s="334"/>
      <c r="M126" s="335"/>
      <c r="N126" s="38"/>
      <c r="O126" s="39"/>
    </row>
    <row r="127" spans="1:15" s="82" customFormat="1" ht="14.25" customHeight="1">
      <c r="A127" s="77"/>
      <c r="B127" s="78"/>
      <c r="C127" s="78"/>
      <c r="D127" s="78"/>
      <c r="E127" s="78"/>
      <c r="F127" s="78"/>
      <c r="G127" s="78"/>
      <c r="H127" s="78"/>
      <c r="I127" s="81"/>
      <c r="J127" s="81"/>
      <c r="K127" s="81"/>
      <c r="L127" s="79"/>
      <c r="M127" s="79"/>
      <c r="N127" s="79"/>
      <c r="O127" s="80"/>
    </row>
    <row r="128" spans="1:15" s="82" customFormat="1" ht="14.25" customHeight="1" thickBot="1">
      <c r="A128" s="77"/>
      <c r="B128" s="78"/>
      <c r="C128" s="78"/>
      <c r="D128" s="174" t="s">
        <v>262</v>
      </c>
      <c r="E128" s="174"/>
      <c r="F128" s="174"/>
      <c r="G128" s="174"/>
      <c r="H128" s="174"/>
      <c r="I128" s="175"/>
      <c r="J128" s="175"/>
      <c r="K128" s="175"/>
      <c r="L128" s="175"/>
      <c r="M128" s="175"/>
      <c r="N128" s="175"/>
      <c r="O128" s="80"/>
    </row>
    <row r="129" spans="1:15" ht="60.75" customHeight="1" thickBot="1">
      <c r="A129" s="168" t="s">
        <v>102</v>
      </c>
      <c r="B129" s="169"/>
      <c r="C129" s="169"/>
      <c r="D129" s="169"/>
      <c r="E129" s="169"/>
      <c r="F129" s="169"/>
      <c r="G129" s="169"/>
      <c r="H129" s="170"/>
      <c r="I129" s="417" t="s">
        <v>161</v>
      </c>
      <c r="J129" s="415"/>
      <c r="K129" s="418" t="s">
        <v>160</v>
      </c>
      <c r="L129" s="419"/>
      <c r="M129" s="437" t="s">
        <v>138</v>
      </c>
      <c r="N129" s="438"/>
      <c r="O129" s="7"/>
    </row>
    <row r="130" spans="1:15" ht="18" customHeight="1" thickBot="1">
      <c r="A130" s="171" t="s">
        <v>103</v>
      </c>
      <c r="B130" s="172"/>
      <c r="C130" s="172"/>
      <c r="D130" s="172"/>
      <c r="E130" s="172"/>
      <c r="F130" s="172"/>
      <c r="G130" s="172"/>
      <c r="H130" s="173"/>
      <c r="I130" s="414">
        <f>I131+I132+I133+I134+I135</f>
        <v>29005.100000000002</v>
      </c>
      <c r="J130" s="415"/>
      <c r="K130" s="416">
        <f>K131+K132+K133+K134+K135</f>
        <v>30435.800000000003</v>
      </c>
      <c r="L130" s="415"/>
      <c r="M130" s="416">
        <f>M131+M132+M133+M134+M135</f>
        <v>29555.000000000004</v>
      </c>
      <c r="N130" s="415"/>
      <c r="O130" s="7"/>
    </row>
    <row r="131" spans="1:15" ht="17.25" customHeight="1">
      <c r="A131" s="472" t="s">
        <v>109</v>
      </c>
      <c r="B131" s="473"/>
      <c r="C131" s="473"/>
      <c r="D131" s="473"/>
      <c r="E131" s="473"/>
      <c r="F131" s="473"/>
      <c r="G131" s="473"/>
      <c r="H131" s="474"/>
      <c r="I131" s="410">
        <f>SUMIF(H7:H115,H104,I7:I115)</f>
        <v>18396.4</v>
      </c>
      <c r="J131" s="411"/>
      <c r="K131" s="475">
        <f>SUMIF(H7:H125,H104,J7:J125)</f>
        <v>19517.2</v>
      </c>
      <c r="L131" s="476"/>
      <c r="M131" s="475">
        <f>SUMIF(H7:H125,"sb",K7:K125)</f>
        <v>18914.100000000002</v>
      </c>
      <c r="N131" s="476"/>
      <c r="O131" s="8"/>
    </row>
    <row r="132" spans="1:15" ht="15.75" customHeight="1">
      <c r="A132" s="165" t="s">
        <v>117</v>
      </c>
      <c r="B132" s="166"/>
      <c r="C132" s="166"/>
      <c r="D132" s="166"/>
      <c r="E132" s="166"/>
      <c r="F132" s="166"/>
      <c r="G132" s="166"/>
      <c r="H132" s="167"/>
      <c r="I132" s="408">
        <f>SUMIF(H7:H115,H98,I7:I115)</f>
        <v>0</v>
      </c>
      <c r="J132" s="409"/>
      <c r="K132" s="412">
        <f>SUMIF(H7:H125,H107,J7:J125)</f>
        <v>1046.5000000000002</v>
      </c>
      <c r="L132" s="413"/>
      <c r="M132" s="425">
        <f>SUMIF(H7:H125,H107,K7:K125)</f>
        <v>1032.3000000000002</v>
      </c>
      <c r="N132" s="426"/>
      <c r="O132" s="8"/>
    </row>
    <row r="133" spans="1:15" ht="16.5" customHeight="1">
      <c r="A133" s="165" t="s">
        <v>104</v>
      </c>
      <c r="B133" s="166"/>
      <c r="C133" s="166"/>
      <c r="D133" s="166"/>
      <c r="E133" s="166"/>
      <c r="F133" s="166"/>
      <c r="G133" s="166"/>
      <c r="H133" s="167"/>
      <c r="I133" s="408">
        <f>SUMIF(H7:H121,H110,I7:I121)</f>
        <v>9698.5</v>
      </c>
      <c r="J133" s="409"/>
      <c r="K133" s="412">
        <f>SUMIF(H7:H121,H110,J7:J121)</f>
        <v>8936.2</v>
      </c>
      <c r="L133" s="413"/>
      <c r="M133" s="425">
        <f>SUMIF(H7:H125,H110,K7:K125)</f>
        <v>8879.300000000001</v>
      </c>
      <c r="N133" s="426"/>
      <c r="O133" s="8"/>
    </row>
    <row r="134" spans="1:15" ht="16.5" customHeight="1">
      <c r="A134" s="165" t="s">
        <v>111</v>
      </c>
      <c r="B134" s="166"/>
      <c r="C134" s="166"/>
      <c r="D134" s="166"/>
      <c r="E134" s="166"/>
      <c r="F134" s="166"/>
      <c r="G134" s="166"/>
      <c r="H134" s="167"/>
      <c r="I134" s="408">
        <f>SUMIF(H7:H115,H96,I7:I115)</f>
        <v>593.5</v>
      </c>
      <c r="J134" s="409"/>
      <c r="K134" s="412">
        <f>SUMIF(H7:H121,H105,J7:J121)</f>
        <v>619.2</v>
      </c>
      <c r="L134" s="413"/>
      <c r="M134" s="425">
        <f>SUMIF(H7:H125,H102,K7:K125)</f>
        <v>601.8</v>
      </c>
      <c r="N134" s="426"/>
      <c r="O134" s="8"/>
    </row>
    <row r="135" spans="1:15" ht="12.75" customHeight="1" thickBot="1">
      <c r="A135" s="477" t="s">
        <v>114</v>
      </c>
      <c r="B135" s="478"/>
      <c r="C135" s="478"/>
      <c r="D135" s="478"/>
      <c r="E135" s="478"/>
      <c r="F135" s="478"/>
      <c r="G135" s="478"/>
      <c r="H135" s="479"/>
      <c r="I135" s="420">
        <f>SUMIF(H7:H121,H119,I7:I121)</f>
        <v>316.7</v>
      </c>
      <c r="J135" s="421"/>
      <c r="K135" s="480">
        <f>SUMIF(H7:H121,H119,J7:J121)</f>
        <v>316.7</v>
      </c>
      <c r="L135" s="481"/>
      <c r="M135" s="482">
        <f>SUMIF(H7:H125,H119,K7:K125)</f>
        <v>127.5</v>
      </c>
      <c r="N135" s="483"/>
      <c r="O135" s="8"/>
    </row>
    <row r="136" spans="1:15" ht="13.5" customHeight="1" thickBot="1">
      <c r="A136" s="156" t="s">
        <v>105</v>
      </c>
      <c r="B136" s="157"/>
      <c r="C136" s="157"/>
      <c r="D136" s="157"/>
      <c r="E136" s="157"/>
      <c r="F136" s="157"/>
      <c r="G136" s="157"/>
      <c r="H136" s="158"/>
      <c r="I136" s="422">
        <f>I137+I138+I139</f>
        <v>47417.200000000004</v>
      </c>
      <c r="J136" s="415"/>
      <c r="K136" s="440">
        <f>K137+K138+K139</f>
        <v>31530.399999999998</v>
      </c>
      <c r="L136" s="419"/>
      <c r="M136" s="422">
        <f>M137+M138+M139</f>
        <v>31271.1</v>
      </c>
      <c r="N136" s="427"/>
      <c r="O136" s="8"/>
    </row>
    <row r="137" spans="1:15" ht="12.75" customHeight="1">
      <c r="A137" s="159" t="s">
        <v>113</v>
      </c>
      <c r="B137" s="160"/>
      <c r="C137" s="160"/>
      <c r="D137" s="160"/>
      <c r="E137" s="160"/>
      <c r="F137" s="160"/>
      <c r="G137" s="160"/>
      <c r="H137" s="161"/>
      <c r="I137" s="410">
        <f>SUMIF(H7:H115,H87,I7:I115)</f>
        <v>688.4</v>
      </c>
      <c r="J137" s="411"/>
      <c r="K137" s="433">
        <f>SUMIF(H7:H121,H89,J7:J121)</f>
        <v>688.4</v>
      </c>
      <c r="L137" s="434"/>
      <c r="M137" s="425">
        <f>SUMIF(H7:H125,H91,K7:K125)</f>
        <v>603.1999999999999</v>
      </c>
      <c r="N137" s="426"/>
      <c r="O137" s="8"/>
    </row>
    <row r="138" spans="1:15" ht="12.75" customHeight="1">
      <c r="A138" s="162" t="s">
        <v>112</v>
      </c>
      <c r="B138" s="163"/>
      <c r="C138" s="163"/>
      <c r="D138" s="163"/>
      <c r="E138" s="163"/>
      <c r="F138" s="163"/>
      <c r="G138" s="163"/>
      <c r="H138" s="164"/>
      <c r="I138" s="408">
        <f>SUMIF(H7:H115,H84,I7:I115)</f>
        <v>46727.3</v>
      </c>
      <c r="J138" s="409"/>
      <c r="K138" s="412">
        <f>SUMIF(H7:H125,H123,J7:J125)</f>
        <v>30841.899999999998</v>
      </c>
      <c r="L138" s="439"/>
      <c r="M138" s="425">
        <f>SUMIF(H7:H125,H122,K7:K125)</f>
        <v>30667.8</v>
      </c>
      <c r="N138" s="426"/>
      <c r="O138" s="8"/>
    </row>
    <row r="139" spans="1:15" ht="13.5" customHeight="1" thickBot="1">
      <c r="A139" s="150" t="s">
        <v>106</v>
      </c>
      <c r="B139" s="151"/>
      <c r="C139" s="151"/>
      <c r="D139" s="151"/>
      <c r="E139" s="151"/>
      <c r="F139" s="151"/>
      <c r="G139" s="151"/>
      <c r="H139" s="152"/>
      <c r="I139" s="429">
        <f>SUMIF(H7:H115,H82,I7:I115)</f>
        <v>1.5</v>
      </c>
      <c r="J139" s="430"/>
      <c r="K139" s="435">
        <f>SUMIF(H7:H121,H82,J7:J121)</f>
        <v>0.1</v>
      </c>
      <c r="L139" s="436"/>
      <c r="M139" s="423">
        <f>SUMIF(H7:H125,H93,K7:K125)</f>
        <v>0.1</v>
      </c>
      <c r="N139" s="424"/>
      <c r="O139" s="7"/>
    </row>
    <row r="140" spans="1:15" ht="13.5" customHeight="1" thickBot="1">
      <c r="A140" s="153" t="s">
        <v>68</v>
      </c>
      <c r="B140" s="154"/>
      <c r="C140" s="154"/>
      <c r="D140" s="154"/>
      <c r="E140" s="154"/>
      <c r="F140" s="154"/>
      <c r="G140" s="154"/>
      <c r="H140" s="155"/>
      <c r="I140" s="431">
        <f>I136+I130</f>
        <v>76422.3</v>
      </c>
      <c r="J140" s="432"/>
      <c r="K140" s="428">
        <f>K136+K130</f>
        <v>61966.2</v>
      </c>
      <c r="L140" s="419"/>
      <c r="M140" s="428">
        <f>M136+M130</f>
        <v>60826.100000000006</v>
      </c>
      <c r="N140" s="427"/>
      <c r="O140" s="7"/>
    </row>
    <row r="141" spans="3:14" ht="11.25">
      <c r="C141" s="2"/>
      <c r="D141" s="2"/>
      <c r="E141" s="2"/>
      <c r="F141" s="2"/>
      <c r="G141" s="2"/>
      <c r="H141" s="2"/>
      <c r="I141" s="2"/>
      <c r="J141" s="2"/>
      <c r="K141" s="2"/>
      <c r="L141" s="2"/>
      <c r="M141" s="2"/>
      <c r="N141" s="2"/>
    </row>
    <row r="142" spans="3:14" ht="11.25">
      <c r="C142" s="2"/>
      <c r="D142" s="2"/>
      <c r="E142" s="2"/>
      <c r="F142" s="2"/>
      <c r="G142" s="2"/>
      <c r="H142" s="2"/>
      <c r="I142" s="2"/>
      <c r="J142" s="2"/>
      <c r="K142" s="2"/>
      <c r="L142" s="2"/>
      <c r="M142" s="2"/>
      <c r="N142" s="2"/>
    </row>
    <row r="143" spans="7:9" ht="11.25">
      <c r="G143" s="2"/>
      <c r="H143" s="2"/>
      <c r="I143" s="2"/>
    </row>
    <row r="144" spans="7:9" ht="11.25">
      <c r="G144" s="2"/>
      <c r="H144" s="2"/>
      <c r="I144" s="2"/>
    </row>
  </sheetData>
  <sheetProtection/>
  <mergeCells count="519">
    <mergeCell ref="N49:N50"/>
    <mergeCell ref="N65:N66"/>
    <mergeCell ref="N53:N54"/>
    <mergeCell ref="N55:N56"/>
    <mergeCell ref="N59:N60"/>
    <mergeCell ref="O40:O48"/>
    <mergeCell ref="M77:M80"/>
    <mergeCell ref="N77:N80"/>
    <mergeCell ref="O69:O72"/>
    <mergeCell ref="M53:M54"/>
    <mergeCell ref="M41:M42"/>
    <mergeCell ref="M51:M52"/>
    <mergeCell ref="O51:O52"/>
    <mergeCell ref="M65:M66"/>
    <mergeCell ref="N70:N72"/>
    <mergeCell ref="A2:O2"/>
    <mergeCell ref="O86:O88"/>
    <mergeCell ref="O89:O90"/>
    <mergeCell ref="L86:L87"/>
    <mergeCell ref="M13:M15"/>
    <mergeCell ref="M86:M87"/>
    <mergeCell ref="G35:G37"/>
    <mergeCell ref="F13:F15"/>
    <mergeCell ref="D29:D30"/>
    <mergeCell ref="L77:L80"/>
    <mergeCell ref="M129:N129"/>
    <mergeCell ref="K138:L138"/>
    <mergeCell ref="A116:A118"/>
    <mergeCell ref="B116:B118"/>
    <mergeCell ref="C116:C118"/>
    <mergeCell ref="D116:D118"/>
    <mergeCell ref="E116:E118"/>
    <mergeCell ref="F116:F118"/>
    <mergeCell ref="G116:G118"/>
    <mergeCell ref="K136:L136"/>
    <mergeCell ref="M140:N140"/>
    <mergeCell ref="I137:J137"/>
    <mergeCell ref="I138:J138"/>
    <mergeCell ref="M137:N137"/>
    <mergeCell ref="M138:N138"/>
    <mergeCell ref="I139:J139"/>
    <mergeCell ref="I140:J140"/>
    <mergeCell ref="K140:L140"/>
    <mergeCell ref="K137:L137"/>
    <mergeCell ref="K139:L139"/>
    <mergeCell ref="I136:J136"/>
    <mergeCell ref="M139:N139"/>
    <mergeCell ref="M130:N130"/>
    <mergeCell ref="M131:N131"/>
    <mergeCell ref="M132:N132"/>
    <mergeCell ref="M133:N133"/>
    <mergeCell ref="M134:N134"/>
    <mergeCell ref="M135:N135"/>
    <mergeCell ref="M136:N136"/>
    <mergeCell ref="K132:L132"/>
    <mergeCell ref="K131:L131"/>
    <mergeCell ref="I130:J130"/>
    <mergeCell ref="K130:L130"/>
    <mergeCell ref="I129:J129"/>
    <mergeCell ref="K129:L129"/>
    <mergeCell ref="I135:J135"/>
    <mergeCell ref="K133:L133"/>
    <mergeCell ref="K134:L134"/>
    <mergeCell ref="K135:L135"/>
    <mergeCell ref="A119:A121"/>
    <mergeCell ref="B119:B121"/>
    <mergeCell ref="C119:C121"/>
    <mergeCell ref="D119:D121"/>
    <mergeCell ref="I134:J134"/>
    <mergeCell ref="I133:J133"/>
    <mergeCell ref="I132:J132"/>
    <mergeCell ref="I131:J131"/>
    <mergeCell ref="E119:E121"/>
    <mergeCell ref="F119:F121"/>
    <mergeCell ref="G119:G121"/>
    <mergeCell ref="L122:L125"/>
    <mergeCell ref="L119:L121"/>
    <mergeCell ref="E122:E125"/>
    <mergeCell ref="F122:F125"/>
    <mergeCell ref="G122:G125"/>
    <mergeCell ref="N114:N115"/>
    <mergeCell ref="M91:M92"/>
    <mergeCell ref="M114:M115"/>
    <mergeCell ref="O95:O99"/>
    <mergeCell ref="O100:O103"/>
    <mergeCell ref="O104:O108"/>
    <mergeCell ref="O109:O112"/>
    <mergeCell ref="O113:O115"/>
    <mergeCell ref="E91:E92"/>
    <mergeCell ref="F89:F90"/>
    <mergeCell ref="C91:C92"/>
    <mergeCell ref="C86:C88"/>
    <mergeCell ref="O91:O92"/>
    <mergeCell ref="N91:N92"/>
    <mergeCell ref="G13:G15"/>
    <mergeCell ref="A13:A15"/>
    <mergeCell ref="B13:B15"/>
    <mergeCell ref="C13:C15"/>
    <mergeCell ref="D13:D15"/>
    <mergeCell ref="D81:D83"/>
    <mergeCell ref="F35:F37"/>
    <mergeCell ref="E13:E15"/>
    <mergeCell ref="E35:E37"/>
    <mergeCell ref="C25:C26"/>
    <mergeCell ref="D25:D26"/>
    <mergeCell ref="E16:E18"/>
    <mergeCell ref="F31:F32"/>
    <mergeCell ref="A29:A30"/>
    <mergeCell ref="B29:B30"/>
    <mergeCell ref="A33:A34"/>
    <mergeCell ref="A35:A37"/>
    <mergeCell ref="A81:A83"/>
    <mergeCell ref="B81:B83"/>
    <mergeCell ref="E113:E115"/>
    <mergeCell ref="D113:D115"/>
    <mergeCell ref="A109:A112"/>
    <mergeCell ref="E109:E112"/>
    <mergeCell ref="C109:C112"/>
    <mergeCell ref="C100:C103"/>
    <mergeCell ref="A104:A108"/>
    <mergeCell ref="C104:C108"/>
    <mergeCell ref="A57:A58"/>
    <mergeCell ref="D91:D92"/>
    <mergeCell ref="A76:A80"/>
    <mergeCell ref="B76:B80"/>
    <mergeCell ref="C76:C80"/>
    <mergeCell ref="D76:D80"/>
    <mergeCell ref="A91:A92"/>
    <mergeCell ref="B91:B92"/>
    <mergeCell ref="C81:C83"/>
    <mergeCell ref="A89:A90"/>
    <mergeCell ref="A65:A66"/>
    <mergeCell ref="A49:A50"/>
    <mergeCell ref="B49:B50"/>
    <mergeCell ref="C49:C50"/>
    <mergeCell ref="A51:A52"/>
    <mergeCell ref="B51:B52"/>
    <mergeCell ref="C51:C52"/>
    <mergeCell ref="A53:A54"/>
    <mergeCell ref="B53:B54"/>
    <mergeCell ref="C53:C54"/>
    <mergeCell ref="C27:C28"/>
    <mergeCell ref="C35:C37"/>
    <mergeCell ref="D35:D37"/>
    <mergeCell ref="E31:E32"/>
    <mergeCell ref="C31:C32"/>
    <mergeCell ref="D31:D32"/>
    <mergeCell ref="E29:E30"/>
    <mergeCell ref="C7:C8"/>
    <mergeCell ref="G7:G8"/>
    <mergeCell ref="E76:E80"/>
    <mergeCell ref="F16:F18"/>
    <mergeCell ref="G16:G18"/>
    <mergeCell ref="E7:E8"/>
    <mergeCell ref="F27:F28"/>
    <mergeCell ref="F29:F30"/>
    <mergeCell ref="E33:E34"/>
    <mergeCell ref="D49:D50"/>
    <mergeCell ref="H4:H6"/>
    <mergeCell ref="F4:F6"/>
    <mergeCell ref="G4:G6"/>
    <mergeCell ref="D4:D6"/>
    <mergeCell ref="E4:E6"/>
    <mergeCell ref="A4:C6"/>
    <mergeCell ref="D7:D8"/>
    <mergeCell ref="F33:F34"/>
    <mergeCell ref="G33:G34"/>
    <mergeCell ref="D16:D18"/>
    <mergeCell ref="G27:G28"/>
    <mergeCell ref="G25:G26"/>
    <mergeCell ref="E23:E24"/>
    <mergeCell ref="F25:F26"/>
    <mergeCell ref="E25:E26"/>
    <mergeCell ref="F23:F24"/>
    <mergeCell ref="B33:B34"/>
    <mergeCell ref="C33:C34"/>
    <mergeCell ref="A7:A8"/>
    <mergeCell ref="B7:B8"/>
    <mergeCell ref="A27:A28"/>
    <mergeCell ref="B27:B28"/>
    <mergeCell ref="A25:A26"/>
    <mergeCell ref="B25:B26"/>
    <mergeCell ref="A16:A18"/>
    <mergeCell ref="B31:B32"/>
    <mergeCell ref="F7:F8"/>
    <mergeCell ref="B109:B112"/>
    <mergeCell ref="B104:B108"/>
    <mergeCell ref="D109:D112"/>
    <mergeCell ref="F104:F108"/>
    <mergeCell ref="B84:B85"/>
    <mergeCell ref="C84:C85"/>
    <mergeCell ref="D33:D34"/>
    <mergeCell ref="B35:B37"/>
    <mergeCell ref="E49:E50"/>
    <mergeCell ref="A84:A85"/>
    <mergeCell ref="A86:A88"/>
    <mergeCell ref="B86:B88"/>
    <mergeCell ref="A113:A115"/>
    <mergeCell ref="A100:A103"/>
    <mergeCell ref="B100:B103"/>
    <mergeCell ref="B89:B90"/>
    <mergeCell ref="G100:G103"/>
    <mergeCell ref="E100:E103"/>
    <mergeCell ref="G109:G112"/>
    <mergeCell ref="F100:F103"/>
    <mergeCell ref="A95:A99"/>
    <mergeCell ref="B95:B99"/>
    <mergeCell ref="D104:D108"/>
    <mergeCell ref="F93:F94"/>
    <mergeCell ref="G93:G94"/>
    <mergeCell ref="G89:G90"/>
    <mergeCell ref="G91:G92"/>
    <mergeCell ref="C95:C99"/>
    <mergeCell ref="D95:D99"/>
    <mergeCell ref="G95:G99"/>
    <mergeCell ref="F91:F92"/>
    <mergeCell ref="C89:C90"/>
    <mergeCell ref="D89:D90"/>
    <mergeCell ref="B126:H126"/>
    <mergeCell ref="L126:M126"/>
    <mergeCell ref="F113:F115"/>
    <mergeCell ref="E95:E99"/>
    <mergeCell ref="F95:F99"/>
    <mergeCell ref="G113:G115"/>
    <mergeCell ref="F109:F112"/>
    <mergeCell ref="G104:G108"/>
    <mergeCell ref="E104:E108"/>
    <mergeCell ref="D100:D103"/>
    <mergeCell ref="D84:D85"/>
    <mergeCell ref="F86:F88"/>
    <mergeCell ref="G84:G85"/>
    <mergeCell ref="D86:D88"/>
    <mergeCell ref="G86:G88"/>
    <mergeCell ref="F84:F85"/>
    <mergeCell ref="E84:E85"/>
    <mergeCell ref="M38:M39"/>
    <mergeCell ref="M44:M48"/>
    <mergeCell ref="G81:G83"/>
    <mergeCell ref="E86:E88"/>
    <mergeCell ref="E81:E83"/>
    <mergeCell ref="F76:F80"/>
    <mergeCell ref="G76:G80"/>
    <mergeCell ref="L70:L72"/>
    <mergeCell ref="M70:M72"/>
    <mergeCell ref="L81:L83"/>
    <mergeCell ref="O7:O8"/>
    <mergeCell ref="O13:O15"/>
    <mergeCell ref="O33:O34"/>
    <mergeCell ref="O11:O12"/>
    <mergeCell ref="N16:N18"/>
    <mergeCell ref="O16:O18"/>
    <mergeCell ref="N21:N22"/>
    <mergeCell ref="I4:K4"/>
    <mergeCell ref="L5:L6"/>
    <mergeCell ref="I5:I6"/>
    <mergeCell ref="J5:J6"/>
    <mergeCell ref="K5:K6"/>
    <mergeCell ref="N33:N34"/>
    <mergeCell ref="N31:N32"/>
    <mergeCell ref="N29:N30"/>
    <mergeCell ref="L33:L34"/>
    <mergeCell ref="M33:M34"/>
    <mergeCell ref="M25:M26"/>
    <mergeCell ref="L27:L28"/>
    <mergeCell ref="L7:L8"/>
    <mergeCell ref="L13:L15"/>
    <mergeCell ref="M29:M30"/>
    <mergeCell ref="L21:L22"/>
    <mergeCell ref="L35:L37"/>
    <mergeCell ref="M35:M37"/>
    <mergeCell ref="M7:M8"/>
    <mergeCell ref="M31:M32"/>
    <mergeCell ref="M9:M10"/>
    <mergeCell ref="M21:M22"/>
    <mergeCell ref="L29:L30"/>
    <mergeCell ref="L25:L26"/>
    <mergeCell ref="L31:L32"/>
    <mergeCell ref="L9:L10"/>
    <mergeCell ref="L41:L42"/>
    <mergeCell ref="O35:O37"/>
    <mergeCell ref="O38:O39"/>
    <mergeCell ref="N44:N48"/>
    <mergeCell ref="L53:L54"/>
    <mergeCell ref="L11:L12"/>
    <mergeCell ref="L44:L48"/>
    <mergeCell ref="N35:N37"/>
    <mergeCell ref="N51:N52"/>
    <mergeCell ref="M11:M12"/>
    <mergeCell ref="O49:O50"/>
    <mergeCell ref="N38:N39"/>
    <mergeCell ref="N41:N42"/>
    <mergeCell ref="O4:O6"/>
    <mergeCell ref="O25:O26"/>
    <mergeCell ref="N7:N8"/>
    <mergeCell ref="N13:N15"/>
    <mergeCell ref="N5:N6"/>
    <mergeCell ref="L4:N4"/>
    <mergeCell ref="M5:M6"/>
    <mergeCell ref="A9:A10"/>
    <mergeCell ref="B9:B10"/>
    <mergeCell ref="C9:C10"/>
    <mergeCell ref="D9:D10"/>
    <mergeCell ref="F9:F10"/>
    <mergeCell ref="G9:G10"/>
    <mergeCell ref="E9:E10"/>
    <mergeCell ref="O31:O32"/>
    <mergeCell ref="O29:O30"/>
    <mergeCell ref="N27:N28"/>
    <mergeCell ref="O27:O28"/>
    <mergeCell ref="N9:N10"/>
    <mergeCell ref="O9:O10"/>
    <mergeCell ref="N11:N12"/>
    <mergeCell ref="C16:C18"/>
    <mergeCell ref="C29:C30"/>
    <mergeCell ref="D27:D28"/>
    <mergeCell ref="O23:O24"/>
    <mergeCell ref="N25:N26"/>
    <mergeCell ref="G29:G30"/>
    <mergeCell ref="M27:M28"/>
    <mergeCell ref="L16:L18"/>
    <mergeCell ref="M16:M18"/>
    <mergeCell ref="E27:E28"/>
    <mergeCell ref="G31:G32"/>
    <mergeCell ref="A11:A12"/>
    <mergeCell ref="B11:B12"/>
    <mergeCell ref="C11:C12"/>
    <mergeCell ref="D11:D12"/>
    <mergeCell ref="E11:E12"/>
    <mergeCell ref="F11:F12"/>
    <mergeCell ref="G11:G12"/>
    <mergeCell ref="A31:A32"/>
    <mergeCell ref="B16:B18"/>
    <mergeCell ref="O21:O22"/>
    <mergeCell ref="A23:A24"/>
    <mergeCell ref="B23:B24"/>
    <mergeCell ref="C23:C24"/>
    <mergeCell ref="D23:D24"/>
    <mergeCell ref="G23:G24"/>
    <mergeCell ref="L23:L24"/>
    <mergeCell ref="M23:M24"/>
    <mergeCell ref="N23:N24"/>
    <mergeCell ref="G38:G39"/>
    <mergeCell ref="L38:L39"/>
    <mergeCell ref="A40:A43"/>
    <mergeCell ref="B40:B43"/>
    <mergeCell ref="C40:C43"/>
    <mergeCell ref="D40:D43"/>
    <mergeCell ref="E40:E43"/>
    <mergeCell ref="F40:F43"/>
    <mergeCell ref="G40:G43"/>
    <mergeCell ref="A38:A39"/>
    <mergeCell ref="E44:E48"/>
    <mergeCell ref="A44:A48"/>
    <mergeCell ref="B44:B48"/>
    <mergeCell ref="C44:C48"/>
    <mergeCell ref="D44:D48"/>
    <mergeCell ref="F38:F39"/>
    <mergeCell ref="B38:B39"/>
    <mergeCell ref="C38:C39"/>
    <mergeCell ref="D38:D39"/>
    <mergeCell ref="E38:E39"/>
    <mergeCell ref="F49:F50"/>
    <mergeCell ref="G49:G50"/>
    <mergeCell ref="L49:L50"/>
    <mergeCell ref="M49:M50"/>
    <mergeCell ref="F44:F48"/>
    <mergeCell ref="G44:G48"/>
    <mergeCell ref="E63:E64"/>
    <mergeCell ref="F63:F64"/>
    <mergeCell ref="G63:G64"/>
    <mergeCell ref="L63:L64"/>
    <mergeCell ref="D51:D52"/>
    <mergeCell ref="E51:E52"/>
    <mergeCell ref="F51:F52"/>
    <mergeCell ref="G51:G52"/>
    <mergeCell ref="D65:D66"/>
    <mergeCell ref="E53:E54"/>
    <mergeCell ref="E61:E62"/>
    <mergeCell ref="F61:F62"/>
    <mergeCell ref="G61:G62"/>
    <mergeCell ref="L51:L52"/>
    <mergeCell ref="E65:E66"/>
    <mergeCell ref="F65:F66"/>
    <mergeCell ref="G65:G66"/>
    <mergeCell ref="L65:L66"/>
    <mergeCell ref="D53:D54"/>
    <mergeCell ref="A63:A64"/>
    <mergeCell ref="B63:B64"/>
    <mergeCell ref="C63:C64"/>
    <mergeCell ref="D63:D64"/>
    <mergeCell ref="O65:O66"/>
    <mergeCell ref="F53:F54"/>
    <mergeCell ref="G53:G54"/>
    <mergeCell ref="B65:B66"/>
    <mergeCell ref="C65:C66"/>
    <mergeCell ref="O53:O54"/>
    <mergeCell ref="A55:A56"/>
    <mergeCell ref="B55:B56"/>
    <mergeCell ref="C55:C56"/>
    <mergeCell ref="D55:D56"/>
    <mergeCell ref="E55:E56"/>
    <mergeCell ref="F55:F56"/>
    <mergeCell ref="G55:G56"/>
    <mergeCell ref="L55:L56"/>
    <mergeCell ref="M55:M56"/>
    <mergeCell ref="O55:O56"/>
    <mergeCell ref="B57:B58"/>
    <mergeCell ref="C57:C58"/>
    <mergeCell ref="D57:D58"/>
    <mergeCell ref="E57:E58"/>
    <mergeCell ref="F57:F58"/>
    <mergeCell ref="G57:G58"/>
    <mergeCell ref="L57:L58"/>
    <mergeCell ref="M57:M58"/>
    <mergeCell ref="N57:N58"/>
    <mergeCell ref="O57:O58"/>
    <mergeCell ref="A59:A60"/>
    <mergeCell ref="B59:B60"/>
    <mergeCell ref="C59:C60"/>
    <mergeCell ref="D59:D60"/>
    <mergeCell ref="E59:E60"/>
    <mergeCell ref="F59:F60"/>
    <mergeCell ref="G59:G60"/>
    <mergeCell ref="L59:L60"/>
    <mergeCell ref="M59:M60"/>
    <mergeCell ref="O59:O60"/>
    <mergeCell ref="A61:A62"/>
    <mergeCell ref="B61:B62"/>
    <mergeCell ref="C61:C62"/>
    <mergeCell ref="D61:D62"/>
    <mergeCell ref="L61:L62"/>
    <mergeCell ref="M61:M62"/>
    <mergeCell ref="N61:N62"/>
    <mergeCell ref="O61:O62"/>
    <mergeCell ref="M63:M64"/>
    <mergeCell ref="N63:N64"/>
    <mergeCell ref="O63:O64"/>
    <mergeCell ref="A69:A72"/>
    <mergeCell ref="B69:B72"/>
    <mergeCell ref="C69:C72"/>
    <mergeCell ref="D69:D72"/>
    <mergeCell ref="E69:E72"/>
    <mergeCell ref="F69:F72"/>
    <mergeCell ref="G69:G72"/>
    <mergeCell ref="O67:O68"/>
    <mergeCell ref="A73:A75"/>
    <mergeCell ref="B73:B75"/>
    <mergeCell ref="O73:O75"/>
    <mergeCell ref="C73:C75"/>
    <mergeCell ref="D73:D75"/>
    <mergeCell ref="E73:E75"/>
    <mergeCell ref="F73:F75"/>
    <mergeCell ref="F81:F83"/>
    <mergeCell ref="E93:E94"/>
    <mergeCell ref="L93:L94"/>
    <mergeCell ref="M93:M94"/>
    <mergeCell ref="N93:N94"/>
    <mergeCell ref="M67:M68"/>
    <mergeCell ref="N67:N68"/>
    <mergeCell ref="N86:N87"/>
    <mergeCell ref="L91:L92"/>
    <mergeCell ref="E89:E90"/>
    <mergeCell ref="O93:O94"/>
    <mergeCell ref="O84:O85"/>
    <mergeCell ref="L73:L75"/>
    <mergeCell ref="M73:M75"/>
    <mergeCell ref="N73:N75"/>
    <mergeCell ref="O81:O83"/>
    <mergeCell ref="N81:N83"/>
    <mergeCell ref="M81:M83"/>
    <mergeCell ref="O77:O80"/>
    <mergeCell ref="A122:A125"/>
    <mergeCell ref="B122:B125"/>
    <mergeCell ref="C122:C125"/>
    <mergeCell ref="D122:D125"/>
    <mergeCell ref="A93:A94"/>
    <mergeCell ref="B93:B94"/>
    <mergeCell ref="C93:C94"/>
    <mergeCell ref="D93:D94"/>
    <mergeCell ref="B113:B115"/>
    <mergeCell ref="C113:C115"/>
    <mergeCell ref="I73:I74"/>
    <mergeCell ref="J73:J74"/>
    <mergeCell ref="A67:A68"/>
    <mergeCell ref="B67:B68"/>
    <mergeCell ref="C67:C68"/>
    <mergeCell ref="D67:D68"/>
    <mergeCell ref="L116:L118"/>
    <mergeCell ref="M116:M118"/>
    <mergeCell ref="N116:N118"/>
    <mergeCell ref="E67:E68"/>
    <mergeCell ref="F67:F68"/>
    <mergeCell ref="G67:G68"/>
    <mergeCell ref="L67:L68"/>
    <mergeCell ref="K73:K74"/>
    <mergeCell ref="G73:G75"/>
    <mergeCell ref="H73:H74"/>
    <mergeCell ref="D128:N128"/>
    <mergeCell ref="A1:O1"/>
    <mergeCell ref="O122:O125"/>
    <mergeCell ref="N122:N125"/>
    <mergeCell ref="M122:M125"/>
    <mergeCell ref="O116:O118"/>
    <mergeCell ref="O119:O121"/>
    <mergeCell ref="L114:L115"/>
    <mergeCell ref="M119:M121"/>
    <mergeCell ref="N119:N121"/>
    <mergeCell ref="A132:H132"/>
    <mergeCell ref="A129:H129"/>
    <mergeCell ref="A130:H130"/>
    <mergeCell ref="A131:H131"/>
    <mergeCell ref="A133:H133"/>
    <mergeCell ref="A134:H134"/>
    <mergeCell ref="A139:H139"/>
    <mergeCell ref="A140:H140"/>
    <mergeCell ref="A135:H135"/>
    <mergeCell ref="A136:H136"/>
    <mergeCell ref="A137:H137"/>
    <mergeCell ref="A138:H138"/>
  </mergeCells>
  <printOptions horizontalCentered="1"/>
  <pageMargins left="0.2362204724409449" right="0.15748031496062992" top="0.5905511811023623" bottom="0.2362204724409449" header="0.2362204724409449" footer="0.2362204724409449"/>
  <pageSetup horizontalDpi="600" verticalDpi="600" orientation="landscape" paperSize="9" scale="90" r:id="rId2"/>
  <rowBreaks count="5" manualBreakCount="5">
    <brk id="19" max="14" man="1"/>
    <brk id="54" max="255" man="1"/>
    <brk id="72" max="255" man="1"/>
    <brk id="92" max="14" man="1"/>
    <brk id="112" max="255" man="1"/>
  </rowBreaks>
  <drawing r:id="rId1"/>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B26" sqref="B26"/>
    </sheetView>
  </sheetViews>
  <sheetFormatPr defaultColWidth="9.140625" defaultRowHeight="12.75"/>
  <cols>
    <col min="1" max="1" width="14.140625" style="0" customWidth="1"/>
    <col min="2" max="2" width="44.7109375" style="0" customWidth="1"/>
    <col min="3" max="3" width="13.7109375" style="0" customWidth="1"/>
    <col min="4" max="4" width="4.421875" style="0" customWidth="1"/>
    <col min="5" max="5" width="12.57421875" style="0" customWidth="1"/>
    <col min="6" max="6" width="14.8515625" style="0" customWidth="1"/>
    <col min="7" max="7" width="15.57421875" style="0" customWidth="1"/>
    <col min="8" max="8" width="15.28125" style="0" customWidth="1"/>
    <col min="9" max="9" width="10.7109375" style="0" customWidth="1"/>
    <col min="10" max="10" width="7.28125" style="0" customWidth="1"/>
  </cols>
  <sheetData>
    <row r="1" spans="1:9" ht="18.75" customHeight="1">
      <c r="A1" s="458" t="s">
        <v>260</v>
      </c>
      <c r="B1" s="459"/>
      <c r="C1" s="459"/>
      <c r="D1" s="459"/>
      <c r="E1" s="459"/>
      <c r="F1" s="459"/>
      <c r="G1" s="459"/>
      <c r="H1" s="459"/>
      <c r="I1" s="84"/>
    </row>
    <row r="2" spans="1:9" ht="20.25" customHeight="1">
      <c r="A2" s="85"/>
      <c r="B2" s="84"/>
      <c r="C2" s="84"/>
      <c r="D2" s="84"/>
      <c r="E2" s="84"/>
      <c r="F2" s="84"/>
      <c r="G2" s="85"/>
      <c r="H2" s="84"/>
      <c r="I2" s="84"/>
    </row>
    <row r="3" spans="1:9" ht="12.75" customHeight="1">
      <c r="A3" s="460" t="s">
        <v>214</v>
      </c>
      <c r="B3" s="460" t="s">
        <v>215</v>
      </c>
      <c r="C3" s="460"/>
      <c r="D3" s="460"/>
      <c r="E3" s="460" t="s">
        <v>216</v>
      </c>
      <c r="F3" s="460" t="s">
        <v>217</v>
      </c>
      <c r="G3" s="460" t="s">
        <v>218</v>
      </c>
      <c r="H3" s="460" t="s">
        <v>219</v>
      </c>
      <c r="I3" s="84"/>
    </row>
    <row r="4" spans="1:9" ht="48" customHeight="1">
      <c r="A4" s="461"/>
      <c r="B4" s="460"/>
      <c r="C4" s="460"/>
      <c r="D4" s="460"/>
      <c r="E4" s="462" t="s">
        <v>220</v>
      </c>
      <c r="F4" s="462" t="s">
        <v>221</v>
      </c>
      <c r="G4" s="462"/>
      <c r="H4" s="463"/>
      <c r="I4" s="84"/>
    </row>
    <row r="5" spans="1:8" ht="14.25" customHeight="1">
      <c r="A5" s="125" t="s">
        <v>222</v>
      </c>
      <c r="B5" s="464" t="s">
        <v>223</v>
      </c>
      <c r="C5" s="465"/>
      <c r="D5" s="465"/>
      <c r="E5" s="122"/>
      <c r="F5" s="123"/>
      <c r="G5" s="123"/>
      <c r="H5" s="123"/>
    </row>
    <row r="6" spans="1:8" ht="36.75" customHeight="1">
      <c r="A6" s="126"/>
      <c r="B6" s="466" t="s">
        <v>224</v>
      </c>
      <c r="C6" s="467"/>
      <c r="D6" s="467"/>
      <c r="E6" s="122" t="s">
        <v>225</v>
      </c>
      <c r="F6" s="124">
        <v>61.7</v>
      </c>
      <c r="G6" s="124">
        <v>62</v>
      </c>
      <c r="H6" s="124">
        <v>100.5</v>
      </c>
    </row>
    <row r="7" spans="1:8" ht="13.5" customHeight="1">
      <c r="A7" s="126"/>
      <c r="B7" s="468" t="s">
        <v>226</v>
      </c>
      <c r="C7" s="469"/>
      <c r="D7" s="469"/>
      <c r="E7" s="122"/>
      <c r="F7" s="123"/>
      <c r="G7" s="123"/>
      <c r="H7" s="123"/>
    </row>
    <row r="8" spans="1:8" ht="24.75" customHeight="1">
      <c r="A8" s="126"/>
      <c r="B8" s="466" t="s">
        <v>227</v>
      </c>
      <c r="C8" s="470"/>
      <c r="D8" s="470"/>
      <c r="E8" s="122" t="s">
        <v>228</v>
      </c>
      <c r="F8" s="123">
        <v>5.2</v>
      </c>
      <c r="G8" s="123">
        <v>5.3</v>
      </c>
      <c r="H8" s="123">
        <v>101.9</v>
      </c>
    </row>
    <row r="9" spans="1:8" ht="27" customHeight="1">
      <c r="A9" s="126"/>
      <c r="B9" s="466" t="s">
        <v>229</v>
      </c>
      <c r="C9" s="470"/>
      <c r="D9" s="470"/>
      <c r="E9" s="122" t="s">
        <v>230</v>
      </c>
      <c r="F9" s="123">
        <v>13.2</v>
      </c>
      <c r="G9" s="123">
        <v>13.2</v>
      </c>
      <c r="H9" s="123">
        <v>100</v>
      </c>
    </row>
    <row r="10" spans="1:8" ht="39" customHeight="1">
      <c r="A10" s="126"/>
      <c r="B10" s="466" t="s">
        <v>231</v>
      </c>
      <c r="C10" s="470"/>
      <c r="D10" s="470"/>
      <c r="E10" s="122" t="s">
        <v>232</v>
      </c>
      <c r="F10" s="123">
        <v>9.58</v>
      </c>
      <c r="G10" s="123">
        <v>9.23</v>
      </c>
      <c r="H10" s="123">
        <v>103.8</v>
      </c>
    </row>
    <row r="11" spans="1:8" ht="15.75" customHeight="1">
      <c r="A11" s="126"/>
      <c r="B11" s="464" t="s">
        <v>233</v>
      </c>
      <c r="C11" s="465"/>
      <c r="D11" s="465"/>
      <c r="E11" s="122"/>
      <c r="F11" s="123"/>
      <c r="G11" s="123"/>
      <c r="H11" s="123"/>
    </row>
    <row r="12" spans="1:8" ht="26.25" customHeight="1">
      <c r="A12" s="126"/>
      <c r="B12" s="466" t="s">
        <v>234</v>
      </c>
      <c r="C12" s="470"/>
      <c r="D12" s="470"/>
      <c r="E12" s="122" t="s">
        <v>235</v>
      </c>
      <c r="F12" s="123">
        <v>40</v>
      </c>
      <c r="G12" s="123">
        <v>25</v>
      </c>
      <c r="H12" s="123">
        <v>62.5</v>
      </c>
    </row>
    <row r="13" spans="1:8" ht="17.25" customHeight="1">
      <c r="A13" s="126"/>
      <c r="B13" s="466" t="s">
        <v>236</v>
      </c>
      <c r="C13" s="470"/>
      <c r="D13" s="470"/>
      <c r="E13" s="122" t="s">
        <v>237</v>
      </c>
      <c r="F13" s="123">
        <v>7</v>
      </c>
      <c r="G13" s="123">
        <v>11</v>
      </c>
      <c r="H13" s="123">
        <v>157.1</v>
      </c>
    </row>
    <row r="14" spans="1:8" ht="26.25" customHeight="1">
      <c r="A14" s="126"/>
      <c r="B14" s="466" t="s">
        <v>238</v>
      </c>
      <c r="C14" s="470"/>
      <c r="D14" s="470"/>
      <c r="E14" s="122" t="s">
        <v>239</v>
      </c>
      <c r="F14" s="123">
        <v>45</v>
      </c>
      <c r="G14" s="123">
        <v>42</v>
      </c>
      <c r="H14" s="123">
        <v>93.3</v>
      </c>
    </row>
    <row r="15" spans="1:8" ht="25.5" customHeight="1">
      <c r="A15" s="126"/>
      <c r="B15" s="466" t="s">
        <v>240</v>
      </c>
      <c r="C15" s="470"/>
      <c r="D15" s="470"/>
      <c r="E15" s="122" t="s">
        <v>241</v>
      </c>
      <c r="F15" s="123">
        <v>35</v>
      </c>
      <c r="G15" s="123">
        <v>36</v>
      </c>
      <c r="H15" s="123">
        <v>102.6</v>
      </c>
    </row>
    <row r="16" spans="1:8" ht="17.25" customHeight="1">
      <c r="A16" s="126"/>
      <c r="B16" s="466" t="s">
        <v>242</v>
      </c>
      <c r="C16" s="470"/>
      <c r="D16" s="470"/>
      <c r="E16" s="122" t="s">
        <v>243</v>
      </c>
      <c r="F16" s="123">
        <v>77</v>
      </c>
      <c r="G16" s="123">
        <v>80</v>
      </c>
      <c r="H16" s="123">
        <v>103.9</v>
      </c>
    </row>
    <row r="17" spans="1:8" ht="28.5" customHeight="1">
      <c r="A17" s="126"/>
      <c r="B17" s="466" t="s">
        <v>244</v>
      </c>
      <c r="C17" s="470"/>
      <c r="D17" s="470"/>
      <c r="E17" s="122" t="s">
        <v>245</v>
      </c>
      <c r="F17" s="123">
        <v>9</v>
      </c>
      <c r="G17" s="123">
        <v>9</v>
      </c>
      <c r="H17" s="123">
        <v>100</v>
      </c>
    </row>
    <row r="18" spans="1:8" ht="26.25" customHeight="1">
      <c r="A18" s="126"/>
      <c r="B18" s="466" t="s">
        <v>246</v>
      </c>
      <c r="C18" s="470"/>
      <c r="D18" s="470"/>
      <c r="E18" s="122" t="s">
        <v>247</v>
      </c>
      <c r="F18" s="123">
        <v>200</v>
      </c>
      <c r="G18" s="123">
        <v>412</v>
      </c>
      <c r="H18" s="123">
        <v>206</v>
      </c>
    </row>
    <row r="19" spans="1:8" ht="13.5" customHeight="1">
      <c r="A19" s="127"/>
      <c r="B19" s="466" t="s">
        <v>248</v>
      </c>
      <c r="C19" s="469"/>
      <c r="D19" s="469"/>
      <c r="E19" s="122" t="s">
        <v>249</v>
      </c>
      <c r="F19" s="123">
        <v>10</v>
      </c>
      <c r="G19" s="123">
        <v>6</v>
      </c>
      <c r="H19" s="123">
        <v>60</v>
      </c>
    </row>
    <row r="20" spans="1:8" ht="24.75" customHeight="1">
      <c r="A20" s="87"/>
      <c r="B20" s="88"/>
      <c r="C20" s="89"/>
      <c r="D20" s="89"/>
      <c r="E20" s="86"/>
      <c r="F20" s="87"/>
      <c r="G20" s="87"/>
      <c r="H20" s="87"/>
    </row>
  </sheetData>
  <sheetProtection/>
  <mergeCells count="22">
    <mergeCell ref="B11:D11"/>
    <mergeCell ref="B12:D12"/>
    <mergeCell ref="B17:D17"/>
    <mergeCell ref="B18:D18"/>
    <mergeCell ref="B19:D19"/>
    <mergeCell ref="B13:D13"/>
    <mergeCell ref="B14:D14"/>
    <mergeCell ref="B15:D15"/>
    <mergeCell ref="B16:D16"/>
    <mergeCell ref="B5:D5"/>
    <mergeCell ref="B6:D6"/>
    <mergeCell ref="B7:D7"/>
    <mergeCell ref="B8:D8"/>
    <mergeCell ref="B9:D9"/>
    <mergeCell ref="B10:D10"/>
    <mergeCell ref="A1:H1"/>
    <mergeCell ref="A3:A4"/>
    <mergeCell ref="B3:D4"/>
    <mergeCell ref="E3:E4"/>
    <mergeCell ref="F3:F4"/>
    <mergeCell ref="G3:G4"/>
    <mergeCell ref="H3:H4"/>
  </mergeCells>
  <printOptions/>
  <pageMargins left="0.75" right="0.75" top="1" bottom="1"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Snieguole Kacerauskaite</cp:lastModifiedBy>
  <cp:lastPrinted>2014-06-23T11:35:53Z</cp:lastPrinted>
  <dcterms:created xsi:type="dcterms:W3CDTF">2004-04-19T12:01:47Z</dcterms:created>
  <dcterms:modified xsi:type="dcterms:W3CDTF">2014-06-23T11:38:04Z</dcterms:modified>
  <cp:category/>
  <cp:version/>
  <cp:contentType/>
  <cp:contentStatus/>
</cp:coreProperties>
</file>