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9320" windowHeight="11100" activeTab="4"/>
  </bookViews>
  <sheets>
    <sheet name="1 pr. pajamos" sheetId="2" r:id="rId1"/>
    <sheet name="1 pr. asignavimai" sheetId="3" r:id="rId2"/>
    <sheet name="2 pr." sheetId="5" r:id="rId3"/>
    <sheet name="3 pr." sheetId="4" r:id="rId4"/>
    <sheet name="4 pr." sheetId="9" r:id="rId5"/>
  </sheets>
  <definedNames>
    <definedName name="_xlnm.Print_Titles" localSheetId="1">'1 pr. asignavimai'!$3:$6</definedName>
    <definedName name="_xlnm.Print_Titles" localSheetId="0">'1 pr. pajamos'!$13:$14</definedName>
    <definedName name="_xlnm.Print_Titles" localSheetId="2">'2 pr.'!$15:$18</definedName>
    <definedName name="_xlnm.Print_Titles" localSheetId="4">'4 pr.'!$14:$16</definedName>
  </definedNames>
  <calcPr calcId="145621"/>
</workbook>
</file>

<file path=xl/calcChain.xml><?xml version="1.0" encoding="utf-8"?>
<calcChain xmlns="http://schemas.openxmlformats.org/spreadsheetml/2006/main">
  <c r="N135" i="9" l="1"/>
  <c r="M135" i="9"/>
  <c r="L135" i="9"/>
  <c r="G135" i="9"/>
  <c r="C135" i="9"/>
  <c r="N134" i="9"/>
  <c r="M134" i="9"/>
  <c r="L134" i="9"/>
  <c r="K134" i="9" s="1"/>
  <c r="G134" i="9"/>
  <c r="C134" i="9"/>
  <c r="N133" i="9"/>
  <c r="M133" i="9"/>
  <c r="L133" i="9"/>
  <c r="G133" i="9"/>
  <c r="C133" i="9"/>
  <c r="N132" i="9"/>
  <c r="M132" i="9"/>
  <c r="L132" i="9"/>
  <c r="G132" i="9"/>
  <c r="C132" i="9"/>
  <c r="N131" i="9"/>
  <c r="M131" i="9"/>
  <c r="L131" i="9"/>
  <c r="G131" i="9"/>
  <c r="C131" i="9"/>
  <c r="N130" i="9"/>
  <c r="M130" i="9"/>
  <c r="L130" i="9"/>
  <c r="K130" i="9" s="1"/>
  <c r="G130" i="9"/>
  <c r="C130" i="9"/>
  <c r="N129" i="9"/>
  <c r="M129" i="9"/>
  <c r="L129" i="9"/>
  <c r="G129" i="9"/>
  <c r="C129" i="9"/>
  <c r="J128" i="9"/>
  <c r="I128" i="9"/>
  <c r="H128" i="9"/>
  <c r="F128" i="9"/>
  <c r="E128" i="9"/>
  <c r="D128" i="9"/>
  <c r="N127" i="9"/>
  <c r="M127" i="9"/>
  <c r="L127" i="9"/>
  <c r="G127" i="9"/>
  <c r="C127" i="9"/>
  <c r="N126" i="9"/>
  <c r="M126" i="9"/>
  <c r="L126" i="9"/>
  <c r="G126" i="9"/>
  <c r="C126" i="9"/>
  <c r="N125" i="9"/>
  <c r="M125" i="9"/>
  <c r="L125" i="9"/>
  <c r="G125" i="9"/>
  <c r="C125" i="9"/>
  <c r="N124" i="9"/>
  <c r="M124" i="9"/>
  <c r="L124" i="9"/>
  <c r="G124" i="9"/>
  <c r="C124" i="9"/>
  <c r="N123" i="9"/>
  <c r="M123" i="9"/>
  <c r="L123" i="9"/>
  <c r="G123" i="9"/>
  <c r="C123" i="9"/>
  <c r="N122" i="9"/>
  <c r="M122" i="9"/>
  <c r="L122" i="9"/>
  <c r="G122" i="9"/>
  <c r="C122" i="9"/>
  <c r="N121" i="9"/>
  <c r="M121" i="9"/>
  <c r="L121" i="9"/>
  <c r="G121" i="9"/>
  <c r="C121" i="9"/>
  <c r="N120" i="9"/>
  <c r="M120" i="9"/>
  <c r="L120" i="9"/>
  <c r="G120" i="9"/>
  <c r="C120" i="9"/>
  <c r="N119" i="9"/>
  <c r="M119" i="9"/>
  <c r="L119" i="9"/>
  <c r="G119" i="9"/>
  <c r="C119" i="9"/>
  <c r="N118" i="9"/>
  <c r="M118" i="9"/>
  <c r="L118" i="9"/>
  <c r="G118" i="9"/>
  <c r="C118" i="9"/>
  <c r="N117" i="9"/>
  <c r="M117" i="9"/>
  <c r="L117" i="9"/>
  <c r="G117" i="9"/>
  <c r="C117" i="9"/>
  <c r="N116" i="9"/>
  <c r="M116" i="9"/>
  <c r="L116" i="9"/>
  <c r="G116" i="9"/>
  <c r="C116" i="9"/>
  <c r="M115" i="9"/>
  <c r="L115" i="9"/>
  <c r="G115" i="9"/>
  <c r="F115" i="9"/>
  <c r="C115" i="9" s="1"/>
  <c r="N114" i="9"/>
  <c r="M114" i="9"/>
  <c r="L114" i="9"/>
  <c r="G114" i="9"/>
  <c r="C114" i="9"/>
  <c r="N113" i="9"/>
  <c r="M113" i="9"/>
  <c r="L113" i="9"/>
  <c r="G113" i="9"/>
  <c r="C113" i="9"/>
  <c r="N112" i="9"/>
  <c r="M112" i="9"/>
  <c r="L112" i="9"/>
  <c r="G112" i="9"/>
  <c r="C112" i="9"/>
  <c r="N111" i="9"/>
  <c r="M111" i="9"/>
  <c r="L111" i="9"/>
  <c r="G111" i="9"/>
  <c r="C111" i="9"/>
  <c r="N110" i="9"/>
  <c r="M110" i="9"/>
  <c r="L110" i="9"/>
  <c r="G110" i="9"/>
  <c r="C110" i="9"/>
  <c r="N109" i="9"/>
  <c r="M109" i="9"/>
  <c r="L109" i="9"/>
  <c r="G109" i="9"/>
  <c r="C109" i="9"/>
  <c r="N108" i="9"/>
  <c r="M108" i="9"/>
  <c r="L108" i="9"/>
  <c r="G108" i="9"/>
  <c r="C108" i="9"/>
  <c r="N107" i="9"/>
  <c r="M107" i="9"/>
  <c r="L107" i="9"/>
  <c r="G107" i="9"/>
  <c r="C107" i="9"/>
  <c r="N106" i="9"/>
  <c r="M106" i="9"/>
  <c r="L106" i="9"/>
  <c r="G106" i="9"/>
  <c r="C106" i="9"/>
  <c r="N105" i="9"/>
  <c r="M105" i="9"/>
  <c r="L105" i="9"/>
  <c r="G105" i="9"/>
  <c r="C105" i="9"/>
  <c r="N104" i="9"/>
  <c r="M104" i="9"/>
  <c r="L104" i="9"/>
  <c r="G104" i="9"/>
  <c r="C104" i="9"/>
  <c r="N103" i="9"/>
  <c r="M103" i="9"/>
  <c r="L103" i="9"/>
  <c r="G103" i="9"/>
  <c r="C103" i="9"/>
  <c r="N102" i="9"/>
  <c r="M102" i="9"/>
  <c r="L102" i="9"/>
  <c r="G102" i="9"/>
  <c r="C102" i="9"/>
  <c r="N101" i="9"/>
  <c r="M101" i="9"/>
  <c r="L101" i="9"/>
  <c r="G101" i="9"/>
  <c r="C101" i="9"/>
  <c r="N100" i="9"/>
  <c r="M100" i="9"/>
  <c r="L100" i="9"/>
  <c r="G100" i="9"/>
  <c r="C100" i="9"/>
  <c r="N99" i="9"/>
  <c r="M99" i="9"/>
  <c r="L99" i="9"/>
  <c r="G99" i="9"/>
  <c r="C99" i="9"/>
  <c r="N98" i="9"/>
  <c r="M98" i="9"/>
  <c r="L98" i="9"/>
  <c r="K98" i="9" s="1"/>
  <c r="G98" i="9"/>
  <c r="C98" i="9"/>
  <c r="N97" i="9"/>
  <c r="M97" i="9"/>
  <c r="L97" i="9"/>
  <c r="G97" i="9"/>
  <c r="C97" i="9"/>
  <c r="N96" i="9"/>
  <c r="M96" i="9"/>
  <c r="L96" i="9"/>
  <c r="G96" i="9"/>
  <c r="C96" i="9"/>
  <c r="N95" i="9"/>
  <c r="M95" i="9"/>
  <c r="L95" i="9"/>
  <c r="G95" i="9"/>
  <c r="C95" i="9"/>
  <c r="N94" i="9"/>
  <c r="M94" i="9"/>
  <c r="L94" i="9"/>
  <c r="G94" i="9"/>
  <c r="C94" i="9"/>
  <c r="N93" i="9"/>
  <c r="M93" i="9"/>
  <c r="L93" i="9"/>
  <c r="G93" i="9"/>
  <c r="C93" i="9"/>
  <c r="N92" i="9"/>
  <c r="M92" i="9"/>
  <c r="L92" i="9"/>
  <c r="G92" i="9"/>
  <c r="C92" i="9"/>
  <c r="N91" i="9"/>
  <c r="M91" i="9"/>
  <c r="L91" i="9"/>
  <c r="G91" i="9"/>
  <c r="C91" i="9"/>
  <c r="N90" i="9"/>
  <c r="M90" i="9"/>
  <c r="L90" i="9"/>
  <c r="G90" i="9"/>
  <c r="C90" i="9"/>
  <c r="N89" i="9"/>
  <c r="M89" i="9"/>
  <c r="L89" i="9"/>
  <c r="G89" i="9"/>
  <c r="C89" i="9"/>
  <c r="N88" i="9"/>
  <c r="M88" i="9"/>
  <c r="L88" i="9"/>
  <c r="G88" i="9"/>
  <c r="C88" i="9"/>
  <c r="N87" i="9"/>
  <c r="M87" i="9"/>
  <c r="L87" i="9"/>
  <c r="G87" i="9"/>
  <c r="C87" i="9"/>
  <c r="N86" i="9"/>
  <c r="M86" i="9"/>
  <c r="L86" i="9"/>
  <c r="K86" i="9" s="1"/>
  <c r="G86" i="9"/>
  <c r="C86" i="9"/>
  <c r="N85" i="9"/>
  <c r="M85" i="9"/>
  <c r="L85" i="9"/>
  <c r="G85" i="9"/>
  <c r="C85" i="9"/>
  <c r="N84" i="9"/>
  <c r="M84" i="9"/>
  <c r="L84" i="9"/>
  <c r="G84" i="9"/>
  <c r="C84" i="9"/>
  <c r="N83" i="9"/>
  <c r="M83" i="9"/>
  <c r="L83" i="9"/>
  <c r="G83" i="9"/>
  <c r="C83" i="9"/>
  <c r="N82" i="9"/>
  <c r="M82" i="9"/>
  <c r="L82" i="9"/>
  <c r="K82" i="9" s="1"/>
  <c r="G82" i="9"/>
  <c r="C82" i="9"/>
  <c r="N81" i="9"/>
  <c r="M81" i="9"/>
  <c r="L81" i="9"/>
  <c r="G81" i="9"/>
  <c r="C81" i="9"/>
  <c r="N80" i="9"/>
  <c r="M80" i="9"/>
  <c r="L80" i="9"/>
  <c r="G80" i="9"/>
  <c r="C80" i="9"/>
  <c r="N79" i="9"/>
  <c r="M79" i="9"/>
  <c r="L79" i="9"/>
  <c r="G79" i="9"/>
  <c r="C79" i="9"/>
  <c r="N78" i="9"/>
  <c r="M78" i="9"/>
  <c r="L78" i="9"/>
  <c r="K78" i="9" s="1"/>
  <c r="G78" i="9"/>
  <c r="C78" i="9"/>
  <c r="N77" i="9"/>
  <c r="M77" i="9"/>
  <c r="L77" i="9"/>
  <c r="G77" i="9"/>
  <c r="C77" i="9"/>
  <c r="N76" i="9"/>
  <c r="M76" i="9"/>
  <c r="L76" i="9"/>
  <c r="G76" i="9"/>
  <c r="C76" i="9"/>
  <c r="N75" i="9"/>
  <c r="M75" i="9"/>
  <c r="L75" i="9"/>
  <c r="G75" i="9"/>
  <c r="C75" i="9"/>
  <c r="N74" i="9"/>
  <c r="M74" i="9"/>
  <c r="L74" i="9"/>
  <c r="G74" i="9"/>
  <c r="C74" i="9"/>
  <c r="N73" i="9"/>
  <c r="M73" i="9"/>
  <c r="L73" i="9"/>
  <c r="G73" i="9"/>
  <c r="C73" i="9"/>
  <c r="N72" i="9"/>
  <c r="M72" i="9"/>
  <c r="L72" i="9"/>
  <c r="G72" i="9"/>
  <c r="C72" i="9"/>
  <c r="N71" i="9"/>
  <c r="M71" i="9"/>
  <c r="L71" i="9"/>
  <c r="G71" i="9"/>
  <c r="C71" i="9"/>
  <c r="N70" i="9"/>
  <c r="M70" i="9"/>
  <c r="L70" i="9"/>
  <c r="G70" i="9"/>
  <c r="C70" i="9"/>
  <c r="N69" i="9"/>
  <c r="M69" i="9"/>
  <c r="L69" i="9"/>
  <c r="G69" i="9"/>
  <c r="C69" i="9"/>
  <c r="N68" i="9"/>
  <c r="M68" i="9"/>
  <c r="L68" i="9"/>
  <c r="G68" i="9"/>
  <c r="C68" i="9"/>
  <c r="N67" i="9"/>
  <c r="M67" i="9"/>
  <c r="L67" i="9"/>
  <c r="G67" i="9"/>
  <c r="C67" i="9"/>
  <c r="N66" i="9"/>
  <c r="M66" i="9"/>
  <c r="L66" i="9"/>
  <c r="G66" i="9"/>
  <c r="C66" i="9"/>
  <c r="N65" i="9"/>
  <c r="M65" i="9"/>
  <c r="L65" i="9"/>
  <c r="G65" i="9"/>
  <c r="C65" i="9"/>
  <c r="N64" i="9"/>
  <c r="M64" i="9"/>
  <c r="L64" i="9"/>
  <c r="G64" i="9"/>
  <c r="C64" i="9"/>
  <c r="N63" i="9"/>
  <c r="M63" i="9"/>
  <c r="L63" i="9"/>
  <c r="G63" i="9"/>
  <c r="C63" i="9"/>
  <c r="N62" i="9"/>
  <c r="M62" i="9"/>
  <c r="L62" i="9"/>
  <c r="G62" i="9"/>
  <c r="C62" i="9"/>
  <c r="N61" i="9"/>
  <c r="M61" i="9"/>
  <c r="L61" i="9"/>
  <c r="G61" i="9"/>
  <c r="C61" i="9"/>
  <c r="N60" i="9"/>
  <c r="M60" i="9"/>
  <c r="L60" i="9"/>
  <c r="G60" i="9"/>
  <c r="C60" i="9"/>
  <c r="N59" i="9"/>
  <c r="M59" i="9"/>
  <c r="L59" i="9"/>
  <c r="G59" i="9"/>
  <c r="C59" i="9"/>
  <c r="N58" i="9"/>
  <c r="M58" i="9"/>
  <c r="L58" i="9"/>
  <c r="G58" i="9"/>
  <c r="C58" i="9"/>
  <c r="N57" i="9"/>
  <c r="M57" i="9"/>
  <c r="L57" i="9"/>
  <c r="G57" i="9"/>
  <c r="C57" i="9"/>
  <c r="N56" i="9"/>
  <c r="M56" i="9"/>
  <c r="L56" i="9"/>
  <c r="G56" i="9"/>
  <c r="C56" i="9"/>
  <c r="N55" i="9"/>
  <c r="M55" i="9"/>
  <c r="L55" i="9"/>
  <c r="G55" i="9"/>
  <c r="C55" i="9"/>
  <c r="N54" i="9"/>
  <c r="M54" i="9"/>
  <c r="L54" i="9"/>
  <c r="G54" i="9"/>
  <c r="C54" i="9"/>
  <c r="N53" i="9"/>
  <c r="M53" i="9"/>
  <c r="L53" i="9"/>
  <c r="G53" i="9"/>
  <c r="C53" i="9"/>
  <c r="N52" i="9"/>
  <c r="M52" i="9"/>
  <c r="L52" i="9"/>
  <c r="G52" i="9"/>
  <c r="C52" i="9"/>
  <c r="N51" i="9"/>
  <c r="M51" i="9"/>
  <c r="L51" i="9"/>
  <c r="G51" i="9"/>
  <c r="C51" i="9"/>
  <c r="N50" i="9"/>
  <c r="M50" i="9"/>
  <c r="L50" i="9"/>
  <c r="G50" i="9"/>
  <c r="C50" i="9"/>
  <c r="N49" i="9"/>
  <c r="M49" i="9"/>
  <c r="L49" i="9"/>
  <c r="G49" i="9"/>
  <c r="C49" i="9"/>
  <c r="N48" i="9"/>
  <c r="M48" i="9"/>
  <c r="L48" i="9"/>
  <c r="G48" i="9"/>
  <c r="C48" i="9"/>
  <c r="N47" i="9"/>
  <c r="M47" i="9"/>
  <c r="L47" i="9"/>
  <c r="G47" i="9"/>
  <c r="C47" i="9"/>
  <c r="N46" i="9"/>
  <c r="M46" i="9"/>
  <c r="L46" i="9"/>
  <c r="G46" i="9"/>
  <c r="C46" i="9"/>
  <c r="N45" i="9"/>
  <c r="M45" i="9"/>
  <c r="L45" i="9"/>
  <c r="K45" i="9" s="1"/>
  <c r="G45" i="9"/>
  <c r="C45" i="9"/>
  <c r="N44" i="9"/>
  <c r="M44" i="9"/>
  <c r="L44" i="9"/>
  <c r="G44" i="9"/>
  <c r="C44" i="9"/>
  <c r="N43" i="9"/>
  <c r="M43" i="9"/>
  <c r="L43" i="9"/>
  <c r="G43" i="9"/>
  <c r="C43" i="9"/>
  <c r="N42" i="9"/>
  <c r="M42" i="9"/>
  <c r="L42" i="9"/>
  <c r="G42" i="9"/>
  <c r="C42" i="9"/>
  <c r="N41" i="9"/>
  <c r="M41" i="9"/>
  <c r="L41" i="9"/>
  <c r="G41" i="9"/>
  <c r="C41" i="9"/>
  <c r="N40" i="9"/>
  <c r="M40" i="9"/>
  <c r="L40" i="9"/>
  <c r="G40" i="9"/>
  <c r="C40" i="9"/>
  <c r="N39" i="9"/>
  <c r="M39" i="9"/>
  <c r="L39" i="9"/>
  <c r="G39" i="9"/>
  <c r="C39" i="9"/>
  <c r="N38" i="9"/>
  <c r="M38" i="9"/>
  <c r="L38" i="9"/>
  <c r="G38" i="9"/>
  <c r="C38" i="9"/>
  <c r="N37" i="9"/>
  <c r="M37" i="9"/>
  <c r="L37" i="9"/>
  <c r="G37" i="9"/>
  <c r="C37" i="9"/>
  <c r="N36" i="9"/>
  <c r="M36" i="9"/>
  <c r="L36" i="9"/>
  <c r="G36" i="9"/>
  <c r="C36" i="9"/>
  <c r="N35" i="9"/>
  <c r="M35" i="9"/>
  <c r="L35" i="9"/>
  <c r="G35" i="9"/>
  <c r="C35" i="9"/>
  <c r="N34" i="9"/>
  <c r="M34" i="9"/>
  <c r="L34" i="9"/>
  <c r="G34" i="9"/>
  <c r="C34" i="9"/>
  <c r="N33" i="9"/>
  <c r="M33" i="9"/>
  <c r="L33" i="9"/>
  <c r="G33" i="9"/>
  <c r="C33" i="9"/>
  <c r="N32" i="9"/>
  <c r="M32" i="9"/>
  <c r="L32" i="9"/>
  <c r="G32" i="9"/>
  <c r="C32" i="9"/>
  <c r="N31" i="9"/>
  <c r="L31" i="9"/>
  <c r="I31" i="9"/>
  <c r="F31" i="9"/>
  <c r="N30" i="9"/>
  <c r="M30" i="9"/>
  <c r="L30" i="9"/>
  <c r="G30" i="9"/>
  <c r="C30" i="9"/>
  <c r="N29" i="9"/>
  <c r="M29" i="9"/>
  <c r="L29" i="9"/>
  <c r="G29" i="9"/>
  <c r="C29" i="9"/>
  <c r="N28" i="9"/>
  <c r="M28" i="9"/>
  <c r="L28" i="9"/>
  <c r="G28" i="9"/>
  <c r="C28" i="9"/>
  <c r="N27" i="9"/>
  <c r="M27" i="9"/>
  <c r="L27" i="9"/>
  <c r="G27" i="9"/>
  <c r="C27" i="9"/>
  <c r="N26" i="9"/>
  <c r="M26" i="9"/>
  <c r="L26" i="9"/>
  <c r="G26" i="9"/>
  <c r="C26" i="9"/>
  <c r="N25" i="9"/>
  <c r="M25" i="9"/>
  <c r="L25" i="9"/>
  <c r="K25" i="9"/>
  <c r="G25" i="9"/>
  <c r="C25" i="9"/>
  <c r="N24" i="9"/>
  <c r="M24" i="9"/>
  <c r="L24" i="9"/>
  <c r="G24" i="9"/>
  <c r="C24" i="9"/>
  <c r="N23" i="9"/>
  <c r="M23" i="9"/>
  <c r="L23" i="9"/>
  <c r="G23" i="9"/>
  <c r="C23" i="9"/>
  <c r="N22" i="9"/>
  <c r="L22" i="9"/>
  <c r="I22" i="9"/>
  <c r="I21" i="9" s="1"/>
  <c r="C22" i="9"/>
  <c r="J21" i="9"/>
  <c r="H21" i="9"/>
  <c r="E21" i="9"/>
  <c r="D21" i="9"/>
  <c r="N20" i="9"/>
  <c r="L20" i="9"/>
  <c r="G20" i="9"/>
  <c r="E20" i="9"/>
  <c r="M20" i="9" s="1"/>
  <c r="N19" i="9"/>
  <c r="M19" i="9"/>
  <c r="L19" i="9"/>
  <c r="G19" i="9"/>
  <c r="C19" i="9"/>
  <c r="N18" i="9"/>
  <c r="J18" i="9"/>
  <c r="I18" i="9"/>
  <c r="H18" i="9"/>
  <c r="F18" i="9"/>
  <c r="D18" i="9"/>
  <c r="N17" i="9"/>
  <c r="M17" i="9"/>
  <c r="L17" i="9"/>
  <c r="G17" i="9"/>
  <c r="C17" i="9"/>
  <c r="K23" i="9" l="1"/>
  <c r="K59" i="9"/>
  <c r="K63" i="9"/>
  <c r="K71" i="9"/>
  <c r="K75" i="9"/>
  <c r="K95" i="9"/>
  <c r="K110" i="9"/>
  <c r="K116" i="9"/>
  <c r="K120" i="9"/>
  <c r="K124" i="9"/>
  <c r="K126" i="9"/>
  <c r="K35" i="9"/>
  <c r="K38" i="9"/>
  <c r="K40" i="9"/>
  <c r="K44" i="9"/>
  <c r="K100" i="9"/>
  <c r="K104" i="9"/>
  <c r="K108" i="9"/>
  <c r="I136" i="9"/>
  <c r="E18" i="9"/>
  <c r="E136" i="9" s="1"/>
  <c r="G18" i="9"/>
  <c r="K24" i="9"/>
  <c r="K32" i="9"/>
  <c r="K41" i="9"/>
  <c r="K43" i="9"/>
  <c r="K74" i="9"/>
  <c r="K81" i="9"/>
  <c r="K85" i="9"/>
  <c r="K89" i="9"/>
  <c r="K99" i="9"/>
  <c r="K101" i="9"/>
  <c r="K103" i="9"/>
  <c r="K107" i="9"/>
  <c r="K114" i="9"/>
  <c r="K119" i="9"/>
  <c r="M18" i="9"/>
  <c r="K33" i="9"/>
  <c r="K42" i="9"/>
  <c r="K49" i="9"/>
  <c r="K57" i="9"/>
  <c r="K73" i="9"/>
  <c r="K88" i="9"/>
  <c r="K92" i="9"/>
  <c r="K113" i="9"/>
  <c r="H136" i="9"/>
  <c r="K29" i="9"/>
  <c r="K37" i="9"/>
  <c r="K48" i="9"/>
  <c r="K56" i="9"/>
  <c r="K60" i="9"/>
  <c r="K64" i="9"/>
  <c r="K68" i="9"/>
  <c r="K72" i="9"/>
  <c r="K87" i="9"/>
  <c r="K91" i="9"/>
  <c r="K109" i="9"/>
  <c r="K117" i="9"/>
  <c r="K125" i="9"/>
  <c r="N128" i="9"/>
  <c r="K131" i="9"/>
  <c r="K135" i="9"/>
  <c r="C20" i="9"/>
  <c r="C18" i="9" s="1"/>
  <c r="K27" i="9"/>
  <c r="K39" i="9"/>
  <c r="K47" i="9"/>
  <c r="K55" i="9"/>
  <c r="K62" i="9"/>
  <c r="K66" i="9"/>
  <c r="K70" i="9"/>
  <c r="K77" i="9"/>
  <c r="K80" i="9"/>
  <c r="K84" i="9"/>
  <c r="K94" i="9"/>
  <c r="K97" i="9"/>
  <c r="K102" i="9"/>
  <c r="K106" i="9"/>
  <c r="K112" i="9"/>
  <c r="K122" i="9"/>
  <c r="L128" i="9"/>
  <c r="M128" i="9"/>
  <c r="K133" i="9"/>
  <c r="K17" i="9"/>
  <c r="F21" i="9"/>
  <c r="F136" i="9" s="1"/>
  <c r="K30" i="9"/>
  <c r="K36" i="9"/>
  <c r="K50" i="9"/>
  <c r="K58" i="9"/>
  <c r="K61" i="9"/>
  <c r="K65" i="9"/>
  <c r="K69" i="9"/>
  <c r="K76" i="9"/>
  <c r="K79" i="9"/>
  <c r="K83" i="9"/>
  <c r="K90" i="9"/>
  <c r="K93" i="9"/>
  <c r="K96" i="9"/>
  <c r="K105" i="9"/>
  <c r="K111" i="9"/>
  <c r="K118" i="9"/>
  <c r="K121" i="9"/>
  <c r="K127" i="9"/>
  <c r="K129" i="9"/>
  <c r="K132" i="9"/>
  <c r="C128" i="9"/>
  <c r="N115" i="9"/>
  <c r="K115" i="9" s="1"/>
  <c r="D136" i="9"/>
  <c r="G128" i="9"/>
  <c r="J136" i="9"/>
  <c r="K26" i="9"/>
  <c r="L21" i="9"/>
  <c r="K19" i="9"/>
  <c r="L18" i="9"/>
  <c r="K28" i="9"/>
  <c r="M31" i="9"/>
  <c r="G31" i="9"/>
  <c r="K54" i="9"/>
  <c r="K20" i="9"/>
  <c r="K46" i="9"/>
  <c r="K53" i="9"/>
  <c r="K34" i="9"/>
  <c r="G22" i="9"/>
  <c r="M22" i="9"/>
  <c r="K51" i="9"/>
  <c r="K52" i="9"/>
  <c r="K67" i="9"/>
  <c r="K123" i="9"/>
  <c r="C31" i="9"/>
  <c r="C21" i="9" s="1"/>
  <c r="K128" i="9" l="1"/>
  <c r="L136" i="9"/>
  <c r="N21" i="9"/>
  <c r="N136" i="9" s="1"/>
  <c r="C136" i="9"/>
  <c r="K31" i="9"/>
  <c r="G21" i="9"/>
  <c r="G136" i="9" s="1"/>
  <c r="M21" i="9"/>
  <c r="M136" i="9" s="1"/>
  <c r="K18" i="9"/>
  <c r="K22" i="9"/>
  <c r="K21" i="9" s="1"/>
  <c r="K136" i="9" l="1"/>
  <c r="D23" i="4" l="1"/>
  <c r="E24" i="4" l="1"/>
  <c r="E18" i="4" l="1"/>
  <c r="E19" i="4"/>
  <c r="E20" i="4"/>
  <c r="E21" i="4"/>
  <c r="E22" i="4"/>
  <c r="E23" i="4"/>
  <c r="E17" i="4"/>
  <c r="A17" i="4" l="1"/>
  <c r="A18" i="4" s="1"/>
  <c r="A19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<sst xmlns="http://schemas.openxmlformats.org/spreadsheetml/2006/main" count="538" uniqueCount="352">
  <si>
    <t>2014 METŲ BIUDŽETINIŲ ĮSTAIGŲ PAJAMŲ ĮMOKOS Į SAVIVALDYBĖS BIUDŽETĄ PAGAL ASIGNAVIMŲ VALDYTOJUS</t>
  </si>
  <si>
    <t>(tūkst. Lt)</t>
  </si>
  <si>
    <t>Eil. Nr.</t>
  </si>
  <si>
    <t>Asignavimų valdytojo / įstaigos pavadinimas</t>
  </si>
  <si>
    <t>Iš viso</t>
  </si>
  <si>
    <t>iš jų: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</si>
  <si>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</si>
  <si>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</si>
  <si>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</si>
  <si>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</si>
  <si>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</si>
  <si>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</si>
  <si>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</si>
  <si>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>Savivaldybės administracija</t>
  </si>
  <si>
    <t>Miesto ūkio departamentas</t>
  </si>
  <si>
    <t>Ugdymo ir kultūros departamentas</t>
  </si>
  <si>
    <t>Klaipėdos „Gintaro“ sporto centras</t>
  </si>
  <si>
    <t>Klaipėdos futbolo sporto mokykla</t>
  </si>
  <si>
    <t>Klaipėdos „Viesulo“ sporto centras</t>
  </si>
  <si>
    <t>Klaipėdos Vlado Knašiaus krepšinio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</si>
  <si>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</si>
  <si>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</si>
  <si>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</si>
  <si>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kultūros centras Žvejų rūmai</t>
  </si>
  <si>
    <t>Klaipėdos miesto savivaldybės koncertinė įstaiga Klaipėdos koncertų salė</t>
  </si>
  <si>
    <t>Klaipėdos miesto savivaldybės etnokultūros centras</t>
  </si>
  <si>
    <t>Klaipėdos kultūrų komunikacijų centras</t>
  </si>
  <si>
    <t>Klaipėdos Vytauto Didžiojo gimnazija</t>
  </si>
  <si>
    <t>Klaipėdos „Žaliakalnio“ gimnazija</t>
  </si>
  <si>
    <t>Klaipėdos „Žemynos“ gimnazija</t>
  </si>
  <si>
    <t>Klaipėdos „Ąžuolyno“ gimnazija</t>
  </si>
  <si>
    <t>Klaipėdos Simono Dacho  progimnazija</t>
  </si>
  <si>
    <t>Klaipėdos Baltijos gimnazija</t>
  </si>
  <si>
    <t>Klaipėdos Prano Mašioto  progimnazija</t>
  </si>
  <si>
    <t>Klaipėdos Hermano Zudermano gimnazija</t>
  </si>
  <si>
    <t>Klaipėdos Maksimo Gorkio pagrindinė mokykla</t>
  </si>
  <si>
    <t>Klaipėdos „Vyturio“ pagrindinė mokykla</t>
  </si>
  <si>
    <t>Klaipėdos „Versmės“ progimnazija</t>
  </si>
  <si>
    <t>Klaipėdos „Smeltės“ progimnazija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</si>
  <si>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</si>
  <si>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</si>
  <si>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</si>
  <si>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</si>
  <si>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</si>
  <si>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</si>
  <si>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Martyno Mažvydo  progimnazija</t>
  </si>
  <si>
    <t>Klaipėdos Tauralaukio progimnazija</t>
  </si>
  <si>
    <t>Klaipėdos Liudviko Stulpino progimnazija</t>
  </si>
  <si>
    <t>Klaipėdos Ievos Simonaitytės  pagrindinė mokykla</t>
  </si>
  <si>
    <t>Klaipėdos „Gabijos“ progimnazija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</si>
  <si>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</si>
  <si>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</si>
  <si>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</si>
  <si>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</si>
  <si>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</si>
  <si>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</si>
  <si>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</si>
  <si>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Marijos Montessori mokykla-darželis</t>
  </si>
  <si>
    <t>Klaipėdos „Pakalnutės“ mokykla-darželis</t>
  </si>
  <si>
    <t>Klaipėdos  lopšelis-darželis „Vyturėlis“</t>
  </si>
  <si>
    <t>Klaipėdos lopšelis-darželis „Berželis“</t>
  </si>
  <si>
    <t>Klaipėdos lopšelis-darželis „Švyturėlis“</t>
  </si>
  <si>
    <t>Klaipėdos darželis „Gintarėlis“</t>
  </si>
  <si>
    <t>Klaipėdos lopšelis-darželis „Čiauškutė“</t>
  </si>
  <si>
    <t>Klaipėdos lopšelis-darželis „Pušaitė“</t>
  </si>
  <si>
    <t>Klaipėdos lopšelis-darželis „Eglutė“</t>
  </si>
  <si>
    <t>Klaipėdos lopšelis-darželis „Giliukas“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</si>
  <si>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</si>
  <si>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</si>
  <si>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</si>
  <si>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</si>
  <si>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</si>
  <si>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</si>
  <si>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</si>
  <si>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„Bitutė“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</si>
  <si>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</si>
  <si>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</si>
  <si>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</si>
  <si>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</si>
  <si>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</si>
  <si>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</si>
  <si>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</si>
  <si>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</si>
  <si>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</si>
  <si>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</si>
  <si>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</si>
  <si>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</si>
  <si>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</si>
  <si>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</si>
  <si>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</si>
  <si>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</si>
  <si>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</si>
  <si>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</si>
  <si>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</si>
  <si>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</si>
  <si>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</si>
  <si>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</si>
  <si>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</si>
  <si>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</si>
  <si>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</si>
  <si>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Juozo Karoso muzikos mokykla</t>
  </si>
  <si>
    <t>Klaipėdos Jeronimo Kačinsko muzikos mokykla</t>
  </si>
  <si>
    <t>Klaipėdos Adomo Brako dailės mokykla</t>
  </si>
  <si>
    <t>Klaipėdos moksleivių saviraiškos centras</t>
  </si>
  <si>
    <t>Klaipėdos jaunimo centras</t>
  </si>
  <si>
    <t xml:space="preserve">Klaipėdos vaikų laisvalaikio centras </t>
  </si>
  <si>
    <t>Klaipėdos regos ugdymo centras</t>
  </si>
  <si>
    <t>Klaipėdos pedagogų švietimo ir kultūros centras</t>
  </si>
  <si>
    <t>Klaipėdos pedagoginė psichologinė tarnyba</t>
  </si>
  <si>
    <t>Klaipėdos Litorinos mokykla</t>
  </si>
  <si>
    <t>Socialinių reikalų departamentas</t>
  </si>
  <si>
    <t>Klaipėdos miesto socialinės paramos centras</t>
  </si>
  <si>
    <t>Klaipėdos miesto globos namai</t>
  </si>
  <si>
    <t>Neįgaliųjų  centras „Klaipėdos lakštutė“</t>
  </si>
  <si>
    <t>Klaipėdos miesto nakvynės namai</t>
  </si>
  <si>
    <t>Klaipėdos vaikų globos namai „Smiltelė“</t>
  </si>
  <si>
    <t>Klaipėdos vaikų globos namai „Rytas“</t>
  </si>
  <si>
    <t>Klaipėdos miesto šeimos ir vaiko gerovės centras</t>
  </si>
  <si>
    <t xml:space="preserve">Klaipėdos „Medeinės“ mokykla </t>
  </si>
  <si>
    <t>Klaipėdos miesto lengvosios atletikos mokykla</t>
  </si>
  <si>
    <t>Klaipėdos „Aitvaro“ gimnazija</t>
  </si>
  <si>
    <t>Klaipėdos „Aukuro“ gimnazija</t>
  </si>
  <si>
    <t>Klaipėdos Vydūno gimnazija</t>
  </si>
  <si>
    <t>Klaipėdos „Verdenės“ progimnazija</t>
  </si>
  <si>
    <t>Klaipėdos Sendvario progimnazija</t>
  </si>
  <si>
    <t>Klaipėdos Naujakiemio suaugusiųjų gimnazija</t>
  </si>
  <si>
    <t>Klaipėdos lopšelis-darželis „Šermukšnėlė“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</si>
  <si>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</si>
  <si>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</si>
  <si>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</si>
  <si>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</si>
  <si>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</si>
  <si>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</si>
  <si>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</si>
  <si>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</si>
  <si>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</si>
  <si>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</si>
  <si>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</si>
  <si>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</si>
  <si>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</si>
  <si>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</si>
  <si>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</si>
  <si>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</si>
  <si>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</si>
  <si>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</si>
  <si>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</si>
  <si>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</si>
  <si>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</si>
  <si>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</si>
  <si>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</si>
  <si>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</si>
  <si>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</si>
  <si>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</si>
  <si>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</si>
  <si>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</si>
  <si>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</si>
  <si>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</si>
  <si>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</si>
  <si>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Klaipėdos miesto baseino (50 m) su sveikatingumo centru statyba</t>
  </si>
  <si>
    <t>VšĮ Klaipėdos universitetinės ligoninės centrinio korpuso operacinės rekonstravimas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</si>
  <si>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</si>
  <si>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</si>
  <si>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</si>
  <si>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</si>
  <si>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</si>
  <si>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</si>
  <si>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</si>
  <si>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</si>
  <si>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</si>
  <si>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</si>
  <si>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</si>
  <si>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</si>
  <si>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</si>
  <si>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</si>
  <si>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</si>
  <si>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</si>
  <si>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</si>
  <si>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KLAIPĖDOS MIESTO SAVIVALDYBĖS 2014 METŲ BIUDŽETAS</t>
  </si>
  <si>
    <t>Valstybinėms (valstybės perduotoms savivaldybėms) funkcijoms atlikti (15+...+32)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</si>
  <si>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</si>
  <si>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</si>
  <si>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</si>
  <si>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</si>
  <si>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</si>
  <si>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</si>
  <si>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</si>
  <si>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</si>
  <si>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</si>
  <si>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</si>
  <si>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</si>
  <si>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</si>
  <si>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</si>
  <si>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</si>
  <si>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</si>
  <si>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</si>
  <si>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</si>
  <si>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</si>
  <si>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</si>
  <si>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</si>
  <si>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</si>
  <si>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</si>
  <si>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</si>
  <si>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</si>
  <si>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</si>
  <si>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</si>
  <si>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</si>
  <si>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</si>
  <si>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</si>
  <si>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</si>
  <si>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</si>
  <si>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</si>
  <si>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</si>
  <si>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</si>
  <si>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</si>
  <si>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</si>
  <si>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</si>
  <si>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</si>
  <si>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</si>
  <si>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</si>
  <si>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</si>
  <si>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</si>
  <si>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</si>
  <si>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</si>
  <si>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</si>
  <si>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</si>
  <si>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(savivaldybės biudžeto lėšos)</t>
  </si>
  <si>
    <t xml:space="preserve">Miesto infrastruktūros objektų priežiūros ir modernizavimo programa (paskolų lėšos) 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</si>
  <si>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</si>
  <si>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</si>
  <si>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</si>
  <si>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</si>
  <si>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</si>
  <si>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Kūno kultūros ir sporto plėtros programa (specialios tikslinės dotacijos valstybės kapitalo investicijų programoje numatytiems projektams finansuoti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</si>
  <si>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</si>
  <si>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</si>
  <si>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</si>
  <si>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r>
      <t>Sveikatos apsaugos programa</t>
    </r>
    <r>
      <rPr>
        <sz val="12"/>
        <rFont val="Times New Roman"/>
        <family val="1"/>
        <charset val="186"/>
      </rPr>
      <t xml:space="preserve"> (specialios tikslinės dotacijos valstybės kapitalo investicijų programoje numatytiems projektams finansuoti lėšos) </t>
    </r>
  </si>
  <si>
    <t>Urbanistinės plėtros departamentas</t>
  </si>
  <si>
    <t>Aplinkos apsaugos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</si>
  <si>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</si>
  <si>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</si>
  <si>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</si>
  <si>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</si>
  <si>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</si>
  <si>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</si>
  <si>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</si>
  <si>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</si>
  <si>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</si>
  <si>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</si>
  <si>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</si>
  <si>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</si>
  <si>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</si>
  <si>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</si>
  <si>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</si>
  <si>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</si>
  <si>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</si>
  <si>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</si>
  <si>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</si>
  <si>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</si>
  <si>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</si>
  <si>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</si>
  <si>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</si>
  <si>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</si>
  <si>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</si>
  <si>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</si>
  <si>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</si>
  <si>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</si>
  <si>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</si>
  <si>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</si>
  <si>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Iš viso </t>
  </si>
  <si>
    <t xml:space="preserve">                       Klaipėdos miesto savivaldybės tarybos</t>
  </si>
  <si>
    <t xml:space="preserve">                       2 priedas</t>
  </si>
  <si>
    <t>KLAIPĖDOS MIESTO SAVIVALDYBĖS 2014 METŲ BIUDŽETO ASIGNAVIMAI                                  PAGAL PROGRAMAS</t>
  </si>
  <si>
    <t>Programos pavadinimas</t>
  </si>
  <si>
    <t>Asignavimų valdytojas</t>
  </si>
  <si>
    <t>Turtui įsigyti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</si>
  <si>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</si>
  <si>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</si>
  <si>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</si>
  <si>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</si>
  <si>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</si>
  <si>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</si>
  <si>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</si>
  <si>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Smulkiojo ir vidutinio verslo plėtros programa</t>
  </si>
  <si>
    <t>5.</t>
  </si>
  <si>
    <t>6.</t>
  </si>
  <si>
    <t>Susisiekimo sistemos priežiūros ir plėtros programa</t>
  </si>
  <si>
    <t>7.</t>
  </si>
  <si>
    <t>Miesto infrastruktūros objektų priežiūros ir modernizavimo pograma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</si>
  <si>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</si>
  <si>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</si>
  <si>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</si>
  <si>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</si>
  <si>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</si>
  <si>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</si>
  <si>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13.</t>
  </si>
  <si>
    <t>Sveikatos apsaugos  programa</t>
  </si>
  <si>
    <t>14.</t>
  </si>
  <si>
    <t xml:space="preserve">Iš viso: </t>
  </si>
  <si>
    <t xml:space="preserve">                                                            Klaipėdos miesto savivaldybės tarybos</t>
  </si>
  <si>
    <t xml:space="preserve">                                                            3 priedas</t>
  </si>
  <si>
    <t>KLAIPĖDOS MIESTO SAVIVALDYBĖS 2014 M. BIUDŽETO ASIGNAVIMAI INVESTICIJŲ PROJEKTAMS FINANSUOTI PAGAL PROGRAMAS IŠ PASKOLŲ LĖŠŲ</t>
  </si>
  <si>
    <t xml:space="preserve">Subalansuoto turizmo skatinimo ir vystymo programa </t>
  </si>
  <si>
    <t xml:space="preserve">Susisiekimo sistemos priežiūros ir plėtros programa </t>
  </si>
  <si>
    <t>Išlaidos turtui įsigyti</t>
  </si>
  <si>
    <t>Laisvas apyvartinių lėšų likutis 2014 m. sausio 1 d.</t>
  </si>
  <si>
    <t>Sveikatos apsaugos programa (savivaldybės biudžeto lėšos)</t>
  </si>
  <si>
    <t>iš jų įsiskolini-mams už suteiktas paslaugas, atliktus darbus ir įsigytas prekes padengti, paskoloms grąžinti</t>
  </si>
  <si>
    <t>Biudžetinė įstaiga „Klaipėdos paplūdimiai“</t>
  </si>
  <si>
    <t>Klaipėdos miesto savivaldybės tarybos</t>
  </si>
  <si>
    <t>4 priedas</t>
  </si>
  <si>
    <t xml:space="preserve">                                                            2014 m. vasario 13 d. sprendimo Nr. T2-26</t>
  </si>
  <si>
    <t xml:space="preserve">                       2014 m. vasario 13 d. sprendimo Nr. T2-26</t>
  </si>
  <si>
    <t>2014 m. vasario 13 d. sprendimo Nr. T2-26</t>
  </si>
  <si>
    <t>Projektas</t>
  </si>
  <si>
    <t>Patvirtinta</t>
  </si>
  <si>
    <t>Socialiniam būsto fondui plėtoti</t>
  </si>
  <si>
    <t>Valstybės kapitalo investicijų programoje numatytiems projektams finansuoti (34+35+36)</t>
  </si>
  <si>
    <t>Savivaldybėms perduotoms įstaigoms išlaikyti (39+40+41)</t>
  </si>
  <si>
    <t>Dotacija kultūros ir meno darbuotojų darbo užmokesčiui padidinti</t>
  </si>
  <si>
    <t>Iš viso (60+61):</t>
  </si>
  <si>
    <t>Specialios tikslinės dotacijos (14+33+37+38+42)</t>
  </si>
  <si>
    <t>DOTACIJOS (10+13+43)</t>
  </si>
  <si>
    <t>Kitos dotacijos ir lėšos iš kitų valdymo lygių (44)</t>
  </si>
  <si>
    <t>KITOS PAJAMOS (46+...+55)</t>
  </si>
  <si>
    <t>MATERIALIOJO IR NEMATERIALIOJO TURTO REALIZAVIMO PAJAMOS (57)</t>
  </si>
  <si>
    <t>Ilgalaikio materialiojo turto realizavimo pajamos (58+59)</t>
  </si>
  <si>
    <t>Socialinės atskirties mažinimo programa (specialios tikslinės dotacijos valstybės kapitalo investicijų programoje numatytiems projektams finansuoti lėšos)</t>
  </si>
  <si>
    <t>Miesto kultūrinio savitumo puoselėjimo bei kultūrinių paslaugų gerinimo programa (dotacijos kultūros ir meno darbuotojų darbo užmokesčiui padidinti lėšos)</t>
  </si>
  <si>
    <t>Patvirtintas planas</t>
  </si>
  <si>
    <r>
      <rPr>
        <strike/>
        <sz val="12"/>
        <rFont val="Times New Roman"/>
        <family val="1"/>
        <charset val="186"/>
      </rPr>
      <t>Klaipėdos Gedminų pagrindinė mokykla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Klaipėdos Gedminų progimnazija</t>
    </r>
  </si>
  <si>
    <r>
      <rPr>
        <strike/>
        <sz val="12"/>
        <rFont val="Times New Roman"/>
        <family val="1"/>
        <charset val="186"/>
      </rPr>
      <t xml:space="preserve">Klaipėdos „Versmės“ specialioji mokykla-darželis 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 xml:space="preserve">Klaipėdos lopšelis-darželis „Versmė“         </t>
    </r>
    <r>
      <rPr>
        <sz val="12"/>
        <rFont val="Times New Roman"/>
        <family val="1"/>
        <charset val="186"/>
      </rPr>
      <t xml:space="preserve">                                          </t>
    </r>
  </si>
  <si>
    <r>
      <t xml:space="preserve">valstybės biudžeto specialių tikslinių dotacijų </t>
    </r>
    <r>
      <rPr>
        <b/>
        <sz val="12"/>
        <rFont val="Times New Roman"/>
        <family val="1"/>
        <charset val="186"/>
      </rPr>
      <t>ir kitų dotacijų</t>
    </r>
    <r>
      <rPr>
        <sz val="12"/>
        <rFont val="Times New Roman"/>
        <family val="1"/>
        <charset val="186"/>
      </rPr>
      <t xml:space="preserve"> lėšos </t>
    </r>
  </si>
  <si>
    <t xml:space="preserve">                                                            (Klaipėdos miesto savivaldybės tarybos</t>
  </si>
  <si>
    <t xml:space="preserve">                                                             2014 m.                   d. sprendimo Nr. T2-</t>
  </si>
  <si>
    <t>Lyginamasis variantas</t>
  </si>
  <si>
    <t xml:space="preserve">                                                             2014 m. vasario 13 d. sprendimo Nr. T2-26</t>
  </si>
  <si>
    <t xml:space="preserve">                                                          Klaipėdos miesto savivaldybės tarybos</t>
  </si>
  <si>
    <t xml:space="preserve">                                                             1 priedas</t>
  </si>
  <si>
    <t xml:space="preserve">                                                           (Klaipėdos miesto savivaldybės tarybos</t>
  </si>
  <si>
    <t xml:space="preserve">                                                            2014 m.                   d. sprendimo Nr. T2-</t>
  </si>
  <si>
    <t>Pajamos iš viso (1+9+45+56):</t>
  </si>
  <si>
    <t>(Klaipėdos miesto savivaldybės tarybos</t>
  </si>
  <si>
    <t>redakcija)</t>
  </si>
  <si>
    <t>2014 m.                   d. sprendimo Nr. T2-</t>
  </si>
  <si>
    <t xml:space="preserve">       (Klaipėdos miesto savivaldybės tarybos</t>
  </si>
  <si>
    <t xml:space="preserve">        2014 m.                   d. sprendimo Nr. T2-</t>
  </si>
  <si>
    <t xml:space="preserve">                                                             redakcija)</t>
  </si>
  <si>
    <t xml:space="preserve">Pakeitimas </t>
  </si>
  <si>
    <t>Pakeitimas</t>
  </si>
  <si>
    <t xml:space="preserve">            redakcija)</t>
  </si>
  <si>
    <t>Klaipėdos suaugusiųjų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</si>
</sst>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Alignment="1"/>
    <xf numFmtId="0" fontId="5" fillId="0" borderId="0" xfId="1" applyFont="1" applyBorder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0" fontId="2" fillId="0" borderId="2" xfId="1" applyFont="1" applyFill="1" applyBorder="1" applyAlignment="1">
      <alignment horizontal="center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2" fillId="0" borderId="2" xfId="1" applyFont="1" applyFill="1" applyBorder="1" applyAlignment="1">
      <alignment horizontal="left" wrapText="1"/>
    </xf>
    <xf numFmtId="0" fontId="1" fillId="0" borderId="0" xfId="1" applyFill="1"/>
    <xf numFmtId="0" fontId="5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2" fillId="0" borderId="0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/>
    </xf>
    <xf numFmtId="0" fontId="1" fillId="0" borderId="1" xfId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/>
    <xf numFmtId="0" fontId="6" fillId="0" borderId="0" xfId="0" applyFont="1"/>
    <xf numFmtId="164" fontId="0" fillId="0" borderId="0" xfId="0" applyNumberFormat="1"/>
    <xf numFmtId="0" fontId="8" fillId="0" borderId="0" xfId="0" applyFont="1" applyAlignment="1">
      <alignment horizontal="center"/>
    </xf>
    <xf numFmtId="0" fontId="0" fillId="0" borderId="1" xfId="0" applyBorder="1"/>
    <xf numFmtId="0" fontId="9" fillId="0" borderId="0" xfId="0" applyFont="1"/>
    <xf numFmtId="0" fontId="2" fillId="0" borderId="3" xfId="0" applyFont="1" applyBorder="1" applyAlignment="1">
      <alignment wrapText="1"/>
    </xf>
    <xf numFmtId="164" fontId="5" fillId="0" borderId="2" xfId="1" applyNumberFormat="1" applyFont="1" applyFill="1" applyBorder="1" applyAlignment="1"/>
    <xf numFmtId="164" fontId="2" fillId="0" borderId="2" xfId="1" applyNumberFormat="1" applyFont="1" applyFill="1" applyBorder="1" applyAlignment="1"/>
    <xf numFmtId="0" fontId="5" fillId="0" borderId="2" xfId="1" applyFont="1" applyBorder="1"/>
    <xf numFmtId="0" fontId="1" fillId="0" borderId="2" xfId="1" applyBorder="1" applyAlignment="1">
      <alignment wrapText="1"/>
    </xf>
    <xf numFmtId="0" fontId="1" fillId="0" borderId="2" xfId="1" applyFont="1" applyBorder="1"/>
    <xf numFmtId="0" fontId="1" fillId="0" borderId="2" xfId="1" applyBorder="1"/>
    <xf numFmtId="0" fontId="2" fillId="0" borderId="4" xfId="1" applyFont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2" xfId="1" applyFill="1" applyBorder="1"/>
    <xf numFmtId="0" fontId="2" fillId="0" borderId="0" xfId="7" applyFont="1"/>
    <xf numFmtId="0" fontId="1" fillId="0" borderId="0" xfId="7"/>
    <xf numFmtId="0" fontId="2" fillId="0" borderId="0" xfId="7" applyFont="1" applyBorder="1"/>
    <xf numFmtId="164" fontId="2" fillId="0" borderId="10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3" applyNumberFormat="1" applyFont="1" applyFill="1" applyBorder="1" applyAlignment="1" applyProtection="1">
      <alignment horizontal="center" wrapText="1"/>
      <protection locked="0"/>
    </xf>
    <xf numFmtId="49" fontId="2" fillId="0" borderId="10" xfId="3" applyNumberFormat="1" applyFont="1" applyFill="1" applyBorder="1" applyAlignment="1" applyProtection="1">
      <alignment horizontal="center" wrapText="1"/>
      <protection locked="0"/>
    </xf>
    <xf numFmtId="49" fontId="5" fillId="0" borderId="4" xfId="3" applyNumberFormat="1" applyFont="1" applyFill="1" applyBorder="1" applyAlignment="1" applyProtection="1">
      <alignment horizontal="left" wrapText="1"/>
      <protection hidden="1"/>
    </xf>
    <xf numFmtId="49" fontId="2" fillId="0" borderId="4" xfId="3" applyNumberFormat="1" applyFont="1" applyFill="1" applyBorder="1" applyAlignment="1" applyProtection="1">
      <alignment horizontal="left" wrapText="1"/>
      <protection hidden="1"/>
    </xf>
    <xf numFmtId="0" fontId="2" fillId="0" borderId="4" xfId="1" applyFont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/>
    <xf numFmtId="49" fontId="2" fillId="0" borderId="4" xfId="3" applyNumberFormat="1" applyFont="1" applyFill="1" applyBorder="1" applyAlignment="1" applyProtection="1">
      <alignment horizontal="center" wrapText="1"/>
      <protection locked="0"/>
    </xf>
    <xf numFmtId="0" fontId="2" fillId="0" borderId="0" xfId="7" applyFont="1" applyAlignment="1">
      <alignment horizontal="left"/>
    </xf>
    <xf numFmtId="0" fontId="2" fillId="0" borderId="1" xfId="1" applyFont="1" applyBorder="1"/>
    <xf numFmtId="164" fontId="2" fillId="0" borderId="2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164" fontId="11" fillId="0" borderId="2" xfId="0" applyNumberFormat="1" applyFont="1" applyBorder="1"/>
    <xf numFmtId="164" fontId="5" fillId="0" borderId="2" xfId="0" applyNumberFormat="1" applyFont="1" applyBorder="1"/>
    <xf numFmtId="164" fontId="2" fillId="0" borderId="2" xfId="0" applyNumberFormat="1" applyFont="1" applyBorder="1"/>
    <xf numFmtId="164" fontId="5" fillId="0" borderId="9" xfId="3" applyNumberFormat="1" applyFont="1" applyFill="1" applyBorder="1" applyAlignment="1" applyProtection="1">
      <alignment horizontal="right" wrapText="1"/>
      <protection hidden="1"/>
    </xf>
    <xf numFmtId="164" fontId="5" fillId="0" borderId="10" xfId="1" applyNumberFormat="1" applyFont="1" applyFill="1" applyBorder="1" applyAlignment="1">
      <alignment horizontal="right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4" fontId="5" fillId="0" borderId="10" xfId="3" applyNumberFormat="1" applyFont="1" applyFill="1" applyBorder="1" applyAlignment="1" applyProtection="1">
      <alignment horizontal="right" wrapText="1"/>
      <protection hidden="1"/>
    </xf>
    <xf numFmtId="164" fontId="2" fillId="0" borderId="9" xfId="3" applyNumberFormat="1" applyFont="1" applyFill="1" applyBorder="1" applyAlignment="1" applyProtection="1">
      <alignment horizontal="right" wrapText="1"/>
      <protection hidden="1"/>
    </xf>
    <xf numFmtId="164" fontId="2" fillId="0" borderId="10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 vertical="justify"/>
    </xf>
    <xf numFmtId="0" fontId="2" fillId="0" borderId="2" xfId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4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justify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2" zoomScale="96" zoomScaleNormal="96" workbookViewId="0">
      <selection activeCell="I21" sqref="I21"/>
    </sheetView>
  </sheetViews>
  <sheetFormatPr defaultRowHeight="12.75" x14ac:dyDescent="0.2"/>
  <cols>
    <col min="1" max="1" width="9.140625" style="2"/>
    <col min="2" max="2" width="60" style="2" customWidth="1"/>
    <col min="3" max="3" width="12.85546875" style="2" customWidth="1"/>
    <col min="4" max="5" width="12.140625" style="2" customWidth="1"/>
    <col min="6" max="243" width="9.140625" style="2"/>
    <col min="244" max="244" width="60" style="2" customWidth="1"/>
    <col min="245" max="245" width="17.28515625" style="2" customWidth="1"/>
    <col min="246" max="246" width="13.28515625" style="2" customWidth="1"/>
    <col min="247" max="247" width="12" style="2" customWidth="1"/>
    <col min="248" max="499" width="9.140625" style="2"/>
    <col min="500" max="500" width="60" style="2" customWidth="1"/>
    <col min="501" max="501" width="17.28515625" style="2" customWidth="1"/>
    <col min="502" max="502" width="13.28515625" style="2" customWidth="1"/>
    <col min="503" max="503" width="12" style="2" customWidth="1"/>
    <col min="504" max="755" width="9.140625" style="2"/>
    <col min="756" max="756" width="60" style="2" customWidth="1"/>
    <col min="757" max="757" width="17.28515625" style="2" customWidth="1"/>
    <col min="758" max="758" width="13.28515625" style="2" customWidth="1"/>
    <col min="759" max="759" width="12" style="2" customWidth="1"/>
    <col min="760" max="1011" width="9.140625" style="2"/>
    <col min="1012" max="1012" width="60" style="2" customWidth="1"/>
    <col min="1013" max="1013" width="17.28515625" style="2" customWidth="1"/>
    <col min="1014" max="1014" width="13.28515625" style="2" customWidth="1"/>
    <col min="1015" max="1015" width="12" style="2" customWidth="1"/>
    <col min="1016" max="1267" width="9.140625" style="2"/>
    <col min="1268" max="1268" width="60" style="2" customWidth="1"/>
    <col min="1269" max="1269" width="17.28515625" style="2" customWidth="1"/>
    <col min="1270" max="1270" width="13.28515625" style="2" customWidth="1"/>
    <col min="1271" max="1271" width="12" style="2" customWidth="1"/>
    <col min="1272" max="1523" width="9.140625" style="2"/>
    <col min="1524" max="1524" width="60" style="2" customWidth="1"/>
    <col min="1525" max="1525" width="17.28515625" style="2" customWidth="1"/>
    <col min="1526" max="1526" width="13.28515625" style="2" customWidth="1"/>
    <col min="1527" max="1527" width="12" style="2" customWidth="1"/>
    <col min="1528" max="1779" width="9.140625" style="2"/>
    <col min="1780" max="1780" width="60" style="2" customWidth="1"/>
    <col min="1781" max="1781" width="17.28515625" style="2" customWidth="1"/>
    <col min="1782" max="1782" width="13.28515625" style="2" customWidth="1"/>
    <col min="1783" max="1783" width="12" style="2" customWidth="1"/>
    <col min="1784" max="2035" width="9.140625" style="2"/>
    <col min="2036" max="2036" width="60" style="2" customWidth="1"/>
    <col min="2037" max="2037" width="17.28515625" style="2" customWidth="1"/>
    <col min="2038" max="2038" width="13.28515625" style="2" customWidth="1"/>
    <col min="2039" max="2039" width="12" style="2" customWidth="1"/>
    <col min="2040" max="2291" width="9.140625" style="2"/>
    <col min="2292" max="2292" width="60" style="2" customWidth="1"/>
    <col min="2293" max="2293" width="17.28515625" style="2" customWidth="1"/>
    <col min="2294" max="2294" width="13.28515625" style="2" customWidth="1"/>
    <col min="2295" max="2295" width="12" style="2" customWidth="1"/>
    <col min="2296" max="2547" width="9.140625" style="2"/>
    <col min="2548" max="2548" width="60" style="2" customWidth="1"/>
    <col min="2549" max="2549" width="17.28515625" style="2" customWidth="1"/>
    <col min="2550" max="2550" width="13.28515625" style="2" customWidth="1"/>
    <col min="2551" max="2551" width="12" style="2" customWidth="1"/>
    <col min="2552" max="2803" width="9.140625" style="2"/>
    <col min="2804" max="2804" width="60" style="2" customWidth="1"/>
    <col min="2805" max="2805" width="17.28515625" style="2" customWidth="1"/>
    <col min="2806" max="2806" width="13.28515625" style="2" customWidth="1"/>
    <col min="2807" max="2807" width="12" style="2" customWidth="1"/>
    <col min="2808" max="3059" width="9.140625" style="2"/>
    <col min="3060" max="3060" width="60" style="2" customWidth="1"/>
    <col min="3061" max="3061" width="17.28515625" style="2" customWidth="1"/>
    <col min="3062" max="3062" width="13.28515625" style="2" customWidth="1"/>
    <col min="3063" max="3063" width="12" style="2" customWidth="1"/>
    <col min="3064" max="3315" width="9.140625" style="2"/>
    <col min="3316" max="3316" width="60" style="2" customWidth="1"/>
    <col min="3317" max="3317" width="17.28515625" style="2" customWidth="1"/>
    <col min="3318" max="3318" width="13.28515625" style="2" customWidth="1"/>
    <col min="3319" max="3319" width="12" style="2" customWidth="1"/>
    <col min="3320" max="3571" width="9.140625" style="2"/>
    <col min="3572" max="3572" width="60" style="2" customWidth="1"/>
    <col min="3573" max="3573" width="17.28515625" style="2" customWidth="1"/>
    <col min="3574" max="3574" width="13.28515625" style="2" customWidth="1"/>
    <col min="3575" max="3575" width="12" style="2" customWidth="1"/>
    <col min="3576" max="3827" width="9.140625" style="2"/>
    <col min="3828" max="3828" width="60" style="2" customWidth="1"/>
    <col min="3829" max="3829" width="17.28515625" style="2" customWidth="1"/>
    <col min="3830" max="3830" width="13.28515625" style="2" customWidth="1"/>
    <col min="3831" max="3831" width="12" style="2" customWidth="1"/>
    <col min="3832" max="4083" width="9.140625" style="2"/>
    <col min="4084" max="4084" width="60" style="2" customWidth="1"/>
    <col min="4085" max="4085" width="17.28515625" style="2" customWidth="1"/>
    <col min="4086" max="4086" width="13.28515625" style="2" customWidth="1"/>
    <col min="4087" max="4087" width="12" style="2" customWidth="1"/>
    <col min="4088" max="4339" width="9.140625" style="2"/>
    <col min="4340" max="4340" width="60" style="2" customWidth="1"/>
    <col min="4341" max="4341" width="17.28515625" style="2" customWidth="1"/>
    <col min="4342" max="4342" width="13.28515625" style="2" customWidth="1"/>
    <col min="4343" max="4343" width="12" style="2" customWidth="1"/>
    <col min="4344" max="4595" width="9.140625" style="2"/>
    <col min="4596" max="4596" width="60" style="2" customWidth="1"/>
    <col min="4597" max="4597" width="17.28515625" style="2" customWidth="1"/>
    <col min="4598" max="4598" width="13.28515625" style="2" customWidth="1"/>
    <col min="4599" max="4599" width="12" style="2" customWidth="1"/>
    <col min="4600" max="4851" width="9.140625" style="2"/>
    <col min="4852" max="4852" width="60" style="2" customWidth="1"/>
    <col min="4853" max="4853" width="17.28515625" style="2" customWidth="1"/>
    <col min="4854" max="4854" width="13.28515625" style="2" customWidth="1"/>
    <col min="4855" max="4855" width="12" style="2" customWidth="1"/>
    <col min="4856" max="5107" width="9.140625" style="2"/>
    <col min="5108" max="5108" width="60" style="2" customWidth="1"/>
    <col min="5109" max="5109" width="17.28515625" style="2" customWidth="1"/>
    <col min="5110" max="5110" width="13.28515625" style="2" customWidth="1"/>
    <col min="5111" max="5111" width="12" style="2" customWidth="1"/>
    <col min="5112" max="5363" width="9.140625" style="2"/>
    <col min="5364" max="5364" width="60" style="2" customWidth="1"/>
    <col min="5365" max="5365" width="17.28515625" style="2" customWidth="1"/>
    <col min="5366" max="5366" width="13.28515625" style="2" customWidth="1"/>
    <col min="5367" max="5367" width="12" style="2" customWidth="1"/>
    <col min="5368" max="5619" width="9.140625" style="2"/>
    <col min="5620" max="5620" width="60" style="2" customWidth="1"/>
    <col min="5621" max="5621" width="17.28515625" style="2" customWidth="1"/>
    <col min="5622" max="5622" width="13.28515625" style="2" customWidth="1"/>
    <col min="5623" max="5623" width="12" style="2" customWidth="1"/>
    <col min="5624" max="5875" width="9.140625" style="2"/>
    <col min="5876" max="5876" width="60" style="2" customWidth="1"/>
    <col min="5877" max="5877" width="17.28515625" style="2" customWidth="1"/>
    <col min="5878" max="5878" width="13.28515625" style="2" customWidth="1"/>
    <col min="5879" max="5879" width="12" style="2" customWidth="1"/>
    <col min="5880" max="6131" width="9.140625" style="2"/>
    <col min="6132" max="6132" width="60" style="2" customWidth="1"/>
    <col min="6133" max="6133" width="17.28515625" style="2" customWidth="1"/>
    <col min="6134" max="6134" width="13.28515625" style="2" customWidth="1"/>
    <col min="6135" max="6135" width="12" style="2" customWidth="1"/>
    <col min="6136" max="6387" width="9.140625" style="2"/>
    <col min="6388" max="6388" width="60" style="2" customWidth="1"/>
    <col min="6389" max="6389" width="17.28515625" style="2" customWidth="1"/>
    <col min="6390" max="6390" width="13.28515625" style="2" customWidth="1"/>
    <col min="6391" max="6391" width="12" style="2" customWidth="1"/>
    <col min="6392" max="6643" width="9.140625" style="2"/>
    <col min="6644" max="6644" width="60" style="2" customWidth="1"/>
    <col min="6645" max="6645" width="17.28515625" style="2" customWidth="1"/>
    <col min="6646" max="6646" width="13.28515625" style="2" customWidth="1"/>
    <col min="6647" max="6647" width="12" style="2" customWidth="1"/>
    <col min="6648" max="6899" width="9.140625" style="2"/>
    <col min="6900" max="6900" width="60" style="2" customWidth="1"/>
    <col min="6901" max="6901" width="17.28515625" style="2" customWidth="1"/>
    <col min="6902" max="6902" width="13.28515625" style="2" customWidth="1"/>
    <col min="6903" max="6903" width="12" style="2" customWidth="1"/>
    <col min="6904" max="7155" width="9.140625" style="2"/>
    <col min="7156" max="7156" width="60" style="2" customWidth="1"/>
    <col min="7157" max="7157" width="17.28515625" style="2" customWidth="1"/>
    <col min="7158" max="7158" width="13.28515625" style="2" customWidth="1"/>
    <col min="7159" max="7159" width="12" style="2" customWidth="1"/>
    <col min="7160" max="7411" width="9.140625" style="2"/>
    <col min="7412" max="7412" width="60" style="2" customWidth="1"/>
    <col min="7413" max="7413" width="17.28515625" style="2" customWidth="1"/>
    <col min="7414" max="7414" width="13.28515625" style="2" customWidth="1"/>
    <col min="7415" max="7415" width="12" style="2" customWidth="1"/>
    <col min="7416" max="7667" width="9.140625" style="2"/>
    <col min="7668" max="7668" width="60" style="2" customWidth="1"/>
    <col min="7669" max="7669" width="17.28515625" style="2" customWidth="1"/>
    <col min="7670" max="7670" width="13.28515625" style="2" customWidth="1"/>
    <col min="7671" max="7671" width="12" style="2" customWidth="1"/>
    <col min="7672" max="7923" width="9.140625" style="2"/>
    <col min="7924" max="7924" width="60" style="2" customWidth="1"/>
    <col min="7925" max="7925" width="17.28515625" style="2" customWidth="1"/>
    <col min="7926" max="7926" width="13.28515625" style="2" customWidth="1"/>
    <col min="7927" max="7927" width="12" style="2" customWidth="1"/>
    <col min="7928" max="8179" width="9.140625" style="2"/>
    <col min="8180" max="8180" width="60" style="2" customWidth="1"/>
    <col min="8181" max="8181" width="17.28515625" style="2" customWidth="1"/>
    <col min="8182" max="8182" width="13.28515625" style="2" customWidth="1"/>
    <col min="8183" max="8183" width="12" style="2" customWidth="1"/>
    <col min="8184" max="8435" width="9.140625" style="2"/>
    <col min="8436" max="8436" width="60" style="2" customWidth="1"/>
    <col min="8437" max="8437" width="17.28515625" style="2" customWidth="1"/>
    <col min="8438" max="8438" width="13.28515625" style="2" customWidth="1"/>
    <col min="8439" max="8439" width="12" style="2" customWidth="1"/>
    <col min="8440" max="8691" width="9.140625" style="2"/>
    <col min="8692" max="8692" width="60" style="2" customWidth="1"/>
    <col min="8693" max="8693" width="17.28515625" style="2" customWidth="1"/>
    <col min="8694" max="8694" width="13.28515625" style="2" customWidth="1"/>
    <col min="8695" max="8695" width="12" style="2" customWidth="1"/>
    <col min="8696" max="8947" width="9.140625" style="2"/>
    <col min="8948" max="8948" width="60" style="2" customWidth="1"/>
    <col min="8949" max="8949" width="17.28515625" style="2" customWidth="1"/>
    <col min="8950" max="8950" width="13.28515625" style="2" customWidth="1"/>
    <col min="8951" max="8951" width="12" style="2" customWidth="1"/>
    <col min="8952" max="9203" width="9.140625" style="2"/>
    <col min="9204" max="9204" width="60" style="2" customWidth="1"/>
    <col min="9205" max="9205" width="17.28515625" style="2" customWidth="1"/>
    <col min="9206" max="9206" width="13.28515625" style="2" customWidth="1"/>
    <col min="9207" max="9207" width="12" style="2" customWidth="1"/>
    <col min="9208" max="9459" width="9.140625" style="2"/>
    <col min="9460" max="9460" width="60" style="2" customWidth="1"/>
    <col min="9461" max="9461" width="17.28515625" style="2" customWidth="1"/>
    <col min="9462" max="9462" width="13.28515625" style="2" customWidth="1"/>
    <col min="9463" max="9463" width="12" style="2" customWidth="1"/>
    <col min="9464" max="9715" width="9.140625" style="2"/>
    <col min="9716" max="9716" width="60" style="2" customWidth="1"/>
    <col min="9717" max="9717" width="17.28515625" style="2" customWidth="1"/>
    <col min="9718" max="9718" width="13.28515625" style="2" customWidth="1"/>
    <col min="9719" max="9719" width="12" style="2" customWidth="1"/>
    <col min="9720" max="9971" width="9.140625" style="2"/>
    <col min="9972" max="9972" width="60" style="2" customWidth="1"/>
    <col min="9973" max="9973" width="17.28515625" style="2" customWidth="1"/>
    <col min="9974" max="9974" width="13.28515625" style="2" customWidth="1"/>
    <col min="9975" max="9975" width="12" style="2" customWidth="1"/>
    <col min="9976" max="10227" width="9.140625" style="2"/>
    <col min="10228" max="10228" width="60" style="2" customWidth="1"/>
    <col min="10229" max="10229" width="17.28515625" style="2" customWidth="1"/>
    <col min="10230" max="10230" width="13.28515625" style="2" customWidth="1"/>
    <col min="10231" max="10231" width="12" style="2" customWidth="1"/>
    <col min="10232" max="10483" width="9.140625" style="2"/>
    <col min="10484" max="10484" width="60" style="2" customWidth="1"/>
    <col min="10485" max="10485" width="17.28515625" style="2" customWidth="1"/>
    <col min="10486" max="10486" width="13.28515625" style="2" customWidth="1"/>
    <col min="10487" max="10487" width="12" style="2" customWidth="1"/>
    <col min="10488" max="10739" width="9.140625" style="2"/>
    <col min="10740" max="10740" width="60" style="2" customWidth="1"/>
    <col min="10741" max="10741" width="17.28515625" style="2" customWidth="1"/>
    <col min="10742" max="10742" width="13.28515625" style="2" customWidth="1"/>
    <col min="10743" max="10743" width="12" style="2" customWidth="1"/>
    <col min="10744" max="10995" width="9.140625" style="2"/>
    <col min="10996" max="10996" width="60" style="2" customWidth="1"/>
    <col min="10997" max="10997" width="17.28515625" style="2" customWidth="1"/>
    <col min="10998" max="10998" width="13.28515625" style="2" customWidth="1"/>
    <col min="10999" max="10999" width="12" style="2" customWidth="1"/>
    <col min="11000" max="11251" width="9.140625" style="2"/>
    <col min="11252" max="11252" width="60" style="2" customWidth="1"/>
    <col min="11253" max="11253" width="17.28515625" style="2" customWidth="1"/>
    <col min="11254" max="11254" width="13.28515625" style="2" customWidth="1"/>
    <col min="11255" max="11255" width="12" style="2" customWidth="1"/>
    <col min="11256" max="11507" width="9.140625" style="2"/>
    <col min="11508" max="11508" width="60" style="2" customWidth="1"/>
    <col min="11509" max="11509" width="17.28515625" style="2" customWidth="1"/>
    <col min="11510" max="11510" width="13.28515625" style="2" customWidth="1"/>
    <col min="11511" max="11511" width="12" style="2" customWidth="1"/>
    <col min="11512" max="11763" width="9.140625" style="2"/>
    <col min="11764" max="11764" width="60" style="2" customWidth="1"/>
    <col min="11765" max="11765" width="17.28515625" style="2" customWidth="1"/>
    <col min="11766" max="11766" width="13.28515625" style="2" customWidth="1"/>
    <col min="11767" max="11767" width="12" style="2" customWidth="1"/>
    <col min="11768" max="12019" width="9.140625" style="2"/>
    <col min="12020" max="12020" width="60" style="2" customWidth="1"/>
    <col min="12021" max="12021" width="17.28515625" style="2" customWidth="1"/>
    <col min="12022" max="12022" width="13.28515625" style="2" customWidth="1"/>
    <col min="12023" max="12023" width="12" style="2" customWidth="1"/>
    <col min="12024" max="12275" width="9.140625" style="2"/>
    <col min="12276" max="12276" width="60" style="2" customWidth="1"/>
    <col min="12277" max="12277" width="17.28515625" style="2" customWidth="1"/>
    <col min="12278" max="12278" width="13.28515625" style="2" customWidth="1"/>
    <col min="12279" max="12279" width="12" style="2" customWidth="1"/>
    <col min="12280" max="12531" width="9.140625" style="2"/>
    <col min="12532" max="12532" width="60" style="2" customWidth="1"/>
    <col min="12533" max="12533" width="17.28515625" style="2" customWidth="1"/>
    <col min="12534" max="12534" width="13.28515625" style="2" customWidth="1"/>
    <col min="12535" max="12535" width="12" style="2" customWidth="1"/>
    <col min="12536" max="12787" width="9.140625" style="2"/>
    <col min="12788" max="12788" width="60" style="2" customWidth="1"/>
    <col min="12789" max="12789" width="17.28515625" style="2" customWidth="1"/>
    <col min="12790" max="12790" width="13.28515625" style="2" customWidth="1"/>
    <col min="12791" max="12791" width="12" style="2" customWidth="1"/>
    <col min="12792" max="13043" width="9.140625" style="2"/>
    <col min="13044" max="13044" width="60" style="2" customWidth="1"/>
    <col min="13045" max="13045" width="17.28515625" style="2" customWidth="1"/>
    <col min="13046" max="13046" width="13.28515625" style="2" customWidth="1"/>
    <col min="13047" max="13047" width="12" style="2" customWidth="1"/>
    <col min="13048" max="13299" width="9.140625" style="2"/>
    <col min="13300" max="13300" width="60" style="2" customWidth="1"/>
    <col min="13301" max="13301" width="17.28515625" style="2" customWidth="1"/>
    <col min="13302" max="13302" width="13.28515625" style="2" customWidth="1"/>
    <col min="13303" max="13303" width="12" style="2" customWidth="1"/>
    <col min="13304" max="13555" width="9.140625" style="2"/>
    <col min="13556" max="13556" width="60" style="2" customWidth="1"/>
    <col min="13557" max="13557" width="17.28515625" style="2" customWidth="1"/>
    <col min="13558" max="13558" width="13.28515625" style="2" customWidth="1"/>
    <col min="13559" max="13559" width="12" style="2" customWidth="1"/>
    <col min="13560" max="13811" width="9.140625" style="2"/>
    <col min="13812" max="13812" width="60" style="2" customWidth="1"/>
    <col min="13813" max="13813" width="17.28515625" style="2" customWidth="1"/>
    <col min="13814" max="13814" width="13.28515625" style="2" customWidth="1"/>
    <col min="13815" max="13815" width="12" style="2" customWidth="1"/>
    <col min="13816" max="14067" width="9.140625" style="2"/>
    <col min="14068" max="14068" width="60" style="2" customWidth="1"/>
    <col min="14069" max="14069" width="17.28515625" style="2" customWidth="1"/>
    <col min="14070" max="14070" width="13.28515625" style="2" customWidth="1"/>
    <col min="14071" max="14071" width="12" style="2" customWidth="1"/>
    <col min="14072" max="14323" width="9.140625" style="2"/>
    <col min="14324" max="14324" width="60" style="2" customWidth="1"/>
    <col min="14325" max="14325" width="17.28515625" style="2" customWidth="1"/>
    <col min="14326" max="14326" width="13.28515625" style="2" customWidth="1"/>
    <col min="14327" max="14327" width="12" style="2" customWidth="1"/>
    <col min="14328" max="14579" width="9.140625" style="2"/>
    <col min="14580" max="14580" width="60" style="2" customWidth="1"/>
    <col min="14581" max="14581" width="17.28515625" style="2" customWidth="1"/>
    <col min="14582" max="14582" width="13.28515625" style="2" customWidth="1"/>
    <col min="14583" max="14583" width="12" style="2" customWidth="1"/>
    <col min="14584" max="14835" width="9.140625" style="2"/>
    <col min="14836" max="14836" width="60" style="2" customWidth="1"/>
    <col min="14837" max="14837" width="17.28515625" style="2" customWidth="1"/>
    <col min="14838" max="14838" width="13.28515625" style="2" customWidth="1"/>
    <col min="14839" max="14839" width="12" style="2" customWidth="1"/>
    <col min="14840" max="15091" width="9.140625" style="2"/>
    <col min="15092" max="15092" width="60" style="2" customWidth="1"/>
    <col min="15093" max="15093" width="17.28515625" style="2" customWidth="1"/>
    <col min="15094" max="15094" width="13.28515625" style="2" customWidth="1"/>
    <col min="15095" max="15095" width="12" style="2" customWidth="1"/>
    <col min="15096" max="15347" width="9.140625" style="2"/>
    <col min="15348" max="15348" width="60" style="2" customWidth="1"/>
    <col min="15349" max="15349" width="17.28515625" style="2" customWidth="1"/>
    <col min="15350" max="15350" width="13.28515625" style="2" customWidth="1"/>
    <col min="15351" max="15351" width="12" style="2" customWidth="1"/>
    <col min="15352" max="15603" width="9.140625" style="2"/>
    <col min="15604" max="15604" width="60" style="2" customWidth="1"/>
    <col min="15605" max="15605" width="17.28515625" style="2" customWidth="1"/>
    <col min="15606" max="15606" width="13.28515625" style="2" customWidth="1"/>
    <col min="15607" max="15607" width="12" style="2" customWidth="1"/>
    <col min="15608" max="15859" width="9.140625" style="2"/>
    <col min="15860" max="15860" width="60" style="2" customWidth="1"/>
    <col min="15861" max="15861" width="17.28515625" style="2" customWidth="1"/>
    <col min="15862" max="15862" width="13.28515625" style="2" customWidth="1"/>
    <col min="15863" max="15863" width="12" style="2" customWidth="1"/>
    <col min="15864" max="16115" width="9.140625" style="2"/>
    <col min="16116" max="16116" width="60" style="2" customWidth="1"/>
    <col min="16117" max="16117" width="17.28515625" style="2" customWidth="1"/>
    <col min="16118" max="16118" width="13.28515625" style="2" customWidth="1"/>
    <col min="16119" max="16119" width="12" style="2" customWidth="1"/>
    <col min="16120" max="16384" width="9.140625" style="2"/>
  </cols>
  <sheetData>
    <row r="1" spans="1:5" ht="15.75" customHeight="1" x14ac:dyDescent="0.25">
      <c r="C1" s="97" t="s">
        <v>335</v>
      </c>
    </row>
    <row r="2" spans="1:5" ht="15.75" customHeight="1" x14ac:dyDescent="0.25">
      <c r="C2" s="97"/>
    </row>
    <row r="3" spans="1:5" customFormat="1" ht="16.5" customHeight="1" x14ac:dyDescent="0.25">
      <c r="A3" s="20"/>
      <c r="B3" s="120" t="s">
        <v>337</v>
      </c>
      <c r="C3" s="120"/>
    </row>
    <row r="4" spans="1:5" customFormat="1" ht="14.25" customHeight="1" x14ac:dyDescent="0.25">
      <c r="A4" s="20"/>
      <c r="B4" s="120" t="s">
        <v>336</v>
      </c>
      <c r="C4" s="120"/>
    </row>
    <row r="5" spans="1:5" customFormat="1" ht="15.75" x14ac:dyDescent="0.25">
      <c r="A5" s="21"/>
      <c r="B5" s="94" t="s">
        <v>338</v>
      </c>
    </row>
    <row r="6" spans="1:5" customFormat="1" ht="15.75" customHeight="1" x14ac:dyDescent="0.25">
      <c r="A6" s="21"/>
      <c r="B6" s="120" t="s">
        <v>339</v>
      </c>
      <c r="C6" s="120"/>
    </row>
    <row r="7" spans="1:5" customFormat="1" ht="15.75" customHeight="1" x14ac:dyDescent="0.25">
      <c r="A7" s="21"/>
      <c r="B7" s="119" t="s">
        <v>334</v>
      </c>
      <c r="C7" s="119"/>
    </row>
    <row r="8" spans="1:5" customFormat="1" ht="15.75" x14ac:dyDescent="0.25">
      <c r="A8" s="21"/>
      <c r="B8" s="119" t="s">
        <v>347</v>
      </c>
      <c r="C8" s="119"/>
    </row>
    <row r="9" spans="1:5" ht="12.75" customHeight="1" x14ac:dyDescent="0.25">
      <c r="A9" s="22"/>
      <c r="B9" s="23"/>
    </row>
    <row r="10" spans="1:5" ht="15.75" x14ac:dyDescent="0.25">
      <c r="A10" s="24"/>
      <c r="B10" s="4" t="s">
        <v>177</v>
      </c>
    </row>
    <row r="11" spans="1:5" ht="11.25" customHeight="1" x14ac:dyDescent="0.25">
      <c r="A11" s="22"/>
      <c r="B11" s="4"/>
    </row>
    <row r="12" spans="1:5" ht="15.75" x14ac:dyDescent="0.25">
      <c r="A12" s="22"/>
      <c r="B12" s="6" t="s">
        <v>127</v>
      </c>
    </row>
    <row r="13" spans="1:5" ht="42.75" customHeight="1" x14ac:dyDescent="0.2">
      <c r="A13" s="25" t="s">
        <v>2</v>
      </c>
      <c r="B13" s="25" t="s">
        <v>128</v>
      </c>
      <c r="C13" s="64" t="s">
        <v>314</v>
      </c>
      <c r="D13" s="64" t="s">
        <v>348</v>
      </c>
      <c r="E13" s="64" t="s">
        <v>314</v>
      </c>
    </row>
    <row r="14" spans="1:5" s="27" customFormat="1" ht="15.75" x14ac:dyDescent="0.25">
      <c r="A14" s="26">
        <v>1</v>
      </c>
      <c r="B14" s="26">
        <v>2</v>
      </c>
      <c r="C14" s="65"/>
      <c r="D14" s="65"/>
      <c r="E14" s="65"/>
    </row>
    <row r="15" spans="1:5" ht="15.75" customHeight="1" x14ac:dyDescent="0.25">
      <c r="A15" s="28">
        <v>1</v>
      </c>
      <c r="B15" s="29" t="s">
        <v>129</v>
      </c>
      <c r="C15" s="105">
        <v>227300</v>
      </c>
      <c r="D15" s="105">
        <v>580.9</v>
      </c>
      <c r="E15" s="105">
        <v>227880.9</v>
      </c>
    </row>
    <row r="16" spans="1:5" ht="15" customHeight="1" x14ac:dyDescent="0.25">
      <c r="A16" s="28">
        <v>2</v>
      </c>
      <c r="B16" s="30" t="s">
        <v>130</v>
      </c>
      <c r="C16" s="103">
        <v>178673</v>
      </c>
      <c r="D16" s="103"/>
      <c r="E16" s="103">
        <v>178673</v>
      </c>
    </row>
    <row r="17" spans="1:5" ht="15" customHeight="1" x14ac:dyDescent="0.25">
      <c r="A17" s="28">
        <v>3</v>
      </c>
      <c r="B17" s="30" t="s">
        <v>131</v>
      </c>
      <c r="C17" s="103">
        <v>1140</v>
      </c>
      <c r="D17" s="103"/>
      <c r="E17" s="103">
        <v>1140</v>
      </c>
    </row>
    <row r="18" spans="1:5" ht="15" customHeight="1" x14ac:dyDescent="0.25">
      <c r="A18" s="28">
        <v>4</v>
      </c>
      <c r="B18" s="30" t="s">
        <v>132</v>
      </c>
      <c r="C18" s="103">
        <v>240</v>
      </c>
      <c r="D18" s="103"/>
      <c r="E18" s="103">
        <v>240</v>
      </c>
    </row>
    <row r="19" spans="1:5" ht="15" customHeight="1" x14ac:dyDescent="0.25">
      <c r="A19" s="28">
        <v>5</v>
      </c>
      <c r="B19" s="30" t="s">
        <v>133</v>
      </c>
      <c r="C19" s="103">
        <v>23300</v>
      </c>
      <c r="D19" s="103"/>
      <c r="E19" s="103">
        <v>23300</v>
      </c>
    </row>
    <row r="20" spans="1:5" ht="15" customHeight="1" x14ac:dyDescent="0.25">
      <c r="A20" s="28">
        <v>6</v>
      </c>
      <c r="B20" s="30" t="s">
        <v>134</v>
      </c>
      <c r="C20" s="103">
        <v>1500</v>
      </c>
      <c r="D20" s="71"/>
      <c r="E20" s="103">
        <v>1500</v>
      </c>
    </row>
    <row r="21" spans="1:5" ht="15" customHeight="1" x14ac:dyDescent="0.25">
      <c r="A21" s="28">
        <v>7</v>
      </c>
      <c r="B21" s="30" t="s">
        <v>135</v>
      </c>
      <c r="C21" s="103">
        <v>430</v>
      </c>
      <c r="D21" s="103"/>
      <c r="E21" s="103">
        <v>430</v>
      </c>
    </row>
    <row r="22" spans="1:5" ht="15.75" x14ac:dyDescent="0.25">
      <c r="A22" s="28">
        <v>8</v>
      </c>
      <c r="B22" s="30" t="s">
        <v>136</v>
      </c>
      <c r="C22" s="103">
        <v>22017</v>
      </c>
      <c r="D22" s="103">
        <v>580.9</v>
      </c>
      <c r="E22" s="103">
        <v>22597.9</v>
      </c>
    </row>
    <row r="23" spans="1:5" ht="15.75" x14ac:dyDescent="0.25">
      <c r="A23" s="28">
        <v>9</v>
      </c>
      <c r="B23" s="29" t="s">
        <v>322</v>
      </c>
      <c r="C23" s="105">
        <v>133037.1</v>
      </c>
      <c r="D23" s="105">
        <v>1727</v>
      </c>
      <c r="E23" s="105">
        <v>134764.1</v>
      </c>
    </row>
    <row r="24" spans="1:5" ht="15.75" x14ac:dyDescent="0.25">
      <c r="A24" s="28">
        <v>10</v>
      </c>
      <c r="B24" s="31" t="s">
        <v>137</v>
      </c>
      <c r="C24" s="105">
        <v>1530.4</v>
      </c>
      <c r="D24" s="105">
        <v>0</v>
      </c>
      <c r="E24" s="105">
        <v>1530.4</v>
      </c>
    </row>
    <row r="25" spans="1:5" ht="15" customHeight="1" x14ac:dyDescent="0.25">
      <c r="A25" s="28">
        <v>11</v>
      </c>
      <c r="B25" s="32" t="s">
        <v>138</v>
      </c>
      <c r="C25" s="103">
        <v>993.3</v>
      </c>
      <c r="D25" s="103"/>
      <c r="E25" s="103">
        <v>993.3</v>
      </c>
    </row>
    <row r="26" spans="1:5" ht="15" customHeight="1" x14ac:dyDescent="0.25">
      <c r="A26" s="28">
        <v>12</v>
      </c>
      <c r="B26" s="32" t="s">
        <v>139</v>
      </c>
      <c r="C26" s="103">
        <v>537.1</v>
      </c>
      <c r="D26" s="103"/>
      <c r="E26" s="103">
        <v>537.1</v>
      </c>
    </row>
    <row r="27" spans="1:5" ht="15.75" customHeight="1" x14ac:dyDescent="0.25">
      <c r="A27" s="28">
        <v>13</v>
      </c>
      <c r="B27" s="29" t="s">
        <v>321</v>
      </c>
      <c r="C27" s="105">
        <v>131506.70000000001</v>
      </c>
      <c r="D27" s="105">
        <v>1403</v>
      </c>
      <c r="E27" s="105">
        <v>132909.70000000001</v>
      </c>
    </row>
    <row r="28" spans="1:5" ht="33.75" customHeight="1" x14ac:dyDescent="0.25">
      <c r="A28" s="28">
        <v>14</v>
      </c>
      <c r="B28" s="30" t="s">
        <v>178</v>
      </c>
      <c r="C28" s="106">
        <v>20104</v>
      </c>
      <c r="D28" s="106">
        <v>0</v>
      </c>
      <c r="E28" s="106">
        <v>20104</v>
      </c>
    </row>
    <row r="29" spans="1:5" ht="15.75" x14ac:dyDescent="0.25">
      <c r="A29" s="28">
        <v>15</v>
      </c>
      <c r="B29" s="15" t="s">
        <v>140</v>
      </c>
      <c r="C29" s="103">
        <v>2</v>
      </c>
      <c r="D29" s="103"/>
      <c r="E29" s="103">
        <v>2</v>
      </c>
    </row>
    <row r="30" spans="1:5" ht="15.75" customHeight="1" x14ac:dyDescent="0.25">
      <c r="A30" s="28">
        <v>16</v>
      </c>
      <c r="B30" s="15" t="s">
        <v>141</v>
      </c>
      <c r="C30" s="103">
        <v>55.1</v>
      </c>
      <c r="D30" s="103"/>
      <c r="E30" s="103">
        <v>55.1</v>
      </c>
    </row>
    <row r="31" spans="1:5" ht="15.75" customHeight="1" x14ac:dyDescent="0.25">
      <c r="A31" s="28">
        <v>17</v>
      </c>
      <c r="B31" s="15" t="s">
        <v>142</v>
      </c>
      <c r="C31" s="103">
        <v>35.6</v>
      </c>
      <c r="D31" s="103"/>
      <c r="E31" s="103">
        <v>35.6</v>
      </c>
    </row>
    <row r="32" spans="1:5" ht="15.75" customHeight="1" x14ac:dyDescent="0.25">
      <c r="A32" s="28">
        <v>18</v>
      </c>
      <c r="B32" s="15" t="s">
        <v>143</v>
      </c>
      <c r="C32" s="103">
        <v>230</v>
      </c>
      <c r="D32" s="103"/>
      <c r="E32" s="103">
        <v>230</v>
      </c>
    </row>
    <row r="33" spans="1:5" ht="15.75" customHeight="1" x14ac:dyDescent="0.25">
      <c r="A33" s="28">
        <v>19</v>
      </c>
      <c r="B33" s="15" t="s">
        <v>144</v>
      </c>
      <c r="C33" s="103">
        <v>109.7</v>
      </c>
      <c r="D33" s="103"/>
      <c r="E33" s="103">
        <v>109.7</v>
      </c>
    </row>
    <row r="34" spans="1:5" ht="15.75" customHeight="1" x14ac:dyDescent="0.25">
      <c r="A34" s="28">
        <v>20</v>
      </c>
      <c r="B34" s="15" t="s">
        <v>145</v>
      </c>
      <c r="C34" s="103">
        <v>274.39999999999998</v>
      </c>
      <c r="D34" s="103"/>
      <c r="E34" s="103">
        <v>274.39999999999998</v>
      </c>
    </row>
    <row r="35" spans="1:5" ht="15.75" customHeight="1" x14ac:dyDescent="0.25">
      <c r="A35" s="28">
        <v>21</v>
      </c>
      <c r="B35" s="15" t="s">
        <v>146</v>
      </c>
      <c r="C35" s="103">
        <v>55.4</v>
      </c>
      <c r="D35" s="103"/>
      <c r="E35" s="103">
        <v>55.4</v>
      </c>
    </row>
    <row r="36" spans="1:5" ht="15.75" customHeight="1" x14ac:dyDescent="0.25">
      <c r="A36" s="28">
        <v>22</v>
      </c>
      <c r="B36" s="15" t="s">
        <v>147</v>
      </c>
      <c r="C36" s="103">
        <v>239.4</v>
      </c>
      <c r="D36" s="103"/>
      <c r="E36" s="103">
        <v>239.4</v>
      </c>
    </row>
    <row r="37" spans="1:5" ht="34.5" customHeight="1" x14ac:dyDescent="0.25">
      <c r="A37" s="28">
        <v>23</v>
      </c>
      <c r="B37" s="15" t="s">
        <v>148</v>
      </c>
      <c r="C37" s="103">
        <v>8.5</v>
      </c>
      <c r="D37" s="103"/>
      <c r="E37" s="103">
        <v>8.5</v>
      </c>
    </row>
    <row r="38" spans="1:5" ht="35.25" customHeight="1" x14ac:dyDescent="0.25">
      <c r="A38" s="28">
        <v>24</v>
      </c>
      <c r="B38" s="15" t="s">
        <v>149</v>
      </c>
      <c r="C38" s="103">
        <v>4</v>
      </c>
      <c r="D38" s="103"/>
      <c r="E38" s="103">
        <v>4</v>
      </c>
    </row>
    <row r="39" spans="1:5" ht="15.75" customHeight="1" x14ac:dyDescent="0.25">
      <c r="A39" s="28">
        <v>25</v>
      </c>
      <c r="B39" s="15" t="s">
        <v>150</v>
      </c>
      <c r="C39" s="103">
        <v>33</v>
      </c>
      <c r="D39" s="103"/>
      <c r="E39" s="103">
        <v>33</v>
      </c>
    </row>
    <row r="40" spans="1:5" ht="15.75" customHeight="1" x14ac:dyDescent="0.25">
      <c r="A40" s="28">
        <v>26</v>
      </c>
      <c r="B40" s="30" t="s">
        <v>151</v>
      </c>
      <c r="C40" s="103">
        <v>912.5</v>
      </c>
      <c r="D40" s="103"/>
      <c r="E40" s="103">
        <v>912.5</v>
      </c>
    </row>
    <row r="41" spans="1:5" ht="32.25" customHeight="1" x14ac:dyDescent="0.25">
      <c r="A41" s="28">
        <v>27</v>
      </c>
      <c r="B41" s="15" t="s">
        <v>152</v>
      </c>
      <c r="C41" s="103">
        <v>991.1</v>
      </c>
      <c r="D41" s="103"/>
      <c r="E41" s="103">
        <v>991.1</v>
      </c>
    </row>
    <row r="42" spans="1:5" ht="15.75" customHeight="1" x14ac:dyDescent="0.25">
      <c r="A42" s="28">
        <v>28</v>
      </c>
      <c r="B42" s="15" t="s">
        <v>153</v>
      </c>
      <c r="C42" s="103">
        <v>4902.8</v>
      </c>
      <c r="D42" s="103"/>
      <c r="E42" s="103">
        <v>4902.8</v>
      </c>
    </row>
    <row r="43" spans="1:5" ht="15.75" customHeight="1" x14ac:dyDescent="0.25">
      <c r="A43" s="28">
        <v>29</v>
      </c>
      <c r="B43" s="15" t="s">
        <v>154</v>
      </c>
      <c r="C43" s="103">
        <v>7464.2</v>
      </c>
      <c r="D43" s="103"/>
      <c r="E43" s="103">
        <v>7464.2</v>
      </c>
    </row>
    <row r="44" spans="1:5" ht="15.75" customHeight="1" x14ac:dyDescent="0.25">
      <c r="A44" s="28">
        <v>30</v>
      </c>
      <c r="B44" s="15" t="s">
        <v>155</v>
      </c>
      <c r="C44" s="103">
        <v>3348.2</v>
      </c>
      <c r="D44" s="103"/>
      <c r="E44" s="103">
        <v>3348.2</v>
      </c>
    </row>
    <row r="45" spans="1:5" ht="15.75" customHeight="1" x14ac:dyDescent="0.25">
      <c r="A45" s="28">
        <v>31</v>
      </c>
      <c r="B45" s="15" t="s">
        <v>156</v>
      </c>
      <c r="C45" s="103">
        <v>871.8</v>
      </c>
      <c r="D45" s="103"/>
      <c r="E45" s="103">
        <v>871.8</v>
      </c>
    </row>
    <row r="46" spans="1:5" ht="15.75" customHeight="1" x14ac:dyDescent="0.25">
      <c r="A46" s="28">
        <v>32</v>
      </c>
      <c r="B46" s="15" t="s">
        <v>157</v>
      </c>
      <c r="C46" s="103">
        <v>566.29999999999995</v>
      </c>
      <c r="D46" s="103"/>
      <c r="E46" s="103">
        <v>566.29999999999995</v>
      </c>
    </row>
    <row r="47" spans="1:5" ht="30.75" customHeight="1" x14ac:dyDescent="0.25">
      <c r="A47" s="28">
        <v>33</v>
      </c>
      <c r="B47" s="30" t="s">
        <v>317</v>
      </c>
      <c r="C47" s="106">
        <v>2580</v>
      </c>
      <c r="D47" s="106">
        <v>1300</v>
      </c>
      <c r="E47" s="106">
        <v>3880</v>
      </c>
    </row>
    <row r="48" spans="1:5" ht="18" customHeight="1" x14ac:dyDescent="0.25">
      <c r="A48" s="28">
        <v>34</v>
      </c>
      <c r="B48" s="32" t="s">
        <v>158</v>
      </c>
      <c r="C48" s="103">
        <v>1580</v>
      </c>
      <c r="D48" s="103"/>
      <c r="E48" s="103">
        <v>1580</v>
      </c>
    </row>
    <row r="49" spans="1:5" ht="30.75" customHeight="1" x14ac:dyDescent="0.25">
      <c r="A49" s="28">
        <v>35</v>
      </c>
      <c r="B49" s="30" t="s">
        <v>159</v>
      </c>
      <c r="C49" s="103">
        <v>1000</v>
      </c>
      <c r="D49" s="103"/>
      <c r="E49" s="103">
        <v>1000</v>
      </c>
    </row>
    <row r="50" spans="1:5" ht="16.5" customHeight="1" x14ac:dyDescent="0.25">
      <c r="A50" s="28">
        <v>36</v>
      </c>
      <c r="B50" s="29" t="s">
        <v>316</v>
      </c>
      <c r="C50" s="103"/>
      <c r="D50" s="103">
        <v>1300</v>
      </c>
      <c r="E50" s="103">
        <v>1300</v>
      </c>
    </row>
    <row r="51" spans="1:5" ht="15" customHeight="1" x14ac:dyDescent="0.25">
      <c r="A51" s="28">
        <v>37</v>
      </c>
      <c r="B51" s="30" t="s">
        <v>160</v>
      </c>
      <c r="C51" s="103">
        <v>101832</v>
      </c>
      <c r="D51" s="103">
        <v>103</v>
      </c>
      <c r="E51" s="103">
        <v>101935</v>
      </c>
    </row>
    <row r="52" spans="1:5" ht="15" customHeight="1" x14ac:dyDescent="0.25">
      <c r="A52" s="28">
        <v>38</v>
      </c>
      <c r="B52" s="30" t="s">
        <v>318</v>
      </c>
      <c r="C52" s="106">
        <v>6931.7</v>
      </c>
      <c r="D52" s="106">
        <v>0</v>
      </c>
      <c r="E52" s="106">
        <v>6931.7</v>
      </c>
    </row>
    <row r="53" spans="1:5" ht="15" customHeight="1" x14ac:dyDescent="0.25">
      <c r="A53" s="28">
        <v>39</v>
      </c>
      <c r="B53" s="30" t="s">
        <v>161</v>
      </c>
      <c r="C53" s="103">
        <v>2100.6999999999998</v>
      </c>
      <c r="D53" s="103"/>
      <c r="E53" s="103">
        <v>2100.6999999999998</v>
      </c>
    </row>
    <row r="54" spans="1:5" ht="15" customHeight="1" x14ac:dyDescent="0.25">
      <c r="A54" s="28">
        <v>40</v>
      </c>
      <c r="B54" s="30" t="s">
        <v>162</v>
      </c>
      <c r="C54" s="103">
        <v>1908</v>
      </c>
      <c r="D54" s="103"/>
      <c r="E54" s="103">
        <v>1908</v>
      </c>
    </row>
    <row r="55" spans="1:5" ht="15" customHeight="1" x14ac:dyDescent="0.25">
      <c r="A55" s="28">
        <v>41</v>
      </c>
      <c r="B55" s="30" t="s">
        <v>163</v>
      </c>
      <c r="C55" s="103">
        <v>2923</v>
      </c>
      <c r="D55" s="103"/>
      <c r="E55" s="103">
        <v>2923</v>
      </c>
    </row>
    <row r="56" spans="1:5" ht="35.25" customHeight="1" x14ac:dyDescent="0.25">
      <c r="A56" s="28">
        <v>42</v>
      </c>
      <c r="B56" s="30" t="s">
        <v>164</v>
      </c>
      <c r="C56" s="103">
        <v>59</v>
      </c>
      <c r="D56" s="103"/>
      <c r="E56" s="103">
        <v>59</v>
      </c>
    </row>
    <row r="57" spans="1:5" ht="18" customHeight="1" x14ac:dyDescent="0.25">
      <c r="A57" s="28">
        <v>43</v>
      </c>
      <c r="B57" s="73" t="s">
        <v>323</v>
      </c>
      <c r="C57" s="105">
        <v>0</v>
      </c>
      <c r="D57" s="105">
        <v>324</v>
      </c>
      <c r="E57" s="105">
        <v>324</v>
      </c>
    </row>
    <row r="58" spans="1:5" ht="31.5" x14ac:dyDescent="0.25">
      <c r="A58" s="28">
        <v>44</v>
      </c>
      <c r="B58" s="73" t="s">
        <v>319</v>
      </c>
      <c r="C58" s="104"/>
      <c r="D58" s="104">
        <v>324</v>
      </c>
      <c r="E58" s="104">
        <v>324</v>
      </c>
    </row>
    <row r="59" spans="1:5" ht="14.25" customHeight="1" x14ac:dyDescent="0.25">
      <c r="A59" s="28">
        <v>45</v>
      </c>
      <c r="B59" s="29" t="s">
        <v>324</v>
      </c>
      <c r="C59" s="105">
        <v>37098</v>
      </c>
      <c r="D59" s="105">
        <v>1846.4</v>
      </c>
      <c r="E59" s="105">
        <v>38944.400000000001</v>
      </c>
    </row>
    <row r="60" spans="1:5" ht="15" customHeight="1" x14ac:dyDescent="0.25">
      <c r="A60" s="28">
        <v>46</v>
      </c>
      <c r="B60" s="30" t="s">
        <v>165</v>
      </c>
      <c r="C60" s="103">
        <v>110</v>
      </c>
      <c r="D60" s="103"/>
      <c r="E60" s="103">
        <v>110</v>
      </c>
    </row>
    <row r="61" spans="1:5" ht="16.5" customHeight="1" x14ac:dyDescent="0.25">
      <c r="A61" s="28">
        <v>47</v>
      </c>
      <c r="B61" s="30" t="s">
        <v>166</v>
      </c>
      <c r="C61" s="103">
        <v>6062.6</v>
      </c>
      <c r="D61" s="71"/>
      <c r="E61" s="103">
        <v>6062.6</v>
      </c>
    </row>
    <row r="62" spans="1:5" ht="29.25" customHeight="1" x14ac:dyDescent="0.25">
      <c r="A62" s="28">
        <v>48</v>
      </c>
      <c r="B62" s="30" t="s">
        <v>167</v>
      </c>
      <c r="C62" s="103">
        <v>7100</v>
      </c>
      <c r="D62" s="103"/>
      <c r="E62" s="103">
        <v>7100</v>
      </c>
    </row>
    <row r="63" spans="1:5" ht="17.25" customHeight="1" x14ac:dyDescent="0.25">
      <c r="A63" s="28">
        <v>49</v>
      </c>
      <c r="B63" s="30" t="s">
        <v>168</v>
      </c>
      <c r="C63" s="103">
        <v>80</v>
      </c>
      <c r="D63" s="71">
        <v>51.1</v>
      </c>
      <c r="E63" s="103">
        <v>131.1</v>
      </c>
    </row>
    <row r="64" spans="1:5" ht="15.75" x14ac:dyDescent="0.25">
      <c r="A64" s="28">
        <v>50</v>
      </c>
      <c r="B64" s="30" t="s">
        <v>169</v>
      </c>
      <c r="C64" s="103">
        <v>4431.1000000000004</v>
      </c>
      <c r="D64" s="71">
        <v>472</v>
      </c>
      <c r="E64" s="103">
        <v>4903.1000000000004</v>
      </c>
    </row>
    <row r="65" spans="1:5" ht="17.25" customHeight="1" x14ac:dyDescent="0.25">
      <c r="A65" s="28">
        <v>51</v>
      </c>
      <c r="B65" s="30" t="s">
        <v>170</v>
      </c>
      <c r="C65" s="103">
        <v>3458.7000000000003</v>
      </c>
      <c r="D65" s="71">
        <v>341</v>
      </c>
      <c r="E65" s="103">
        <v>3799.7000000000003</v>
      </c>
    </row>
    <row r="66" spans="1:5" ht="34.5" customHeight="1" x14ac:dyDescent="0.25">
      <c r="A66" s="28">
        <v>52</v>
      </c>
      <c r="B66" s="30" t="s">
        <v>171</v>
      </c>
      <c r="C66" s="103">
        <v>14825.6</v>
      </c>
      <c r="D66" s="71">
        <v>718.3</v>
      </c>
      <c r="E66" s="103">
        <v>15543.9</v>
      </c>
    </row>
    <row r="67" spans="1:5" ht="16.5" customHeight="1" x14ac:dyDescent="0.25">
      <c r="A67" s="28">
        <v>53</v>
      </c>
      <c r="B67" s="30" t="s">
        <v>172</v>
      </c>
      <c r="C67" s="103">
        <v>700</v>
      </c>
      <c r="D67" s="103"/>
      <c r="E67" s="103">
        <v>700</v>
      </c>
    </row>
    <row r="68" spans="1:5" ht="16.5" customHeight="1" x14ac:dyDescent="0.25">
      <c r="A68" s="28">
        <v>54</v>
      </c>
      <c r="B68" s="30" t="s">
        <v>173</v>
      </c>
      <c r="C68" s="103">
        <v>10</v>
      </c>
      <c r="D68" s="71">
        <v>264</v>
      </c>
      <c r="E68" s="103">
        <v>274</v>
      </c>
    </row>
    <row r="69" spans="1:5" ht="15.75" x14ac:dyDescent="0.25">
      <c r="A69" s="28">
        <v>55</v>
      </c>
      <c r="B69" s="30" t="s">
        <v>174</v>
      </c>
      <c r="C69" s="103">
        <v>320</v>
      </c>
      <c r="D69" s="103"/>
      <c r="E69" s="103">
        <v>320</v>
      </c>
    </row>
    <row r="70" spans="1:5" ht="31.5" x14ac:dyDescent="0.25">
      <c r="A70" s="28">
        <v>56</v>
      </c>
      <c r="B70" s="29" t="s">
        <v>325</v>
      </c>
      <c r="C70" s="105">
        <v>1800</v>
      </c>
      <c r="D70" s="105">
        <v>0</v>
      </c>
      <c r="E70" s="105">
        <v>1800</v>
      </c>
    </row>
    <row r="71" spans="1:5" ht="15.75" x14ac:dyDescent="0.25">
      <c r="A71" s="28">
        <v>57</v>
      </c>
      <c r="B71" s="29" t="s">
        <v>326</v>
      </c>
      <c r="C71" s="105">
        <v>1800</v>
      </c>
      <c r="D71" s="105">
        <v>0</v>
      </c>
      <c r="E71" s="105">
        <v>1800</v>
      </c>
    </row>
    <row r="72" spans="1:5" ht="15" customHeight="1" x14ac:dyDescent="0.25">
      <c r="A72" s="28">
        <v>58</v>
      </c>
      <c r="B72" s="30" t="s">
        <v>175</v>
      </c>
      <c r="C72" s="103">
        <v>1500</v>
      </c>
      <c r="D72" s="103"/>
      <c r="E72" s="103">
        <v>1500</v>
      </c>
    </row>
    <row r="73" spans="1:5" ht="15" customHeight="1" x14ac:dyDescent="0.25">
      <c r="A73" s="28">
        <v>59</v>
      </c>
      <c r="B73" s="30" t="s">
        <v>176</v>
      </c>
      <c r="C73" s="103">
        <v>300</v>
      </c>
      <c r="D73" s="103"/>
      <c r="E73" s="103">
        <v>300</v>
      </c>
    </row>
    <row r="74" spans="1:5" ht="15.75" customHeight="1" x14ac:dyDescent="0.25">
      <c r="A74" s="28">
        <v>60</v>
      </c>
      <c r="B74" s="31" t="s">
        <v>341</v>
      </c>
      <c r="C74" s="105">
        <v>399235.1</v>
      </c>
      <c r="D74" s="105">
        <v>4154.3</v>
      </c>
      <c r="E74" s="105">
        <v>403389.4</v>
      </c>
    </row>
    <row r="75" spans="1:5" ht="15.75" x14ac:dyDescent="0.25">
      <c r="A75" s="28">
        <v>61</v>
      </c>
      <c r="B75" s="63" t="s">
        <v>305</v>
      </c>
      <c r="C75" s="104">
        <v>4201.3</v>
      </c>
      <c r="D75" s="104"/>
      <c r="E75" s="104">
        <v>4201.3</v>
      </c>
    </row>
    <row r="76" spans="1:5" ht="15.75" x14ac:dyDescent="0.25">
      <c r="A76" s="28">
        <v>62</v>
      </c>
      <c r="B76" s="63" t="s">
        <v>320</v>
      </c>
      <c r="C76" s="104">
        <v>403436.39999999997</v>
      </c>
      <c r="D76" s="104">
        <v>4154.3</v>
      </c>
      <c r="E76" s="104">
        <v>407590.7</v>
      </c>
    </row>
  </sheetData>
  <mergeCells count="5">
    <mergeCell ref="B8:C8"/>
    <mergeCell ref="B3:C3"/>
    <mergeCell ref="B4:C4"/>
    <mergeCell ref="B6:C6"/>
    <mergeCell ref="B7:C7"/>
  </mergeCells>
  <pageMargins left="0.9055118110236221" right="0.51181102362204722" top="0.74803149606299213" bottom="0.35433070866141736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showZeros="0" zoomScale="80" zoomScaleNormal="80" workbookViewId="0">
      <pane xSplit="2" ySplit="6" topLeftCell="C140" activePane="bottomRight" state="frozen"/>
      <selection pane="topRight" activeCell="C1" sqref="C1"/>
      <selection pane="bottomLeft" activeCell="A7" sqref="A7"/>
      <selection pane="bottomRight" activeCell="L7" sqref="L7:P154"/>
    </sheetView>
  </sheetViews>
  <sheetFormatPr defaultColWidth="10.140625" defaultRowHeight="15" x14ac:dyDescent="0.2"/>
  <cols>
    <col min="1" max="1" width="6" style="40" customWidth="1"/>
    <col min="2" max="2" width="44" style="2" customWidth="1"/>
    <col min="3" max="3" width="10.140625" style="2" customWidth="1"/>
    <col min="4" max="4" width="10.42578125" style="2" customWidth="1"/>
    <col min="5" max="5" width="10.140625" style="2" customWidth="1"/>
    <col min="6" max="6" width="9.140625" style="2" customWidth="1"/>
    <col min="7" max="7" width="10.140625" style="2" customWidth="1"/>
    <col min="8" max="9" width="10.28515625" style="2" customWidth="1"/>
    <col min="10" max="11" width="10.28515625" style="2" bestFit="1" customWidth="1"/>
    <col min="12" max="12" width="11.7109375" style="2" bestFit="1" customWidth="1"/>
    <col min="13" max="13" width="10.42578125" style="2" customWidth="1"/>
    <col min="14" max="14" width="11.7109375" style="2" bestFit="1" customWidth="1"/>
    <col min="15" max="15" width="9.140625" style="2" customWidth="1"/>
    <col min="16" max="16" width="10.5703125" style="2" bestFit="1" customWidth="1"/>
    <col min="17" max="220" width="10.140625" style="2"/>
    <col min="221" max="221" width="6" style="2" customWidth="1"/>
    <col min="222" max="222" width="44" style="2" customWidth="1"/>
    <col min="223" max="223" width="9.85546875" style="2" customWidth="1"/>
    <col min="224" max="224" width="12.42578125" style="2" customWidth="1"/>
    <col min="225" max="225" width="9.85546875" style="2" customWidth="1"/>
    <col min="226" max="226" width="8.7109375" style="2" customWidth="1"/>
    <col min="227" max="227" width="10.42578125" style="2" customWidth="1"/>
    <col min="228" max="476" width="10.140625" style="2"/>
    <col min="477" max="477" width="6" style="2" customWidth="1"/>
    <col min="478" max="478" width="44" style="2" customWidth="1"/>
    <col min="479" max="479" width="9.85546875" style="2" customWidth="1"/>
    <col min="480" max="480" width="12.42578125" style="2" customWidth="1"/>
    <col min="481" max="481" width="9.85546875" style="2" customWidth="1"/>
    <col min="482" max="482" width="8.7109375" style="2" customWidth="1"/>
    <col min="483" max="483" width="10.42578125" style="2" customWidth="1"/>
    <col min="484" max="732" width="10.140625" style="2"/>
    <col min="733" max="733" width="6" style="2" customWidth="1"/>
    <col min="734" max="734" width="44" style="2" customWidth="1"/>
    <col min="735" max="735" width="9.85546875" style="2" customWidth="1"/>
    <col min="736" max="736" width="12.42578125" style="2" customWidth="1"/>
    <col min="737" max="737" width="9.85546875" style="2" customWidth="1"/>
    <col min="738" max="738" width="8.7109375" style="2" customWidth="1"/>
    <col min="739" max="739" width="10.42578125" style="2" customWidth="1"/>
    <col min="740" max="988" width="10.140625" style="2"/>
    <col min="989" max="989" width="6" style="2" customWidth="1"/>
    <col min="990" max="990" width="44" style="2" customWidth="1"/>
    <col min="991" max="991" width="9.85546875" style="2" customWidth="1"/>
    <col min="992" max="992" width="12.42578125" style="2" customWidth="1"/>
    <col min="993" max="993" width="9.85546875" style="2" customWidth="1"/>
    <col min="994" max="994" width="8.7109375" style="2" customWidth="1"/>
    <col min="995" max="995" width="10.42578125" style="2" customWidth="1"/>
    <col min="996" max="1244" width="10.140625" style="2"/>
    <col min="1245" max="1245" width="6" style="2" customWidth="1"/>
    <col min="1246" max="1246" width="44" style="2" customWidth="1"/>
    <col min="1247" max="1247" width="9.85546875" style="2" customWidth="1"/>
    <col min="1248" max="1248" width="12.42578125" style="2" customWidth="1"/>
    <col min="1249" max="1249" width="9.85546875" style="2" customWidth="1"/>
    <col min="1250" max="1250" width="8.7109375" style="2" customWidth="1"/>
    <col min="1251" max="1251" width="10.42578125" style="2" customWidth="1"/>
    <col min="1252" max="1500" width="10.140625" style="2"/>
    <col min="1501" max="1501" width="6" style="2" customWidth="1"/>
    <col min="1502" max="1502" width="44" style="2" customWidth="1"/>
    <col min="1503" max="1503" width="9.85546875" style="2" customWidth="1"/>
    <col min="1504" max="1504" width="12.42578125" style="2" customWidth="1"/>
    <col min="1505" max="1505" width="9.85546875" style="2" customWidth="1"/>
    <col min="1506" max="1506" width="8.7109375" style="2" customWidth="1"/>
    <col min="1507" max="1507" width="10.42578125" style="2" customWidth="1"/>
    <col min="1508" max="1756" width="10.140625" style="2"/>
    <col min="1757" max="1757" width="6" style="2" customWidth="1"/>
    <col min="1758" max="1758" width="44" style="2" customWidth="1"/>
    <col min="1759" max="1759" width="9.85546875" style="2" customWidth="1"/>
    <col min="1760" max="1760" width="12.42578125" style="2" customWidth="1"/>
    <col min="1761" max="1761" width="9.85546875" style="2" customWidth="1"/>
    <col min="1762" max="1762" width="8.7109375" style="2" customWidth="1"/>
    <col min="1763" max="1763" width="10.42578125" style="2" customWidth="1"/>
    <col min="1764" max="2012" width="10.140625" style="2"/>
    <col min="2013" max="2013" width="6" style="2" customWidth="1"/>
    <col min="2014" max="2014" width="44" style="2" customWidth="1"/>
    <col min="2015" max="2015" width="9.85546875" style="2" customWidth="1"/>
    <col min="2016" max="2016" width="12.42578125" style="2" customWidth="1"/>
    <col min="2017" max="2017" width="9.85546875" style="2" customWidth="1"/>
    <col min="2018" max="2018" width="8.7109375" style="2" customWidth="1"/>
    <col min="2019" max="2019" width="10.42578125" style="2" customWidth="1"/>
    <col min="2020" max="2268" width="10.140625" style="2"/>
    <col min="2269" max="2269" width="6" style="2" customWidth="1"/>
    <col min="2270" max="2270" width="44" style="2" customWidth="1"/>
    <col min="2271" max="2271" width="9.85546875" style="2" customWidth="1"/>
    <col min="2272" max="2272" width="12.42578125" style="2" customWidth="1"/>
    <col min="2273" max="2273" width="9.85546875" style="2" customWidth="1"/>
    <col min="2274" max="2274" width="8.7109375" style="2" customWidth="1"/>
    <col min="2275" max="2275" width="10.42578125" style="2" customWidth="1"/>
    <col min="2276" max="2524" width="10.140625" style="2"/>
    <col min="2525" max="2525" width="6" style="2" customWidth="1"/>
    <col min="2526" max="2526" width="44" style="2" customWidth="1"/>
    <col min="2527" max="2527" width="9.85546875" style="2" customWidth="1"/>
    <col min="2528" max="2528" width="12.42578125" style="2" customWidth="1"/>
    <col min="2529" max="2529" width="9.85546875" style="2" customWidth="1"/>
    <col min="2530" max="2530" width="8.7109375" style="2" customWidth="1"/>
    <col min="2531" max="2531" width="10.42578125" style="2" customWidth="1"/>
    <col min="2532" max="2780" width="10.140625" style="2"/>
    <col min="2781" max="2781" width="6" style="2" customWidth="1"/>
    <col min="2782" max="2782" width="44" style="2" customWidth="1"/>
    <col min="2783" max="2783" width="9.85546875" style="2" customWidth="1"/>
    <col min="2784" max="2784" width="12.42578125" style="2" customWidth="1"/>
    <col min="2785" max="2785" width="9.85546875" style="2" customWidth="1"/>
    <col min="2786" max="2786" width="8.7109375" style="2" customWidth="1"/>
    <col min="2787" max="2787" width="10.42578125" style="2" customWidth="1"/>
    <col min="2788" max="3036" width="10.140625" style="2"/>
    <col min="3037" max="3037" width="6" style="2" customWidth="1"/>
    <col min="3038" max="3038" width="44" style="2" customWidth="1"/>
    <col min="3039" max="3039" width="9.85546875" style="2" customWidth="1"/>
    <col min="3040" max="3040" width="12.42578125" style="2" customWidth="1"/>
    <col min="3041" max="3041" width="9.85546875" style="2" customWidth="1"/>
    <col min="3042" max="3042" width="8.7109375" style="2" customWidth="1"/>
    <col min="3043" max="3043" width="10.42578125" style="2" customWidth="1"/>
    <col min="3044" max="3292" width="10.140625" style="2"/>
    <col min="3293" max="3293" width="6" style="2" customWidth="1"/>
    <col min="3294" max="3294" width="44" style="2" customWidth="1"/>
    <col min="3295" max="3295" width="9.85546875" style="2" customWidth="1"/>
    <col min="3296" max="3296" width="12.42578125" style="2" customWidth="1"/>
    <col min="3297" max="3297" width="9.85546875" style="2" customWidth="1"/>
    <col min="3298" max="3298" width="8.7109375" style="2" customWidth="1"/>
    <col min="3299" max="3299" width="10.42578125" style="2" customWidth="1"/>
    <col min="3300" max="3548" width="10.140625" style="2"/>
    <col min="3549" max="3549" width="6" style="2" customWidth="1"/>
    <col min="3550" max="3550" width="44" style="2" customWidth="1"/>
    <col min="3551" max="3551" width="9.85546875" style="2" customWidth="1"/>
    <col min="3552" max="3552" width="12.42578125" style="2" customWidth="1"/>
    <col min="3553" max="3553" width="9.85546875" style="2" customWidth="1"/>
    <col min="3554" max="3554" width="8.7109375" style="2" customWidth="1"/>
    <col min="3555" max="3555" width="10.42578125" style="2" customWidth="1"/>
    <col min="3556" max="3804" width="10.140625" style="2"/>
    <col min="3805" max="3805" width="6" style="2" customWidth="1"/>
    <col min="3806" max="3806" width="44" style="2" customWidth="1"/>
    <col min="3807" max="3807" width="9.85546875" style="2" customWidth="1"/>
    <col min="3808" max="3808" width="12.42578125" style="2" customWidth="1"/>
    <col min="3809" max="3809" width="9.85546875" style="2" customWidth="1"/>
    <col min="3810" max="3810" width="8.7109375" style="2" customWidth="1"/>
    <col min="3811" max="3811" width="10.42578125" style="2" customWidth="1"/>
    <col min="3812" max="4060" width="10.140625" style="2"/>
    <col min="4061" max="4061" width="6" style="2" customWidth="1"/>
    <col min="4062" max="4062" width="44" style="2" customWidth="1"/>
    <col min="4063" max="4063" width="9.85546875" style="2" customWidth="1"/>
    <col min="4064" max="4064" width="12.42578125" style="2" customWidth="1"/>
    <col min="4065" max="4065" width="9.85546875" style="2" customWidth="1"/>
    <col min="4066" max="4066" width="8.7109375" style="2" customWidth="1"/>
    <col min="4067" max="4067" width="10.42578125" style="2" customWidth="1"/>
    <col min="4068" max="4316" width="10.140625" style="2"/>
    <col min="4317" max="4317" width="6" style="2" customWidth="1"/>
    <col min="4318" max="4318" width="44" style="2" customWidth="1"/>
    <col min="4319" max="4319" width="9.85546875" style="2" customWidth="1"/>
    <col min="4320" max="4320" width="12.42578125" style="2" customWidth="1"/>
    <col min="4321" max="4321" width="9.85546875" style="2" customWidth="1"/>
    <col min="4322" max="4322" width="8.7109375" style="2" customWidth="1"/>
    <col min="4323" max="4323" width="10.42578125" style="2" customWidth="1"/>
    <col min="4324" max="4572" width="10.140625" style="2"/>
    <col min="4573" max="4573" width="6" style="2" customWidth="1"/>
    <col min="4574" max="4574" width="44" style="2" customWidth="1"/>
    <col min="4575" max="4575" width="9.85546875" style="2" customWidth="1"/>
    <col min="4576" max="4576" width="12.42578125" style="2" customWidth="1"/>
    <col min="4577" max="4577" width="9.85546875" style="2" customWidth="1"/>
    <col min="4578" max="4578" width="8.7109375" style="2" customWidth="1"/>
    <col min="4579" max="4579" width="10.42578125" style="2" customWidth="1"/>
    <col min="4580" max="4828" width="10.140625" style="2"/>
    <col min="4829" max="4829" width="6" style="2" customWidth="1"/>
    <col min="4830" max="4830" width="44" style="2" customWidth="1"/>
    <col min="4831" max="4831" width="9.85546875" style="2" customWidth="1"/>
    <col min="4832" max="4832" width="12.42578125" style="2" customWidth="1"/>
    <col min="4833" max="4833" width="9.85546875" style="2" customWidth="1"/>
    <col min="4834" max="4834" width="8.7109375" style="2" customWidth="1"/>
    <col min="4835" max="4835" width="10.42578125" style="2" customWidth="1"/>
    <col min="4836" max="5084" width="10.140625" style="2"/>
    <col min="5085" max="5085" width="6" style="2" customWidth="1"/>
    <col min="5086" max="5086" width="44" style="2" customWidth="1"/>
    <col min="5087" max="5087" width="9.85546875" style="2" customWidth="1"/>
    <col min="5088" max="5088" width="12.42578125" style="2" customWidth="1"/>
    <col min="5089" max="5089" width="9.85546875" style="2" customWidth="1"/>
    <col min="5090" max="5090" width="8.7109375" style="2" customWidth="1"/>
    <col min="5091" max="5091" width="10.42578125" style="2" customWidth="1"/>
    <col min="5092" max="5340" width="10.140625" style="2"/>
    <col min="5341" max="5341" width="6" style="2" customWidth="1"/>
    <col min="5342" max="5342" width="44" style="2" customWidth="1"/>
    <col min="5343" max="5343" width="9.85546875" style="2" customWidth="1"/>
    <col min="5344" max="5344" width="12.42578125" style="2" customWidth="1"/>
    <col min="5345" max="5345" width="9.85546875" style="2" customWidth="1"/>
    <col min="5346" max="5346" width="8.7109375" style="2" customWidth="1"/>
    <col min="5347" max="5347" width="10.42578125" style="2" customWidth="1"/>
    <col min="5348" max="5596" width="10.140625" style="2"/>
    <col min="5597" max="5597" width="6" style="2" customWidth="1"/>
    <col min="5598" max="5598" width="44" style="2" customWidth="1"/>
    <col min="5599" max="5599" width="9.85546875" style="2" customWidth="1"/>
    <col min="5600" max="5600" width="12.42578125" style="2" customWidth="1"/>
    <col min="5601" max="5601" width="9.85546875" style="2" customWidth="1"/>
    <col min="5602" max="5602" width="8.7109375" style="2" customWidth="1"/>
    <col min="5603" max="5603" width="10.42578125" style="2" customWidth="1"/>
    <col min="5604" max="5852" width="10.140625" style="2"/>
    <col min="5853" max="5853" width="6" style="2" customWidth="1"/>
    <col min="5854" max="5854" width="44" style="2" customWidth="1"/>
    <col min="5855" max="5855" width="9.85546875" style="2" customWidth="1"/>
    <col min="5856" max="5856" width="12.42578125" style="2" customWidth="1"/>
    <col min="5857" max="5857" width="9.85546875" style="2" customWidth="1"/>
    <col min="5858" max="5858" width="8.7109375" style="2" customWidth="1"/>
    <col min="5859" max="5859" width="10.42578125" style="2" customWidth="1"/>
    <col min="5860" max="6108" width="10.140625" style="2"/>
    <col min="6109" max="6109" width="6" style="2" customWidth="1"/>
    <col min="6110" max="6110" width="44" style="2" customWidth="1"/>
    <col min="6111" max="6111" width="9.85546875" style="2" customWidth="1"/>
    <col min="6112" max="6112" width="12.42578125" style="2" customWidth="1"/>
    <col min="6113" max="6113" width="9.85546875" style="2" customWidth="1"/>
    <col min="6114" max="6114" width="8.7109375" style="2" customWidth="1"/>
    <col min="6115" max="6115" width="10.42578125" style="2" customWidth="1"/>
    <col min="6116" max="6364" width="10.140625" style="2"/>
    <col min="6365" max="6365" width="6" style="2" customWidth="1"/>
    <col min="6366" max="6366" width="44" style="2" customWidth="1"/>
    <col min="6367" max="6367" width="9.85546875" style="2" customWidth="1"/>
    <col min="6368" max="6368" width="12.42578125" style="2" customWidth="1"/>
    <col min="6369" max="6369" width="9.85546875" style="2" customWidth="1"/>
    <col min="6370" max="6370" width="8.7109375" style="2" customWidth="1"/>
    <col min="6371" max="6371" width="10.42578125" style="2" customWidth="1"/>
    <col min="6372" max="6620" width="10.140625" style="2"/>
    <col min="6621" max="6621" width="6" style="2" customWidth="1"/>
    <col min="6622" max="6622" width="44" style="2" customWidth="1"/>
    <col min="6623" max="6623" width="9.85546875" style="2" customWidth="1"/>
    <col min="6624" max="6624" width="12.42578125" style="2" customWidth="1"/>
    <col min="6625" max="6625" width="9.85546875" style="2" customWidth="1"/>
    <col min="6626" max="6626" width="8.7109375" style="2" customWidth="1"/>
    <col min="6627" max="6627" width="10.42578125" style="2" customWidth="1"/>
    <col min="6628" max="6876" width="10.140625" style="2"/>
    <col min="6877" max="6877" width="6" style="2" customWidth="1"/>
    <col min="6878" max="6878" width="44" style="2" customWidth="1"/>
    <col min="6879" max="6879" width="9.85546875" style="2" customWidth="1"/>
    <col min="6880" max="6880" width="12.42578125" style="2" customWidth="1"/>
    <col min="6881" max="6881" width="9.85546875" style="2" customWidth="1"/>
    <col min="6882" max="6882" width="8.7109375" style="2" customWidth="1"/>
    <col min="6883" max="6883" width="10.42578125" style="2" customWidth="1"/>
    <col min="6884" max="7132" width="10.140625" style="2"/>
    <col min="7133" max="7133" width="6" style="2" customWidth="1"/>
    <col min="7134" max="7134" width="44" style="2" customWidth="1"/>
    <col min="7135" max="7135" width="9.85546875" style="2" customWidth="1"/>
    <col min="7136" max="7136" width="12.42578125" style="2" customWidth="1"/>
    <col min="7137" max="7137" width="9.85546875" style="2" customWidth="1"/>
    <col min="7138" max="7138" width="8.7109375" style="2" customWidth="1"/>
    <col min="7139" max="7139" width="10.42578125" style="2" customWidth="1"/>
    <col min="7140" max="7388" width="10.140625" style="2"/>
    <col min="7389" max="7389" width="6" style="2" customWidth="1"/>
    <col min="7390" max="7390" width="44" style="2" customWidth="1"/>
    <col min="7391" max="7391" width="9.85546875" style="2" customWidth="1"/>
    <col min="7392" max="7392" width="12.42578125" style="2" customWidth="1"/>
    <col min="7393" max="7393" width="9.85546875" style="2" customWidth="1"/>
    <col min="7394" max="7394" width="8.7109375" style="2" customWidth="1"/>
    <col min="7395" max="7395" width="10.42578125" style="2" customWidth="1"/>
    <col min="7396" max="7644" width="10.140625" style="2"/>
    <col min="7645" max="7645" width="6" style="2" customWidth="1"/>
    <col min="7646" max="7646" width="44" style="2" customWidth="1"/>
    <col min="7647" max="7647" width="9.85546875" style="2" customWidth="1"/>
    <col min="7648" max="7648" width="12.42578125" style="2" customWidth="1"/>
    <col min="7649" max="7649" width="9.85546875" style="2" customWidth="1"/>
    <col min="7650" max="7650" width="8.7109375" style="2" customWidth="1"/>
    <col min="7651" max="7651" width="10.42578125" style="2" customWidth="1"/>
    <col min="7652" max="7900" width="10.140625" style="2"/>
    <col min="7901" max="7901" width="6" style="2" customWidth="1"/>
    <col min="7902" max="7902" width="44" style="2" customWidth="1"/>
    <col min="7903" max="7903" width="9.85546875" style="2" customWidth="1"/>
    <col min="7904" max="7904" width="12.42578125" style="2" customWidth="1"/>
    <col min="7905" max="7905" width="9.85546875" style="2" customWidth="1"/>
    <col min="7906" max="7906" width="8.7109375" style="2" customWidth="1"/>
    <col min="7907" max="7907" width="10.42578125" style="2" customWidth="1"/>
    <col min="7908" max="8156" width="10.140625" style="2"/>
    <col min="8157" max="8157" width="6" style="2" customWidth="1"/>
    <col min="8158" max="8158" width="44" style="2" customWidth="1"/>
    <col min="8159" max="8159" width="9.85546875" style="2" customWidth="1"/>
    <col min="8160" max="8160" width="12.42578125" style="2" customWidth="1"/>
    <col min="8161" max="8161" width="9.85546875" style="2" customWidth="1"/>
    <col min="8162" max="8162" width="8.7109375" style="2" customWidth="1"/>
    <col min="8163" max="8163" width="10.42578125" style="2" customWidth="1"/>
    <col min="8164" max="8412" width="10.140625" style="2"/>
    <col min="8413" max="8413" width="6" style="2" customWidth="1"/>
    <col min="8414" max="8414" width="44" style="2" customWidth="1"/>
    <col min="8415" max="8415" width="9.85546875" style="2" customWidth="1"/>
    <col min="8416" max="8416" width="12.42578125" style="2" customWidth="1"/>
    <col min="8417" max="8417" width="9.85546875" style="2" customWidth="1"/>
    <col min="8418" max="8418" width="8.7109375" style="2" customWidth="1"/>
    <col min="8419" max="8419" width="10.42578125" style="2" customWidth="1"/>
    <col min="8420" max="8668" width="10.140625" style="2"/>
    <col min="8669" max="8669" width="6" style="2" customWidth="1"/>
    <col min="8670" max="8670" width="44" style="2" customWidth="1"/>
    <col min="8671" max="8671" width="9.85546875" style="2" customWidth="1"/>
    <col min="8672" max="8672" width="12.42578125" style="2" customWidth="1"/>
    <col min="8673" max="8673" width="9.85546875" style="2" customWidth="1"/>
    <col min="8674" max="8674" width="8.7109375" style="2" customWidth="1"/>
    <col min="8675" max="8675" width="10.42578125" style="2" customWidth="1"/>
    <col min="8676" max="8924" width="10.140625" style="2"/>
    <col min="8925" max="8925" width="6" style="2" customWidth="1"/>
    <col min="8926" max="8926" width="44" style="2" customWidth="1"/>
    <col min="8927" max="8927" width="9.85546875" style="2" customWidth="1"/>
    <col min="8928" max="8928" width="12.42578125" style="2" customWidth="1"/>
    <col min="8929" max="8929" width="9.85546875" style="2" customWidth="1"/>
    <col min="8930" max="8930" width="8.7109375" style="2" customWidth="1"/>
    <col min="8931" max="8931" width="10.42578125" style="2" customWidth="1"/>
    <col min="8932" max="9180" width="10.140625" style="2"/>
    <col min="9181" max="9181" width="6" style="2" customWidth="1"/>
    <col min="9182" max="9182" width="44" style="2" customWidth="1"/>
    <col min="9183" max="9183" width="9.85546875" style="2" customWidth="1"/>
    <col min="9184" max="9184" width="12.42578125" style="2" customWidth="1"/>
    <col min="9185" max="9185" width="9.85546875" style="2" customWidth="1"/>
    <col min="9186" max="9186" width="8.7109375" style="2" customWidth="1"/>
    <col min="9187" max="9187" width="10.42578125" style="2" customWidth="1"/>
    <col min="9188" max="9436" width="10.140625" style="2"/>
    <col min="9437" max="9437" width="6" style="2" customWidth="1"/>
    <col min="9438" max="9438" width="44" style="2" customWidth="1"/>
    <col min="9439" max="9439" width="9.85546875" style="2" customWidth="1"/>
    <col min="9440" max="9440" width="12.42578125" style="2" customWidth="1"/>
    <col min="9441" max="9441" width="9.85546875" style="2" customWidth="1"/>
    <col min="9442" max="9442" width="8.7109375" style="2" customWidth="1"/>
    <col min="9443" max="9443" width="10.42578125" style="2" customWidth="1"/>
    <col min="9444" max="9692" width="10.140625" style="2"/>
    <col min="9693" max="9693" width="6" style="2" customWidth="1"/>
    <col min="9694" max="9694" width="44" style="2" customWidth="1"/>
    <col min="9695" max="9695" width="9.85546875" style="2" customWidth="1"/>
    <col min="9696" max="9696" width="12.42578125" style="2" customWidth="1"/>
    <col min="9697" max="9697" width="9.85546875" style="2" customWidth="1"/>
    <col min="9698" max="9698" width="8.7109375" style="2" customWidth="1"/>
    <col min="9699" max="9699" width="10.42578125" style="2" customWidth="1"/>
    <col min="9700" max="9948" width="10.140625" style="2"/>
    <col min="9949" max="9949" width="6" style="2" customWidth="1"/>
    <col min="9950" max="9950" width="44" style="2" customWidth="1"/>
    <col min="9951" max="9951" width="9.85546875" style="2" customWidth="1"/>
    <col min="9952" max="9952" width="12.42578125" style="2" customWidth="1"/>
    <col min="9953" max="9953" width="9.85546875" style="2" customWidth="1"/>
    <col min="9954" max="9954" width="8.7109375" style="2" customWidth="1"/>
    <col min="9955" max="9955" width="10.42578125" style="2" customWidth="1"/>
    <col min="9956" max="10204" width="10.140625" style="2"/>
    <col min="10205" max="10205" width="6" style="2" customWidth="1"/>
    <col min="10206" max="10206" width="44" style="2" customWidth="1"/>
    <col min="10207" max="10207" width="9.85546875" style="2" customWidth="1"/>
    <col min="10208" max="10208" width="12.42578125" style="2" customWidth="1"/>
    <col min="10209" max="10209" width="9.85546875" style="2" customWidth="1"/>
    <col min="10210" max="10210" width="8.7109375" style="2" customWidth="1"/>
    <col min="10211" max="10211" width="10.42578125" style="2" customWidth="1"/>
    <col min="10212" max="10460" width="10.140625" style="2"/>
    <col min="10461" max="10461" width="6" style="2" customWidth="1"/>
    <col min="10462" max="10462" width="44" style="2" customWidth="1"/>
    <col min="10463" max="10463" width="9.85546875" style="2" customWidth="1"/>
    <col min="10464" max="10464" width="12.42578125" style="2" customWidth="1"/>
    <col min="10465" max="10465" width="9.85546875" style="2" customWidth="1"/>
    <col min="10466" max="10466" width="8.7109375" style="2" customWidth="1"/>
    <col min="10467" max="10467" width="10.42578125" style="2" customWidth="1"/>
    <col min="10468" max="10716" width="10.140625" style="2"/>
    <col min="10717" max="10717" width="6" style="2" customWidth="1"/>
    <col min="10718" max="10718" width="44" style="2" customWidth="1"/>
    <col min="10719" max="10719" width="9.85546875" style="2" customWidth="1"/>
    <col min="10720" max="10720" width="12.42578125" style="2" customWidth="1"/>
    <col min="10721" max="10721" width="9.85546875" style="2" customWidth="1"/>
    <col min="10722" max="10722" width="8.7109375" style="2" customWidth="1"/>
    <col min="10723" max="10723" width="10.42578125" style="2" customWidth="1"/>
    <col min="10724" max="10972" width="10.140625" style="2"/>
    <col min="10973" max="10973" width="6" style="2" customWidth="1"/>
    <col min="10974" max="10974" width="44" style="2" customWidth="1"/>
    <col min="10975" max="10975" width="9.85546875" style="2" customWidth="1"/>
    <col min="10976" max="10976" width="12.42578125" style="2" customWidth="1"/>
    <col min="10977" max="10977" width="9.85546875" style="2" customWidth="1"/>
    <col min="10978" max="10978" width="8.7109375" style="2" customWidth="1"/>
    <col min="10979" max="10979" width="10.42578125" style="2" customWidth="1"/>
    <col min="10980" max="11228" width="10.140625" style="2"/>
    <col min="11229" max="11229" width="6" style="2" customWidth="1"/>
    <col min="11230" max="11230" width="44" style="2" customWidth="1"/>
    <col min="11231" max="11231" width="9.85546875" style="2" customWidth="1"/>
    <col min="11232" max="11232" width="12.42578125" style="2" customWidth="1"/>
    <col min="11233" max="11233" width="9.85546875" style="2" customWidth="1"/>
    <col min="11234" max="11234" width="8.7109375" style="2" customWidth="1"/>
    <col min="11235" max="11235" width="10.42578125" style="2" customWidth="1"/>
    <col min="11236" max="11484" width="10.140625" style="2"/>
    <col min="11485" max="11485" width="6" style="2" customWidth="1"/>
    <col min="11486" max="11486" width="44" style="2" customWidth="1"/>
    <col min="11487" max="11487" width="9.85546875" style="2" customWidth="1"/>
    <col min="11488" max="11488" width="12.42578125" style="2" customWidth="1"/>
    <col min="11489" max="11489" width="9.85546875" style="2" customWidth="1"/>
    <col min="11490" max="11490" width="8.7109375" style="2" customWidth="1"/>
    <col min="11491" max="11491" width="10.42578125" style="2" customWidth="1"/>
    <col min="11492" max="11740" width="10.140625" style="2"/>
    <col min="11741" max="11741" width="6" style="2" customWidth="1"/>
    <col min="11742" max="11742" width="44" style="2" customWidth="1"/>
    <col min="11743" max="11743" width="9.85546875" style="2" customWidth="1"/>
    <col min="11744" max="11744" width="12.42578125" style="2" customWidth="1"/>
    <col min="11745" max="11745" width="9.85546875" style="2" customWidth="1"/>
    <col min="11746" max="11746" width="8.7109375" style="2" customWidth="1"/>
    <col min="11747" max="11747" width="10.42578125" style="2" customWidth="1"/>
    <col min="11748" max="11996" width="10.140625" style="2"/>
    <col min="11997" max="11997" width="6" style="2" customWidth="1"/>
    <col min="11998" max="11998" width="44" style="2" customWidth="1"/>
    <col min="11999" max="11999" width="9.85546875" style="2" customWidth="1"/>
    <col min="12000" max="12000" width="12.42578125" style="2" customWidth="1"/>
    <col min="12001" max="12001" width="9.85546875" style="2" customWidth="1"/>
    <col min="12002" max="12002" width="8.7109375" style="2" customWidth="1"/>
    <col min="12003" max="12003" width="10.42578125" style="2" customWidth="1"/>
    <col min="12004" max="12252" width="10.140625" style="2"/>
    <col min="12253" max="12253" width="6" style="2" customWidth="1"/>
    <col min="12254" max="12254" width="44" style="2" customWidth="1"/>
    <col min="12255" max="12255" width="9.85546875" style="2" customWidth="1"/>
    <col min="12256" max="12256" width="12.42578125" style="2" customWidth="1"/>
    <col min="12257" max="12257" width="9.85546875" style="2" customWidth="1"/>
    <col min="12258" max="12258" width="8.7109375" style="2" customWidth="1"/>
    <col min="12259" max="12259" width="10.42578125" style="2" customWidth="1"/>
    <col min="12260" max="12508" width="10.140625" style="2"/>
    <col min="12509" max="12509" width="6" style="2" customWidth="1"/>
    <col min="12510" max="12510" width="44" style="2" customWidth="1"/>
    <col min="12511" max="12511" width="9.85546875" style="2" customWidth="1"/>
    <col min="12512" max="12512" width="12.42578125" style="2" customWidth="1"/>
    <col min="12513" max="12513" width="9.85546875" style="2" customWidth="1"/>
    <col min="12514" max="12514" width="8.7109375" style="2" customWidth="1"/>
    <col min="12515" max="12515" width="10.42578125" style="2" customWidth="1"/>
    <col min="12516" max="12764" width="10.140625" style="2"/>
    <col min="12765" max="12765" width="6" style="2" customWidth="1"/>
    <col min="12766" max="12766" width="44" style="2" customWidth="1"/>
    <col min="12767" max="12767" width="9.85546875" style="2" customWidth="1"/>
    <col min="12768" max="12768" width="12.42578125" style="2" customWidth="1"/>
    <col min="12769" max="12769" width="9.85546875" style="2" customWidth="1"/>
    <col min="12770" max="12770" width="8.7109375" style="2" customWidth="1"/>
    <col min="12771" max="12771" width="10.42578125" style="2" customWidth="1"/>
    <col min="12772" max="13020" width="10.140625" style="2"/>
    <col min="13021" max="13021" width="6" style="2" customWidth="1"/>
    <col min="13022" max="13022" width="44" style="2" customWidth="1"/>
    <col min="13023" max="13023" width="9.85546875" style="2" customWidth="1"/>
    <col min="13024" max="13024" width="12.42578125" style="2" customWidth="1"/>
    <col min="13025" max="13025" width="9.85546875" style="2" customWidth="1"/>
    <col min="13026" max="13026" width="8.7109375" style="2" customWidth="1"/>
    <col min="13027" max="13027" width="10.42578125" style="2" customWidth="1"/>
    <col min="13028" max="13276" width="10.140625" style="2"/>
    <col min="13277" max="13277" width="6" style="2" customWidth="1"/>
    <col min="13278" max="13278" width="44" style="2" customWidth="1"/>
    <col min="13279" max="13279" width="9.85546875" style="2" customWidth="1"/>
    <col min="13280" max="13280" width="12.42578125" style="2" customWidth="1"/>
    <col min="13281" max="13281" width="9.85546875" style="2" customWidth="1"/>
    <col min="13282" max="13282" width="8.7109375" style="2" customWidth="1"/>
    <col min="13283" max="13283" width="10.42578125" style="2" customWidth="1"/>
    <col min="13284" max="13532" width="10.140625" style="2"/>
    <col min="13533" max="13533" width="6" style="2" customWidth="1"/>
    <col min="13534" max="13534" width="44" style="2" customWidth="1"/>
    <col min="13535" max="13535" width="9.85546875" style="2" customWidth="1"/>
    <col min="13536" max="13536" width="12.42578125" style="2" customWidth="1"/>
    <col min="13537" max="13537" width="9.85546875" style="2" customWidth="1"/>
    <col min="13538" max="13538" width="8.7109375" style="2" customWidth="1"/>
    <col min="13539" max="13539" width="10.42578125" style="2" customWidth="1"/>
    <col min="13540" max="13788" width="10.140625" style="2"/>
    <col min="13789" max="13789" width="6" style="2" customWidth="1"/>
    <col min="13790" max="13790" width="44" style="2" customWidth="1"/>
    <col min="13791" max="13791" width="9.85546875" style="2" customWidth="1"/>
    <col min="13792" max="13792" width="12.42578125" style="2" customWidth="1"/>
    <col min="13793" max="13793" width="9.85546875" style="2" customWidth="1"/>
    <col min="13794" max="13794" width="8.7109375" style="2" customWidth="1"/>
    <col min="13795" max="13795" width="10.42578125" style="2" customWidth="1"/>
    <col min="13796" max="14044" width="10.140625" style="2"/>
    <col min="14045" max="14045" width="6" style="2" customWidth="1"/>
    <col min="14046" max="14046" width="44" style="2" customWidth="1"/>
    <col min="14047" max="14047" width="9.85546875" style="2" customWidth="1"/>
    <col min="14048" max="14048" width="12.42578125" style="2" customWidth="1"/>
    <col min="14049" max="14049" width="9.85546875" style="2" customWidth="1"/>
    <col min="14050" max="14050" width="8.7109375" style="2" customWidth="1"/>
    <col min="14051" max="14051" width="10.42578125" style="2" customWidth="1"/>
    <col min="14052" max="14300" width="10.140625" style="2"/>
    <col min="14301" max="14301" width="6" style="2" customWidth="1"/>
    <col min="14302" max="14302" width="44" style="2" customWidth="1"/>
    <col min="14303" max="14303" width="9.85546875" style="2" customWidth="1"/>
    <col min="14304" max="14304" width="12.42578125" style="2" customWidth="1"/>
    <col min="14305" max="14305" width="9.85546875" style="2" customWidth="1"/>
    <col min="14306" max="14306" width="8.7109375" style="2" customWidth="1"/>
    <col min="14307" max="14307" width="10.42578125" style="2" customWidth="1"/>
    <col min="14308" max="14556" width="10.140625" style="2"/>
    <col min="14557" max="14557" width="6" style="2" customWidth="1"/>
    <col min="14558" max="14558" width="44" style="2" customWidth="1"/>
    <col min="14559" max="14559" width="9.85546875" style="2" customWidth="1"/>
    <col min="14560" max="14560" width="12.42578125" style="2" customWidth="1"/>
    <col min="14561" max="14561" width="9.85546875" style="2" customWidth="1"/>
    <col min="14562" max="14562" width="8.7109375" style="2" customWidth="1"/>
    <col min="14563" max="14563" width="10.42578125" style="2" customWidth="1"/>
    <col min="14564" max="14812" width="10.140625" style="2"/>
    <col min="14813" max="14813" width="6" style="2" customWidth="1"/>
    <col min="14814" max="14814" width="44" style="2" customWidth="1"/>
    <col min="14815" max="14815" width="9.85546875" style="2" customWidth="1"/>
    <col min="14816" max="14816" width="12.42578125" style="2" customWidth="1"/>
    <col min="14817" max="14817" width="9.85546875" style="2" customWidth="1"/>
    <col min="14818" max="14818" width="8.7109375" style="2" customWidth="1"/>
    <col min="14819" max="14819" width="10.42578125" style="2" customWidth="1"/>
    <col min="14820" max="15068" width="10.140625" style="2"/>
    <col min="15069" max="15069" width="6" style="2" customWidth="1"/>
    <col min="15070" max="15070" width="44" style="2" customWidth="1"/>
    <col min="15071" max="15071" width="9.85546875" style="2" customWidth="1"/>
    <col min="15072" max="15072" width="12.42578125" style="2" customWidth="1"/>
    <col min="15073" max="15073" width="9.85546875" style="2" customWidth="1"/>
    <col min="15074" max="15074" width="8.7109375" style="2" customWidth="1"/>
    <col min="15075" max="15075" width="10.42578125" style="2" customWidth="1"/>
    <col min="15076" max="15324" width="10.140625" style="2"/>
    <col min="15325" max="15325" width="6" style="2" customWidth="1"/>
    <col min="15326" max="15326" width="44" style="2" customWidth="1"/>
    <col min="15327" max="15327" width="9.85546875" style="2" customWidth="1"/>
    <col min="15328" max="15328" width="12.42578125" style="2" customWidth="1"/>
    <col min="15329" max="15329" width="9.85546875" style="2" customWidth="1"/>
    <col min="15330" max="15330" width="8.7109375" style="2" customWidth="1"/>
    <col min="15331" max="15331" width="10.42578125" style="2" customWidth="1"/>
    <col min="15332" max="15580" width="10.140625" style="2"/>
    <col min="15581" max="15581" width="6" style="2" customWidth="1"/>
    <col min="15582" max="15582" width="44" style="2" customWidth="1"/>
    <col min="15583" max="15583" width="9.85546875" style="2" customWidth="1"/>
    <col min="15584" max="15584" width="12.42578125" style="2" customWidth="1"/>
    <col min="15585" max="15585" width="9.85546875" style="2" customWidth="1"/>
    <col min="15586" max="15586" width="8.7109375" style="2" customWidth="1"/>
    <col min="15587" max="15587" width="10.42578125" style="2" customWidth="1"/>
    <col min="15588" max="15836" width="10.140625" style="2"/>
    <col min="15837" max="15837" width="6" style="2" customWidth="1"/>
    <col min="15838" max="15838" width="44" style="2" customWidth="1"/>
    <col min="15839" max="15839" width="9.85546875" style="2" customWidth="1"/>
    <col min="15840" max="15840" width="12.42578125" style="2" customWidth="1"/>
    <col min="15841" max="15841" width="9.85546875" style="2" customWidth="1"/>
    <col min="15842" max="15842" width="8.7109375" style="2" customWidth="1"/>
    <col min="15843" max="15843" width="10.42578125" style="2" customWidth="1"/>
    <col min="15844" max="16092" width="10.140625" style="2"/>
    <col min="16093" max="16093" width="6" style="2" customWidth="1"/>
    <col min="16094" max="16094" width="44" style="2" customWidth="1"/>
    <col min="16095" max="16095" width="9.85546875" style="2" customWidth="1"/>
    <col min="16096" max="16096" width="12.42578125" style="2" customWidth="1"/>
    <col min="16097" max="16097" width="9.85546875" style="2" customWidth="1"/>
    <col min="16098" max="16098" width="8.7109375" style="2" customWidth="1"/>
    <col min="16099" max="16099" width="10.42578125" style="2" customWidth="1"/>
    <col min="16100" max="16384" width="10.140625" style="2"/>
  </cols>
  <sheetData>
    <row r="1" spans="1:16" ht="15.75" x14ac:dyDescent="0.25">
      <c r="A1" s="35" t="s">
        <v>179</v>
      </c>
      <c r="B1" s="1"/>
    </row>
    <row r="2" spans="1:16" ht="15.75" x14ac:dyDescent="0.25">
      <c r="A2" s="35"/>
      <c r="B2" s="1"/>
      <c r="C2" s="122" t="s">
        <v>314</v>
      </c>
      <c r="D2" s="122"/>
      <c r="E2" s="122"/>
      <c r="F2" s="122"/>
      <c r="G2" s="122"/>
      <c r="H2" s="122" t="s">
        <v>348</v>
      </c>
      <c r="I2" s="122"/>
      <c r="J2" s="122"/>
      <c r="K2" s="122"/>
      <c r="L2" s="122" t="s">
        <v>314</v>
      </c>
      <c r="M2" s="122"/>
      <c r="N2" s="122"/>
      <c r="O2" s="122"/>
      <c r="P2" s="122"/>
    </row>
    <row r="3" spans="1:16" ht="13.5" customHeight="1" x14ac:dyDescent="0.25">
      <c r="A3" s="121" t="s">
        <v>2</v>
      </c>
      <c r="B3" s="121" t="s">
        <v>180</v>
      </c>
      <c r="C3" s="121" t="s">
        <v>4</v>
      </c>
      <c r="D3" s="123" t="s">
        <v>5</v>
      </c>
      <c r="E3" s="123"/>
      <c r="F3" s="123"/>
      <c r="G3" s="121" t="s">
        <v>307</v>
      </c>
      <c r="H3" s="121" t="s">
        <v>4</v>
      </c>
      <c r="I3" s="123" t="s">
        <v>5</v>
      </c>
      <c r="J3" s="123"/>
      <c r="K3" s="123"/>
      <c r="L3" s="121" t="s">
        <v>4</v>
      </c>
      <c r="M3" s="123" t="s">
        <v>5</v>
      </c>
      <c r="N3" s="123"/>
      <c r="O3" s="123"/>
      <c r="P3" s="121" t="s">
        <v>307</v>
      </c>
    </row>
    <row r="4" spans="1:16" ht="15.75" customHeight="1" x14ac:dyDescent="0.25">
      <c r="A4" s="121"/>
      <c r="B4" s="121"/>
      <c r="C4" s="121"/>
      <c r="D4" s="121" t="s">
        <v>181</v>
      </c>
      <c r="E4" s="121"/>
      <c r="F4" s="121" t="s">
        <v>182</v>
      </c>
      <c r="G4" s="121"/>
      <c r="H4" s="121"/>
      <c r="I4" s="121" t="s">
        <v>181</v>
      </c>
      <c r="J4" s="121"/>
      <c r="K4" s="121" t="s">
        <v>182</v>
      </c>
      <c r="L4" s="121"/>
      <c r="M4" s="121" t="s">
        <v>181</v>
      </c>
      <c r="N4" s="121"/>
      <c r="O4" s="121" t="s">
        <v>182</v>
      </c>
      <c r="P4" s="121"/>
    </row>
    <row r="5" spans="1:16" ht="166.5" customHeight="1" x14ac:dyDescent="0.25">
      <c r="A5" s="121"/>
      <c r="B5" s="121"/>
      <c r="C5" s="121"/>
      <c r="D5" s="32" t="s">
        <v>183</v>
      </c>
      <c r="E5" s="32" t="s">
        <v>184</v>
      </c>
      <c r="F5" s="121"/>
      <c r="G5" s="121"/>
      <c r="H5" s="121"/>
      <c r="I5" s="32" t="s">
        <v>183</v>
      </c>
      <c r="J5" s="32" t="s">
        <v>184</v>
      </c>
      <c r="K5" s="121"/>
      <c r="L5" s="121"/>
      <c r="M5" s="32" t="s">
        <v>183</v>
      </c>
      <c r="N5" s="32" t="s">
        <v>184</v>
      </c>
      <c r="O5" s="121"/>
      <c r="P5" s="121"/>
    </row>
    <row r="6" spans="1:16" ht="15.75" x14ac:dyDescent="0.25">
      <c r="A6" s="12">
        <v>1</v>
      </c>
      <c r="B6" s="33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21.75" customHeight="1" x14ac:dyDescent="0.25">
      <c r="A7" s="36">
        <v>1</v>
      </c>
      <c r="B7" s="17" t="s">
        <v>185</v>
      </c>
      <c r="C7" s="61">
        <v>419.9</v>
      </c>
      <c r="D7" s="61">
        <v>419.9</v>
      </c>
      <c r="E7" s="61">
        <v>300.10000000000002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419.9</v>
      </c>
      <c r="M7" s="61">
        <v>419.9</v>
      </c>
      <c r="N7" s="61">
        <v>300.10000000000002</v>
      </c>
      <c r="O7" s="61">
        <v>0</v>
      </c>
      <c r="P7" s="61">
        <v>0</v>
      </c>
    </row>
    <row r="8" spans="1:16" ht="34.5" customHeight="1" x14ac:dyDescent="0.25">
      <c r="A8" s="36">
        <v>2</v>
      </c>
      <c r="B8" s="17" t="s">
        <v>186</v>
      </c>
      <c r="C8" s="62">
        <v>419.9</v>
      </c>
      <c r="D8" s="62">
        <v>419.9</v>
      </c>
      <c r="E8" s="62">
        <v>300.10000000000002</v>
      </c>
      <c r="F8" s="62">
        <v>0</v>
      </c>
      <c r="G8" s="62">
        <v>0</v>
      </c>
      <c r="H8" s="62">
        <v>0</v>
      </c>
      <c r="I8" s="62"/>
      <c r="J8" s="62"/>
      <c r="K8" s="62"/>
      <c r="L8" s="62">
        <v>419.9</v>
      </c>
      <c r="M8" s="62">
        <v>419.9</v>
      </c>
      <c r="N8" s="62">
        <v>300.10000000000002</v>
      </c>
      <c r="O8" s="62">
        <v>0</v>
      </c>
      <c r="P8" s="62">
        <v>0</v>
      </c>
    </row>
    <row r="9" spans="1:16" ht="19.5" customHeight="1" x14ac:dyDescent="0.25">
      <c r="A9" s="36">
        <v>3</v>
      </c>
      <c r="B9" s="17" t="s">
        <v>13</v>
      </c>
      <c r="C9" s="61">
        <v>39184.699999999997</v>
      </c>
      <c r="D9" s="61">
        <v>28142.400000000005</v>
      </c>
      <c r="E9" s="61">
        <v>13230.800000000001</v>
      </c>
      <c r="F9" s="61">
        <v>11042.3</v>
      </c>
      <c r="G9" s="61">
        <v>10489.1</v>
      </c>
      <c r="H9" s="61">
        <v>563.30000000000007</v>
      </c>
      <c r="I9" s="61">
        <v>-1127.8</v>
      </c>
      <c r="J9" s="61">
        <v>23.9</v>
      </c>
      <c r="K9" s="61">
        <v>1691.1</v>
      </c>
      <c r="L9" s="61">
        <v>39748</v>
      </c>
      <c r="M9" s="61">
        <v>27014.600000000006</v>
      </c>
      <c r="N9" s="61">
        <v>13254.699999999999</v>
      </c>
      <c r="O9" s="61">
        <v>12733.4</v>
      </c>
      <c r="P9" s="61">
        <v>10489.1</v>
      </c>
    </row>
    <row r="10" spans="1:16" ht="32.25" customHeight="1" x14ac:dyDescent="0.25">
      <c r="A10" s="36">
        <v>4</v>
      </c>
      <c r="B10" s="17" t="s">
        <v>187</v>
      </c>
      <c r="C10" s="61">
        <v>25</v>
      </c>
      <c r="D10" s="61">
        <v>25</v>
      </c>
      <c r="E10" s="61">
        <v>0</v>
      </c>
      <c r="F10" s="61">
        <v>0</v>
      </c>
      <c r="G10" s="61">
        <v>0</v>
      </c>
      <c r="H10" s="61">
        <v>0</v>
      </c>
      <c r="I10" s="61"/>
      <c r="J10" s="61"/>
      <c r="K10" s="61"/>
      <c r="L10" s="61">
        <v>25</v>
      </c>
      <c r="M10" s="61">
        <v>25</v>
      </c>
      <c r="N10" s="61">
        <v>0</v>
      </c>
      <c r="O10" s="61">
        <v>0</v>
      </c>
      <c r="P10" s="61">
        <v>0</v>
      </c>
    </row>
    <row r="11" spans="1:16" ht="18" customHeight="1" x14ac:dyDescent="0.25">
      <c r="A11" s="36">
        <v>5</v>
      </c>
      <c r="B11" s="17" t="s">
        <v>188</v>
      </c>
      <c r="C11" s="61">
        <v>37738</v>
      </c>
      <c r="D11" s="61">
        <v>27078.500000000004</v>
      </c>
      <c r="E11" s="61">
        <v>13225.000000000002</v>
      </c>
      <c r="F11" s="61">
        <v>10659.5</v>
      </c>
      <c r="G11" s="61">
        <v>10472.5</v>
      </c>
      <c r="H11" s="61">
        <v>-736.69999999999993</v>
      </c>
      <c r="I11" s="61">
        <v>-1062.0999999999999</v>
      </c>
      <c r="J11" s="61">
        <v>23.9</v>
      </c>
      <c r="K11" s="61">
        <v>325.39999999999998</v>
      </c>
      <c r="L11" s="61">
        <v>37001.300000000003</v>
      </c>
      <c r="M11" s="61">
        <v>26016.400000000005</v>
      </c>
      <c r="N11" s="61">
        <v>13248.9</v>
      </c>
      <c r="O11" s="61">
        <v>10984.9</v>
      </c>
      <c r="P11" s="61">
        <v>10472.5</v>
      </c>
    </row>
    <row r="12" spans="1:16" ht="15.75" x14ac:dyDescent="0.25">
      <c r="A12" s="36">
        <v>6</v>
      </c>
      <c r="B12" s="33" t="s">
        <v>5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1">
        <v>0</v>
      </c>
      <c r="I12" s="61">
        <v>0</v>
      </c>
      <c r="J12" s="61">
        <v>0</v>
      </c>
      <c r="K12" s="61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</row>
    <row r="13" spans="1:16" ht="34.5" customHeight="1" x14ac:dyDescent="0.25">
      <c r="A13" s="36">
        <v>7</v>
      </c>
      <c r="B13" s="15" t="s">
        <v>189</v>
      </c>
      <c r="C13" s="62">
        <v>743.1</v>
      </c>
      <c r="D13" s="62">
        <v>743.1</v>
      </c>
      <c r="E13" s="62">
        <v>248.1</v>
      </c>
      <c r="F13" s="62">
        <v>0</v>
      </c>
      <c r="G13" s="62">
        <v>0</v>
      </c>
      <c r="H13" s="62">
        <v>0</v>
      </c>
      <c r="I13" s="62"/>
      <c r="J13" s="62"/>
      <c r="K13" s="62"/>
      <c r="L13" s="62">
        <v>743.1</v>
      </c>
      <c r="M13" s="62">
        <v>743.1</v>
      </c>
      <c r="N13" s="62">
        <v>248.1</v>
      </c>
      <c r="O13" s="62">
        <v>0</v>
      </c>
      <c r="P13" s="62">
        <v>0</v>
      </c>
    </row>
    <row r="14" spans="1:16" ht="33.75" customHeight="1" x14ac:dyDescent="0.25">
      <c r="A14" s="36">
        <v>8</v>
      </c>
      <c r="B14" s="15" t="s">
        <v>190</v>
      </c>
      <c r="C14" s="62">
        <v>287.60000000000002</v>
      </c>
      <c r="D14" s="62">
        <v>287.60000000000002</v>
      </c>
      <c r="E14" s="62">
        <v>197.1</v>
      </c>
      <c r="F14" s="62">
        <v>0</v>
      </c>
      <c r="G14" s="62">
        <v>0</v>
      </c>
      <c r="H14" s="62">
        <v>0</v>
      </c>
      <c r="I14" s="62"/>
      <c r="J14" s="62"/>
      <c r="K14" s="62"/>
      <c r="L14" s="62">
        <v>287.60000000000002</v>
      </c>
      <c r="M14" s="62">
        <v>287.60000000000002</v>
      </c>
      <c r="N14" s="62">
        <v>197.1</v>
      </c>
      <c r="O14" s="62">
        <v>0</v>
      </c>
      <c r="P14" s="62">
        <v>0</v>
      </c>
    </row>
    <row r="15" spans="1:16" ht="50.25" customHeight="1" x14ac:dyDescent="0.25">
      <c r="A15" s="36">
        <v>9</v>
      </c>
      <c r="B15" s="15" t="s">
        <v>191</v>
      </c>
      <c r="C15" s="62">
        <v>34025.9</v>
      </c>
      <c r="D15" s="62">
        <v>23382.400000000001</v>
      </c>
      <c r="E15" s="62">
        <v>11206.2</v>
      </c>
      <c r="F15" s="62">
        <v>10643.5</v>
      </c>
      <c r="G15" s="62">
        <v>10472.5</v>
      </c>
      <c r="H15" s="62">
        <v>-736.69999999999993</v>
      </c>
      <c r="I15" s="62">
        <v>-1062.0999999999999</v>
      </c>
      <c r="J15" s="62">
        <v>23.9</v>
      </c>
      <c r="K15" s="62">
        <v>325.39999999999998</v>
      </c>
      <c r="L15" s="62">
        <v>33289.200000000004</v>
      </c>
      <c r="M15" s="62">
        <v>22320.300000000003</v>
      </c>
      <c r="N15" s="62">
        <v>11230.1</v>
      </c>
      <c r="O15" s="62">
        <v>10968.9</v>
      </c>
      <c r="P15" s="62">
        <v>10472.5</v>
      </c>
    </row>
    <row r="16" spans="1:16" ht="34.5" customHeight="1" x14ac:dyDescent="0.25">
      <c r="A16" s="36">
        <v>10</v>
      </c>
      <c r="B16" s="15" t="s">
        <v>192</v>
      </c>
      <c r="C16" s="62">
        <v>100</v>
      </c>
      <c r="D16" s="62">
        <v>100</v>
      </c>
      <c r="E16" s="62">
        <v>0</v>
      </c>
      <c r="F16" s="62">
        <v>0</v>
      </c>
      <c r="G16" s="62">
        <v>0</v>
      </c>
      <c r="H16" s="62">
        <v>0</v>
      </c>
      <c r="I16" s="62"/>
      <c r="J16" s="62"/>
      <c r="K16" s="62"/>
      <c r="L16" s="62">
        <v>100</v>
      </c>
      <c r="M16" s="62">
        <v>100</v>
      </c>
      <c r="N16" s="62">
        <v>0</v>
      </c>
      <c r="O16" s="62">
        <v>0</v>
      </c>
      <c r="P16" s="62">
        <v>0</v>
      </c>
    </row>
    <row r="17" spans="1:16" s="27" customFormat="1" ht="35.25" customHeight="1" x14ac:dyDescent="0.25">
      <c r="A17" s="36">
        <v>11</v>
      </c>
      <c r="B17" s="15" t="s">
        <v>193</v>
      </c>
      <c r="C17" s="62">
        <v>40.5</v>
      </c>
      <c r="D17" s="62">
        <v>40.5</v>
      </c>
      <c r="E17" s="62">
        <v>0</v>
      </c>
      <c r="F17" s="62">
        <v>0</v>
      </c>
      <c r="G17" s="62">
        <v>0</v>
      </c>
      <c r="H17" s="62">
        <v>0</v>
      </c>
      <c r="I17" s="62"/>
      <c r="J17" s="62"/>
      <c r="K17" s="62"/>
      <c r="L17" s="62">
        <v>40.5</v>
      </c>
      <c r="M17" s="62">
        <v>40.5</v>
      </c>
      <c r="N17" s="62">
        <v>0</v>
      </c>
      <c r="O17" s="62">
        <v>0</v>
      </c>
      <c r="P17" s="62">
        <v>0</v>
      </c>
    </row>
    <row r="18" spans="1:16" s="27" customFormat="1" ht="64.5" customHeight="1" x14ac:dyDescent="0.25">
      <c r="A18" s="36">
        <v>12</v>
      </c>
      <c r="B18" s="15" t="s">
        <v>194</v>
      </c>
      <c r="C18" s="62">
        <v>2492.5</v>
      </c>
      <c r="D18" s="62">
        <v>2476.5</v>
      </c>
      <c r="E18" s="62">
        <v>1536.6999999999998</v>
      </c>
      <c r="F18" s="62">
        <v>16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2492.5</v>
      </c>
      <c r="M18" s="62">
        <v>2476.5</v>
      </c>
      <c r="N18" s="62">
        <v>1536.6999999999998</v>
      </c>
      <c r="O18" s="62">
        <v>16</v>
      </c>
      <c r="P18" s="62">
        <v>0</v>
      </c>
    </row>
    <row r="19" spans="1:16" s="27" customFormat="1" ht="17.25" customHeight="1" x14ac:dyDescent="0.25">
      <c r="A19" s="36">
        <v>13</v>
      </c>
      <c r="B19" s="33" t="s">
        <v>5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/>
      <c r="I19" s="62"/>
      <c r="J19" s="62"/>
      <c r="K19" s="62"/>
      <c r="L19" s="62">
        <v>0</v>
      </c>
      <c r="M19" s="62">
        <v>0</v>
      </c>
      <c r="N19" s="62">
        <v>0</v>
      </c>
      <c r="O19" s="62">
        <v>0</v>
      </c>
      <c r="P19" s="62">
        <v>0</v>
      </c>
    </row>
    <row r="20" spans="1:16" s="27" customFormat="1" ht="32.25" customHeight="1" x14ac:dyDescent="0.25">
      <c r="A20" s="36">
        <v>14</v>
      </c>
      <c r="B20" s="15" t="s">
        <v>140</v>
      </c>
      <c r="C20" s="62">
        <v>2</v>
      </c>
      <c r="D20" s="62">
        <v>2</v>
      </c>
      <c r="E20" s="62">
        <v>1.5</v>
      </c>
      <c r="F20" s="62">
        <v>0</v>
      </c>
      <c r="G20" s="62">
        <v>0</v>
      </c>
      <c r="H20" s="62">
        <v>0</v>
      </c>
      <c r="I20" s="62"/>
      <c r="J20" s="62"/>
      <c r="K20" s="62"/>
      <c r="L20" s="62">
        <v>2</v>
      </c>
      <c r="M20" s="62">
        <v>2</v>
      </c>
      <c r="N20" s="62">
        <v>1.5</v>
      </c>
      <c r="O20" s="62">
        <v>0</v>
      </c>
      <c r="P20" s="62">
        <v>0</v>
      </c>
    </row>
    <row r="21" spans="1:16" s="27" customFormat="1" ht="17.25" customHeight="1" x14ac:dyDescent="0.25">
      <c r="A21" s="36">
        <v>15</v>
      </c>
      <c r="B21" s="15" t="s">
        <v>141</v>
      </c>
      <c r="C21" s="62">
        <v>55.1</v>
      </c>
      <c r="D21" s="62">
        <v>55.1</v>
      </c>
      <c r="E21" s="62">
        <v>37.6</v>
      </c>
      <c r="F21" s="62">
        <v>0</v>
      </c>
      <c r="G21" s="62">
        <v>0</v>
      </c>
      <c r="H21" s="62">
        <v>0</v>
      </c>
      <c r="I21" s="62"/>
      <c r="J21" s="62"/>
      <c r="K21" s="62"/>
      <c r="L21" s="62">
        <v>55.1</v>
      </c>
      <c r="M21" s="62">
        <v>55.1</v>
      </c>
      <c r="N21" s="62">
        <v>37.6</v>
      </c>
      <c r="O21" s="62">
        <v>0</v>
      </c>
      <c r="P21" s="62">
        <v>0</v>
      </c>
    </row>
    <row r="22" spans="1:16" s="27" customFormat="1" ht="32.25" customHeight="1" x14ac:dyDescent="0.25">
      <c r="A22" s="36">
        <v>16</v>
      </c>
      <c r="B22" s="15" t="s">
        <v>142</v>
      </c>
      <c r="C22" s="62">
        <v>35.6</v>
      </c>
      <c r="D22" s="62">
        <v>35.6</v>
      </c>
      <c r="E22" s="62">
        <v>27.2</v>
      </c>
      <c r="F22" s="62">
        <v>0</v>
      </c>
      <c r="G22" s="62">
        <v>0</v>
      </c>
      <c r="H22" s="62">
        <v>0</v>
      </c>
      <c r="I22" s="62"/>
      <c r="J22" s="62"/>
      <c r="K22" s="62"/>
      <c r="L22" s="62">
        <v>35.6</v>
      </c>
      <c r="M22" s="62">
        <v>35.6</v>
      </c>
      <c r="N22" s="62">
        <v>27.2</v>
      </c>
      <c r="O22" s="62">
        <v>0</v>
      </c>
      <c r="P22" s="62">
        <v>0</v>
      </c>
    </row>
    <row r="23" spans="1:16" s="27" customFormat="1" ht="17.25" customHeight="1" x14ac:dyDescent="0.25">
      <c r="A23" s="36">
        <v>17</v>
      </c>
      <c r="B23" s="15" t="s">
        <v>143</v>
      </c>
      <c r="C23" s="62">
        <v>230</v>
      </c>
      <c r="D23" s="62">
        <v>230</v>
      </c>
      <c r="E23" s="62">
        <v>136</v>
      </c>
      <c r="F23" s="62">
        <v>0</v>
      </c>
      <c r="G23" s="62">
        <v>0</v>
      </c>
      <c r="H23" s="62">
        <v>0</v>
      </c>
      <c r="I23" s="62"/>
      <c r="J23" s="62"/>
      <c r="K23" s="62"/>
      <c r="L23" s="62">
        <v>230</v>
      </c>
      <c r="M23" s="62">
        <v>230</v>
      </c>
      <c r="N23" s="62">
        <v>136</v>
      </c>
      <c r="O23" s="62">
        <v>0</v>
      </c>
      <c r="P23" s="62">
        <v>0</v>
      </c>
    </row>
    <row r="24" spans="1:16" s="27" customFormat="1" ht="17.25" customHeight="1" x14ac:dyDescent="0.25">
      <c r="A24" s="36">
        <v>18</v>
      </c>
      <c r="B24" s="15" t="s">
        <v>144</v>
      </c>
      <c r="C24" s="62">
        <v>109.7</v>
      </c>
      <c r="D24" s="62">
        <v>109.7</v>
      </c>
      <c r="E24" s="62">
        <v>61.8</v>
      </c>
      <c r="F24" s="62">
        <v>0</v>
      </c>
      <c r="G24" s="62">
        <v>0</v>
      </c>
      <c r="H24" s="62">
        <v>0</v>
      </c>
      <c r="I24" s="62"/>
      <c r="J24" s="62"/>
      <c r="K24" s="62"/>
      <c r="L24" s="62">
        <v>109.7</v>
      </c>
      <c r="M24" s="62">
        <v>109.7</v>
      </c>
      <c r="N24" s="62">
        <v>61.8</v>
      </c>
      <c r="O24" s="62">
        <v>0</v>
      </c>
      <c r="P24" s="62">
        <v>0</v>
      </c>
    </row>
    <row r="25" spans="1:16" s="27" customFormat="1" ht="17.25" customHeight="1" x14ac:dyDescent="0.25">
      <c r="A25" s="36">
        <v>19</v>
      </c>
      <c r="B25" s="15" t="s">
        <v>145</v>
      </c>
      <c r="C25" s="62">
        <v>274.39999999999998</v>
      </c>
      <c r="D25" s="62">
        <v>274.39999999999998</v>
      </c>
      <c r="E25" s="62">
        <v>209.5</v>
      </c>
      <c r="F25" s="62">
        <v>0</v>
      </c>
      <c r="G25" s="62">
        <v>0</v>
      </c>
      <c r="H25" s="62">
        <v>0</v>
      </c>
      <c r="I25" s="62"/>
      <c r="J25" s="62"/>
      <c r="K25" s="62"/>
      <c r="L25" s="62">
        <v>274.39999999999998</v>
      </c>
      <c r="M25" s="62">
        <v>274.39999999999998</v>
      </c>
      <c r="N25" s="62">
        <v>209.5</v>
      </c>
      <c r="O25" s="62">
        <v>0</v>
      </c>
      <c r="P25" s="62">
        <v>0</v>
      </c>
    </row>
    <row r="26" spans="1:16" s="27" customFormat="1" ht="16.5" customHeight="1" x14ac:dyDescent="0.25">
      <c r="A26" s="36">
        <v>20</v>
      </c>
      <c r="B26" s="15" t="s">
        <v>146</v>
      </c>
      <c r="C26" s="62">
        <v>55.4</v>
      </c>
      <c r="D26" s="62">
        <v>55.4</v>
      </c>
      <c r="E26" s="62">
        <v>42</v>
      </c>
      <c r="F26" s="62">
        <v>0</v>
      </c>
      <c r="G26" s="62">
        <v>0</v>
      </c>
      <c r="H26" s="62">
        <v>0</v>
      </c>
      <c r="I26" s="62"/>
      <c r="J26" s="62"/>
      <c r="K26" s="62"/>
      <c r="L26" s="62">
        <v>55.4</v>
      </c>
      <c r="M26" s="62">
        <v>55.4</v>
      </c>
      <c r="N26" s="62">
        <v>42</v>
      </c>
      <c r="O26" s="62">
        <v>0</v>
      </c>
      <c r="P26" s="62">
        <v>0</v>
      </c>
    </row>
    <row r="27" spans="1:16" s="27" customFormat="1" ht="17.25" customHeight="1" x14ac:dyDescent="0.25">
      <c r="A27" s="36">
        <v>21</v>
      </c>
      <c r="B27" s="15" t="s">
        <v>147</v>
      </c>
      <c r="C27" s="62">
        <v>239.4</v>
      </c>
      <c r="D27" s="62">
        <v>239.4</v>
      </c>
      <c r="E27" s="62">
        <v>104</v>
      </c>
      <c r="F27" s="62">
        <v>0</v>
      </c>
      <c r="G27" s="62">
        <v>0</v>
      </c>
      <c r="H27" s="62">
        <v>0</v>
      </c>
      <c r="I27" s="62"/>
      <c r="J27" s="62"/>
      <c r="K27" s="62"/>
      <c r="L27" s="62">
        <v>239.4</v>
      </c>
      <c r="M27" s="62">
        <v>239.4</v>
      </c>
      <c r="N27" s="62">
        <v>104</v>
      </c>
      <c r="O27" s="62">
        <v>0</v>
      </c>
      <c r="P27" s="62">
        <v>0</v>
      </c>
    </row>
    <row r="28" spans="1:16" s="27" customFormat="1" ht="31.5" customHeight="1" x14ac:dyDescent="0.25">
      <c r="A28" s="36">
        <v>22</v>
      </c>
      <c r="B28" s="15" t="s">
        <v>148</v>
      </c>
      <c r="C28" s="62">
        <v>8.5</v>
      </c>
      <c r="D28" s="62">
        <v>8.5</v>
      </c>
      <c r="E28" s="62">
        <v>0</v>
      </c>
      <c r="F28" s="62">
        <v>0</v>
      </c>
      <c r="G28" s="62">
        <v>0</v>
      </c>
      <c r="H28" s="62">
        <v>0</v>
      </c>
      <c r="I28" s="62"/>
      <c r="J28" s="62"/>
      <c r="K28" s="62"/>
      <c r="L28" s="62">
        <v>8.5</v>
      </c>
      <c r="M28" s="62">
        <v>8.5</v>
      </c>
      <c r="N28" s="62">
        <v>0</v>
      </c>
      <c r="O28" s="62">
        <v>0</v>
      </c>
      <c r="P28" s="62">
        <v>0</v>
      </c>
    </row>
    <row r="29" spans="1:16" s="27" customFormat="1" ht="49.5" customHeight="1" x14ac:dyDescent="0.25">
      <c r="A29" s="36">
        <v>23</v>
      </c>
      <c r="B29" s="15" t="s">
        <v>149</v>
      </c>
      <c r="C29" s="62">
        <v>4</v>
      </c>
      <c r="D29" s="62">
        <v>4</v>
      </c>
      <c r="E29" s="62">
        <v>3.1</v>
      </c>
      <c r="F29" s="62">
        <v>0</v>
      </c>
      <c r="G29" s="62">
        <v>0</v>
      </c>
      <c r="H29" s="62">
        <v>0</v>
      </c>
      <c r="I29" s="62"/>
      <c r="J29" s="62"/>
      <c r="K29" s="62"/>
      <c r="L29" s="62">
        <v>4</v>
      </c>
      <c r="M29" s="62">
        <v>4</v>
      </c>
      <c r="N29" s="62">
        <v>3.1</v>
      </c>
      <c r="O29" s="62">
        <v>0</v>
      </c>
      <c r="P29" s="62">
        <v>0</v>
      </c>
    </row>
    <row r="30" spans="1:16" s="27" customFormat="1" ht="17.25" customHeight="1" x14ac:dyDescent="0.25">
      <c r="A30" s="36">
        <v>24</v>
      </c>
      <c r="B30" s="15" t="s">
        <v>195</v>
      </c>
      <c r="C30" s="62">
        <v>863.7</v>
      </c>
      <c r="D30" s="62">
        <v>863.7</v>
      </c>
      <c r="E30" s="62">
        <v>589.79999999999995</v>
      </c>
      <c r="F30" s="62">
        <v>0</v>
      </c>
      <c r="G30" s="62">
        <v>0</v>
      </c>
      <c r="H30" s="62">
        <v>0</v>
      </c>
      <c r="I30" s="62"/>
      <c r="J30" s="62"/>
      <c r="K30" s="62"/>
      <c r="L30" s="62">
        <v>863.7</v>
      </c>
      <c r="M30" s="62">
        <v>863.7</v>
      </c>
      <c r="N30" s="62">
        <v>589.79999999999995</v>
      </c>
      <c r="O30" s="62">
        <v>0</v>
      </c>
      <c r="P30" s="62">
        <v>0</v>
      </c>
    </row>
    <row r="31" spans="1:16" s="27" customFormat="1" ht="17.25" customHeight="1" x14ac:dyDescent="0.25">
      <c r="A31" s="36">
        <v>25</v>
      </c>
      <c r="B31" s="32" t="s">
        <v>196</v>
      </c>
      <c r="C31" s="62">
        <v>48.8</v>
      </c>
      <c r="D31" s="62">
        <v>48.8</v>
      </c>
      <c r="E31" s="62">
        <v>37.299999999999997</v>
      </c>
      <c r="F31" s="62">
        <v>0</v>
      </c>
      <c r="G31" s="62">
        <v>0</v>
      </c>
      <c r="H31" s="62">
        <v>0</v>
      </c>
      <c r="I31" s="62"/>
      <c r="J31" s="62"/>
      <c r="K31" s="62"/>
      <c r="L31" s="62">
        <v>48.8</v>
      </c>
      <c r="M31" s="62">
        <v>48.8</v>
      </c>
      <c r="N31" s="62">
        <v>37.299999999999997</v>
      </c>
      <c r="O31" s="62">
        <v>0</v>
      </c>
      <c r="P31" s="62">
        <v>0</v>
      </c>
    </row>
    <row r="32" spans="1:16" s="27" customFormat="1" ht="48.75" customHeight="1" x14ac:dyDescent="0.25">
      <c r="A32" s="36">
        <v>26</v>
      </c>
      <c r="B32" s="15" t="s">
        <v>197</v>
      </c>
      <c r="C32" s="62">
        <v>45</v>
      </c>
      <c r="D32" s="62">
        <v>45</v>
      </c>
      <c r="E32" s="62">
        <v>29.1</v>
      </c>
      <c r="F32" s="62">
        <v>0</v>
      </c>
      <c r="G32" s="62">
        <v>0</v>
      </c>
      <c r="H32" s="62">
        <v>0</v>
      </c>
      <c r="I32" s="62"/>
      <c r="J32" s="62"/>
      <c r="K32" s="62"/>
      <c r="L32" s="62">
        <v>45</v>
      </c>
      <c r="M32" s="62">
        <v>45</v>
      </c>
      <c r="N32" s="62">
        <v>29.1</v>
      </c>
      <c r="O32" s="62">
        <v>0</v>
      </c>
      <c r="P32" s="62">
        <v>0</v>
      </c>
    </row>
    <row r="33" spans="1:16" s="27" customFormat="1" ht="17.25" customHeight="1" x14ac:dyDescent="0.25">
      <c r="A33" s="36">
        <v>27</v>
      </c>
      <c r="B33" s="15" t="s">
        <v>198</v>
      </c>
      <c r="C33" s="62">
        <v>127.4</v>
      </c>
      <c r="D33" s="62">
        <v>119.4</v>
      </c>
      <c r="E33" s="62">
        <v>80.3</v>
      </c>
      <c r="F33" s="62">
        <v>8</v>
      </c>
      <c r="G33" s="62">
        <v>0</v>
      </c>
      <c r="H33" s="62">
        <v>0</v>
      </c>
      <c r="I33" s="62"/>
      <c r="J33" s="62"/>
      <c r="K33" s="62"/>
      <c r="L33" s="62">
        <v>127.4</v>
      </c>
      <c r="M33" s="62">
        <v>119.4</v>
      </c>
      <c r="N33" s="62">
        <v>80.3</v>
      </c>
      <c r="O33" s="62">
        <v>8</v>
      </c>
      <c r="P33" s="62">
        <v>0</v>
      </c>
    </row>
    <row r="34" spans="1:16" s="27" customFormat="1" ht="30" customHeight="1" x14ac:dyDescent="0.25">
      <c r="A34" s="36">
        <v>28</v>
      </c>
      <c r="B34" s="15" t="s">
        <v>199</v>
      </c>
      <c r="C34" s="62">
        <v>256.2</v>
      </c>
      <c r="D34" s="62">
        <v>248.2</v>
      </c>
      <c r="E34" s="62">
        <v>95.1</v>
      </c>
      <c r="F34" s="62">
        <v>8</v>
      </c>
      <c r="G34" s="62">
        <v>0</v>
      </c>
      <c r="H34" s="62">
        <v>0</v>
      </c>
      <c r="I34" s="62"/>
      <c r="J34" s="62"/>
      <c r="K34" s="62"/>
      <c r="L34" s="62">
        <v>256.2</v>
      </c>
      <c r="M34" s="62">
        <v>248.2</v>
      </c>
      <c r="N34" s="62">
        <v>95.1</v>
      </c>
      <c r="O34" s="62">
        <v>8</v>
      </c>
      <c r="P34" s="62">
        <v>0</v>
      </c>
    </row>
    <row r="35" spans="1:16" s="27" customFormat="1" ht="35.25" customHeight="1" x14ac:dyDescent="0.25">
      <c r="A35" s="36">
        <v>29</v>
      </c>
      <c r="B35" s="15" t="s">
        <v>200</v>
      </c>
      <c r="C35" s="62">
        <v>128.80000000000001</v>
      </c>
      <c r="D35" s="62">
        <v>128.80000000000001</v>
      </c>
      <c r="E35" s="62">
        <v>75.900000000000006</v>
      </c>
      <c r="F35" s="62">
        <v>0</v>
      </c>
      <c r="G35" s="62">
        <v>0</v>
      </c>
      <c r="H35" s="62">
        <v>0</v>
      </c>
      <c r="I35" s="62"/>
      <c r="J35" s="62"/>
      <c r="K35" s="62"/>
      <c r="L35" s="62">
        <v>128.80000000000001</v>
      </c>
      <c r="M35" s="62">
        <v>128.80000000000001</v>
      </c>
      <c r="N35" s="62">
        <v>75.900000000000006</v>
      </c>
      <c r="O35" s="62">
        <v>0</v>
      </c>
      <c r="P35" s="62">
        <v>0</v>
      </c>
    </row>
    <row r="36" spans="1:16" s="27" customFormat="1" ht="38.25" customHeight="1" x14ac:dyDescent="0.25">
      <c r="A36" s="36">
        <v>30</v>
      </c>
      <c r="B36" s="15" t="s">
        <v>157</v>
      </c>
      <c r="C36" s="62">
        <v>8.5</v>
      </c>
      <c r="D36" s="62">
        <v>8.5</v>
      </c>
      <c r="E36" s="62">
        <v>6.5</v>
      </c>
      <c r="F36" s="62">
        <v>0</v>
      </c>
      <c r="G36" s="62">
        <v>0</v>
      </c>
      <c r="H36" s="62">
        <v>0</v>
      </c>
      <c r="I36" s="62"/>
      <c r="J36" s="62"/>
      <c r="K36" s="62"/>
      <c r="L36" s="62">
        <v>8.5</v>
      </c>
      <c r="M36" s="62">
        <v>8.5</v>
      </c>
      <c r="N36" s="62">
        <v>6.5</v>
      </c>
      <c r="O36" s="62">
        <v>0</v>
      </c>
      <c r="P36" s="62">
        <v>0</v>
      </c>
    </row>
    <row r="37" spans="1:16" s="27" customFormat="1" ht="50.25" customHeight="1" x14ac:dyDescent="0.25">
      <c r="A37" s="36">
        <v>31</v>
      </c>
      <c r="B37" s="37" t="s">
        <v>201</v>
      </c>
      <c r="C37" s="62">
        <v>48.400000000000006</v>
      </c>
      <c r="D37" s="62">
        <v>48.400000000000006</v>
      </c>
      <c r="E37" s="62">
        <v>36.9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48.400000000000006</v>
      </c>
      <c r="M37" s="62">
        <v>48.400000000000006</v>
      </c>
      <c r="N37" s="62">
        <v>36.9</v>
      </c>
      <c r="O37" s="62">
        <v>0</v>
      </c>
      <c r="P37" s="62">
        <v>0</v>
      </c>
    </row>
    <row r="38" spans="1:16" s="27" customFormat="1" ht="17.25" customHeight="1" x14ac:dyDescent="0.25">
      <c r="A38" s="36">
        <v>32</v>
      </c>
      <c r="B38" s="33" t="s">
        <v>5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/>
      <c r="J38" s="62"/>
      <c r="K38" s="62"/>
      <c r="L38" s="62">
        <v>0</v>
      </c>
      <c r="M38" s="62">
        <v>0</v>
      </c>
      <c r="N38" s="62">
        <v>0</v>
      </c>
      <c r="O38" s="62">
        <v>0</v>
      </c>
      <c r="P38" s="62">
        <v>0</v>
      </c>
    </row>
    <row r="39" spans="1:16" s="27" customFormat="1" ht="17.25" customHeight="1" x14ac:dyDescent="0.25">
      <c r="A39" s="36">
        <v>33</v>
      </c>
      <c r="B39" s="32" t="s">
        <v>161</v>
      </c>
      <c r="C39" s="62">
        <v>20.6</v>
      </c>
      <c r="D39" s="62">
        <v>20.6</v>
      </c>
      <c r="E39" s="62">
        <v>15.7</v>
      </c>
      <c r="F39" s="62">
        <v>0</v>
      </c>
      <c r="G39" s="62">
        <v>0</v>
      </c>
      <c r="H39" s="62">
        <v>0</v>
      </c>
      <c r="I39" s="62"/>
      <c r="J39" s="62"/>
      <c r="K39" s="62"/>
      <c r="L39" s="62">
        <v>20.6</v>
      </c>
      <c r="M39" s="62">
        <v>20.6</v>
      </c>
      <c r="N39" s="62">
        <v>15.7</v>
      </c>
      <c r="O39" s="62">
        <v>0</v>
      </c>
      <c r="P39" s="62">
        <v>0</v>
      </c>
    </row>
    <row r="40" spans="1:16" s="27" customFormat="1" ht="17.25" customHeight="1" x14ac:dyDescent="0.25">
      <c r="A40" s="36">
        <v>34</v>
      </c>
      <c r="B40" s="32" t="s">
        <v>162</v>
      </c>
      <c r="C40" s="62">
        <v>15.1</v>
      </c>
      <c r="D40" s="62">
        <v>15.1</v>
      </c>
      <c r="E40" s="62">
        <v>11.5</v>
      </c>
      <c r="F40" s="62">
        <v>0</v>
      </c>
      <c r="G40" s="62">
        <v>0</v>
      </c>
      <c r="H40" s="62">
        <v>0</v>
      </c>
      <c r="I40" s="62"/>
      <c r="J40" s="62"/>
      <c r="K40" s="62"/>
      <c r="L40" s="62">
        <v>15.1</v>
      </c>
      <c r="M40" s="62">
        <v>15.1</v>
      </c>
      <c r="N40" s="62">
        <v>11.5</v>
      </c>
      <c r="O40" s="62">
        <v>0</v>
      </c>
      <c r="P40" s="62">
        <v>0</v>
      </c>
    </row>
    <row r="41" spans="1:16" s="27" customFormat="1" ht="17.25" customHeight="1" x14ac:dyDescent="0.25">
      <c r="A41" s="36">
        <v>35</v>
      </c>
      <c r="B41" s="32" t="s">
        <v>163</v>
      </c>
      <c r="C41" s="62">
        <v>12.7</v>
      </c>
      <c r="D41" s="62">
        <v>12.7</v>
      </c>
      <c r="E41" s="62">
        <v>9.6999999999999993</v>
      </c>
      <c r="F41" s="62">
        <v>0</v>
      </c>
      <c r="G41" s="62">
        <v>0</v>
      </c>
      <c r="H41" s="62">
        <v>0</v>
      </c>
      <c r="I41" s="62"/>
      <c r="J41" s="62"/>
      <c r="K41" s="62"/>
      <c r="L41" s="62">
        <v>12.7</v>
      </c>
      <c r="M41" s="62">
        <v>12.7</v>
      </c>
      <c r="N41" s="62">
        <v>9.6999999999999993</v>
      </c>
      <c r="O41" s="62">
        <v>0</v>
      </c>
      <c r="P41" s="62">
        <v>0</v>
      </c>
    </row>
    <row r="42" spans="1:16" s="27" customFormat="1" ht="35.25" customHeight="1" x14ac:dyDescent="0.25">
      <c r="A42" s="36">
        <v>36</v>
      </c>
      <c r="B42" s="15" t="s">
        <v>202</v>
      </c>
      <c r="C42" s="61">
        <v>216.6</v>
      </c>
      <c r="D42" s="61">
        <v>216.6</v>
      </c>
      <c r="E42" s="61">
        <v>0</v>
      </c>
      <c r="F42" s="61">
        <v>0</v>
      </c>
      <c r="G42" s="61">
        <v>16.600000000000001</v>
      </c>
      <c r="H42" s="61">
        <v>0</v>
      </c>
      <c r="I42" s="61"/>
      <c r="J42" s="62"/>
      <c r="K42" s="62"/>
      <c r="L42" s="61">
        <v>216.6</v>
      </c>
      <c r="M42" s="61">
        <v>216.6</v>
      </c>
      <c r="N42" s="61">
        <v>0</v>
      </c>
      <c r="O42" s="61">
        <v>0</v>
      </c>
      <c r="P42" s="61">
        <v>16.600000000000001</v>
      </c>
    </row>
    <row r="43" spans="1:16" ht="49.5" customHeight="1" x14ac:dyDescent="0.25">
      <c r="A43" s="36">
        <v>37</v>
      </c>
      <c r="B43" s="32" t="s">
        <v>203</v>
      </c>
      <c r="C43" s="61">
        <v>610.4</v>
      </c>
      <c r="D43" s="61">
        <v>610.4</v>
      </c>
      <c r="E43" s="61">
        <v>0</v>
      </c>
      <c r="F43" s="61">
        <v>0</v>
      </c>
      <c r="G43" s="61">
        <v>0</v>
      </c>
      <c r="H43" s="61">
        <v>0</v>
      </c>
      <c r="I43" s="61"/>
      <c r="J43" s="61"/>
      <c r="K43" s="61"/>
      <c r="L43" s="61">
        <v>610.4</v>
      </c>
      <c r="M43" s="61">
        <v>610.4</v>
      </c>
      <c r="N43" s="61">
        <v>0</v>
      </c>
      <c r="O43" s="61">
        <v>0</v>
      </c>
      <c r="P43" s="61">
        <v>0</v>
      </c>
    </row>
    <row r="44" spans="1:16" ht="33.75" customHeight="1" x14ac:dyDescent="0.25">
      <c r="A44" s="36">
        <v>38</v>
      </c>
      <c r="B44" s="38" t="s">
        <v>204</v>
      </c>
      <c r="C44" s="61">
        <v>294.7</v>
      </c>
      <c r="D44" s="61">
        <v>211.89999999999998</v>
      </c>
      <c r="E44" s="61">
        <v>5.8</v>
      </c>
      <c r="F44" s="61">
        <v>82.8</v>
      </c>
      <c r="G44" s="61">
        <v>0</v>
      </c>
      <c r="H44" s="61">
        <v>0</v>
      </c>
      <c r="I44" s="61">
        <v>-65.7</v>
      </c>
      <c r="J44" s="61"/>
      <c r="K44" s="61">
        <v>65.7</v>
      </c>
      <c r="L44" s="61">
        <v>294.7</v>
      </c>
      <c r="M44" s="61">
        <v>146.19999999999999</v>
      </c>
      <c r="N44" s="61">
        <v>5.8</v>
      </c>
      <c r="O44" s="61">
        <v>148.5</v>
      </c>
      <c r="P44" s="61">
        <v>0</v>
      </c>
    </row>
    <row r="45" spans="1:16" ht="32.25" customHeight="1" x14ac:dyDescent="0.25">
      <c r="A45" s="36">
        <v>39</v>
      </c>
      <c r="B45" s="31" t="s">
        <v>233</v>
      </c>
      <c r="C45" s="61">
        <v>300</v>
      </c>
      <c r="D45" s="61">
        <v>0</v>
      </c>
      <c r="E45" s="61">
        <v>0</v>
      </c>
      <c r="F45" s="61">
        <v>300</v>
      </c>
      <c r="G45" s="61">
        <v>0</v>
      </c>
      <c r="H45" s="61">
        <v>1300</v>
      </c>
      <c r="I45" s="61">
        <v>0</v>
      </c>
      <c r="J45" s="61">
        <v>0</v>
      </c>
      <c r="K45" s="61">
        <v>1300</v>
      </c>
      <c r="L45" s="61">
        <v>1600</v>
      </c>
      <c r="M45" s="61">
        <v>0</v>
      </c>
      <c r="N45" s="61">
        <v>0</v>
      </c>
      <c r="O45" s="61">
        <v>1600</v>
      </c>
      <c r="P45" s="61">
        <v>0</v>
      </c>
    </row>
    <row r="46" spans="1:16" ht="15.75" x14ac:dyDescent="0.25">
      <c r="A46" s="36">
        <v>40</v>
      </c>
      <c r="B46" s="72" t="s">
        <v>5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32.25" customHeight="1" x14ac:dyDescent="0.25">
      <c r="A47" s="36">
        <v>41</v>
      </c>
      <c r="B47" s="32" t="s">
        <v>234</v>
      </c>
      <c r="C47" s="62">
        <v>300</v>
      </c>
      <c r="D47" s="62">
        <v>0</v>
      </c>
      <c r="E47" s="62">
        <v>0</v>
      </c>
      <c r="F47" s="62">
        <v>300</v>
      </c>
      <c r="G47" s="62">
        <v>0</v>
      </c>
      <c r="H47" s="62">
        <v>0</v>
      </c>
      <c r="I47" s="62"/>
      <c r="J47" s="62"/>
      <c r="K47" s="62"/>
      <c r="L47" s="62">
        <v>300</v>
      </c>
      <c r="M47" s="62">
        <v>0</v>
      </c>
      <c r="N47" s="62">
        <v>0</v>
      </c>
      <c r="O47" s="62">
        <v>300</v>
      </c>
      <c r="P47" s="62">
        <v>0</v>
      </c>
    </row>
    <row r="48" spans="1:16" s="14" customFormat="1" ht="63" x14ac:dyDescent="0.25">
      <c r="A48" s="36">
        <v>42</v>
      </c>
      <c r="B48" s="31" t="s">
        <v>327</v>
      </c>
      <c r="C48" s="61"/>
      <c r="D48" s="61"/>
      <c r="E48" s="61"/>
      <c r="F48" s="61"/>
      <c r="G48" s="61"/>
      <c r="H48" s="61">
        <v>1300</v>
      </c>
      <c r="I48" s="61"/>
      <c r="J48" s="61"/>
      <c r="K48" s="61">
        <v>1300</v>
      </c>
      <c r="L48" s="61">
        <v>1300</v>
      </c>
      <c r="M48" s="61">
        <v>0</v>
      </c>
      <c r="N48" s="61">
        <v>0</v>
      </c>
      <c r="O48" s="61">
        <v>1300</v>
      </c>
      <c r="P48" s="61">
        <v>0</v>
      </c>
    </row>
    <row r="49" spans="1:16" ht="21" customHeight="1" x14ac:dyDescent="0.25">
      <c r="A49" s="36">
        <v>43</v>
      </c>
      <c r="B49" s="38" t="s">
        <v>206</v>
      </c>
      <c r="C49" s="61">
        <v>31645.699999999997</v>
      </c>
      <c r="D49" s="61">
        <v>2576.4</v>
      </c>
      <c r="E49" s="61">
        <v>31.700000000000003</v>
      </c>
      <c r="F49" s="61">
        <v>29069.299999999996</v>
      </c>
      <c r="G49" s="61">
        <v>476</v>
      </c>
      <c r="H49" s="61">
        <v>237.10000000000002</v>
      </c>
      <c r="I49" s="61">
        <v>-9.6999999999999993</v>
      </c>
      <c r="J49" s="61">
        <v>0</v>
      </c>
      <c r="K49" s="61">
        <v>246.8</v>
      </c>
      <c r="L49" s="61">
        <v>31882.799999999999</v>
      </c>
      <c r="M49" s="61">
        <v>2566.7000000000003</v>
      </c>
      <c r="N49" s="61">
        <v>31.700000000000003</v>
      </c>
      <c r="O49" s="61">
        <v>29316.1</v>
      </c>
      <c r="P49" s="61">
        <v>476</v>
      </c>
    </row>
    <row r="50" spans="1:16" ht="34.5" customHeight="1" x14ac:dyDescent="0.25">
      <c r="A50" s="36">
        <v>44</v>
      </c>
      <c r="B50" s="17" t="s">
        <v>187</v>
      </c>
      <c r="C50" s="61">
        <v>25</v>
      </c>
      <c r="D50" s="61">
        <v>25</v>
      </c>
      <c r="E50" s="61">
        <v>0</v>
      </c>
      <c r="F50" s="61">
        <v>0</v>
      </c>
      <c r="G50" s="61">
        <v>0</v>
      </c>
      <c r="H50" s="61">
        <v>0</v>
      </c>
      <c r="I50" s="61"/>
      <c r="J50" s="61"/>
      <c r="K50" s="61"/>
      <c r="L50" s="61">
        <v>25</v>
      </c>
      <c r="M50" s="61">
        <v>25</v>
      </c>
      <c r="N50" s="61">
        <v>0</v>
      </c>
      <c r="O50" s="61">
        <v>0</v>
      </c>
      <c r="P50" s="61">
        <v>0</v>
      </c>
    </row>
    <row r="51" spans="1:16" ht="33.75" customHeight="1" x14ac:dyDescent="0.25">
      <c r="A51" s="36">
        <v>45</v>
      </c>
      <c r="B51" s="31" t="s">
        <v>207</v>
      </c>
      <c r="C51" s="61">
        <v>3520.1000000000004</v>
      </c>
      <c r="D51" s="61">
        <v>530.79999999999995</v>
      </c>
      <c r="E51" s="61">
        <v>0</v>
      </c>
      <c r="F51" s="61">
        <v>2989.3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3520.1000000000004</v>
      </c>
      <c r="M51" s="61">
        <v>530.79999999999995</v>
      </c>
      <c r="N51" s="61">
        <v>0</v>
      </c>
      <c r="O51" s="61">
        <v>2989.3</v>
      </c>
      <c r="P51" s="61">
        <v>0</v>
      </c>
    </row>
    <row r="52" spans="1:16" ht="14.25" customHeight="1" x14ac:dyDescent="0.25">
      <c r="A52" s="36">
        <v>46</v>
      </c>
      <c r="B52" s="33" t="s">
        <v>5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1"/>
      <c r="I52" s="61"/>
      <c r="J52" s="61"/>
      <c r="K52" s="61"/>
      <c r="L52" s="62">
        <v>0</v>
      </c>
      <c r="M52" s="62">
        <v>0</v>
      </c>
      <c r="N52" s="62">
        <v>0</v>
      </c>
      <c r="O52" s="62">
        <v>0</v>
      </c>
      <c r="P52" s="62">
        <v>0</v>
      </c>
    </row>
    <row r="53" spans="1:16" ht="33.75" customHeight="1" x14ac:dyDescent="0.25">
      <c r="A53" s="36">
        <v>47</v>
      </c>
      <c r="B53" s="32" t="s">
        <v>208</v>
      </c>
      <c r="C53" s="62">
        <v>530.79999999999995</v>
      </c>
      <c r="D53" s="62">
        <v>530.79999999999995</v>
      </c>
      <c r="E53" s="62">
        <v>0</v>
      </c>
      <c r="F53" s="62">
        <v>0</v>
      </c>
      <c r="G53" s="62">
        <v>0</v>
      </c>
      <c r="H53" s="62">
        <v>0</v>
      </c>
      <c r="I53" s="62"/>
      <c r="J53" s="62"/>
      <c r="K53" s="62"/>
      <c r="L53" s="62">
        <v>530.79999999999995</v>
      </c>
      <c r="M53" s="62">
        <v>530.79999999999995</v>
      </c>
      <c r="N53" s="62">
        <v>0</v>
      </c>
      <c r="O53" s="62">
        <v>0</v>
      </c>
      <c r="P53" s="62">
        <v>0</v>
      </c>
    </row>
    <row r="54" spans="1:16" ht="36" customHeight="1" x14ac:dyDescent="0.25">
      <c r="A54" s="36">
        <v>48</v>
      </c>
      <c r="B54" s="32" t="s">
        <v>209</v>
      </c>
      <c r="C54" s="62">
        <v>2989.3</v>
      </c>
      <c r="D54" s="62">
        <v>0</v>
      </c>
      <c r="E54" s="62">
        <v>0</v>
      </c>
      <c r="F54" s="62">
        <v>2989.3</v>
      </c>
      <c r="G54" s="62">
        <v>0</v>
      </c>
      <c r="H54" s="62">
        <v>0</v>
      </c>
      <c r="I54" s="62"/>
      <c r="J54" s="62"/>
      <c r="K54" s="62"/>
      <c r="L54" s="62">
        <v>2989.3</v>
      </c>
      <c r="M54" s="62">
        <v>0</v>
      </c>
      <c r="N54" s="62">
        <v>0</v>
      </c>
      <c r="O54" s="62">
        <v>2989.3</v>
      </c>
      <c r="P54" s="62">
        <v>0</v>
      </c>
    </row>
    <row r="55" spans="1:16" s="14" customFormat="1" ht="24" customHeight="1" x14ac:dyDescent="0.25">
      <c r="A55" s="36">
        <v>49</v>
      </c>
      <c r="B55" s="17" t="s">
        <v>210</v>
      </c>
      <c r="C55" s="61">
        <v>1841</v>
      </c>
      <c r="D55" s="61">
        <v>1169.7</v>
      </c>
      <c r="E55" s="61">
        <v>8.4</v>
      </c>
      <c r="F55" s="61">
        <v>671.3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1841</v>
      </c>
      <c r="M55" s="61">
        <v>1169.7</v>
      </c>
      <c r="N55" s="61">
        <v>8.4</v>
      </c>
      <c r="O55" s="61">
        <v>671.3</v>
      </c>
      <c r="P55" s="61">
        <v>0</v>
      </c>
    </row>
    <row r="56" spans="1:16" s="14" customFormat="1" ht="20.25" customHeight="1" x14ac:dyDescent="0.25">
      <c r="A56" s="36">
        <v>50</v>
      </c>
      <c r="B56" s="39" t="s">
        <v>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1"/>
      <c r="I56" s="61"/>
      <c r="J56" s="61"/>
      <c r="K56" s="61"/>
      <c r="L56" s="62">
        <v>0</v>
      </c>
      <c r="M56" s="62">
        <v>0</v>
      </c>
      <c r="N56" s="62">
        <v>0</v>
      </c>
      <c r="O56" s="62">
        <v>0</v>
      </c>
      <c r="P56" s="62">
        <v>0</v>
      </c>
    </row>
    <row r="57" spans="1:16" s="14" customFormat="1" ht="37.5" customHeight="1" x14ac:dyDescent="0.25">
      <c r="A57" s="36">
        <v>51</v>
      </c>
      <c r="B57" s="15" t="s">
        <v>211</v>
      </c>
      <c r="C57" s="62">
        <v>266.89999999999998</v>
      </c>
      <c r="D57" s="62">
        <v>190.6</v>
      </c>
      <c r="E57" s="62">
        <v>8.4</v>
      </c>
      <c r="F57" s="62">
        <v>76.3</v>
      </c>
      <c r="G57" s="62">
        <v>0</v>
      </c>
      <c r="H57" s="62">
        <v>0</v>
      </c>
      <c r="I57" s="62"/>
      <c r="J57" s="62"/>
      <c r="K57" s="62"/>
      <c r="L57" s="62">
        <v>266.89999999999998</v>
      </c>
      <c r="M57" s="62">
        <v>190.6</v>
      </c>
      <c r="N57" s="62">
        <v>8.4</v>
      </c>
      <c r="O57" s="62">
        <v>76.3</v>
      </c>
      <c r="P57" s="62">
        <v>0</v>
      </c>
    </row>
    <row r="58" spans="1:16" s="14" customFormat="1" ht="37.5" customHeight="1" x14ac:dyDescent="0.25">
      <c r="A58" s="36">
        <v>52</v>
      </c>
      <c r="B58" s="15" t="s">
        <v>212</v>
      </c>
      <c r="C58" s="62">
        <v>595</v>
      </c>
      <c r="D58" s="62">
        <v>0</v>
      </c>
      <c r="E58" s="62">
        <v>0</v>
      </c>
      <c r="F58" s="62">
        <v>595</v>
      </c>
      <c r="G58" s="62">
        <v>0</v>
      </c>
      <c r="H58" s="62">
        <v>0</v>
      </c>
      <c r="I58" s="62"/>
      <c r="J58" s="62"/>
      <c r="K58" s="62"/>
      <c r="L58" s="62">
        <v>595</v>
      </c>
      <c r="M58" s="62">
        <v>0</v>
      </c>
      <c r="N58" s="62">
        <v>0</v>
      </c>
      <c r="O58" s="62">
        <v>595</v>
      </c>
      <c r="P58" s="62">
        <v>0</v>
      </c>
    </row>
    <row r="59" spans="1:16" s="14" customFormat="1" ht="68.25" customHeight="1" x14ac:dyDescent="0.25">
      <c r="A59" s="36">
        <v>53</v>
      </c>
      <c r="B59" s="17" t="s">
        <v>213</v>
      </c>
      <c r="C59" s="62">
        <v>979.1</v>
      </c>
      <c r="D59" s="62">
        <v>979.1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979.1</v>
      </c>
      <c r="M59" s="62">
        <v>979.1</v>
      </c>
      <c r="N59" s="62">
        <v>0</v>
      </c>
      <c r="O59" s="62">
        <v>0</v>
      </c>
      <c r="P59" s="62">
        <v>0</v>
      </c>
    </row>
    <row r="60" spans="1:16" s="14" customFormat="1" ht="17.25" customHeight="1" x14ac:dyDescent="0.25">
      <c r="A60" s="36">
        <v>54</v>
      </c>
      <c r="B60" s="39" t="s">
        <v>5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1"/>
      <c r="I60" s="61"/>
      <c r="J60" s="61"/>
      <c r="K60" s="61"/>
      <c r="L60" s="62">
        <v>0</v>
      </c>
      <c r="M60" s="62">
        <v>0</v>
      </c>
      <c r="N60" s="62">
        <v>0</v>
      </c>
      <c r="O60" s="62">
        <v>0</v>
      </c>
      <c r="P60" s="62">
        <v>0</v>
      </c>
    </row>
    <row r="61" spans="1:16" ht="36" customHeight="1" x14ac:dyDescent="0.25">
      <c r="A61" s="36">
        <v>55</v>
      </c>
      <c r="B61" s="15" t="s">
        <v>152</v>
      </c>
      <c r="C61" s="62">
        <v>946.1</v>
      </c>
      <c r="D61" s="62">
        <v>946.1</v>
      </c>
      <c r="E61" s="62">
        <v>0</v>
      </c>
      <c r="F61" s="62">
        <v>0</v>
      </c>
      <c r="G61" s="62">
        <v>0</v>
      </c>
      <c r="H61" s="62">
        <v>0</v>
      </c>
      <c r="I61" s="62"/>
      <c r="J61" s="62"/>
      <c r="K61" s="62"/>
      <c r="L61" s="62">
        <v>946.1</v>
      </c>
      <c r="M61" s="62">
        <v>946.1</v>
      </c>
      <c r="N61" s="62">
        <v>0</v>
      </c>
      <c r="O61" s="62">
        <v>0</v>
      </c>
      <c r="P61" s="62">
        <v>0</v>
      </c>
    </row>
    <row r="62" spans="1:16" ht="18" customHeight="1" x14ac:dyDescent="0.25">
      <c r="A62" s="36">
        <v>56</v>
      </c>
      <c r="B62" s="15" t="s">
        <v>150</v>
      </c>
      <c r="C62" s="62">
        <v>33</v>
      </c>
      <c r="D62" s="62">
        <v>33</v>
      </c>
      <c r="E62" s="62">
        <v>0</v>
      </c>
      <c r="F62" s="62">
        <v>0</v>
      </c>
      <c r="G62" s="62">
        <v>0</v>
      </c>
      <c r="H62" s="62">
        <v>0</v>
      </c>
      <c r="I62" s="62"/>
      <c r="J62" s="62"/>
      <c r="K62" s="62"/>
      <c r="L62" s="62">
        <v>33</v>
      </c>
      <c r="M62" s="62">
        <v>33</v>
      </c>
      <c r="N62" s="62">
        <v>0</v>
      </c>
      <c r="O62" s="62">
        <v>0</v>
      </c>
      <c r="P62" s="62">
        <v>0</v>
      </c>
    </row>
    <row r="63" spans="1:16" ht="31.5" x14ac:dyDescent="0.25">
      <c r="A63" s="36">
        <v>57</v>
      </c>
      <c r="B63" s="17" t="s">
        <v>214</v>
      </c>
      <c r="C63" s="61">
        <v>2468.6</v>
      </c>
      <c r="D63" s="61">
        <v>332.1</v>
      </c>
      <c r="E63" s="61">
        <v>0</v>
      </c>
      <c r="F63" s="61">
        <v>2136.5</v>
      </c>
      <c r="G63" s="61">
        <v>0</v>
      </c>
      <c r="H63" s="61">
        <v>-413.5</v>
      </c>
      <c r="I63" s="61">
        <v>0</v>
      </c>
      <c r="J63" s="61">
        <v>0</v>
      </c>
      <c r="K63" s="61">
        <v>-413.5</v>
      </c>
      <c r="L63" s="61">
        <v>2055.1</v>
      </c>
      <c r="M63" s="61">
        <v>332.1</v>
      </c>
      <c r="N63" s="61">
        <v>0</v>
      </c>
      <c r="O63" s="61">
        <v>1723</v>
      </c>
      <c r="P63" s="61">
        <v>0</v>
      </c>
    </row>
    <row r="64" spans="1:16" ht="15.75" x14ac:dyDescent="0.25">
      <c r="A64" s="36">
        <v>58</v>
      </c>
      <c r="B64" s="33" t="s">
        <v>5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1"/>
      <c r="I64" s="61"/>
      <c r="J64" s="61"/>
      <c r="K64" s="61"/>
      <c r="L64" s="62">
        <v>0</v>
      </c>
      <c r="M64" s="62">
        <v>0</v>
      </c>
      <c r="N64" s="62">
        <v>0</v>
      </c>
      <c r="O64" s="62">
        <v>0</v>
      </c>
      <c r="P64" s="62">
        <v>0</v>
      </c>
    </row>
    <row r="65" spans="1:16" ht="36" customHeight="1" x14ac:dyDescent="0.25">
      <c r="A65" s="36">
        <v>59</v>
      </c>
      <c r="B65" s="15" t="s">
        <v>215</v>
      </c>
      <c r="C65" s="62">
        <v>524.1</v>
      </c>
      <c r="D65" s="62">
        <v>332.1</v>
      </c>
      <c r="E65" s="62">
        <v>0</v>
      </c>
      <c r="F65" s="62">
        <v>192</v>
      </c>
      <c r="G65" s="62">
        <v>0</v>
      </c>
      <c r="H65" s="62">
        <v>0</v>
      </c>
      <c r="I65" s="62"/>
      <c r="J65" s="62"/>
      <c r="K65" s="62"/>
      <c r="L65" s="62">
        <v>524.1</v>
      </c>
      <c r="M65" s="62">
        <v>332.1</v>
      </c>
      <c r="N65" s="62">
        <v>0</v>
      </c>
      <c r="O65" s="62">
        <v>192</v>
      </c>
      <c r="P65" s="62">
        <v>0</v>
      </c>
    </row>
    <row r="66" spans="1:16" ht="31.5" x14ac:dyDescent="0.25">
      <c r="A66" s="36">
        <v>60</v>
      </c>
      <c r="B66" s="15" t="s">
        <v>216</v>
      </c>
      <c r="C66" s="62">
        <v>1944.5</v>
      </c>
      <c r="D66" s="62">
        <v>0</v>
      </c>
      <c r="E66" s="62">
        <v>0</v>
      </c>
      <c r="F66" s="62">
        <v>1944.5</v>
      </c>
      <c r="G66" s="62">
        <v>0</v>
      </c>
      <c r="H66" s="62">
        <v>-413.5</v>
      </c>
      <c r="I66" s="62"/>
      <c r="J66" s="62"/>
      <c r="K66" s="62">
        <v>-413.5</v>
      </c>
      <c r="L66" s="62">
        <v>1531</v>
      </c>
      <c r="M66" s="62">
        <v>0</v>
      </c>
      <c r="N66" s="62">
        <v>0</v>
      </c>
      <c r="O66" s="62">
        <v>1531</v>
      </c>
      <c r="P66" s="62">
        <v>0</v>
      </c>
    </row>
    <row r="67" spans="1:16" s="14" customFormat="1" ht="18.75" customHeight="1" x14ac:dyDescent="0.25">
      <c r="A67" s="36">
        <v>61</v>
      </c>
      <c r="B67" s="31" t="s">
        <v>217</v>
      </c>
      <c r="C67" s="61">
        <v>5242.8</v>
      </c>
      <c r="D67" s="61">
        <v>384.6</v>
      </c>
      <c r="E67" s="61">
        <v>0</v>
      </c>
      <c r="F67" s="61">
        <v>4858.2</v>
      </c>
      <c r="G67" s="61">
        <v>0</v>
      </c>
      <c r="H67" s="61">
        <v>78.099999999999994</v>
      </c>
      <c r="I67" s="61">
        <v>-9.6999999999999993</v>
      </c>
      <c r="J67" s="61">
        <v>0</v>
      </c>
      <c r="K67" s="61">
        <v>87.8</v>
      </c>
      <c r="L67" s="61">
        <v>5320.9</v>
      </c>
      <c r="M67" s="61">
        <v>374.90000000000003</v>
      </c>
      <c r="N67" s="61">
        <v>0</v>
      </c>
      <c r="O67" s="61">
        <v>4946</v>
      </c>
      <c r="P67" s="61">
        <v>0</v>
      </c>
    </row>
    <row r="68" spans="1:16" s="14" customFormat="1" ht="15" customHeight="1" x14ac:dyDescent="0.25">
      <c r="A68" s="36">
        <v>62</v>
      </c>
      <c r="B68" s="33" t="s">
        <v>5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1"/>
      <c r="I68" s="61"/>
      <c r="J68" s="61"/>
      <c r="K68" s="61"/>
      <c r="L68" s="62">
        <v>0</v>
      </c>
      <c r="M68" s="62">
        <v>0</v>
      </c>
      <c r="N68" s="62">
        <v>0</v>
      </c>
      <c r="O68" s="62">
        <v>0</v>
      </c>
      <c r="P68" s="62">
        <v>0</v>
      </c>
    </row>
    <row r="69" spans="1:16" s="14" customFormat="1" ht="32.25" customHeight="1" x14ac:dyDescent="0.25">
      <c r="A69" s="36">
        <v>63</v>
      </c>
      <c r="B69" s="32" t="s">
        <v>218</v>
      </c>
      <c r="C69" s="62">
        <v>55.3</v>
      </c>
      <c r="D69" s="62">
        <v>55.3</v>
      </c>
      <c r="E69" s="62">
        <v>0</v>
      </c>
      <c r="F69" s="62">
        <v>0</v>
      </c>
      <c r="G69" s="62">
        <v>0</v>
      </c>
      <c r="H69" s="62">
        <v>0</v>
      </c>
      <c r="I69" s="62"/>
      <c r="J69" s="61"/>
      <c r="K69" s="61"/>
      <c r="L69" s="62">
        <v>55.3</v>
      </c>
      <c r="M69" s="62">
        <v>55.3</v>
      </c>
      <c r="N69" s="62">
        <v>0</v>
      </c>
      <c r="O69" s="62">
        <v>0</v>
      </c>
      <c r="P69" s="62">
        <v>0</v>
      </c>
    </row>
    <row r="70" spans="1:16" s="14" customFormat="1" ht="15" customHeight="1" x14ac:dyDescent="0.25">
      <c r="A70" s="36">
        <v>64</v>
      </c>
      <c r="B70" s="32" t="s">
        <v>219</v>
      </c>
      <c r="C70" s="62">
        <v>4738.2</v>
      </c>
      <c r="D70" s="62">
        <v>0</v>
      </c>
      <c r="E70" s="62">
        <v>0</v>
      </c>
      <c r="F70" s="62">
        <v>4738.2</v>
      </c>
      <c r="G70" s="62">
        <v>0</v>
      </c>
      <c r="H70" s="62">
        <v>0</v>
      </c>
      <c r="I70" s="62"/>
      <c r="J70" s="62"/>
      <c r="K70" s="62"/>
      <c r="L70" s="62">
        <v>4738.2</v>
      </c>
      <c r="M70" s="62">
        <v>0</v>
      </c>
      <c r="N70" s="62">
        <v>0</v>
      </c>
      <c r="O70" s="62">
        <v>4738.2</v>
      </c>
      <c r="P70" s="62">
        <v>0</v>
      </c>
    </row>
    <row r="71" spans="1:16" s="14" customFormat="1" ht="15" customHeight="1" x14ac:dyDescent="0.25">
      <c r="A71" s="36">
        <v>65</v>
      </c>
      <c r="B71" s="15" t="s">
        <v>220</v>
      </c>
      <c r="C71" s="62">
        <v>449.3</v>
      </c>
      <c r="D71" s="62">
        <v>329.3</v>
      </c>
      <c r="E71" s="62">
        <v>0</v>
      </c>
      <c r="F71" s="62">
        <v>120</v>
      </c>
      <c r="G71" s="62">
        <v>0</v>
      </c>
      <c r="H71" s="62">
        <v>78.099999999999994</v>
      </c>
      <c r="I71" s="62">
        <v>-9.6999999999999993</v>
      </c>
      <c r="J71" s="61"/>
      <c r="K71" s="62">
        <v>87.8</v>
      </c>
      <c r="L71" s="62">
        <v>527.4</v>
      </c>
      <c r="M71" s="62">
        <v>319.60000000000002</v>
      </c>
      <c r="N71" s="62">
        <v>0</v>
      </c>
      <c r="O71" s="62">
        <v>207.8</v>
      </c>
      <c r="P71" s="62">
        <v>0</v>
      </c>
    </row>
    <row r="72" spans="1:16" s="14" customFormat="1" ht="31.5" customHeight="1" x14ac:dyDescent="0.25">
      <c r="A72" s="36">
        <v>66</v>
      </c>
      <c r="B72" s="17" t="s">
        <v>221</v>
      </c>
      <c r="C72" s="61">
        <v>9888.6</v>
      </c>
      <c r="D72" s="61">
        <v>61.3</v>
      </c>
      <c r="E72" s="61">
        <v>19.2</v>
      </c>
      <c r="F72" s="61">
        <v>9827.3000000000011</v>
      </c>
      <c r="G72" s="61">
        <v>0.8</v>
      </c>
      <c r="H72" s="61">
        <v>0</v>
      </c>
      <c r="I72" s="61">
        <v>0</v>
      </c>
      <c r="J72" s="61">
        <v>0</v>
      </c>
      <c r="K72" s="61">
        <v>0</v>
      </c>
      <c r="L72" s="61">
        <v>9888.6</v>
      </c>
      <c r="M72" s="61">
        <v>61.3</v>
      </c>
      <c r="N72" s="61">
        <v>19.2</v>
      </c>
      <c r="O72" s="61">
        <v>9827.3000000000011</v>
      </c>
      <c r="P72" s="61">
        <v>0.8</v>
      </c>
    </row>
    <row r="73" spans="1:16" s="14" customFormat="1" ht="15" customHeight="1" x14ac:dyDescent="0.25">
      <c r="A73" s="36">
        <v>67</v>
      </c>
      <c r="B73" s="33" t="s">
        <v>5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1"/>
      <c r="I73" s="61"/>
      <c r="J73" s="61"/>
      <c r="K73" s="61"/>
      <c r="L73" s="62">
        <v>0</v>
      </c>
      <c r="M73" s="62">
        <v>0</v>
      </c>
      <c r="N73" s="62">
        <v>0</v>
      </c>
      <c r="O73" s="62">
        <v>0</v>
      </c>
      <c r="P73" s="62">
        <v>0</v>
      </c>
    </row>
    <row r="74" spans="1:16" s="14" customFormat="1" ht="33.75" customHeight="1" x14ac:dyDescent="0.25">
      <c r="A74" s="36">
        <v>68</v>
      </c>
      <c r="B74" s="32" t="s">
        <v>222</v>
      </c>
      <c r="C74" s="62">
        <v>9750.4</v>
      </c>
      <c r="D74" s="62">
        <v>61.3</v>
      </c>
      <c r="E74" s="62">
        <v>19.2</v>
      </c>
      <c r="F74" s="62">
        <v>9689.1</v>
      </c>
      <c r="G74" s="62">
        <v>0.8</v>
      </c>
      <c r="H74" s="62">
        <v>0</v>
      </c>
      <c r="I74" s="62"/>
      <c r="J74" s="62"/>
      <c r="K74" s="62"/>
      <c r="L74" s="62">
        <v>9750.4</v>
      </c>
      <c r="M74" s="62">
        <v>61.3</v>
      </c>
      <c r="N74" s="62">
        <v>19.2</v>
      </c>
      <c r="O74" s="62">
        <v>9689.1</v>
      </c>
      <c r="P74" s="62">
        <v>0.8</v>
      </c>
    </row>
    <row r="75" spans="1:16" s="14" customFormat="1" ht="33" customHeight="1" x14ac:dyDescent="0.25">
      <c r="A75" s="36">
        <v>69</v>
      </c>
      <c r="B75" s="32" t="s">
        <v>223</v>
      </c>
      <c r="C75" s="62">
        <v>138.19999999999999</v>
      </c>
      <c r="D75" s="62">
        <v>0</v>
      </c>
      <c r="E75" s="62">
        <v>0</v>
      </c>
      <c r="F75" s="62">
        <v>138.19999999999999</v>
      </c>
      <c r="G75" s="62">
        <v>0</v>
      </c>
      <c r="H75" s="62">
        <v>0</v>
      </c>
      <c r="I75" s="62"/>
      <c r="J75" s="62"/>
      <c r="K75" s="62"/>
      <c r="L75" s="62">
        <v>138.19999999999999</v>
      </c>
      <c r="M75" s="62">
        <v>0</v>
      </c>
      <c r="N75" s="62">
        <v>0</v>
      </c>
      <c r="O75" s="62">
        <v>138.19999999999999</v>
      </c>
      <c r="P75" s="62">
        <v>0</v>
      </c>
    </row>
    <row r="76" spans="1:16" s="14" customFormat="1" ht="33" customHeight="1" x14ac:dyDescent="0.25">
      <c r="A76" s="36">
        <v>70</v>
      </c>
      <c r="B76" s="17" t="s">
        <v>224</v>
      </c>
      <c r="C76" s="61">
        <v>1386.1</v>
      </c>
      <c r="D76" s="61">
        <v>62</v>
      </c>
      <c r="E76" s="61">
        <v>0</v>
      </c>
      <c r="F76" s="61">
        <v>1324.1</v>
      </c>
      <c r="G76" s="61">
        <v>475.2</v>
      </c>
      <c r="H76" s="61">
        <v>0</v>
      </c>
      <c r="I76" s="61">
        <v>0</v>
      </c>
      <c r="J76" s="61">
        <v>0</v>
      </c>
      <c r="K76" s="61">
        <v>0</v>
      </c>
      <c r="L76" s="61">
        <v>1386.1</v>
      </c>
      <c r="M76" s="61">
        <v>62</v>
      </c>
      <c r="N76" s="61">
        <v>0</v>
      </c>
      <c r="O76" s="61">
        <v>1324.1</v>
      </c>
      <c r="P76" s="61">
        <v>475.2</v>
      </c>
    </row>
    <row r="77" spans="1:16" s="14" customFormat="1" ht="15" customHeight="1" x14ac:dyDescent="0.25">
      <c r="A77" s="36">
        <v>71</v>
      </c>
      <c r="B77" s="33" t="s">
        <v>5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1"/>
      <c r="I77" s="61"/>
      <c r="J77" s="61"/>
      <c r="K77" s="61"/>
      <c r="L77" s="62">
        <v>0</v>
      </c>
      <c r="M77" s="62">
        <v>0</v>
      </c>
      <c r="N77" s="62">
        <v>0</v>
      </c>
      <c r="O77" s="62">
        <v>0</v>
      </c>
      <c r="P77" s="62">
        <v>0</v>
      </c>
    </row>
    <row r="78" spans="1:16" s="14" customFormat="1" ht="50.25" customHeight="1" x14ac:dyDescent="0.25">
      <c r="A78" s="36">
        <v>72</v>
      </c>
      <c r="B78" s="15" t="s">
        <v>225</v>
      </c>
      <c r="C78" s="62">
        <v>787.3</v>
      </c>
      <c r="D78" s="62">
        <v>62</v>
      </c>
      <c r="E78" s="62">
        <v>0</v>
      </c>
      <c r="F78" s="62">
        <v>725.3</v>
      </c>
      <c r="G78" s="62">
        <v>475.2</v>
      </c>
      <c r="H78" s="62">
        <v>0</v>
      </c>
      <c r="I78" s="62"/>
      <c r="J78" s="62"/>
      <c r="K78" s="62"/>
      <c r="L78" s="62">
        <v>787.3</v>
      </c>
      <c r="M78" s="62">
        <v>62</v>
      </c>
      <c r="N78" s="62">
        <v>0</v>
      </c>
      <c r="O78" s="62">
        <v>725.3</v>
      </c>
      <c r="P78" s="62">
        <v>475.2</v>
      </c>
    </row>
    <row r="79" spans="1:16" s="14" customFormat="1" ht="33" customHeight="1" x14ac:dyDescent="0.25">
      <c r="A79" s="36">
        <v>73</v>
      </c>
      <c r="B79" s="15" t="s">
        <v>226</v>
      </c>
      <c r="C79" s="62">
        <v>598.79999999999995</v>
      </c>
      <c r="D79" s="62">
        <v>0</v>
      </c>
      <c r="E79" s="62">
        <v>0</v>
      </c>
      <c r="F79" s="62">
        <v>598.79999999999995</v>
      </c>
      <c r="G79" s="62">
        <v>0</v>
      </c>
      <c r="H79" s="62">
        <v>0</v>
      </c>
      <c r="I79" s="62"/>
      <c r="J79" s="62"/>
      <c r="K79" s="62"/>
      <c r="L79" s="62">
        <v>598.79999999999995</v>
      </c>
      <c r="M79" s="62">
        <v>0</v>
      </c>
      <c r="N79" s="62">
        <v>0</v>
      </c>
      <c r="O79" s="62">
        <v>598.79999999999995</v>
      </c>
      <c r="P79" s="62">
        <v>0</v>
      </c>
    </row>
    <row r="80" spans="1:16" ht="19.5" customHeight="1" x14ac:dyDescent="0.25">
      <c r="A80" s="36">
        <v>74</v>
      </c>
      <c r="B80" s="17" t="s">
        <v>227</v>
      </c>
      <c r="C80" s="61">
        <v>1542.3</v>
      </c>
      <c r="D80" s="61">
        <v>0</v>
      </c>
      <c r="E80" s="61">
        <v>0</v>
      </c>
      <c r="F80" s="61">
        <v>1542.3</v>
      </c>
      <c r="G80" s="61">
        <v>0</v>
      </c>
      <c r="H80" s="61">
        <v>550</v>
      </c>
      <c r="I80" s="61">
        <v>0</v>
      </c>
      <c r="J80" s="61">
        <v>0</v>
      </c>
      <c r="K80" s="61">
        <v>550</v>
      </c>
      <c r="L80" s="61">
        <v>2092.2999999999997</v>
      </c>
      <c r="M80" s="61">
        <v>0</v>
      </c>
      <c r="N80" s="61">
        <v>0</v>
      </c>
      <c r="O80" s="61">
        <v>2092.2999999999997</v>
      </c>
      <c r="P80" s="61">
        <v>0</v>
      </c>
    </row>
    <row r="81" spans="1:16" ht="15.75" customHeight="1" x14ac:dyDescent="0.25">
      <c r="A81" s="36">
        <v>75</v>
      </c>
      <c r="B81" s="33" t="s">
        <v>5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1"/>
      <c r="I81" s="61"/>
      <c r="J81" s="61"/>
      <c r="K81" s="61"/>
      <c r="L81" s="62">
        <v>0</v>
      </c>
      <c r="M81" s="62">
        <v>0</v>
      </c>
      <c r="N81" s="62">
        <v>0</v>
      </c>
      <c r="O81" s="62">
        <v>0</v>
      </c>
      <c r="P81" s="62">
        <v>0</v>
      </c>
    </row>
    <row r="82" spans="1:16" ht="32.25" customHeight="1" x14ac:dyDescent="0.25">
      <c r="A82" s="36">
        <v>76</v>
      </c>
      <c r="B82" s="32" t="s">
        <v>228</v>
      </c>
      <c r="C82" s="62">
        <v>382.7</v>
      </c>
      <c r="D82" s="62">
        <v>0</v>
      </c>
      <c r="E82" s="62">
        <v>0</v>
      </c>
      <c r="F82" s="62">
        <v>382.7</v>
      </c>
      <c r="G82" s="62">
        <v>0</v>
      </c>
      <c r="H82" s="62">
        <v>8</v>
      </c>
      <c r="I82" s="62"/>
      <c r="J82" s="62"/>
      <c r="K82" s="62">
        <v>8</v>
      </c>
      <c r="L82" s="62">
        <v>390.7</v>
      </c>
      <c r="M82" s="62">
        <v>0</v>
      </c>
      <c r="N82" s="62">
        <v>0</v>
      </c>
      <c r="O82" s="62">
        <v>390.7</v>
      </c>
      <c r="P82" s="62">
        <v>0</v>
      </c>
    </row>
    <row r="83" spans="1:16" ht="35.25" customHeight="1" x14ac:dyDescent="0.25">
      <c r="A83" s="36">
        <v>77</v>
      </c>
      <c r="B83" s="32" t="s">
        <v>229</v>
      </c>
      <c r="C83" s="62">
        <v>1159.5999999999999</v>
      </c>
      <c r="D83" s="62">
        <v>0</v>
      </c>
      <c r="E83" s="62">
        <v>0</v>
      </c>
      <c r="F83" s="62">
        <v>1159.5999999999999</v>
      </c>
      <c r="G83" s="62">
        <v>0</v>
      </c>
      <c r="H83" s="62">
        <v>542</v>
      </c>
      <c r="I83" s="62"/>
      <c r="J83" s="62"/>
      <c r="K83" s="62">
        <v>542</v>
      </c>
      <c r="L83" s="62">
        <v>1701.6</v>
      </c>
      <c r="M83" s="62">
        <v>0</v>
      </c>
      <c r="N83" s="62">
        <v>0</v>
      </c>
      <c r="O83" s="62">
        <v>1701.6</v>
      </c>
      <c r="P83" s="62">
        <v>0</v>
      </c>
    </row>
    <row r="84" spans="1:16" s="14" customFormat="1" ht="32.25" customHeight="1" x14ac:dyDescent="0.25">
      <c r="A84" s="36">
        <v>78</v>
      </c>
      <c r="B84" s="31" t="s">
        <v>230</v>
      </c>
      <c r="C84" s="61">
        <v>1825</v>
      </c>
      <c r="D84" s="61">
        <v>0</v>
      </c>
      <c r="E84" s="61">
        <v>0</v>
      </c>
      <c r="F84" s="61">
        <v>1825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1825</v>
      </c>
      <c r="M84" s="61">
        <v>0</v>
      </c>
      <c r="N84" s="61">
        <v>0</v>
      </c>
      <c r="O84" s="61">
        <v>1825</v>
      </c>
      <c r="P84" s="61">
        <v>0</v>
      </c>
    </row>
    <row r="85" spans="1:16" s="14" customFormat="1" ht="18.75" customHeight="1" x14ac:dyDescent="0.25">
      <c r="A85" s="36">
        <v>79</v>
      </c>
      <c r="B85" s="33" t="s">
        <v>5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1"/>
      <c r="I85" s="61"/>
      <c r="J85" s="61"/>
      <c r="K85" s="61"/>
      <c r="L85" s="62">
        <v>0</v>
      </c>
      <c r="M85" s="62">
        <v>0</v>
      </c>
      <c r="N85" s="62">
        <v>0</v>
      </c>
      <c r="O85" s="62">
        <v>0</v>
      </c>
      <c r="P85" s="62">
        <v>0</v>
      </c>
    </row>
    <row r="86" spans="1:16" s="14" customFormat="1" ht="32.25" customHeight="1" x14ac:dyDescent="0.25">
      <c r="A86" s="36">
        <v>80</v>
      </c>
      <c r="B86" s="32" t="s">
        <v>231</v>
      </c>
      <c r="C86" s="62">
        <v>245</v>
      </c>
      <c r="D86" s="62">
        <v>0</v>
      </c>
      <c r="E86" s="62">
        <v>0</v>
      </c>
      <c r="F86" s="62">
        <v>245</v>
      </c>
      <c r="G86" s="62">
        <v>0</v>
      </c>
      <c r="H86" s="62">
        <v>0</v>
      </c>
      <c r="I86" s="62"/>
      <c r="J86" s="62"/>
      <c r="K86" s="62"/>
      <c r="L86" s="62">
        <v>245</v>
      </c>
      <c r="M86" s="62">
        <v>0</v>
      </c>
      <c r="N86" s="62">
        <v>0</v>
      </c>
      <c r="O86" s="62">
        <v>245</v>
      </c>
      <c r="P86" s="62">
        <v>0</v>
      </c>
    </row>
    <row r="87" spans="1:16" s="14" customFormat="1" ht="67.5" customHeight="1" x14ac:dyDescent="0.25">
      <c r="A87" s="36">
        <v>81</v>
      </c>
      <c r="B87" s="32" t="s">
        <v>232</v>
      </c>
      <c r="C87" s="62">
        <v>1580</v>
      </c>
      <c r="D87" s="62">
        <v>0</v>
      </c>
      <c r="E87" s="62">
        <v>0</v>
      </c>
      <c r="F87" s="62">
        <v>1580</v>
      </c>
      <c r="G87" s="62">
        <v>0</v>
      </c>
      <c r="H87" s="62">
        <v>0</v>
      </c>
      <c r="I87" s="62"/>
      <c r="J87" s="62"/>
      <c r="K87" s="62"/>
      <c r="L87" s="62">
        <v>1580</v>
      </c>
      <c r="M87" s="62">
        <v>0</v>
      </c>
      <c r="N87" s="62">
        <v>0</v>
      </c>
      <c r="O87" s="62">
        <v>1580</v>
      </c>
      <c r="P87" s="62">
        <v>0</v>
      </c>
    </row>
    <row r="88" spans="1:16" s="14" customFormat="1" ht="32.25" customHeight="1" x14ac:dyDescent="0.25">
      <c r="A88" s="36">
        <v>82</v>
      </c>
      <c r="B88" s="31" t="s">
        <v>233</v>
      </c>
      <c r="C88" s="61">
        <v>2906.2000000000003</v>
      </c>
      <c r="D88" s="61">
        <v>10.9</v>
      </c>
      <c r="E88" s="61">
        <v>4.0999999999999996</v>
      </c>
      <c r="F88" s="61">
        <v>2895.2999999999997</v>
      </c>
      <c r="G88" s="61">
        <v>0</v>
      </c>
      <c r="H88" s="61">
        <v>22.5</v>
      </c>
      <c r="I88" s="61">
        <v>0</v>
      </c>
      <c r="J88" s="61">
        <v>0</v>
      </c>
      <c r="K88" s="61">
        <v>22.5</v>
      </c>
      <c r="L88" s="61">
        <v>2928.7000000000003</v>
      </c>
      <c r="M88" s="61">
        <v>10.9</v>
      </c>
      <c r="N88" s="61">
        <v>4.0999999999999996</v>
      </c>
      <c r="O88" s="61">
        <v>2917.7999999999997</v>
      </c>
      <c r="P88" s="61">
        <v>0</v>
      </c>
    </row>
    <row r="89" spans="1:16" s="14" customFormat="1" ht="15.75" customHeight="1" x14ac:dyDescent="0.25">
      <c r="A89" s="36">
        <v>83</v>
      </c>
      <c r="B89" s="33" t="s">
        <v>5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1"/>
      <c r="I89" s="61"/>
      <c r="J89" s="61"/>
      <c r="K89" s="61"/>
      <c r="L89" s="62">
        <v>0</v>
      </c>
      <c r="M89" s="62">
        <v>0</v>
      </c>
      <c r="N89" s="62">
        <v>0</v>
      </c>
      <c r="O89" s="62">
        <v>0</v>
      </c>
      <c r="P89" s="62">
        <v>0</v>
      </c>
    </row>
    <row r="90" spans="1:16" s="14" customFormat="1" ht="32.25" customHeight="1" x14ac:dyDescent="0.25">
      <c r="A90" s="36">
        <v>84</v>
      </c>
      <c r="B90" s="32" t="s">
        <v>234</v>
      </c>
      <c r="C90" s="62">
        <v>2182.8000000000002</v>
      </c>
      <c r="D90" s="62">
        <v>10.9</v>
      </c>
      <c r="E90" s="62">
        <v>4.0999999999999996</v>
      </c>
      <c r="F90" s="62">
        <v>2171.8999999999996</v>
      </c>
      <c r="G90" s="62">
        <v>0</v>
      </c>
      <c r="H90" s="62">
        <v>151</v>
      </c>
      <c r="I90" s="62"/>
      <c r="J90" s="62"/>
      <c r="K90" s="62">
        <v>151</v>
      </c>
      <c r="L90" s="62">
        <v>2333.8000000000002</v>
      </c>
      <c r="M90" s="62">
        <v>10.9</v>
      </c>
      <c r="N90" s="62">
        <v>4.0999999999999996</v>
      </c>
      <c r="O90" s="62">
        <v>2322.8999999999996</v>
      </c>
      <c r="P90" s="62">
        <v>0</v>
      </c>
    </row>
    <row r="91" spans="1:16" s="14" customFormat="1" ht="32.25" customHeight="1" x14ac:dyDescent="0.25">
      <c r="A91" s="36">
        <v>85</v>
      </c>
      <c r="B91" s="32" t="s">
        <v>235</v>
      </c>
      <c r="C91" s="62">
        <v>723.4</v>
      </c>
      <c r="D91" s="62">
        <v>0</v>
      </c>
      <c r="E91" s="62">
        <v>0</v>
      </c>
      <c r="F91" s="62">
        <v>723.4</v>
      </c>
      <c r="G91" s="62">
        <v>0</v>
      </c>
      <c r="H91" s="62">
        <v>-128.5</v>
      </c>
      <c r="I91" s="62"/>
      <c r="J91" s="62"/>
      <c r="K91" s="62">
        <v>-128.5</v>
      </c>
      <c r="L91" s="62">
        <v>594.9</v>
      </c>
      <c r="M91" s="62">
        <v>0</v>
      </c>
      <c r="N91" s="62">
        <v>0</v>
      </c>
      <c r="O91" s="62">
        <v>594.9</v>
      </c>
      <c r="P91" s="62">
        <v>0</v>
      </c>
    </row>
    <row r="92" spans="1:16" s="14" customFormat="1" ht="66.75" customHeight="1" x14ac:dyDescent="0.25">
      <c r="A92" s="36">
        <v>86</v>
      </c>
      <c r="B92" s="31" t="s">
        <v>236</v>
      </c>
      <c r="C92" s="61">
        <v>1000</v>
      </c>
      <c r="D92" s="61">
        <v>0</v>
      </c>
      <c r="E92" s="61">
        <v>0</v>
      </c>
      <c r="F92" s="61">
        <v>1000</v>
      </c>
      <c r="G92" s="61">
        <v>0</v>
      </c>
      <c r="H92" s="61">
        <v>0</v>
      </c>
      <c r="I92" s="61"/>
      <c r="J92" s="61"/>
      <c r="K92" s="61"/>
      <c r="L92" s="61">
        <v>1000</v>
      </c>
      <c r="M92" s="61">
        <v>0</v>
      </c>
      <c r="N92" s="61">
        <v>0</v>
      </c>
      <c r="O92" s="61">
        <v>1000</v>
      </c>
      <c r="P92" s="61">
        <v>0</v>
      </c>
    </row>
    <row r="93" spans="1:16" ht="19.5" customHeight="1" x14ac:dyDescent="0.25">
      <c r="A93" s="36">
        <v>87</v>
      </c>
      <c r="B93" s="17" t="s">
        <v>237</v>
      </c>
      <c r="C93" s="61">
        <v>774.4</v>
      </c>
      <c r="D93" s="61">
        <v>348.9</v>
      </c>
      <c r="E93" s="61">
        <v>18.899999999999999</v>
      </c>
      <c r="F93" s="61">
        <v>425.5</v>
      </c>
      <c r="G93" s="61">
        <v>0</v>
      </c>
      <c r="H93" s="61">
        <v>0</v>
      </c>
      <c r="I93" s="61">
        <v>14.5</v>
      </c>
      <c r="J93" s="61">
        <v>-0.3</v>
      </c>
      <c r="K93" s="61">
        <v>-14.5</v>
      </c>
      <c r="L93" s="61">
        <v>774.4</v>
      </c>
      <c r="M93" s="61">
        <v>363.4</v>
      </c>
      <c r="N93" s="61">
        <v>18.599999999999998</v>
      </c>
      <c r="O93" s="61">
        <v>411</v>
      </c>
      <c r="P93" s="61">
        <v>0</v>
      </c>
    </row>
    <row r="94" spans="1:16" ht="31.5" customHeight="1" x14ac:dyDescent="0.25">
      <c r="A94" s="36">
        <v>88</v>
      </c>
      <c r="B94" s="17" t="s">
        <v>187</v>
      </c>
      <c r="C94" s="61">
        <v>774.4</v>
      </c>
      <c r="D94" s="61">
        <v>348.9</v>
      </c>
      <c r="E94" s="61">
        <v>18.899999999999999</v>
      </c>
      <c r="F94" s="61">
        <v>425.5</v>
      </c>
      <c r="G94" s="61">
        <v>0</v>
      </c>
      <c r="H94" s="61">
        <v>0</v>
      </c>
      <c r="I94" s="61">
        <v>14.5</v>
      </c>
      <c r="J94" s="61">
        <v>-0.3</v>
      </c>
      <c r="K94" s="61">
        <v>-14.5</v>
      </c>
      <c r="L94" s="61">
        <v>774.4</v>
      </c>
      <c r="M94" s="61">
        <v>363.4</v>
      </c>
      <c r="N94" s="61">
        <v>18.599999999999998</v>
      </c>
      <c r="O94" s="61">
        <v>411</v>
      </c>
      <c r="P94" s="61">
        <v>0</v>
      </c>
    </row>
    <row r="95" spans="1:16" ht="19.5" customHeight="1" x14ac:dyDescent="0.25">
      <c r="A95" s="36">
        <v>89</v>
      </c>
      <c r="B95" s="17" t="s">
        <v>14</v>
      </c>
      <c r="C95" s="61">
        <v>78231</v>
      </c>
      <c r="D95" s="61">
        <v>77624.2</v>
      </c>
      <c r="E95" s="61">
        <v>813.00000000000011</v>
      </c>
      <c r="F95" s="61">
        <v>606.79999999999995</v>
      </c>
      <c r="G95" s="61">
        <v>7860.5</v>
      </c>
      <c r="H95" s="61">
        <v>653.79999999999995</v>
      </c>
      <c r="I95" s="61">
        <v>-1095</v>
      </c>
      <c r="J95" s="61">
        <v>0</v>
      </c>
      <c r="K95" s="61">
        <v>1748.8</v>
      </c>
      <c r="L95" s="61">
        <v>78884.800000000003</v>
      </c>
      <c r="M95" s="61">
        <v>76529.199999999983</v>
      </c>
      <c r="N95" s="61">
        <v>813.00000000000011</v>
      </c>
      <c r="O95" s="61">
        <v>2355.6</v>
      </c>
      <c r="P95" s="61">
        <v>7860.5</v>
      </c>
    </row>
    <row r="96" spans="1:16" ht="15.75" x14ac:dyDescent="0.25">
      <c r="A96" s="36">
        <v>90</v>
      </c>
      <c r="B96" s="31" t="s">
        <v>238</v>
      </c>
      <c r="C96" s="61">
        <v>18322.7</v>
      </c>
      <c r="D96" s="61">
        <v>18222.099999999999</v>
      </c>
      <c r="E96" s="61">
        <v>0</v>
      </c>
      <c r="F96" s="61">
        <v>100.6</v>
      </c>
      <c r="G96" s="61">
        <v>0</v>
      </c>
      <c r="H96" s="61">
        <v>174</v>
      </c>
      <c r="I96" s="61">
        <v>156</v>
      </c>
      <c r="J96" s="61">
        <v>0</v>
      </c>
      <c r="K96" s="61">
        <v>18</v>
      </c>
      <c r="L96" s="61">
        <v>18496.7</v>
      </c>
      <c r="M96" s="61">
        <v>18378.099999999999</v>
      </c>
      <c r="N96" s="61">
        <v>0</v>
      </c>
      <c r="O96" s="61">
        <v>118.6</v>
      </c>
      <c r="P96" s="61">
        <v>0</v>
      </c>
    </row>
    <row r="97" spans="1:16" s="27" customFormat="1" ht="15.75" x14ac:dyDescent="0.25">
      <c r="A97" s="36">
        <v>91</v>
      </c>
      <c r="B97" s="33" t="s">
        <v>5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1">
        <v>0</v>
      </c>
      <c r="I97" s="62"/>
      <c r="J97" s="62"/>
      <c r="K97" s="62"/>
      <c r="L97" s="62">
        <v>0</v>
      </c>
      <c r="M97" s="62">
        <v>0</v>
      </c>
      <c r="N97" s="62">
        <v>0</v>
      </c>
      <c r="O97" s="62">
        <v>0</v>
      </c>
      <c r="P97" s="62">
        <v>0</v>
      </c>
    </row>
    <row r="98" spans="1:16" s="27" customFormat="1" ht="31.5" x14ac:dyDescent="0.25">
      <c r="A98" s="36">
        <v>92</v>
      </c>
      <c r="B98" s="32" t="s">
        <v>218</v>
      </c>
      <c r="C98" s="62">
        <v>17500</v>
      </c>
      <c r="D98" s="62">
        <v>17500</v>
      </c>
      <c r="E98" s="62">
        <v>0</v>
      </c>
      <c r="F98" s="62">
        <v>0</v>
      </c>
      <c r="G98" s="62">
        <v>0</v>
      </c>
      <c r="H98" s="62">
        <v>0</v>
      </c>
      <c r="I98" s="62"/>
      <c r="J98" s="62"/>
      <c r="K98" s="62"/>
      <c r="L98" s="62">
        <v>17500</v>
      </c>
      <c r="M98" s="62">
        <v>17500</v>
      </c>
      <c r="N98" s="62">
        <v>0</v>
      </c>
      <c r="O98" s="62">
        <v>0</v>
      </c>
      <c r="P98" s="62">
        <v>0</v>
      </c>
    </row>
    <row r="99" spans="1:16" s="27" customFormat="1" ht="15.75" x14ac:dyDescent="0.25">
      <c r="A99" s="36">
        <v>93</v>
      </c>
      <c r="B99" s="15" t="s">
        <v>220</v>
      </c>
      <c r="C99" s="62">
        <v>822.7</v>
      </c>
      <c r="D99" s="62">
        <v>722.1</v>
      </c>
      <c r="E99" s="62">
        <v>0</v>
      </c>
      <c r="F99" s="62">
        <v>100.6</v>
      </c>
      <c r="G99" s="62">
        <v>0</v>
      </c>
      <c r="H99" s="62">
        <v>174</v>
      </c>
      <c r="I99" s="62">
        <v>156</v>
      </c>
      <c r="J99" s="62"/>
      <c r="K99" s="62">
        <v>18</v>
      </c>
      <c r="L99" s="62">
        <v>996.7</v>
      </c>
      <c r="M99" s="62">
        <v>878.1</v>
      </c>
      <c r="N99" s="62">
        <v>0</v>
      </c>
      <c r="O99" s="62">
        <v>118.6</v>
      </c>
      <c r="P99" s="62">
        <v>0</v>
      </c>
    </row>
    <row r="100" spans="1:16" ht="31.5" x14ac:dyDescent="0.25">
      <c r="A100" s="36">
        <v>94</v>
      </c>
      <c r="B100" s="17" t="s">
        <v>239</v>
      </c>
      <c r="C100" s="61">
        <v>22109.9</v>
      </c>
      <c r="D100" s="61">
        <v>21858.9</v>
      </c>
      <c r="E100" s="61">
        <v>0</v>
      </c>
      <c r="F100" s="61">
        <v>251</v>
      </c>
      <c r="G100" s="61">
        <v>2700.8</v>
      </c>
      <c r="H100" s="61">
        <v>-186</v>
      </c>
      <c r="I100" s="61">
        <v>-271.8</v>
      </c>
      <c r="J100" s="61">
        <v>0</v>
      </c>
      <c r="K100" s="61">
        <v>85.8</v>
      </c>
      <c r="L100" s="61">
        <v>21923.9</v>
      </c>
      <c r="M100" s="61">
        <v>21587.100000000002</v>
      </c>
      <c r="N100" s="61">
        <v>0</v>
      </c>
      <c r="O100" s="61">
        <v>336.8</v>
      </c>
      <c r="P100" s="61">
        <v>2700.8</v>
      </c>
    </row>
    <row r="101" spans="1:16" ht="31.5" x14ac:dyDescent="0.25">
      <c r="A101" s="36">
        <v>95</v>
      </c>
      <c r="B101" s="17" t="s">
        <v>240</v>
      </c>
      <c r="C101" s="61">
        <v>32849.699999999997</v>
      </c>
      <c r="D101" s="61">
        <v>32624.5</v>
      </c>
      <c r="E101" s="61">
        <v>813.00000000000011</v>
      </c>
      <c r="F101" s="61">
        <v>225.2</v>
      </c>
      <c r="G101" s="61">
        <v>5110.5</v>
      </c>
      <c r="H101" s="61">
        <v>728.2</v>
      </c>
      <c r="I101" s="61">
        <v>231.1</v>
      </c>
      <c r="J101" s="61">
        <v>0</v>
      </c>
      <c r="K101" s="61">
        <v>497.1</v>
      </c>
      <c r="L101" s="61">
        <v>33577.899999999994</v>
      </c>
      <c r="M101" s="61">
        <v>32855.599999999999</v>
      </c>
      <c r="N101" s="61">
        <v>813.00000000000011</v>
      </c>
      <c r="O101" s="61">
        <v>722.3</v>
      </c>
      <c r="P101" s="61">
        <v>5110.5</v>
      </c>
    </row>
    <row r="102" spans="1:16" ht="15" customHeight="1" x14ac:dyDescent="0.25">
      <c r="A102" s="36">
        <v>96</v>
      </c>
      <c r="B102" s="33" t="s">
        <v>5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1">
        <v>0</v>
      </c>
      <c r="I102" s="61">
        <v>0</v>
      </c>
      <c r="J102" s="61">
        <v>0</v>
      </c>
      <c r="K102" s="61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</row>
    <row r="103" spans="1:16" ht="48" customHeight="1" x14ac:dyDescent="0.25">
      <c r="A103" s="36">
        <v>97</v>
      </c>
      <c r="B103" s="32" t="s">
        <v>225</v>
      </c>
      <c r="C103" s="62">
        <v>32730</v>
      </c>
      <c r="D103" s="62">
        <v>32504.799999999999</v>
      </c>
      <c r="E103" s="62">
        <v>781.30000000000007</v>
      </c>
      <c r="F103" s="62">
        <v>225.2</v>
      </c>
      <c r="G103" s="62">
        <v>5110.5</v>
      </c>
      <c r="H103" s="62">
        <v>728.2</v>
      </c>
      <c r="I103" s="62">
        <v>231.1</v>
      </c>
      <c r="J103" s="62"/>
      <c r="K103" s="62">
        <v>497.1</v>
      </c>
      <c r="L103" s="62">
        <v>33458.199999999997</v>
      </c>
      <c r="M103" s="62">
        <v>32735.899999999998</v>
      </c>
      <c r="N103" s="62">
        <v>781.30000000000007</v>
      </c>
      <c r="O103" s="62">
        <v>722.3</v>
      </c>
      <c r="P103" s="62">
        <v>5110.5</v>
      </c>
    </row>
    <row r="104" spans="1:16" s="27" customFormat="1" ht="47.25" customHeight="1" x14ac:dyDescent="0.25">
      <c r="A104" s="36">
        <v>98</v>
      </c>
      <c r="B104" s="15" t="s">
        <v>241</v>
      </c>
      <c r="C104" s="62">
        <v>119.7</v>
      </c>
      <c r="D104" s="62">
        <v>119.7</v>
      </c>
      <c r="E104" s="62">
        <v>31.7</v>
      </c>
      <c r="F104" s="62">
        <v>0</v>
      </c>
      <c r="G104" s="62">
        <v>0</v>
      </c>
      <c r="H104" s="62">
        <v>0</v>
      </c>
      <c r="I104" s="62"/>
      <c r="J104" s="62"/>
      <c r="K104" s="62"/>
      <c r="L104" s="62">
        <v>119.7</v>
      </c>
      <c r="M104" s="62">
        <v>119.7</v>
      </c>
      <c r="N104" s="62">
        <v>31.7</v>
      </c>
      <c r="O104" s="62">
        <v>0</v>
      </c>
      <c r="P104" s="62">
        <v>0</v>
      </c>
    </row>
    <row r="105" spans="1:16" s="14" customFormat="1" ht="47.25" customHeight="1" x14ac:dyDescent="0.25">
      <c r="A105" s="36">
        <v>99</v>
      </c>
      <c r="B105" s="17" t="s">
        <v>242</v>
      </c>
      <c r="C105" s="61">
        <v>68.900000000000006</v>
      </c>
      <c r="D105" s="61">
        <v>68.900000000000006</v>
      </c>
      <c r="E105" s="61">
        <v>0</v>
      </c>
      <c r="F105" s="61">
        <v>0</v>
      </c>
      <c r="G105" s="61">
        <v>0</v>
      </c>
      <c r="H105" s="61">
        <v>0</v>
      </c>
      <c r="I105" s="61"/>
      <c r="J105" s="61"/>
      <c r="K105" s="61"/>
      <c r="L105" s="61">
        <v>68.900000000000006</v>
      </c>
      <c r="M105" s="61">
        <v>68.900000000000006</v>
      </c>
      <c r="N105" s="61">
        <v>0</v>
      </c>
      <c r="O105" s="61">
        <v>0</v>
      </c>
      <c r="P105" s="61">
        <v>0</v>
      </c>
    </row>
    <row r="106" spans="1:16" ht="31.5" x14ac:dyDescent="0.25">
      <c r="A106" s="36">
        <v>100</v>
      </c>
      <c r="B106" s="17" t="s">
        <v>243</v>
      </c>
      <c r="C106" s="61">
        <v>4507.5</v>
      </c>
      <c r="D106" s="61">
        <v>4507.5</v>
      </c>
      <c r="E106" s="61">
        <v>0</v>
      </c>
      <c r="F106" s="61">
        <v>0</v>
      </c>
      <c r="G106" s="61">
        <v>49.2</v>
      </c>
      <c r="H106" s="61">
        <v>0</v>
      </c>
      <c r="I106" s="61">
        <v>-951.6</v>
      </c>
      <c r="J106" s="61">
        <v>0</v>
      </c>
      <c r="K106" s="61">
        <v>951.6</v>
      </c>
      <c r="L106" s="61">
        <v>4507.5</v>
      </c>
      <c r="M106" s="61">
        <v>3555.9</v>
      </c>
      <c r="N106" s="61">
        <v>0</v>
      </c>
      <c r="O106" s="61">
        <v>951.6</v>
      </c>
      <c r="P106" s="61">
        <v>49.2</v>
      </c>
    </row>
    <row r="107" spans="1:16" ht="15.75" x14ac:dyDescent="0.25">
      <c r="A107" s="36">
        <v>101</v>
      </c>
      <c r="B107" s="33" t="s">
        <v>5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1"/>
      <c r="I107" s="61"/>
      <c r="J107" s="61"/>
      <c r="K107" s="61"/>
      <c r="L107" s="62">
        <v>0</v>
      </c>
      <c r="M107" s="62">
        <v>0</v>
      </c>
      <c r="N107" s="62">
        <v>0</v>
      </c>
      <c r="O107" s="62">
        <v>0</v>
      </c>
      <c r="P107" s="62">
        <v>0</v>
      </c>
    </row>
    <row r="108" spans="1:16" ht="31.5" x14ac:dyDescent="0.25">
      <c r="A108" s="36">
        <v>102</v>
      </c>
      <c r="B108" s="15" t="s">
        <v>228</v>
      </c>
      <c r="C108" s="62">
        <v>4483.8</v>
      </c>
      <c r="D108" s="62">
        <v>4483.8</v>
      </c>
      <c r="E108" s="62">
        <v>0</v>
      </c>
      <c r="F108" s="62">
        <v>0</v>
      </c>
      <c r="G108" s="62">
        <v>49.2</v>
      </c>
      <c r="H108" s="62">
        <v>0</v>
      </c>
      <c r="I108" s="62">
        <v>-951.6</v>
      </c>
      <c r="J108" s="62"/>
      <c r="K108" s="62">
        <v>951.6</v>
      </c>
      <c r="L108" s="62">
        <v>4483.8</v>
      </c>
      <c r="M108" s="62">
        <v>3532.2000000000003</v>
      </c>
      <c r="N108" s="62">
        <v>0</v>
      </c>
      <c r="O108" s="62">
        <v>951.6</v>
      </c>
      <c r="P108" s="62">
        <v>49.2</v>
      </c>
    </row>
    <row r="109" spans="1:16" ht="47.25" x14ac:dyDescent="0.25">
      <c r="A109" s="36">
        <v>103</v>
      </c>
      <c r="B109" s="37" t="s">
        <v>244</v>
      </c>
      <c r="C109" s="62">
        <v>23.7</v>
      </c>
      <c r="D109" s="62">
        <v>23.7</v>
      </c>
      <c r="E109" s="62">
        <v>0</v>
      </c>
      <c r="F109" s="62">
        <v>0</v>
      </c>
      <c r="G109" s="62">
        <v>0</v>
      </c>
      <c r="H109" s="62">
        <v>0</v>
      </c>
      <c r="I109" s="62"/>
      <c r="J109" s="62"/>
      <c r="K109" s="62"/>
      <c r="L109" s="62">
        <v>23.7</v>
      </c>
      <c r="M109" s="62">
        <v>23.7</v>
      </c>
      <c r="N109" s="62">
        <v>0</v>
      </c>
      <c r="O109" s="62">
        <v>0</v>
      </c>
      <c r="P109" s="62">
        <v>0</v>
      </c>
    </row>
    <row r="110" spans="1:16" s="14" customFormat="1" ht="31.5" x14ac:dyDescent="0.25">
      <c r="A110" s="36">
        <v>104</v>
      </c>
      <c r="B110" s="31" t="s">
        <v>245</v>
      </c>
      <c r="C110" s="61">
        <v>235</v>
      </c>
      <c r="D110" s="61">
        <v>235</v>
      </c>
      <c r="E110" s="61">
        <v>0</v>
      </c>
      <c r="F110" s="61">
        <v>0</v>
      </c>
      <c r="G110" s="61">
        <v>0</v>
      </c>
      <c r="H110" s="61">
        <v>-20.199999999999989</v>
      </c>
      <c r="I110" s="61">
        <v>-235</v>
      </c>
      <c r="J110" s="61"/>
      <c r="K110" s="61">
        <v>214.8</v>
      </c>
      <c r="L110" s="61">
        <v>214.8</v>
      </c>
      <c r="M110" s="61">
        <v>0</v>
      </c>
      <c r="N110" s="61">
        <v>0</v>
      </c>
      <c r="O110" s="61">
        <v>214.8</v>
      </c>
      <c r="P110" s="61">
        <v>0</v>
      </c>
    </row>
    <row r="111" spans="1:16" ht="31.5" customHeight="1" x14ac:dyDescent="0.25">
      <c r="A111" s="36">
        <v>105</v>
      </c>
      <c r="B111" s="17" t="s">
        <v>205</v>
      </c>
      <c r="C111" s="61">
        <v>137.30000000000001</v>
      </c>
      <c r="D111" s="61">
        <v>107.3</v>
      </c>
      <c r="E111" s="61">
        <v>0</v>
      </c>
      <c r="F111" s="61">
        <v>30</v>
      </c>
      <c r="G111" s="61">
        <v>0</v>
      </c>
      <c r="H111" s="61">
        <v>-42.2</v>
      </c>
      <c r="I111" s="61">
        <v>-23.7</v>
      </c>
      <c r="J111" s="61"/>
      <c r="K111" s="61">
        <v>-18.5</v>
      </c>
      <c r="L111" s="61">
        <v>95.100000000000009</v>
      </c>
      <c r="M111" s="61">
        <v>83.6</v>
      </c>
      <c r="N111" s="61">
        <v>0</v>
      </c>
      <c r="O111" s="61">
        <v>11.5</v>
      </c>
      <c r="P111" s="61">
        <v>0</v>
      </c>
    </row>
    <row r="112" spans="1:16" s="14" customFormat="1" ht="17.25" customHeight="1" x14ac:dyDescent="0.25">
      <c r="A112" s="36">
        <v>106</v>
      </c>
      <c r="B112" s="17" t="s">
        <v>15</v>
      </c>
      <c r="C112" s="61">
        <v>215135.80000000002</v>
      </c>
      <c r="D112" s="61">
        <v>214753.5</v>
      </c>
      <c r="E112" s="61">
        <v>138694</v>
      </c>
      <c r="F112" s="61">
        <v>382.3</v>
      </c>
      <c r="G112" s="61">
        <v>205.7</v>
      </c>
      <c r="H112" s="61">
        <v>2424.6</v>
      </c>
      <c r="I112" s="61">
        <v>2205.1999999999998</v>
      </c>
      <c r="J112" s="61">
        <v>543.29999999999995</v>
      </c>
      <c r="K112" s="61">
        <v>219.4</v>
      </c>
      <c r="L112" s="61">
        <v>217560.4</v>
      </c>
      <c r="M112" s="61">
        <v>216958.7</v>
      </c>
      <c r="N112" s="61">
        <v>139237.29999999999</v>
      </c>
      <c r="O112" s="61">
        <v>601.70000000000005</v>
      </c>
      <c r="P112" s="61">
        <v>205.7</v>
      </c>
    </row>
    <row r="113" spans="1:16" ht="31.5" x14ac:dyDescent="0.25">
      <c r="A113" s="36">
        <v>107</v>
      </c>
      <c r="B113" s="17" t="s">
        <v>246</v>
      </c>
      <c r="C113" s="61">
        <v>10415.699999999999</v>
      </c>
      <c r="D113" s="61">
        <v>10339.199999999999</v>
      </c>
      <c r="E113" s="61">
        <v>4869.1000000000004</v>
      </c>
      <c r="F113" s="61">
        <v>76.5</v>
      </c>
      <c r="G113" s="61">
        <v>78.900000000000006</v>
      </c>
      <c r="H113" s="61">
        <v>678.2</v>
      </c>
      <c r="I113" s="61">
        <v>566.20000000000005</v>
      </c>
      <c r="J113" s="61">
        <v>229.4</v>
      </c>
      <c r="K113" s="61">
        <v>112</v>
      </c>
      <c r="L113" s="61">
        <v>11093.9</v>
      </c>
      <c r="M113" s="61">
        <v>10905.4</v>
      </c>
      <c r="N113" s="61">
        <v>5098.5</v>
      </c>
      <c r="O113" s="61">
        <v>188.5</v>
      </c>
      <c r="P113" s="61">
        <v>78.900000000000006</v>
      </c>
    </row>
    <row r="114" spans="1:16" ht="15.75" x14ac:dyDescent="0.25">
      <c r="A114" s="36">
        <v>108</v>
      </c>
      <c r="B114" s="33" t="s">
        <v>5</v>
      </c>
      <c r="C114" s="62">
        <v>0</v>
      </c>
      <c r="D114" s="62">
        <v>0</v>
      </c>
      <c r="E114" s="62">
        <v>0</v>
      </c>
      <c r="F114" s="62">
        <v>0</v>
      </c>
      <c r="G114" s="62">
        <v>0</v>
      </c>
      <c r="H114" s="61">
        <v>0</v>
      </c>
      <c r="I114" s="61">
        <v>0</v>
      </c>
      <c r="J114" s="61">
        <v>0</v>
      </c>
      <c r="K114" s="61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</row>
    <row r="115" spans="1:16" ht="47.25" x14ac:dyDescent="0.25">
      <c r="A115" s="36">
        <v>109</v>
      </c>
      <c r="B115" s="15" t="s">
        <v>247</v>
      </c>
      <c r="C115" s="62">
        <v>9261.2999999999993</v>
      </c>
      <c r="D115" s="62">
        <v>9200.7999999999993</v>
      </c>
      <c r="E115" s="62">
        <v>4869.1000000000004</v>
      </c>
      <c r="F115" s="62">
        <v>60.5</v>
      </c>
      <c r="G115" s="62">
        <v>78.900000000000006</v>
      </c>
      <c r="H115" s="62">
        <v>167.39999999999998</v>
      </c>
      <c r="I115" s="62">
        <v>67.399999999999991</v>
      </c>
      <c r="J115" s="62">
        <v>-17.600000000000001</v>
      </c>
      <c r="K115" s="62">
        <v>100</v>
      </c>
      <c r="L115" s="62">
        <v>9428.6999999999989</v>
      </c>
      <c r="M115" s="62">
        <v>9268.1999999999989</v>
      </c>
      <c r="N115" s="62">
        <v>4851.5</v>
      </c>
      <c r="O115" s="62">
        <v>160.5</v>
      </c>
      <c r="P115" s="62">
        <v>78.900000000000006</v>
      </c>
    </row>
    <row r="116" spans="1:16" s="14" customFormat="1" ht="63" x14ac:dyDescent="0.25">
      <c r="A116" s="36">
        <v>110</v>
      </c>
      <c r="B116" s="17" t="s">
        <v>328</v>
      </c>
      <c r="C116" s="61"/>
      <c r="D116" s="61"/>
      <c r="E116" s="61"/>
      <c r="F116" s="61"/>
      <c r="G116" s="61"/>
      <c r="H116" s="61">
        <v>324</v>
      </c>
      <c r="I116" s="61">
        <v>324</v>
      </c>
      <c r="J116" s="61">
        <v>247</v>
      </c>
      <c r="K116" s="61"/>
      <c r="L116" s="61">
        <v>324</v>
      </c>
      <c r="M116" s="61">
        <v>324</v>
      </c>
      <c r="N116" s="61">
        <v>247</v>
      </c>
      <c r="O116" s="61">
        <v>0</v>
      </c>
      <c r="P116" s="61">
        <v>0</v>
      </c>
    </row>
    <row r="117" spans="1:16" ht="48" customHeight="1" x14ac:dyDescent="0.25">
      <c r="A117" s="36">
        <v>111</v>
      </c>
      <c r="B117" s="15" t="s">
        <v>248</v>
      </c>
      <c r="C117" s="62">
        <v>1154.4000000000001</v>
      </c>
      <c r="D117" s="62">
        <v>1138.4000000000001</v>
      </c>
      <c r="E117" s="62">
        <v>0</v>
      </c>
      <c r="F117" s="62">
        <v>16</v>
      </c>
      <c r="G117" s="62">
        <v>0</v>
      </c>
      <c r="H117" s="62">
        <v>186.8</v>
      </c>
      <c r="I117" s="62">
        <v>174.8</v>
      </c>
      <c r="J117" s="62"/>
      <c r="K117" s="62">
        <v>12</v>
      </c>
      <c r="L117" s="62">
        <v>1341.2</v>
      </c>
      <c r="M117" s="62">
        <v>1313.2</v>
      </c>
      <c r="N117" s="62">
        <v>0</v>
      </c>
      <c r="O117" s="62">
        <v>28</v>
      </c>
      <c r="P117" s="62">
        <v>0</v>
      </c>
    </row>
    <row r="118" spans="1:16" ht="19.5" customHeight="1" x14ac:dyDescent="0.25">
      <c r="A118" s="36">
        <v>112</v>
      </c>
      <c r="B118" s="17" t="s">
        <v>249</v>
      </c>
      <c r="C118" s="61">
        <v>190075.6</v>
      </c>
      <c r="D118" s="61">
        <v>189859</v>
      </c>
      <c r="E118" s="61">
        <v>126925.29999999999</v>
      </c>
      <c r="F118" s="61">
        <v>216.60000000000002</v>
      </c>
      <c r="G118" s="61">
        <v>126.8</v>
      </c>
      <c r="H118" s="61">
        <v>1328.2</v>
      </c>
      <c r="I118" s="61">
        <v>1278.2</v>
      </c>
      <c r="J118" s="61">
        <v>410.9</v>
      </c>
      <c r="K118" s="61">
        <v>50</v>
      </c>
      <c r="L118" s="61">
        <v>191403.8</v>
      </c>
      <c r="M118" s="61">
        <v>191137.2</v>
      </c>
      <c r="N118" s="61">
        <v>127336.19999999998</v>
      </c>
      <c r="O118" s="61">
        <v>266.60000000000002</v>
      </c>
      <c r="P118" s="61">
        <v>126.8</v>
      </c>
    </row>
    <row r="119" spans="1:16" ht="15.75" x14ac:dyDescent="0.25">
      <c r="A119" s="36">
        <v>113</v>
      </c>
      <c r="B119" s="33" t="s">
        <v>5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1">
        <v>0</v>
      </c>
      <c r="I119" s="61">
        <v>0</v>
      </c>
      <c r="J119" s="61">
        <v>0</v>
      </c>
      <c r="K119" s="61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</row>
    <row r="120" spans="1:16" ht="31.5" x14ac:dyDescent="0.25">
      <c r="A120" s="36">
        <v>114</v>
      </c>
      <c r="B120" s="32" t="s">
        <v>250</v>
      </c>
      <c r="C120" s="62">
        <v>69891.600000000006</v>
      </c>
      <c r="D120" s="62">
        <v>69884.399999999994</v>
      </c>
      <c r="E120" s="62">
        <v>47823.7</v>
      </c>
      <c r="F120" s="62">
        <v>7.2</v>
      </c>
      <c r="G120" s="62">
        <v>126.8</v>
      </c>
      <c r="H120" s="62">
        <v>359.7</v>
      </c>
      <c r="I120" s="62">
        <v>309.7</v>
      </c>
      <c r="J120" s="62">
        <v>174.5</v>
      </c>
      <c r="K120" s="62">
        <v>50</v>
      </c>
      <c r="L120" s="62">
        <v>70251.3</v>
      </c>
      <c r="M120" s="62">
        <v>70194.099999999991</v>
      </c>
      <c r="N120" s="62">
        <v>47998.2</v>
      </c>
      <c r="O120" s="62">
        <v>57.2</v>
      </c>
      <c r="P120" s="62">
        <v>126.8</v>
      </c>
    </row>
    <row r="121" spans="1:16" ht="53.25" customHeight="1" x14ac:dyDescent="0.25">
      <c r="A121" s="36">
        <v>115</v>
      </c>
      <c r="B121" s="15" t="s">
        <v>251</v>
      </c>
      <c r="C121" s="62">
        <v>101832</v>
      </c>
      <c r="D121" s="62">
        <v>101733.6</v>
      </c>
      <c r="E121" s="62">
        <v>74872.5</v>
      </c>
      <c r="F121" s="62">
        <v>98.4</v>
      </c>
      <c r="G121" s="62">
        <v>0</v>
      </c>
      <c r="H121" s="62">
        <v>103</v>
      </c>
      <c r="I121" s="62">
        <v>103</v>
      </c>
      <c r="J121" s="62">
        <v>79.400000000000006</v>
      </c>
      <c r="K121" s="62"/>
      <c r="L121" s="62">
        <v>101935</v>
      </c>
      <c r="M121" s="62">
        <v>101836.6</v>
      </c>
      <c r="N121" s="62">
        <v>74951.899999999994</v>
      </c>
      <c r="O121" s="62">
        <v>98.4</v>
      </c>
      <c r="P121" s="62">
        <v>0</v>
      </c>
    </row>
    <row r="122" spans="1:16" ht="47.25" x14ac:dyDescent="0.25">
      <c r="A122" s="36">
        <v>116</v>
      </c>
      <c r="B122" s="37" t="s">
        <v>244</v>
      </c>
      <c r="C122" s="62">
        <v>2056.4</v>
      </c>
      <c r="D122" s="62">
        <v>2056.4</v>
      </c>
      <c r="E122" s="62">
        <v>1189.7</v>
      </c>
      <c r="F122" s="62">
        <v>0</v>
      </c>
      <c r="G122" s="62">
        <v>0</v>
      </c>
      <c r="H122" s="62">
        <v>0</v>
      </c>
      <c r="I122" s="62"/>
      <c r="J122" s="62"/>
      <c r="K122" s="62"/>
      <c r="L122" s="62">
        <v>2056.4</v>
      </c>
      <c r="M122" s="62">
        <v>2056.4</v>
      </c>
      <c r="N122" s="62">
        <v>1189.7</v>
      </c>
      <c r="O122" s="62">
        <v>0</v>
      </c>
      <c r="P122" s="62">
        <v>0</v>
      </c>
    </row>
    <row r="123" spans="1:16" ht="67.5" customHeight="1" x14ac:dyDescent="0.25">
      <c r="A123" s="36">
        <v>117</v>
      </c>
      <c r="B123" s="37" t="s">
        <v>252</v>
      </c>
      <c r="C123" s="62">
        <v>59</v>
      </c>
      <c r="D123" s="62">
        <v>59</v>
      </c>
      <c r="E123" s="62">
        <v>18</v>
      </c>
      <c r="F123" s="62">
        <v>0</v>
      </c>
      <c r="G123" s="62">
        <v>0</v>
      </c>
      <c r="H123" s="62">
        <v>0</v>
      </c>
      <c r="I123" s="62"/>
      <c r="J123" s="62"/>
      <c r="K123" s="62"/>
      <c r="L123" s="62">
        <v>59</v>
      </c>
      <c r="M123" s="62">
        <v>59</v>
      </c>
      <c r="N123" s="62">
        <v>18</v>
      </c>
      <c r="O123" s="62">
        <v>0</v>
      </c>
      <c r="P123" s="62">
        <v>0</v>
      </c>
    </row>
    <row r="124" spans="1:16" s="27" customFormat="1" ht="31.5" x14ac:dyDescent="0.25">
      <c r="A124" s="36">
        <v>118</v>
      </c>
      <c r="B124" s="15" t="s">
        <v>253</v>
      </c>
      <c r="C124" s="62">
        <v>16236.6</v>
      </c>
      <c r="D124" s="62">
        <v>16125.6</v>
      </c>
      <c r="E124" s="62">
        <v>3021.4</v>
      </c>
      <c r="F124" s="62">
        <v>111</v>
      </c>
      <c r="G124" s="62">
        <v>0</v>
      </c>
      <c r="H124" s="62">
        <v>865.5</v>
      </c>
      <c r="I124" s="62">
        <v>865.5</v>
      </c>
      <c r="J124" s="62">
        <v>157</v>
      </c>
      <c r="K124" s="62"/>
      <c r="L124" s="62">
        <v>17102.099999999999</v>
      </c>
      <c r="M124" s="62">
        <v>16991.099999999999</v>
      </c>
      <c r="N124" s="62">
        <v>3178.4</v>
      </c>
      <c r="O124" s="62">
        <v>111</v>
      </c>
      <c r="P124" s="62">
        <v>0</v>
      </c>
    </row>
    <row r="125" spans="1:16" ht="20.25" customHeight="1" x14ac:dyDescent="0.25">
      <c r="A125" s="36">
        <v>119</v>
      </c>
      <c r="B125" s="31" t="s">
        <v>254</v>
      </c>
      <c r="C125" s="61">
        <v>14644.5</v>
      </c>
      <c r="D125" s="61">
        <v>14555.3</v>
      </c>
      <c r="E125" s="61">
        <v>6899.6</v>
      </c>
      <c r="F125" s="61">
        <v>89.2</v>
      </c>
      <c r="G125" s="61">
        <v>0</v>
      </c>
      <c r="H125" s="61">
        <v>418.19999999999993</v>
      </c>
      <c r="I125" s="61">
        <v>360.79999999999995</v>
      </c>
      <c r="J125" s="61">
        <v>-97</v>
      </c>
      <c r="K125" s="61">
        <v>57.4</v>
      </c>
      <c r="L125" s="61">
        <v>15062.7</v>
      </c>
      <c r="M125" s="61">
        <v>14916.099999999999</v>
      </c>
      <c r="N125" s="61">
        <v>6802.6</v>
      </c>
      <c r="O125" s="61">
        <v>146.6</v>
      </c>
      <c r="P125" s="61">
        <v>0</v>
      </c>
    </row>
    <row r="126" spans="1:16" ht="15.75" x14ac:dyDescent="0.25">
      <c r="A126" s="36">
        <v>120</v>
      </c>
      <c r="B126" s="33" t="s">
        <v>5</v>
      </c>
      <c r="C126" s="62">
        <v>0</v>
      </c>
      <c r="D126" s="62">
        <v>0</v>
      </c>
      <c r="E126" s="62">
        <v>0</v>
      </c>
      <c r="F126" s="62">
        <v>0</v>
      </c>
      <c r="G126" s="62">
        <v>0</v>
      </c>
      <c r="H126" s="61">
        <v>0</v>
      </c>
      <c r="I126" s="61">
        <v>0</v>
      </c>
      <c r="J126" s="61">
        <v>0</v>
      </c>
      <c r="K126" s="61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</row>
    <row r="127" spans="1:16" ht="31.5" x14ac:dyDescent="0.25">
      <c r="A127" s="36">
        <v>121</v>
      </c>
      <c r="B127" s="32" t="s">
        <v>255</v>
      </c>
      <c r="C127" s="62">
        <v>13962.4</v>
      </c>
      <c r="D127" s="62">
        <v>13962.4</v>
      </c>
      <c r="E127" s="62">
        <v>6899.6</v>
      </c>
      <c r="F127" s="62">
        <v>0</v>
      </c>
      <c r="G127" s="62">
        <v>0</v>
      </c>
      <c r="H127" s="62">
        <v>320.19999999999993</v>
      </c>
      <c r="I127" s="62">
        <v>262.79999999999995</v>
      </c>
      <c r="J127" s="62">
        <v>-97</v>
      </c>
      <c r="K127" s="62">
        <v>57.4</v>
      </c>
      <c r="L127" s="62">
        <v>14282.6</v>
      </c>
      <c r="M127" s="62">
        <v>14225.199999999999</v>
      </c>
      <c r="N127" s="62">
        <v>6802.6</v>
      </c>
      <c r="O127" s="62">
        <v>57.4</v>
      </c>
      <c r="P127" s="62">
        <v>0</v>
      </c>
    </row>
    <row r="128" spans="1:16" s="27" customFormat="1" ht="31.5" x14ac:dyDescent="0.25">
      <c r="A128" s="36">
        <v>122</v>
      </c>
      <c r="B128" s="15" t="s">
        <v>256</v>
      </c>
      <c r="C128" s="62">
        <v>682.1</v>
      </c>
      <c r="D128" s="62">
        <v>592.9</v>
      </c>
      <c r="E128" s="62">
        <v>0</v>
      </c>
      <c r="F128" s="62">
        <v>89.2</v>
      </c>
      <c r="G128" s="62">
        <v>0</v>
      </c>
      <c r="H128" s="62">
        <v>98</v>
      </c>
      <c r="I128" s="62">
        <v>98</v>
      </c>
      <c r="J128" s="62"/>
      <c r="K128" s="62"/>
      <c r="L128" s="62">
        <v>780.1</v>
      </c>
      <c r="M128" s="62">
        <v>690.9</v>
      </c>
      <c r="N128" s="62">
        <v>0</v>
      </c>
      <c r="O128" s="62">
        <v>89.2</v>
      </c>
      <c r="P128" s="62">
        <v>0</v>
      </c>
    </row>
    <row r="129" spans="1:16" s="14" customFormat="1" ht="15.75" x14ac:dyDescent="0.25">
      <c r="A129" s="36">
        <v>123</v>
      </c>
      <c r="B129" s="17" t="s">
        <v>110</v>
      </c>
      <c r="C129" s="61">
        <v>50931.9</v>
      </c>
      <c r="D129" s="61">
        <v>50873.700000000004</v>
      </c>
      <c r="E129" s="61">
        <v>11073.4</v>
      </c>
      <c r="F129" s="61">
        <v>58.2</v>
      </c>
      <c r="G129" s="61">
        <v>11</v>
      </c>
      <c r="H129" s="61">
        <v>275.5</v>
      </c>
      <c r="I129" s="61">
        <v>-196</v>
      </c>
      <c r="J129" s="61">
        <v>64.099999999999994</v>
      </c>
      <c r="K129" s="61">
        <v>471.5</v>
      </c>
      <c r="L129" s="61">
        <v>51207.4</v>
      </c>
      <c r="M129" s="61">
        <v>50677.700000000004</v>
      </c>
      <c r="N129" s="61">
        <v>11137.5</v>
      </c>
      <c r="O129" s="61">
        <v>529.70000000000005</v>
      </c>
      <c r="P129" s="61">
        <v>11</v>
      </c>
    </row>
    <row r="130" spans="1:16" ht="15.75" x14ac:dyDescent="0.25">
      <c r="A130" s="36">
        <v>124</v>
      </c>
      <c r="B130" s="17" t="s">
        <v>257</v>
      </c>
      <c r="C130" s="61">
        <v>46230.400000000001</v>
      </c>
      <c r="D130" s="61">
        <v>46225.4</v>
      </c>
      <c r="E130" s="61">
        <v>8532.1</v>
      </c>
      <c r="F130" s="61">
        <v>5</v>
      </c>
      <c r="G130" s="61">
        <v>4.7</v>
      </c>
      <c r="H130" s="61">
        <v>198.7</v>
      </c>
      <c r="I130" s="61">
        <v>-272.8</v>
      </c>
      <c r="J130" s="61">
        <v>64.099999999999994</v>
      </c>
      <c r="K130" s="61">
        <v>471.5</v>
      </c>
      <c r="L130" s="61">
        <v>46429.1</v>
      </c>
      <c r="M130" s="61">
        <v>45952.6</v>
      </c>
      <c r="N130" s="61">
        <v>8596.2000000000007</v>
      </c>
      <c r="O130" s="61">
        <v>476.5</v>
      </c>
      <c r="P130" s="61">
        <v>4.7</v>
      </c>
    </row>
    <row r="131" spans="1:16" ht="15.75" x14ac:dyDescent="0.25">
      <c r="A131" s="36">
        <v>125</v>
      </c>
      <c r="B131" s="33" t="s">
        <v>5</v>
      </c>
      <c r="C131" s="62">
        <v>0</v>
      </c>
      <c r="D131" s="62">
        <v>0</v>
      </c>
      <c r="E131" s="62">
        <v>0</v>
      </c>
      <c r="F131" s="62">
        <v>0</v>
      </c>
      <c r="G131" s="62">
        <v>0</v>
      </c>
      <c r="H131" s="61">
        <v>0</v>
      </c>
      <c r="I131" s="61">
        <v>0</v>
      </c>
      <c r="J131" s="61">
        <v>0</v>
      </c>
      <c r="K131" s="61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</row>
    <row r="132" spans="1:16" ht="31.5" x14ac:dyDescent="0.25">
      <c r="A132" s="36">
        <v>126</v>
      </c>
      <c r="B132" s="32" t="s">
        <v>234</v>
      </c>
      <c r="C132" s="62">
        <v>25133.5</v>
      </c>
      <c r="D132" s="62">
        <v>25131.5</v>
      </c>
      <c r="E132" s="62">
        <v>5138.6000000000004</v>
      </c>
      <c r="F132" s="62">
        <v>2</v>
      </c>
      <c r="G132" s="62">
        <v>4.7</v>
      </c>
      <c r="H132" s="62">
        <v>-182.3</v>
      </c>
      <c r="I132" s="62">
        <v>-473.1</v>
      </c>
      <c r="J132" s="62">
        <v>17.5</v>
      </c>
      <c r="K132" s="62">
        <v>290.8</v>
      </c>
      <c r="L132" s="62">
        <v>24951.200000000001</v>
      </c>
      <c r="M132" s="62">
        <v>24658.400000000001</v>
      </c>
      <c r="N132" s="62">
        <v>5156.1000000000004</v>
      </c>
      <c r="O132" s="62">
        <v>292.8</v>
      </c>
      <c r="P132" s="62">
        <v>4.7</v>
      </c>
    </row>
    <row r="133" spans="1:16" ht="68.25" customHeight="1" x14ac:dyDescent="0.25">
      <c r="A133" s="36">
        <v>127</v>
      </c>
      <c r="B133" s="37" t="s">
        <v>258</v>
      </c>
      <c r="C133" s="62">
        <v>15202.8</v>
      </c>
      <c r="D133" s="62">
        <v>15202.8</v>
      </c>
      <c r="E133" s="62">
        <v>1851.4</v>
      </c>
      <c r="F133" s="62">
        <v>0</v>
      </c>
      <c r="G133" s="62">
        <v>0</v>
      </c>
      <c r="H133" s="62">
        <v>0</v>
      </c>
      <c r="I133" s="62">
        <v>0</v>
      </c>
      <c r="J133" s="62">
        <v>46.6</v>
      </c>
      <c r="K133" s="62">
        <v>0</v>
      </c>
      <c r="L133" s="62">
        <v>15202.8</v>
      </c>
      <c r="M133" s="62">
        <v>15202.8</v>
      </c>
      <c r="N133" s="62">
        <v>1898</v>
      </c>
      <c r="O133" s="62">
        <v>0</v>
      </c>
      <c r="P133" s="62">
        <v>0</v>
      </c>
    </row>
    <row r="134" spans="1:16" ht="18" customHeight="1" x14ac:dyDescent="0.25">
      <c r="A134" s="36">
        <v>128</v>
      </c>
      <c r="B134" s="33" t="s">
        <v>5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1"/>
      <c r="I134" s="61"/>
      <c r="J134" s="61"/>
      <c r="K134" s="61"/>
      <c r="L134" s="62">
        <v>0</v>
      </c>
      <c r="M134" s="62">
        <v>0</v>
      </c>
      <c r="N134" s="62">
        <v>0</v>
      </c>
      <c r="O134" s="62">
        <v>0</v>
      </c>
      <c r="P134" s="62">
        <v>0</v>
      </c>
    </row>
    <row r="135" spans="1:16" ht="18.75" customHeight="1" x14ac:dyDescent="0.25">
      <c r="A135" s="36">
        <v>129</v>
      </c>
      <c r="B135" s="15" t="s">
        <v>153</v>
      </c>
      <c r="C135" s="62">
        <v>4775.3999999999996</v>
      </c>
      <c r="D135" s="62">
        <v>4775.3999999999996</v>
      </c>
      <c r="E135" s="62">
        <v>1851.4</v>
      </c>
      <c r="F135" s="62">
        <v>0</v>
      </c>
      <c r="G135" s="62">
        <v>0</v>
      </c>
      <c r="H135" s="62">
        <v>0</v>
      </c>
      <c r="I135" s="62"/>
      <c r="J135" s="62">
        <v>46.6</v>
      </c>
      <c r="K135" s="62"/>
      <c r="L135" s="62">
        <v>4775.3999999999996</v>
      </c>
      <c r="M135" s="62">
        <v>4775.3999999999996</v>
      </c>
      <c r="N135" s="62">
        <v>1898</v>
      </c>
      <c r="O135" s="62">
        <v>0</v>
      </c>
      <c r="P135" s="62">
        <v>0</v>
      </c>
    </row>
    <row r="136" spans="1:16" ht="32.25" customHeight="1" x14ac:dyDescent="0.25">
      <c r="A136" s="36">
        <v>130</v>
      </c>
      <c r="B136" s="15" t="s">
        <v>259</v>
      </c>
      <c r="C136" s="62">
        <v>7208</v>
      </c>
      <c r="D136" s="62">
        <v>7208</v>
      </c>
      <c r="E136" s="62">
        <v>0</v>
      </c>
      <c r="F136" s="62">
        <v>0</v>
      </c>
      <c r="G136" s="62">
        <v>0</v>
      </c>
      <c r="H136" s="62">
        <v>0</v>
      </c>
      <c r="I136" s="62"/>
      <c r="J136" s="62"/>
      <c r="K136" s="62"/>
      <c r="L136" s="62">
        <v>7208</v>
      </c>
      <c r="M136" s="62">
        <v>7208</v>
      </c>
      <c r="N136" s="62">
        <v>0</v>
      </c>
      <c r="O136" s="62">
        <v>0</v>
      </c>
      <c r="P136" s="62">
        <v>0</v>
      </c>
    </row>
    <row r="137" spans="1:16" ht="18.75" customHeight="1" x14ac:dyDescent="0.25">
      <c r="A137" s="36">
        <v>131</v>
      </c>
      <c r="B137" s="15" t="s">
        <v>155</v>
      </c>
      <c r="C137" s="62">
        <v>3219.4</v>
      </c>
      <c r="D137" s="62">
        <v>3219.4</v>
      </c>
      <c r="E137" s="62">
        <v>0</v>
      </c>
      <c r="F137" s="62">
        <v>0</v>
      </c>
      <c r="G137" s="62">
        <v>0</v>
      </c>
      <c r="H137" s="62">
        <v>0</v>
      </c>
      <c r="I137" s="62"/>
      <c r="J137" s="62"/>
      <c r="K137" s="62"/>
      <c r="L137" s="62">
        <v>3219.4</v>
      </c>
      <c r="M137" s="62">
        <v>3219.4</v>
      </c>
      <c r="N137" s="62">
        <v>0</v>
      </c>
      <c r="O137" s="62">
        <v>0</v>
      </c>
      <c r="P137" s="62">
        <v>0</v>
      </c>
    </row>
    <row r="138" spans="1:16" ht="48.75" customHeight="1" x14ac:dyDescent="0.25">
      <c r="A138" s="36">
        <v>132</v>
      </c>
      <c r="B138" s="37" t="s">
        <v>260</v>
      </c>
      <c r="C138" s="62">
        <v>1892.9</v>
      </c>
      <c r="D138" s="62">
        <v>1892.9</v>
      </c>
      <c r="E138" s="62">
        <v>1125.8</v>
      </c>
      <c r="F138" s="62">
        <v>0</v>
      </c>
      <c r="G138" s="62">
        <v>0</v>
      </c>
      <c r="H138" s="62">
        <v>0</v>
      </c>
      <c r="I138" s="62"/>
      <c r="J138" s="62"/>
      <c r="K138" s="61"/>
      <c r="L138" s="62">
        <v>1892.9</v>
      </c>
      <c r="M138" s="62">
        <v>1892.9</v>
      </c>
      <c r="N138" s="62">
        <v>1125.8</v>
      </c>
      <c r="O138" s="62">
        <v>0</v>
      </c>
      <c r="P138" s="62">
        <v>0</v>
      </c>
    </row>
    <row r="139" spans="1:16" s="27" customFormat="1" ht="36.75" customHeight="1" x14ac:dyDescent="0.25">
      <c r="A139" s="36">
        <v>133</v>
      </c>
      <c r="B139" s="15" t="s">
        <v>261</v>
      </c>
      <c r="C139" s="62">
        <v>1501.2</v>
      </c>
      <c r="D139" s="62">
        <v>1498.2</v>
      </c>
      <c r="E139" s="62">
        <v>416.3</v>
      </c>
      <c r="F139" s="62">
        <v>3</v>
      </c>
      <c r="G139" s="62">
        <v>0</v>
      </c>
      <c r="H139" s="62">
        <v>81</v>
      </c>
      <c r="I139" s="62">
        <v>50.3</v>
      </c>
      <c r="J139" s="62"/>
      <c r="K139" s="62">
        <v>30.7</v>
      </c>
      <c r="L139" s="62">
        <v>1582.2</v>
      </c>
      <c r="M139" s="62">
        <v>1548.5</v>
      </c>
      <c r="N139" s="62">
        <v>416.3</v>
      </c>
      <c r="O139" s="62">
        <v>33.700000000000003</v>
      </c>
      <c r="P139" s="62">
        <v>0</v>
      </c>
    </row>
    <row r="140" spans="1:16" s="27" customFormat="1" ht="51.75" customHeight="1" x14ac:dyDescent="0.25">
      <c r="A140" s="36">
        <v>134</v>
      </c>
      <c r="B140" s="15" t="s">
        <v>262</v>
      </c>
      <c r="C140" s="62">
        <v>2500</v>
      </c>
      <c r="D140" s="62">
        <v>2500</v>
      </c>
      <c r="E140" s="62">
        <v>0</v>
      </c>
      <c r="F140" s="62">
        <v>0</v>
      </c>
      <c r="G140" s="62">
        <v>0</v>
      </c>
      <c r="H140" s="62">
        <v>300</v>
      </c>
      <c r="I140" s="62">
        <v>150</v>
      </c>
      <c r="J140" s="62"/>
      <c r="K140" s="62">
        <v>150</v>
      </c>
      <c r="L140" s="62">
        <v>2800</v>
      </c>
      <c r="M140" s="62">
        <v>2650</v>
      </c>
      <c r="N140" s="62">
        <v>0</v>
      </c>
      <c r="O140" s="62">
        <v>150</v>
      </c>
      <c r="P140" s="62">
        <v>0</v>
      </c>
    </row>
    <row r="141" spans="1:16" ht="15.75" x14ac:dyDescent="0.25">
      <c r="A141" s="36">
        <v>135</v>
      </c>
      <c r="B141" s="17" t="s">
        <v>263</v>
      </c>
      <c r="C141" s="61">
        <v>4699.7</v>
      </c>
      <c r="D141" s="61">
        <v>4646.5</v>
      </c>
      <c r="E141" s="61">
        <v>2541</v>
      </c>
      <c r="F141" s="61">
        <v>53.2</v>
      </c>
      <c r="G141" s="61">
        <v>5</v>
      </c>
      <c r="H141" s="61">
        <v>76.8</v>
      </c>
      <c r="I141" s="61">
        <v>76.8</v>
      </c>
      <c r="J141" s="61">
        <v>0</v>
      </c>
      <c r="K141" s="61">
        <v>0</v>
      </c>
      <c r="L141" s="61">
        <v>4776.5</v>
      </c>
      <c r="M141" s="61">
        <v>4723.3</v>
      </c>
      <c r="N141" s="61">
        <v>2541</v>
      </c>
      <c r="O141" s="61">
        <v>53.2</v>
      </c>
      <c r="P141" s="61">
        <v>5</v>
      </c>
    </row>
    <row r="142" spans="1:16" ht="15.75" x14ac:dyDescent="0.25">
      <c r="A142" s="36">
        <v>136</v>
      </c>
      <c r="B142" s="33" t="s">
        <v>5</v>
      </c>
      <c r="C142" s="62">
        <v>0</v>
      </c>
      <c r="D142" s="62">
        <v>0</v>
      </c>
      <c r="E142" s="62">
        <v>0</v>
      </c>
      <c r="F142" s="62">
        <v>0</v>
      </c>
      <c r="G142" s="62">
        <v>0</v>
      </c>
      <c r="H142" s="61">
        <v>0</v>
      </c>
      <c r="I142" s="61">
        <v>0</v>
      </c>
      <c r="J142" s="61">
        <v>0</v>
      </c>
      <c r="K142" s="61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</row>
    <row r="143" spans="1:16" ht="31.5" x14ac:dyDescent="0.25">
      <c r="A143" s="36">
        <v>137</v>
      </c>
      <c r="B143" s="37" t="s">
        <v>306</v>
      </c>
      <c r="C143" s="62">
        <v>5</v>
      </c>
      <c r="D143" s="62">
        <v>5</v>
      </c>
      <c r="E143" s="62">
        <v>0</v>
      </c>
      <c r="F143" s="62">
        <v>0</v>
      </c>
      <c r="G143" s="62">
        <v>5</v>
      </c>
      <c r="H143" s="62">
        <v>13.8</v>
      </c>
      <c r="I143" s="62">
        <v>13.8</v>
      </c>
      <c r="J143" s="61"/>
      <c r="K143" s="61"/>
      <c r="L143" s="62">
        <v>18.8</v>
      </c>
      <c r="M143" s="62">
        <v>18.8</v>
      </c>
      <c r="N143" s="62">
        <v>0</v>
      </c>
      <c r="O143" s="62">
        <v>0</v>
      </c>
      <c r="P143" s="62">
        <v>5</v>
      </c>
    </row>
    <row r="144" spans="1:16" ht="49.5" customHeight="1" x14ac:dyDescent="0.25">
      <c r="A144" s="36">
        <v>138</v>
      </c>
      <c r="B144" s="37" t="s">
        <v>264</v>
      </c>
      <c r="C144" s="62">
        <v>2910.3</v>
      </c>
      <c r="D144" s="62">
        <v>2857.1</v>
      </c>
      <c r="E144" s="62">
        <v>1776.1</v>
      </c>
      <c r="F144" s="62">
        <v>53.2</v>
      </c>
      <c r="G144" s="62">
        <v>0</v>
      </c>
      <c r="H144" s="62">
        <v>0</v>
      </c>
      <c r="I144" s="62"/>
      <c r="J144" s="62"/>
      <c r="K144" s="62"/>
      <c r="L144" s="62">
        <v>2910.3</v>
      </c>
      <c r="M144" s="62">
        <v>2857.1</v>
      </c>
      <c r="N144" s="62">
        <v>1776.1</v>
      </c>
      <c r="O144" s="62">
        <v>53.2</v>
      </c>
      <c r="P144" s="62">
        <v>0</v>
      </c>
    </row>
    <row r="145" spans="1:16" ht="62.25" customHeight="1" x14ac:dyDescent="0.25">
      <c r="A145" s="36">
        <v>139</v>
      </c>
      <c r="B145" s="37" t="s">
        <v>265</v>
      </c>
      <c r="C145" s="62">
        <v>1429.6</v>
      </c>
      <c r="D145" s="62">
        <v>1429.6</v>
      </c>
      <c r="E145" s="62">
        <v>764.90000000000009</v>
      </c>
      <c r="F145" s="62">
        <v>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1429.6</v>
      </c>
      <c r="M145" s="62">
        <v>1429.6</v>
      </c>
      <c r="N145" s="62">
        <v>764.90000000000009</v>
      </c>
      <c r="O145" s="62">
        <v>0</v>
      </c>
      <c r="P145" s="62">
        <v>0</v>
      </c>
    </row>
    <row r="146" spans="1:16" ht="19.5" customHeight="1" x14ac:dyDescent="0.25">
      <c r="A146" s="36">
        <v>140</v>
      </c>
      <c r="B146" s="33" t="s">
        <v>5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/>
      <c r="I146" s="62"/>
      <c r="J146" s="62"/>
      <c r="K146" s="62"/>
      <c r="L146" s="62">
        <v>0</v>
      </c>
      <c r="M146" s="62">
        <v>0</v>
      </c>
      <c r="N146" s="62">
        <v>0</v>
      </c>
      <c r="O146" s="62">
        <v>0</v>
      </c>
      <c r="P146" s="62">
        <v>0</v>
      </c>
    </row>
    <row r="147" spans="1:16" ht="22.5" customHeight="1" x14ac:dyDescent="0.25">
      <c r="A147" s="36">
        <v>141</v>
      </c>
      <c r="B147" s="37" t="s">
        <v>156</v>
      </c>
      <c r="C147" s="62">
        <v>871.8</v>
      </c>
      <c r="D147" s="62">
        <v>871.8</v>
      </c>
      <c r="E147" s="62">
        <v>532.6</v>
      </c>
      <c r="F147" s="62">
        <v>0</v>
      </c>
      <c r="G147" s="62">
        <v>0</v>
      </c>
      <c r="H147" s="62">
        <v>0</v>
      </c>
      <c r="I147" s="62"/>
      <c r="J147" s="62"/>
      <c r="K147" s="62"/>
      <c r="L147" s="62">
        <v>871.8</v>
      </c>
      <c r="M147" s="62">
        <v>871.8</v>
      </c>
      <c r="N147" s="62">
        <v>532.6</v>
      </c>
      <c r="O147" s="62">
        <v>0</v>
      </c>
      <c r="P147" s="62">
        <v>0</v>
      </c>
    </row>
    <row r="148" spans="1:16" ht="36.75" customHeight="1" x14ac:dyDescent="0.25">
      <c r="A148" s="36">
        <v>142</v>
      </c>
      <c r="B148" s="37" t="s">
        <v>157</v>
      </c>
      <c r="C148" s="62">
        <v>557.79999999999995</v>
      </c>
      <c r="D148" s="62">
        <v>557.79999999999995</v>
      </c>
      <c r="E148" s="62">
        <v>232.3</v>
      </c>
      <c r="F148" s="62">
        <v>0</v>
      </c>
      <c r="G148" s="62">
        <v>0</v>
      </c>
      <c r="H148" s="62">
        <v>0</v>
      </c>
      <c r="I148" s="62"/>
      <c r="J148" s="62"/>
      <c r="K148" s="62"/>
      <c r="L148" s="62">
        <v>557.79999999999995</v>
      </c>
      <c r="M148" s="62">
        <v>557.79999999999995</v>
      </c>
      <c r="N148" s="62">
        <v>232.3</v>
      </c>
      <c r="O148" s="62">
        <v>0</v>
      </c>
      <c r="P148" s="62">
        <v>0</v>
      </c>
    </row>
    <row r="149" spans="1:16" ht="31.5" x14ac:dyDescent="0.25">
      <c r="A149" s="36">
        <v>143</v>
      </c>
      <c r="B149" s="15" t="s">
        <v>266</v>
      </c>
      <c r="C149" s="62">
        <v>318</v>
      </c>
      <c r="D149" s="62">
        <v>318</v>
      </c>
      <c r="E149" s="62">
        <v>0</v>
      </c>
      <c r="F149" s="62">
        <v>0</v>
      </c>
      <c r="G149" s="62">
        <v>0</v>
      </c>
      <c r="H149" s="62">
        <v>63</v>
      </c>
      <c r="I149" s="62">
        <v>63</v>
      </c>
      <c r="J149" s="62"/>
      <c r="K149" s="62"/>
      <c r="L149" s="62">
        <v>381</v>
      </c>
      <c r="M149" s="62">
        <v>381</v>
      </c>
      <c r="N149" s="62">
        <v>0</v>
      </c>
      <c r="O149" s="62">
        <v>0</v>
      </c>
      <c r="P149" s="62">
        <v>0</v>
      </c>
    </row>
    <row r="150" spans="1:16" ht="31.5" x14ac:dyDescent="0.25">
      <c r="A150" s="36">
        <v>144</v>
      </c>
      <c r="B150" s="32" t="s">
        <v>267</v>
      </c>
      <c r="C150" s="62">
        <v>36.799999999999997</v>
      </c>
      <c r="D150" s="62">
        <v>36.799999999999997</v>
      </c>
      <c r="E150" s="62">
        <v>0</v>
      </c>
      <c r="F150" s="62">
        <v>0</v>
      </c>
      <c r="G150" s="62">
        <v>0</v>
      </c>
      <c r="H150" s="62">
        <v>0</v>
      </c>
      <c r="I150" s="62"/>
      <c r="J150" s="62"/>
      <c r="K150" s="62"/>
      <c r="L150" s="62">
        <v>36.799999999999997</v>
      </c>
      <c r="M150" s="62">
        <v>36.799999999999997</v>
      </c>
      <c r="N150" s="62">
        <v>0</v>
      </c>
      <c r="O150" s="62">
        <v>0</v>
      </c>
      <c r="P150" s="62">
        <v>0</v>
      </c>
    </row>
    <row r="151" spans="1:16" s="14" customFormat="1" ht="47.25" x14ac:dyDescent="0.25">
      <c r="A151" s="36">
        <v>145</v>
      </c>
      <c r="B151" s="31" t="s">
        <v>268</v>
      </c>
      <c r="C151" s="61">
        <v>1.8</v>
      </c>
      <c r="D151" s="61">
        <v>1.8</v>
      </c>
      <c r="E151" s="61">
        <v>0.3</v>
      </c>
      <c r="F151" s="61">
        <v>0</v>
      </c>
      <c r="G151" s="61">
        <v>1.3</v>
      </c>
      <c r="H151" s="61">
        <v>0</v>
      </c>
      <c r="I151" s="61"/>
      <c r="J151" s="61"/>
      <c r="K151" s="61"/>
      <c r="L151" s="61">
        <v>1.8</v>
      </c>
      <c r="M151" s="61">
        <v>1.8</v>
      </c>
      <c r="N151" s="61">
        <v>0.3</v>
      </c>
      <c r="O151" s="61">
        <v>0</v>
      </c>
      <c r="P151" s="61">
        <v>1.3</v>
      </c>
    </row>
    <row r="152" spans="1:16" ht="15" customHeight="1" x14ac:dyDescent="0.25">
      <c r="A152" s="36">
        <v>146</v>
      </c>
      <c r="B152" s="17" t="s">
        <v>269</v>
      </c>
      <c r="C152" s="61">
        <v>416323.39999999997</v>
      </c>
      <c r="D152" s="61">
        <v>374739</v>
      </c>
      <c r="E152" s="61">
        <v>164161.9</v>
      </c>
      <c r="F152" s="61">
        <v>41584.400000000001</v>
      </c>
      <c r="G152" s="61">
        <v>19042.3</v>
      </c>
      <c r="H152" s="61">
        <v>4154.2999999999993</v>
      </c>
      <c r="I152" s="61">
        <v>-208.80000000000018</v>
      </c>
      <c r="J152" s="61">
        <v>631</v>
      </c>
      <c r="K152" s="61">
        <v>4363.1000000000004</v>
      </c>
      <c r="L152" s="61">
        <v>420477.7</v>
      </c>
      <c r="M152" s="61">
        <v>374530.20000000007</v>
      </c>
      <c r="N152" s="61">
        <v>164792.90000000002</v>
      </c>
      <c r="O152" s="61">
        <v>45947.5</v>
      </c>
      <c r="P152" s="61">
        <v>19042.300000000003</v>
      </c>
    </row>
    <row r="153" spans="1:16" ht="15" customHeight="1" x14ac:dyDescent="0.25">
      <c r="A153" s="36">
        <v>147</v>
      </c>
      <c r="B153" s="33" t="s">
        <v>5</v>
      </c>
      <c r="C153" s="62">
        <v>0</v>
      </c>
      <c r="D153" s="62">
        <v>0</v>
      </c>
      <c r="E153" s="62">
        <v>0</v>
      </c>
      <c r="F153" s="62">
        <v>0</v>
      </c>
      <c r="G153" s="62">
        <v>0</v>
      </c>
      <c r="H153" s="61"/>
      <c r="I153" s="61"/>
      <c r="J153" s="61"/>
      <c r="K153" s="61"/>
      <c r="L153" s="62">
        <v>0</v>
      </c>
      <c r="M153" s="62">
        <v>0</v>
      </c>
      <c r="N153" s="62">
        <v>0</v>
      </c>
      <c r="O153" s="62">
        <v>0</v>
      </c>
      <c r="P153" s="62">
        <v>0</v>
      </c>
    </row>
    <row r="154" spans="1:16" ht="34.5" customHeight="1" x14ac:dyDescent="0.25">
      <c r="A154" s="36">
        <v>148</v>
      </c>
      <c r="B154" s="15" t="s">
        <v>332</v>
      </c>
      <c r="C154" s="62">
        <v>131506.70000000001</v>
      </c>
      <c r="D154" s="62">
        <v>128759.1</v>
      </c>
      <c r="E154" s="62">
        <v>83172</v>
      </c>
      <c r="F154" s="62">
        <v>2747.6</v>
      </c>
      <c r="G154" s="62">
        <v>0</v>
      </c>
      <c r="H154" s="62">
        <v>1727</v>
      </c>
      <c r="I154" s="62">
        <v>427</v>
      </c>
      <c r="J154" s="62">
        <v>373</v>
      </c>
      <c r="K154" s="62">
        <v>1300</v>
      </c>
      <c r="L154" s="62">
        <v>133233.69999999998</v>
      </c>
      <c r="M154" s="62">
        <v>129186.1</v>
      </c>
      <c r="N154" s="62">
        <v>83544.999999999985</v>
      </c>
      <c r="O154" s="62">
        <v>4047.6</v>
      </c>
      <c r="P154" s="62">
        <v>0</v>
      </c>
    </row>
  </sheetData>
  <mergeCells count="19">
    <mergeCell ref="H2:K2"/>
    <mergeCell ref="L2:P2"/>
    <mergeCell ref="H3:H5"/>
    <mergeCell ref="I3:K3"/>
    <mergeCell ref="L3:L5"/>
    <mergeCell ref="M3:O3"/>
    <mergeCell ref="P3:P5"/>
    <mergeCell ref="I4:J4"/>
    <mergeCell ref="K4:K5"/>
    <mergeCell ref="M4:N4"/>
    <mergeCell ref="O4:O5"/>
    <mergeCell ref="A3:A5"/>
    <mergeCell ref="B3:B5"/>
    <mergeCell ref="C2:G2"/>
    <mergeCell ref="C3:C5"/>
    <mergeCell ref="D3:F3"/>
    <mergeCell ref="G3:G5"/>
    <mergeCell ref="D4:E4"/>
    <mergeCell ref="F4:F5"/>
  </mergeCells>
  <pageMargins left="0.70866141732283472" right="0.31496062992125984" top="0.74803149606299213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topLeftCell="A49" zoomScale="90" zoomScaleNormal="90" workbookViewId="0">
      <selection activeCell="L19" sqref="L19:O61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6" width="10.7109375" style="2" bestFit="1" customWidth="1"/>
    <col min="7" max="11" width="10.28515625" style="2" bestFit="1" customWidth="1"/>
    <col min="12" max="14" width="10.7109375" style="2" bestFit="1" customWidth="1"/>
    <col min="15" max="15" width="10.28515625" style="2" bestFit="1" customWidth="1"/>
    <col min="16" max="233" width="10.140625" style="2"/>
    <col min="234" max="234" width="5.28515625" style="2" customWidth="1"/>
    <col min="235" max="235" width="23" style="2" customWidth="1"/>
    <col min="236" max="236" width="18" style="2" customWidth="1"/>
    <col min="237" max="237" width="12" style="2" customWidth="1"/>
    <col min="238" max="238" width="11" style="2" customWidth="1"/>
    <col min="239" max="239" width="10.85546875" style="2" customWidth="1"/>
    <col min="240" max="240" width="9.42578125" style="2" customWidth="1"/>
    <col min="241" max="489" width="10.140625" style="2"/>
    <col min="490" max="490" width="5.28515625" style="2" customWidth="1"/>
    <col min="491" max="491" width="23" style="2" customWidth="1"/>
    <col min="492" max="492" width="18" style="2" customWidth="1"/>
    <col min="493" max="493" width="12" style="2" customWidth="1"/>
    <col min="494" max="494" width="11" style="2" customWidth="1"/>
    <col min="495" max="495" width="10.85546875" style="2" customWidth="1"/>
    <col min="496" max="496" width="9.42578125" style="2" customWidth="1"/>
    <col min="497" max="745" width="10.140625" style="2"/>
    <col min="746" max="746" width="5.28515625" style="2" customWidth="1"/>
    <col min="747" max="747" width="23" style="2" customWidth="1"/>
    <col min="748" max="748" width="18" style="2" customWidth="1"/>
    <col min="749" max="749" width="12" style="2" customWidth="1"/>
    <col min="750" max="750" width="11" style="2" customWidth="1"/>
    <col min="751" max="751" width="10.85546875" style="2" customWidth="1"/>
    <col min="752" max="752" width="9.42578125" style="2" customWidth="1"/>
    <col min="753" max="1001" width="10.140625" style="2"/>
    <col min="1002" max="1002" width="5.28515625" style="2" customWidth="1"/>
    <col min="1003" max="1003" width="23" style="2" customWidth="1"/>
    <col min="1004" max="1004" width="18" style="2" customWidth="1"/>
    <col min="1005" max="1005" width="12" style="2" customWidth="1"/>
    <col min="1006" max="1006" width="11" style="2" customWidth="1"/>
    <col min="1007" max="1007" width="10.85546875" style="2" customWidth="1"/>
    <col min="1008" max="1008" width="9.42578125" style="2" customWidth="1"/>
    <col min="1009" max="1257" width="10.140625" style="2"/>
    <col min="1258" max="1258" width="5.28515625" style="2" customWidth="1"/>
    <col min="1259" max="1259" width="23" style="2" customWidth="1"/>
    <col min="1260" max="1260" width="18" style="2" customWidth="1"/>
    <col min="1261" max="1261" width="12" style="2" customWidth="1"/>
    <col min="1262" max="1262" width="11" style="2" customWidth="1"/>
    <col min="1263" max="1263" width="10.85546875" style="2" customWidth="1"/>
    <col min="1264" max="1264" width="9.42578125" style="2" customWidth="1"/>
    <col min="1265" max="1513" width="10.140625" style="2"/>
    <col min="1514" max="1514" width="5.28515625" style="2" customWidth="1"/>
    <col min="1515" max="1515" width="23" style="2" customWidth="1"/>
    <col min="1516" max="1516" width="18" style="2" customWidth="1"/>
    <col min="1517" max="1517" width="12" style="2" customWidth="1"/>
    <col min="1518" max="1518" width="11" style="2" customWidth="1"/>
    <col min="1519" max="1519" width="10.85546875" style="2" customWidth="1"/>
    <col min="1520" max="1520" width="9.42578125" style="2" customWidth="1"/>
    <col min="1521" max="1769" width="10.140625" style="2"/>
    <col min="1770" max="1770" width="5.28515625" style="2" customWidth="1"/>
    <col min="1771" max="1771" width="23" style="2" customWidth="1"/>
    <col min="1772" max="1772" width="18" style="2" customWidth="1"/>
    <col min="1773" max="1773" width="12" style="2" customWidth="1"/>
    <col min="1774" max="1774" width="11" style="2" customWidth="1"/>
    <col min="1775" max="1775" width="10.85546875" style="2" customWidth="1"/>
    <col min="1776" max="1776" width="9.42578125" style="2" customWidth="1"/>
    <col min="1777" max="2025" width="10.140625" style="2"/>
    <col min="2026" max="2026" width="5.28515625" style="2" customWidth="1"/>
    <col min="2027" max="2027" width="23" style="2" customWidth="1"/>
    <col min="2028" max="2028" width="18" style="2" customWidth="1"/>
    <col min="2029" max="2029" width="12" style="2" customWidth="1"/>
    <col min="2030" max="2030" width="11" style="2" customWidth="1"/>
    <col min="2031" max="2031" width="10.85546875" style="2" customWidth="1"/>
    <col min="2032" max="2032" width="9.42578125" style="2" customWidth="1"/>
    <col min="2033" max="2281" width="10.140625" style="2"/>
    <col min="2282" max="2282" width="5.28515625" style="2" customWidth="1"/>
    <col min="2283" max="2283" width="23" style="2" customWidth="1"/>
    <col min="2284" max="2284" width="18" style="2" customWidth="1"/>
    <col min="2285" max="2285" width="12" style="2" customWidth="1"/>
    <col min="2286" max="2286" width="11" style="2" customWidth="1"/>
    <col min="2287" max="2287" width="10.85546875" style="2" customWidth="1"/>
    <col min="2288" max="2288" width="9.42578125" style="2" customWidth="1"/>
    <col min="2289" max="2537" width="10.140625" style="2"/>
    <col min="2538" max="2538" width="5.28515625" style="2" customWidth="1"/>
    <col min="2539" max="2539" width="23" style="2" customWidth="1"/>
    <col min="2540" max="2540" width="18" style="2" customWidth="1"/>
    <col min="2541" max="2541" width="12" style="2" customWidth="1"/>
    <col min="2542" max="2542" width="11" style="2" customWidth="1"/>
    <col min="2543" max="2543" width="10.85546875" style="2" customWidth="1"/>
    <col min="2544" max="2544" width="9.42578125" style="2" customWidth="1"/>
    <col min="2545" max="2793" width="10.140625" style="2"/>
    <col min="2794" max="2794" width="5.28515625" style="2" customWidth="1"/>
    <col min="2795" max="2795" width="23" style="2" customWidth="1"/>
    <col min="2796" max="2796" width="18" style="2" customWidth="1"/>
    <col min="2797" max="2797" width="12" style="2" customWidth="1"/>
    <col min="2798" max="2798" width="11" style="2" customWidth="1"/>
    <col min="2799" max="2799" width="10.85546875" style="2" customWidth="1"/>
    <col min="2800" max="2800" width="9.42578125" style="2" customWidth="1"/>
    <col min="2801" max="3049" width="10.140625" style="2"/>
    <col min="3050" max="3050" width="5.28515625" style="2" customWidth="1"/>
    <col min="3051" max="3051" width="23" style="2" customWidth="1"/>
    <col min="3052" max="3052" width="18" style="2" customWidth="1"/>
    <col min="3053" max="3053" width="12" style="2" customWidth="1"/>
    <col min="3054" max="3054" width="11" style="2" customWidth="1"/>
    <col min="3055" max="3055" width="10.85546875" style="2" customWidth="1"/>
    <col min="3056" max="3056" width="9.42578125" style="2" customWidth="1"/>
    <col min="3057" max="3305" width="10.140625" style="2"/>
    <col min="3306" max="3306" width="5.28515625" style="2" customWidth="1"/>
    <col min="3307" max="3307" width="23" style="2" customWidth="1"/>
    <col min="3308" max="3308" width="18" style="2" customWidth="1"/>
    <col min="3309" max="3309" width="12" style="2" customWidth="1"/>
    <col min="3310" max="3310" width="11" style="2" customWidth="1"/>
    <col min="3311" max="3311" width="10.85546875" style="2" customWidth="1"/>
    <col min="3312" max="3312" width="9.42578125" style="2" customWidth="1"/>
    <col min="3313" max="3561" width="10.140625" style="2"/>
    <col min="3562" max="3562" width="5.28515625" style="2" customWidth="1"/>
    <col min="3563" max="3563" width="23" style="2" customWidth="1"/>
    <col min="3564" max="3564" width="18" style="2" customWidth="1"/>
    <col min="3565" max="3565" width="12" style="2" customWidth="1"/>
    <col min="3566" max="3566" width="11" style="2" customWidth="1"/>
    <col min="3567" max="3567" width="10.85546875" style="2" customWidth="1"/>
    <col min="3568" max="3568" width="9.42578125" style="2" customWidth="1"/>
    <col min="3569" max="3817" width="10.140625" style="2"/>
    <col min="3818" max="3818" width="5.28515625" style="2" customWidth="1"/>
    <col min="3819" max="3819" width="23" style="2" customWidth="1"/>
    <col min="3820" max="3820" width="18" style="2" customWidth="1"/>
    <col min="3821" max="3821" width="12" style="2" customWidth="1"/>
    <col min="3822" max="3822" width="11" style="2" customWidth="1"/>
    <col min="3823" max="3823" width="10.85546875" style="2" customWidth="1"/>
    <col min="3824" max="3824" width="9.42578125" style="2" customWidth="1"/>
    <col min="3825" max="4073" width="10.140625" style="2"/>
    <col min="4074" max="4074" width="5.28515625" style="2" customWidth="1"/>
    <col min="4075" max="4075" width="23" style="2" customWidth="1"/>
    <col min="4076" max="4076" width="18" style="2" customWidth="1"/>
    <col min="4077" max="4077" width="12" style="2" customWidth="1"/>
    <col min="4078" max="4078" width="11" style="2" customWidth="1"/>
    <col min="4079" max="4079" width="10.85546875" style="2" customWidth="1"/>
    <col min="4080" max="4080" width="9.42578125" style="2" customWidth="1"/>
    <col min="4081" max="4329" width="10.140625" style="2"/>
    <col min="4330" max="4330" width="5.28515625" style="2" customWidth="1"/>
    <col min="4331" max="4331" width="23" style="2" customWidth="1"/>
    <col min="4332" max="4332" width="18" style="2" customWidth="1"/>
    <col min="4333" max="4333" width="12" style="2" customWidth="1"/>
    <col min="4334" max="4334" width="11" style="2" customWidth="1"/>
    <col min="4335" max="4335" width="10.85546875" style="2" customWidth="1"/>
    <col min="4336" max="4336" width="9.42578125" style="2" customWidth="1"/>
    <col min="4337" max="4585" width="10.140625" style="2"/>
    <col min="4586" max="4586" width="5.28515625" style="2" customWidth="1"/>
    <col min="4587" max="4587" width="23" style="2" customWidth="1"/>
    <col min="4588" max="4588" width="18" style="2" customWidth="1"/>
    <col min="4589" max="4589" width="12" style="2" customWidth="1"/>
    <col min="4590" max="4590" width="11" style="2" customWidth="1"/>
    <col min="4591" max="4591" width="10.85546875" style="2" customWidth="1"/>
    <col min="4592" max="4592" width="9.42578125" style="2" customWidth="1"/>
    <col min="4593" max="4841" width="10.140625" style="2"/>
    <col min="4842" max="4842" width="5.28515625" style="2" customWidth="1"/>
    <col min="4843" max="4843" width="23" style="2" customWidth="1"/>
    <col min="4844" max="4844" width="18" style="2" customWidth="1"/>
    <col min="4845" max="4845" width="12" style="2" customWidth="1"/>
    <col min="4846" max="4846" width="11" style="2" customWidth="1"/>
    <col min="4847" max="4847" width="10.85546875" style="2" customWidth="1"/>
    <col min="4848" max="4848" width="9.42578125" style="2" customWidth="1"/>
    <col min="4849" max="5097" width="10.140625" style="2"/>
    <col min="5098" max="5098" width="5.28515625" style="2" customWidth="1"/>
    <col min="5099" max="5099" width="23" style="2" customWidth="1"/>
    <col min="5100" max="5100" width="18" style="2" customWidth="1"/>
    <col min="5101" max="5101" width="12" style="2" customWidth="1"/>
    <col min="5102" max="5102" width="11" style="2" customWidth="1"/>
    <col min="5103" max="5103" width="10.85546875" style="2" customWidth="1"/>
    <col min="5104" max="5104" width="9.42578125" style="2" customWidth="1"/>
    <col min="5105" max="5353" width="10.140625" style="2"/>
    <col min="5354" max="5354" width="5.28515625" style="2" customWidth="1"/>
    <col min="5355" max="5355" width="23" style="2" customWidth="1"/>
    <col min="5356" max="5356" width="18" style="2" customWidth="1"/>
    <col min="5357" max="5357" width="12" style="2" customWidth="1"/>
    <col min="5358" max="5358" width="11" style="2" customWidth="1"/>
    <col min="5359" max="5359" width="10.85546875" style="2" customWidth="1"/>
    <col min="5360" max="5360" width="9.42578125" style="2" customWidth="1"/>
    <col min="5361" max="5609" width="10.140625" style="2"/>
    <col min="5610" max="5610" width="5.28515625" style="2" customWidth="1"/>
    <col min="5611" max="5611" width="23" style="2" customWidth="1"/>
    <col min="5612" max="5612" width="18" style="2" customWidth="1"/>
    <col min="5613" max="5613" width="12" style="2" customWidth="1"/>
    <col min="5614" max="5614" width="11" style="2" customWidth="1"/>
    <col min="5615" max="5615" width="10.85546875" style="2" customWidth="1"/>
    <col min="5616" max="5616" width="9.42578125" style="2" customWidth="1"/>
    <col min="5617" max="5865" width="10.140625" style="2"/>
    <col min="5866" max="5866" width="5.28515625" style="2" customWidth="1"/>
    <col min="5867" max="5867" width="23" style="2" customWidth="1"/>
    <col min="5868" max="5868" width="18" style="2" customWidth="1"/>
    <col min="5869" max="5869" width="12" style="2" customWidth="1"/>
    <col min="5870" max="5870" width="11" style="2" customWidth="1"/>
    <col min="5871" max="5871" width="10.85546875" style="2" customWidth="1"/>
    <col min="5872" max="5872" width="9.42578125" style="2" customWidth="1"/>
    <col min="5873" max="6121" width="10.140625" style="2"/>
    <col min="6122" max="6122" width="5.28515625" style="2" customWidth="1"/>
    <col min="6123" max="6123" width="23" style="2" customWidth="1"/>
    <col min="6124" max="6124" width="18" style="2" customWidth="1"/>
    <col min="6125" max="6125" width="12" style="2" customWidth="1"/>
    <col min="6126" max="6126" width="11" style="2" customWidth="1"/>
    <col min="6127" max="6127" width="10.85546875" style="2" customWidth="1"/>
    <col min="6128" max="6128" width="9.42578125" style="2" customWidth="1"/>
    <col min="6129" max="6377" width="10.140625" style="2"/>
    <col min="6378" max="6378" width="5.28515625" style="2" customWidth="1"/>
    <col min="6379" max="6379" width="23" style="2" customWidth="1"/>
    <col min="6380" max="6380" width="18" style="2" customWidth="1"/>
    <col min="6381" max="6381" width="12" style="2" customWidth="1"/>
    <col min="6382" max="6382" width="11" style="2" customWidth="1"/>
    <col min="6383" max="6383" width="10.85546875" style="2" customWidth="1"/>
    <col min="6384" max="6384" width="9.42578125" style="2" customWidth="1"/>
    <col min="6385" max="6633" width="10.140625" style="2"/>
    <col min="6634" max="6634" width="5.28515625" style="2" customWidth="1"/>
    <col min="6635" max="6635" width="23" style="2" customWidth="1"/>
    <col min="6636" max="6636" width="18" style="2" customWidth="1"/>
    <col min="6637" max="6637" width="12" style="2" customWidth="1"/>
    <col min="6638" max="6638" width="11" style="2" customWidth="1"/>
    <col min="6639" max="6639" width="10.85546875" style="2" customWidth="1"/>
    <col min="6640" max="6640" width="9.42578125" style="2" customWidth="1"/>
    <col min="6641" max="6889" width="10.140625" style="2"/>
    <col min="6890" max="6890" width="5.28515625" style="2" customWidth="1"/>
    <col min="6891" max="6891" width="23" style="2" customWidth="1"/>
    <col min="6892" max="6892" width="18" style="2" customWidth="1"/>
    <col min="6893" max="6893" width="12" style="2" customWidth="1"/>
    <col min="6894" max="6894" width="11" style="2" customWidth="1"/>
    <col min="6895" max="6895" width="10.85546875" style="2" customWidth="1"/>
    <col min="6896" max="6896" width="9.42578125" style="2" customWidth="1"/>
    <col min="6897" max="7145" width="10.140625" style="2"/>
    <col min="7146" max="7146" width="5.28515625" style="2" customWidth="1"/>
    <col min="7147" max="7147" width="23" style="2" customWidth="1"/>
    <col min="7148" max="7148" width="18" style="2" customWidth="1"/>
    <col min="7149" max="7149" width="12" style="2" customWidth="1"/>
    <col min="7150" max="7150" width="11" style="2" customWidth="1"/>
    <col min="7151" max="7151" width="10.85546875" style="2" customWidth="1"/>
    <col min="7152" max="7152" width="9.42578125" style="2" customWidth="1"/>
    <col min="7153" max="7401" width="10.140625" style="2"/>
    <col min="7402" max="7402" width="5.28515625" style="2" customWidth="1"/>
    <col min="7403" max="7403" width="23" style="2" customWidth="1"/>
    <col min="7404" max="7404" width="18" style="2" customWidth="1"/>
    <col min="7405" max="7405" width="12" style="2" customWidth="1"/>
    <col min="7406" max="7406" width="11" style="2" customWidth="1"/>
    <col min="7407" max="7407" width="10.85546875" style="2" customWidth="1"/>
    <col min="7408" max="7408" width="9.42578125" style="2" customWidth="1"/>
    <col min="7409" max="7657" width="10.140625" style="2"/>
    <col min="7658" max="7658" width="5.28515625" style="2" customWidth="1"/>
    <col min="7659" max="7659" width="23" style="2" customWidth="1"/>
    <col min="7660" max="7660" width="18" style="2" customWidth="1"/>
    <col min="7661" max="7661" width="12" style="2" customWidth="1"/>
    <col min="7662" max="7662" width="11" style="2" customWidth="1"/>
    <col min="7663" max="7663" width="10.85546875" style="2" customWidth="1"/>
    <col min="7664" max="7664" width="9.42578125" style="2" customWidth="1"/>
    <col min="7665" max="7913" width="10.140625" style="2"/>
    <col min="7914" max="7914" width="5.28515625" style="2" customWidth="1"/>
    <col min="7915" max="7915" width="23" style="2" customWidth="1"/>
    <col min="7916" max="7916" width="18" style="2" customWidth="1"/>
    <col min="7917" max="7917" width="12" style="2" customWidth="1"/>
    <col min="7918" max="7918" width="11" style="2" customWidth="1"/>
    <col min="7919" max="7919" width="10.85546875" style="2" customWidth="1"/>
    <col min="7920" max="7920" width="9.42578125" style="2" customWidth="1"/>
    <col min="7921" max="8169" width="10.140625" style="2"/>
    <col min="8170" max="8170" width="5.28515625" style="2" customWidth="1"/>
    <col min="8171" max="8171" width="23" style="2" customWidth="1"/>
    <col min="8172" max="8172" width="18" style="2" customWidth="1"/>
    <col min="8173" max="8173" width="12" style="2" customWidth="1"/>
    <col min="8174" max="8174" width="11" style="2" customWidth="1"/>
    <col min="8175" max="8175" width="10.85546875" style="2" customWidth="1"/>
    <col min="8176" max="8176" width="9.42578125" style="2" customWidth="1"/>
    <col min="8177" max="8425" width="10.140625" style="2"/>
    <col min="8426" max="8426" width="5.28515625" style="2" customWidth="1"/>
    <col min="8427" max="8427" width="23" style="2" customWidth="1"/>
    <col min="8428" max="8428" width="18" style="2" customWidth="1"/>
    <col min="8429" max="8429" width="12" style="2" customWidth="1"/>
    <col min="8430" max="8430" width="11" style="2" customWidth="1"/>
    <col min="8431" max="8431" width="10.85546875" style="2" customWidth="1"/>
    <col min="8432" max="8432" width="9.42578125" style="2" customWidth="1"/>
    <col min="8433" max="8681" width="10.140625" style="2"/>
    <col min="8682" max="8682" width="5.28515625" style="2" customWidth="1"/>
    <col min="8683" max="8683" width="23" style="2" customWidth="1"/>
    <col min="8684" max="8684" width="18" style="2" customWidth="1"/>
    <col min="8685" max="8685" width="12" style="2" customWidth="1"/>
    <col min="8686" max="8686" width="11" style="2" customWidth="1"/>
    <col min="8687" max="8687" width="10.85546875" style="2" customWidth="1"/>
    <col min="8688" max="8688" width="9.42578125" style="2" customWidth="1"/>
    <col min="8689" max="8937" width="10.140625" style="2"/>
    <col min="8938" max="8938" width="5.28515625" style="2" customWidth="1"/>
    <col min="8939" max="8939" width="23" style="2" customWidth="1"/>
    <col min="8940" max="8940" width="18" style="2" customWidth="1"/>
    <col min="8941" max="8941" width="12" style="2" customWidth="1"/>
    <col min="8942" max="8942" width="11" style="2" customWidth="1"/>
    <col min="8943" max="8943" width="10.85546875" style="2" customWidth="1"/>
    <col min="8944" max="8944" width="9.42578125" style="2" customWidth="1"/>
    <col min="8945" max="9193" width="10.140625" style="2"/>
    <col min="9194" max="9194" width="5.28515625" style="2" customWidth="1"/>
    <col min="9195" max="9195" width="23" style="2" customWidth="1"/>
    <col min="9196" max="9196" width="18" style="2" customWidth="1"/>
    <col min="9197" max="9197" width="12" style="2" customWidth="1"/>
    <col min="9198" max="9198" width="11" style="2" customWidth="1"/>
    <col min="9199" max="9199" width="10.85546875" style="2" customWidth="1"/>
    <col min="9200" max="9200" width="9.42578125" style="2" customWidth="1"/>
    <col min="9201" max="9449" width="10.140625" style="2"/>
    <col min="9450" max="9450" width="5.28515625" style="2" customWidth="1"/>
    <col min="9451" max="9451" width="23" style="2" customWidth="1"/>
    <col min="9452" max="9452" width="18" style="2" customWidth="1"/>
    <col min="9453" max="9453" width="12" style="2" customWidth="1"/>
    <col min="9454" max="9454" width="11" style="2" customWidth="1"/>
    <col min="9455" max="9455" width="10.85546875" style="2" customWidth="1"/>
    <col min="9456" max="9456" width="9.42578125" style="2" customWidth="1"/>
    <col min="9457" max="9705" width="10.140625" style="2"/>
    <col min="9706" max="9706" width="5.28515625" style="2" customWidth="1"/>
    <col min="9707" max="9707" width="23" style="2" customWidth="1"/>
    <col min="9708" max="9708" width="18" style="2" customWidth="1"/>
    <col min="9709" max="9709" width="12" style="2" customWidth="1"/>
    <col min="9710" max="9710" width="11" style="2" customWidth="1"/>
    <col min="9711" max="9711" width="10.85546875" style="2" customWidth="1"/>
    <col min="9712" max="9712" width="9.42578125" style="2" customWidth="1"/>
    <col min="9713" max="9961" width="10.140625" style="2"/>
    <col min="9962" max="9962" width="5.28515625" style="2" customWidth="1"/>
    <col min="9963" max="9963" width="23" style="2" customWidth="1"/>
    <col min="9964" max="9964" width="18" style="2" customWidth="1"/>
    <col min="9965" max="9965" width="12" style="2" customWidth="1"/>
    <col min="9966" max="9966" width="11" style="2" customWidth="1"/>
    <col min="9967" max="9967" width="10.85546875" style="2" customWidth="1"/>
    <col min="9968" max="9968" width="9.42578125" style="2" customWidth="1"/>
    <col min="9969" max="10217" width="10.140625" style="2"/>
    <col min="10218" max="10218" width="5.28515625" style="2" customWidth="1"/>
    <col min="10219" max="10219" width="23" style="2" customWidth="1"/>
    <col min="10220" max="10220" width="18" style="2" customWidth="1"/>
    <col min="10221" max="10221" width="12" style="2" customWidth="1"/>
    <col min="10222" max="10222" width="11" style="2" customWidth="1"/>
    <col min="10223" max="10223" width="10.85546875" style="2" customWidth="1"/>
    <col min="10224" max="10224" width="9.42578125" style="2" customWidth="1"/>
    <col min="10225" max="10473" width="10.140625" style="2"/>
    <col min="10474" max="10474" width="5.28515625" style="2" customWidth="1"/>
    <col min="10475" max="10475" width="23" style="2" customWidth="1"/>
    <col min="10476" max="10476" width="18" style="2" customWidth="1"/>
    <col min="10477" max="10477" width="12" style="2" customWidth="1"/>
    <col min="10478" max="10478" width="11" style="2" customWidth="1"/>
    <col min="10479" max="10479" width="10.85546875" style="2" customWidth="1"/>
    <col min="10480" max="10480" width="9.42578125" style="2" customWidth="1"/>
    <col min="10481" max="10729" width="10.140625" style="2"/>
    <col min="10730" max="10730" width="5.28515625" style="2" customWidth="1"/>
    <col min="10731" max="10731" width="23" style="2" customWidth="1"/>
    <col min="10732" max="10732" width="18" style="2" customWidth="1"/>
    <col min="10733" max="10733" width="12" style="2" customWidth="1"/>
    <col min="10734" max="10734" width="11" style="2" customWidth="1"/>
    <col min="10735" max="10735" width="10.85546875" style="2" customWidth="1"/>
    <col min="10736" max="10736" width="9.42578125" style="2" customWidth="1"/>
    <col min="10737" max="10985" width="10.140625" style="2"/>
    <col min="10986" max="10986" width="5.28515625" style="2" customWidth="1"/>
    <col min="10987" max="10987" width="23" style="2" customWidth="1"/>
    <col min="10988" max="10988" width="18" style="2" customWidth="1"/>
    <col min="10989" max="10989" width="12" style="2" customWidth="1"/>
    <col min="10990" max="10990" width="11" style="2" customWidth="1"/>
    <col min="10991" max="10991" width="10.85546875" style="2" customWidth="1"/>
    <col min="10992" max="10992" width="9.42578125" style="2" customWidth="1"/>
    <col min="10993" max="11241" width="10.140625" style="2"/>
    <col min="11242" max="11242" width="5.28515625" style="2" customWidth="1"/>
    <col min="11243" max="11243" width="23" style="2" customWidth="1"/>
    <col min="11244" max="11244" width="18" style="2" customWidth="1"/>
    <col min="11245" max="11245" width="12" style="2" customWidth="1"/>
    <col min="11246" max="11246" width="11" style="2" customWidth="1"/>
    <col min="11247" max="11247" width="10.85546875" style="2" customWidth="1"/>
    <col min="11248" max="11248" width="9.42578125" style="2" customWidth="1"/>
    <col min="11249" max="11497" width="10.140625" style="2"/>
    <col min="11498" max="11498" width="5.28515625" style="2" customWidth="1"/>
    <col min="11499" max="11499" width="23" style="2" customWidth="1"/>
    <col min="11500" max="11500" width="18" style="2" customWidth="1"/>
    <col min="11501" max="11501" width="12" style="2" customWidth="1"/>
    <col min="11502" max="11502" width="11" style="2" customWidth="1"/>
    <col min="11503" max="11503" width="10.85546875" style="2" customWidth="1"/>
    <col min="11504" max="11504" width="9.42578125" style="2" customWidth="1"/>
    <col min="11505" max="11753" width="10.140625" style="2"/>
    <col min="11754" max="11754" width="5.28515625" style="2" customWidth="1"/>
    <col min="11755" max="11755" width="23" style="2" customWidth="1"/>
    <col min="11756" max="11756" width="18" style="2" customWidth="1"/>
    <col min="11757" max="11757" width="12" style="2" customWidth="1"/>
    <col min="11758" max="11758" width="11" style="2" customWidth="1"/>
    <col min="11759" max="11759" width="10.85546875" style="2" customWidth="1"/>
    <col min="11760" max="11760" width="9.42578125" style="2" customWidth="1"/>
    <col min="11761" max="12009" width="10.140625" style="2"/>
    <col min="12010" max="12010" width="5.28515625" style="2" customWidth="1"/>
    <col min="12011" max="12011" width="23" style="2" customWidth="1"/>
    <col min="12012" max="12012" width="18" style="2" customWidth="1"/>
    <col min="12013" max="12013" width="12" style="2" customWidth="1"/>
    <col min="12014" max="12014" width="11" style="2" customWidth="1"/>
    <col min="12015" max="12015" width="10.85546875" style="2" customWidth="1"/>
    <col min="12016" max="12016" width="9.42578125" style="2" customWidth="1"/>
    <col min="12017" max="12265" width="10.140625" style="2"/>
    <col min="12266" max="12266" width="5.28515625" style="2" customWidth="1"/>
    <col min="12267" max="12267" width="23" style="2" customWidth="1"/>
    <col min="12268" max="12268" width="18" style="2" customWidth="1"/>
    <col min="12269" max="12269" width="12" style="2" customWidth="1"/>
    <col min="12270" max="12270" width="11" style="2" customWidth="1"/>
    <col min="12271" max="12271" width="10.85546875" style="2" customWidth="1"/>
    <col min="12272" max="12272" width="9.42578125" style="2" customWidth="1"/>
    <col min="12273" max="12521" width="10.140625" style="2"/>
    <col min="12522" max="12522" width="5.28515625" style="2" customWidth="1"/>
    <col min="12523" max="12523" width="23" style="2" customWidth="1"/>
    <col min="12524" max="12524" width="18" style="2" customWidth="1"/>
    <col min="12525" max="12525" width="12" style="2" customWidth="1"/>
    <col min="12526" max="12526" width="11" style="2" customWidth="1"/>
    <col min="12527" max="12527" width="10.85546875" style="2" customWidth="1"/>
    <col min="12528" max="12528" width="9.42578125" style="2" customWidth="1"/>
    <col min="12529" max="12777" width="10.140625" style="2"/>
    <col min="12778" max="12778" width="5.28515625" style="2" customWidth="1"/>
    <col min="12779" max="12779" width="23" style="2" customWidth="1"/>
    <col min="12780" max="12780" width="18" style="2" customWidth="1"/>
    <col min="12781" max="12781" width="12" style="2" customWidth="1"/>
    <col min="12782" max="12782" width="11" style="2" customWidth="1"/>
    <col min="12783" max="12783" width="10.85546875" style="2" customWidth="1"/>
    <col min="12784" max="12784" width="9.42578125" style="2" customWidth="1"/>
    <col min="12785" max="13033" width="10.140625" style="2"/>
    <col min="13034" max="13034" width="5.28515625" style="2" customWidth="1"/>
    <col min="13035" max="13035" width="23" style="2" customWidth="1"/>
    <col min="13036" max="13036" width="18" style="2" customWidth="1"/>
    <col min="13037" max="13037" width="12" style="2" customWidth="1"/>
    <col min="13038" max="13038" width="11" style="2" customWidth="1"/>
    <col min="13039" max="13039" width="10.85546875" style="2" customWidth="1"/>
    <col min="13040" max="13040" width="9.42578125" style="2" customWidth="1"/>
    <col min="13041" max="13289" width="10.140625" style="2"/>
    <col min="13290" max="13290" width="5.28515625" style="2" customWidth="1"/>
    <col min="13291" max="13291" width="23" style="2" customWidth="1"/>
    <col min="13292" max="13292" width="18" style="2" customWidth="1"/>
    <col min="13293" max="13293" width="12" style="2" customWidth="1"/>
    <col min="13294" max="13294" width="11" style="2" customWidth="1"/>
    <col min="13295" max="13295" width="10.85546875" style="2" customWidth="1"/>
    <col min="13296" max="13296" width="9.42578125" style="2" customWidth="1"/>
    <col min="13297" max="13545" width="10.140625" style="2"/>
    <col min="13546" max="13546" width="5.28515625" style="2" customWidth="1"/>
    <col min="13547" max="13547" width="23" style="2" customWidth="1"/>
    <col min="13548" max="13548" width="18" style="2" customWidth="1"/>
    <col min="13549" max="13549" width="12" style="2" customWidth="1"/>
    <col min="13550" max="13550" width="11" style="2" customWidth="1"/>
    <col min="13551" max="13551" width="10.85546875" style="2" customWidth="1"/>
    <col min="13552" max="13552" width="9.42578125" style="2" customWidth="1"/>
    <col min="13553" max="13801" width="10.140625" style="2"/>
    <col min="13802" max="13802" width="5.28515625" style="2" customWidth="1"/>
    <col min="13803" max="13803" width="23" style="2" customWidth="1"/>
    <col min="13804" max="13804" width="18" style="2" customWidth="1"/>
    <col min="13805" max="13805" width="12" style="2" customWidth="1"/>
    <col min="13806" max="13806" width="11" style="2" customWidth="1"/>
    <col min="13807" max="13807" width="10.85546875" style="2" customWidth="1"/>
    <col min="13808" max="13808" width="9.42578125" style="2" customWidth="1"/>
    <col min="13809" max="14057" width="10.140625" style="2"/>
    <col min="14058" max="14058" width="5.28515625" style="2" customWidth="1"/>
    <col min="14059" max="14059" width="23" style="2" customWidth="1"/>
    <col min="14060" max="14060" width="18" style="2" customWidth="1"/>
    <col min="14061" max="14061" width="12" style="2" customWidth="1"/>
    <col min="14062" max="14062" width="11" style="2" customWidth="1"/>
    <col min="14063" max="14063" width="10.85546875" style="2" customWidth="1"/>
    <col min="14064" max="14064" width="9.42578125" style="2" customWidth="1"/>
    <col min="14065" max="14313" width="10.140625" style="2"/>
    <col min="14314" max="14314" width="5.28515625" style="2" customWidth="1"/>
    <col min="14315" max="14315" width="23" style="2" customWidth="1"/>
    <col min="14316" max="14316" width="18" style="2" customWidth="1"/>
    <col min="14317" max="14317" width="12" style="2" customWidth="1"/>
    <col min="14318" max="14318" width="11" style="2" customWidth="1"/>
    <col min="14319" max="14319" width="10.85546875" style="2" customWidth="1"/>
    <col min="14320" max="14320" width="9.42578125" style="2" customWidth="1"/>
    <col min="14321" max="14569" width="10.140625" style="2"/>
    <col min="14570" max="14570" width="5.28515625" style="2" customWidth="1"/>
    <col min="14571" max="14571" width="23" style="2" customWidth="1"/>
    <col min="14572" max="14572" width="18" style="2" customWidth="1"/>
    <col min="14573" max="14573" width="12" style="2" customWidth="1"/>
    <col min="14574" max="14574" width="11" style="2" customWidth="1"/>
    <col min="14575" max="14575" width="10.85546875" style="2" customWidth="1"/>
    <col min="14576" max="14576" width="9.42578125" style="2" customWidth="1"/>
    <col min="14577" max="14825" width="10.140625" style="2"/>
    <col min="14826" max="14826" width="5.28515625" style="2" customWidth="1"/>
    <col min="14827" max="14827" width="23" style="2" customWidth="1"/>
    <col min="14828" max="14828" width="18" style="2" customWidth="1"/>
    <col min="14829" max="14829" width="12" style="2" customWidth="1"/>
    <col min="14830" max="14830" width="11" style="2" customWidth="1"/>
    <col min="14831" max="14831" width="10.85546875" style="2" customWidth="1"/>
    <col min="14832" max="14832" width="9.42578125" style="2" customWidth="1"/>
    <col min="14833" max="15081" width="10.140625" style="2"/>
    <col min="15082" max="15082" width="5.28515625" style="2" customWidth="1"/>
    <col min="15083" max="15083" width="23" style="2" customWidth="1"/>
    <col min="15084" max="15084" width="18" style="2" customWidth="1"/>
    <col min="15085" max="15085" width="12" style="2" customWidth="1"/>
    <col min="15086" max="15086" width="11" style="2" customWidth="1"/>
    <col min="15087" max="15087" width="10.85546875" style="2" customWidth="1"/>
    <col min="15088" max="15088" width="9.42578125" style="2" customWidth="1"/>
    <col min="15089" max="15337" width="10.140625" style="2"/>
    <col min="15338" max="15338" width="5.28515625" style="2" customWidth="1"/>
    <col min="15339" max="15339" width="23" style="2" customWidth="1"/>
    <col min="15340" max="15340" width="18" style="2" customWidth="1"/>
    <col min="15341" max="15341" width="12" style="2" customWidth="1"/>
    <col min="15342" max="15342" width="11" style="2" customWidth="1"/>
    <col min="15343" max="15343" width="10.85546875" style="2" customWidth="1"/>
    <col min="15344" max="15344" width="9.42578125" style="2" customWidth="1"/>
    <col min="15345" max="15593" width="10.140625" style="2"/>
    <col min="15594" max="15594" width="5.28515625" style="2" customWidth="1"/>
    <col min="15595" max="15595" width="23" style="2" customWidth="1"/>
    <col min="15596" max="15596" width="18" style="2" customWidth="1"/>
    <col min="15597" max="15597" width="12" style="2" customWidth="1"/>
    <col min="15598" max="15598" width="11" style="2" customWidth="1"/>
    <col min="15599" max="15599" width="10.85546875" style="2" customWidth="1"/>
    <col min="15600" max="15600" width="9.42578125" style="2" customWidth="1"/>
    <col min="15601" max="15849" width="10.140625" style="2"/>
    <col min="15850" max="15850" width="5.28515625" style="2" customWidth="1"/>
    <col min="15851" max="15851" width="23" style="2" customWidth="1"/>
    <col min="15852" max="15852" width="18" style="2" customWidth="1"/>
    <col min="15853" max="15853" width="12" style="2" customWidth="1"/>
    <col min="15854" max="15854" width="11" style="2" customWidth="1"/>
    <col min="15855" max="15855" width="10.85546875" style="2" customWidth="1"/>
    <col min="15856" max="15856" width="9.42578125" style="2" customWidth="1"/>
    <col min="15857" max="16105" width="10.140625" style="2"/>
    <col min="16106" max="16106" width="5.28515625" style="2" customWidth="1"/>
    <col min="16107" max="16107" width="23" style="2" customWidth="1"/>
    <col min="16108" max="16108" width="18" style="2" customWidth="1"/>
    <col min="16109" max="16109" width="12" style="2" customWidth="1"/>
    <col min="16110" max="16110" width="11" style="2" customWidth="1"/>
    <col min="16111" max="16111" width="10.85546875" style="2" customWidth="1"/>
    <col min="16112" max="16112" width="9.42578125" style="2" customWidth="1"/>
    <col min="16113" max="16384" width="10.140625" style="2"/>
  </cols>
  <sheetData>
    <row r="1" spans="1:15" ht="15.75" x14ac:dyDescent="0.25">
      <c r="G1" s="97" t="s">
        <v>335</v>
      </c>
    </row>
    <row r="2" spans="1:15" ht="15.75" x14ac:dyDescent="0.25">
      <c r="G2" s="97"/>
    </row>
    <row r="3" spans="1:15" ht="15.75" x14ac:dyDescent="0.25">
      <c r="A3" s="1"/>
      <c r="B3" s="1"/>
      <c r="C3" s="1"/>
      <c r="D3" s="99" t="s">
        <v>270</v>
      </c>
      <c r="E3" s="99"/>
      <c r="F3" s="99"/>
      <c r="G3" s="99"/>
      <c r="H3" s="99"/>
    </row>
    <row r="4" spans="1:15" ht="15.75" x14ac:dyDescent="0.25">
      <c r="A4" s="1"/>
      <c r="B4" s="1"/>
      <c r="C4" s="1"/>
      <c r="D4" s="99" t="s">
        <v>312</v>
      </c>
      <c r="E4" s="99"/>
      <c r="F4" s="99"/>
      <c r="G4" s="99"/>
      <c r="H4" s="99"/>
      <c r="I4" s="99"/>
    </row>
    <row r="5" spans="1:15" ht="15.75" x14ac:dyDescent="0.25">
      <c r="A5" s="1"/>
      <c r="B5" s="1"/>
      <c r="C5" s="1"/>
      <c r="D5" s="98" t="s">
        <v>271</v>
      </c>
    </row>
    <row r="6" spans="1:15" ht="15.75" customHeight="1" x14ac:dyDescent="0.25">
      <c r="A6" s="1"/>
      <c r="B6" s="1"/>
      <c r="C6" s="1"/>
      <c r="E6" s="119" t="s">
        <v>345</v>
      </c>
      <c r="F6" s="119"/>
      <c r="G6" s="119"/>
      <c r="H6" s="119"/>
      <c r="I6" s="119"/>
    </row>
    <row r="7" spans="1:15" ht="15.75" customHeight="1" x14ac:dyDescent="0.25">
      <c r="A7" s="1"/>
      <c r="B7" s="1"/>
      <c r="C7" s="1"/>
      <c r="E7" s="119" t="s">
        <v>346</v>
      </c>
      <c r="F7" s="119"/>
      <c r="G7" s="119"/>
      <c r="H7" s="119"/>
      <c r="I7" s="119"/>
    </row>
    <row r="8" spans="1:15" ht="15.75" x14ac:dyDescent="0.25">
      <c r="A8" s="1"/>
      <c r="B8" s="1"/>
      <c r="C8" s="1"/>
      <c r="E8" s="120" t="s">
        <v>343</v>
      </c>
      <c r="F8" s="120"/>
    </row>
    <row r="9" spans="1:15" ht="15.75" x14ac:dyDescent="0.25">
      <c r="A9" s="1"/>
      <c r="B9" s="1"/>
      <c r="C9" s="1"/>
    </row>
    <row r="10" spans="1:15" ht="30.75" customHeight="1" x14ac:dyDescent="0.25">
      <c r="A10" s="130" t="s">
        <v>272</v>
      </c>
      <c r="B10" s="130"/>
      <c r="C10" s="130"/>
      <c r="D10" s="130"/>
      <c r="E10" s="130"/>
      <c r="F10" s="130"/>
      <c r="G10" s="130"/>
      <c r="H10" s="7"/>
      <c r="I10" s="7"/>
      <c r="J10" s="7"/>
    </row>
    <row r="11" spans="1:15" ht="15.75" customHeight="1" x14ac:dyDescent="0.25">
      <c r="A11" s="130"/>
      <c r="B11" s="130"/>
      <c r="C11" s="130"/>
      <c r="D11" s="130"/>
      <c r="E11" s="130"/>
      <c r="F11" s="130"/>
      <c r="G11" s="130"/>
      <c r="H11" s="130"/>
    </row>
    <row r="12" spans="1:15" ht="15.75" customHeight="1" x14ac:dyDescent="0.25">
      <c r="A12" s="34"/>
      <c r="B12" s="34"/>
      <c r="C12" s="34"/>
    </row>
    <row r="13" spans="1:15" ht="15.75" x14ac:dyDescent="0.25">
      <c r="A13" s="1"/>
      <c r="B13" s="4"/>
      <c r="C13" s="1"/>
      <c r="N13" s="1" t="s">
        <v>1</v>
      </c>
    </row>
    <row r="14" spans="1:15" ht="15.75" x14ac:dyDescent="0.25">
      <c r="A14" s="1"/>
      <c r="B14" s="4"/>
      <c r="C14" s="1"/>
      <c r="D14" s="131" t="s">
        <v>315</v>
      </c>
      <c r="E14" s="131"/>
      <c r="F14" s="131"/>
      <c r="G14" s="131"/>
      <c r="H14" s="122" t="s">
        <v>348</v>
      </c>
      <c r="I14" s="122"/>
      <c r="J14" s="122"/>
      <c r="K14" s="122"/>
      <c r="L14" s="122" t="s">
        <v>314</v>
      </c>
      <c r="M14" s="122"/>
      <c r="N14" s="122"/>
      <c r="O14" s="122"/>
    </row>
    <row r="15" spans="1:15" ht="15.75" x14ac:dyDescent="0.25">
      <c r="A15" s="128" t="s">
        <v>2</v>
      </c>
      <c r="B15" s="121" t="s">
        <v>273</v>
      </c>
      <c r="C15" s="129" t="s">
        <v>274</v>
      </c>
      <c r="D15" s="132" t="s">
        <v>269</v>
      </c>
      <c r="E15" s="123" t="s">
        <v>5</v>
      </c>
      <c r="F15" s="123"/>
      <c r="G15" s="123"/>
      <c r="H15" s="132" t="s">
        <v>269</v>
      </c>
      <c r="I15" s="123" t="s">
        <v>5</v>
      </c>
      <c r="J15" s="123"/>
      <c r="K15" s="123"/>
      <c r="L15" s="132" t="s">
        <v>269</v>
      </c>
      <c r="M15" s="123" t="s">
        <v>5</v>
      </c>
      <c r="N15" s="123"/>
      <c r="O15" s="123"/>
    </row>
    <row r="16" spans="1:15" ht="15.75" customHeight="1" x14ac:dyDescent="0.25">
      <c r="A16" s="128"/>
      <c r="B16" s="121"/>
      <c r="C16" s="129"/>
      <c r="D16" s="132"/>
      <c r="E16" s="121" t="s">
        <v>181</v>
      </c>
      <c r="F16" s="121"/>
      <c r="G16" s="121" t="s">
        <v>275</v>
      </c>
      <c r="H16" s="132"/>
      <c r="I16" s="121" t="s">
        <v>181</v>
      </c>
      <c r="J16" s="121"/>
      <c r="K16" s="121" t="s">
        <v>275</v>
      </c>
      <c r="L16" s="132"/>
      <c r="M16" s="121" t="s">
        <v>181</v>
      </c>
      <c r="N16" s="121"/>
      <c r="O16" s="121" t="s">
        <v>275</v>
      </c>
    </row>
    <row r="17" spans="1:15" ht="47.25" x14ac:dyDescent="0.25">
      <c r="A17" s="128"/>
      <c r="B17" s="121"/>
      <c r="C17" s="129"/>
      <c r="D17" s="132"/>
      <c r="E17" s="32" t="s">
        <v>4</v>
      </c>
      <c r="F17" s="32" t="s">
        <v>184</v>
      </c>
      <c r="G17" s="121"/>
      <c r="H17" s="132"/>
      <c r="I17" s="32" t="s">
        <v>4</v>
      </c>
      <c r="J17" s="32" t="s">
        <v>184</v>
      </c>
      <c r="K17" s="121"/>
      <c r="L17" s="132"/>
      <c r="M17" s="32" t="s">
        <v>4</v>
      </c>
      <c r="N17" s="32" t="s">
        <v>184</v>
      </c>
      <c r="O17" s="121"/>
    </row>
    <row r="18" spans="1:15" ht="15.75" x14ac:dyDescent="0.25">
      <c r="A18" s="10">
        <v>1</v>
      </c>
      <c r="B18" s="42">
        <v>2</v>
      </c>
      <c r="C18" s="67">
        <v>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47.25" x14ac:dyDescent="0.25">
      <c r="A19" s="124" t="s">
        <v>276</v>
      </c>
      <c r="B19" s="125" t="s">
        <v>277</v>
      </c>
      <c r="C19" s="68" t="s">
        <v>237</v>
      </c>
      <c r="D19" s="103">
        <v>774.4</v>
      </c>
      <c r="E19" s="103">
        <v>348.9</v>
      </c>
      <c r="F19" s="103">
        <v>18.899999999999999</v>
      </c>
      <c r="G19" s="103">
        <v>425.5</v>
      </c>
      <c r="H19" s="71">
        <v>0</v>
      </c>
      <c r="I19" s="71">
        <v>14.5</v>
      </c>
      <c r="J19" s="71">
        <v>-0.3</v>
      </c>
      <c r="K19" s="71">
        <v>-14.5</v>
      </c>
      <c r="L19" s="103">
        <v>774.4</v>
      </c>
      <c r="M19" s="103">
        <v>363.4</v>
      </c>
      <c r="N19" s="103">
        <v>18.599999999999998</v>
      </c>
      <c r="O19" s="103">
        <v>411</v>
      </c>
    </row>
    <row r="20" spans="1:15" ht="31.5" x14ac:dyDescent="0.25">
      <c r="A20" s="124"/>
      <c r="B20" s="125"/>
      <c r="C20" s="68" t="s">
        <v>13</v>
      </c>
      <c r="D20" s="103">
        <v>25</v>
      </c>
      <c r="E20" s="103">
        <v>25</v>
      </c>
      <c r="F20" s="103">
        <v>0</v>
      </c>
      <c r="G20" s="103">
        <v>0</v>
      </c>
      <c r="H20" s="71">
        <v>0</v>
      </c>
      <c r="I20" s="71">
        <v>0</v>
      </c>
      <c r="J20" s="71"/>
      <c r="K20" s="71"/>
      <c r="L20" s="103">
        <v>25</v>
      </c>
      <c r="M20" s="103">
        <v>25</v>
      </c>
      <c r="N20" s="103">
        <v>0</v>
      </c>
      <c r="O20" s="103">
        <v>0</v>
      </c>
    </row>
    <row r="21" spans="1:15" ht="47.25" x14ac:dyDescent="0.25">
      <c r="A21" s="124"/>
      <c r="B21" s="125"/>
      <c r="C21" s="68" t="s">
        <v>206</v>
      </c>
      <c r="D21" s="103">
        <v>25</v>
      </c>
      <c r="E21" s="103">
        <v>25</v>
      </c>
      <c r="F21" s="103">
        <v>0</v>
      </c>
      <c r="G21" s="103">
        <v>0</v>
      </c>
      <c r="H21" s="71">
        <v>0</v>
      </c>
      <c r="I21" s="71">
        <v>0</v>
      </c>
      <c r="J21" s="71"/>
      <c r="K21" s="71"/>
      <c r="L21" s="103">
        <v>25</v>
      </c>
      <c r="M21" s="103">
        <v>25</v>
      </c>
      <c r="N21" s="103">
        <v>0</v>
      </c>
      <c r="O21" s="103">
        <v>0</v>
      </c>
    </row>
    <row r="22" spans="1:15" ht="21" customHeight="1" x14ac:dyDescent="0.25">
      <c r="A22" s="124"/>
      <c r="B22" s="125"/>
      <c r="C22" s="68" t="s">
        <v>278</v>
      </c>
      <c r="D22" s="70">
        <v>824.4</v>
      </c>
      <c r="E22" s="70">
        <v>398.9</v>
      </c>
      <c r="F22" s="70">
        <v>18.899999999999999</v>
      </c>
      <c r="G22" s="70">
        <v>425.5</v>
      </c>
      <c r="H22" s="70">
        <v>0</v>
      </c>
      <c r="I22" s="70">
        <v>14.5</v>
      </c>
      <c r="J22" s="70">
        <v>-0.3</v>
      </c>
      <c r="K22" s="70">
        <v>-14.5</v>
      </c>
      <c r="L22" s="70">
        <v>824.4</v>
      </c>
      <c r="M22" s="70">
        <v>413.4</v>
      </c>
      <c r="N22" s="70">
        <v>18.599999999999998</v>
      </c>
      <c r="O22" s="70">
        <v>411</v>
      </c>
    </row>
    <row r="23" spans="1:15" ht="54" customHeight="1" x14ac:dyDescent="0.25">
      <c r="A23" s="43" t="s">
        <v>279</v>
      </c>
      <c r="B23" s="44" t="s">
        <v>280</v>
      </c>
      <c r="C23" s="68" t="s">
        <v>206</v>
      </c>
      <c r="D23" s="104">
        <v>3520.1</v>
      </c>
      <c r="E23" s="104">
        <v>530.79999999999995</v>
      </c>
      <c r="F23" s="104">
        <v>0</v>
      </c>
      <c r="G23" s="104">
        <v>2989.3</v>
      </c>
      <c r="H23" s="104"/>
      <c r="I23" s="104">
        <v>0</v>
      </c>
      <c r="J23" s="104">
        <v>0</v>
      </c>
      <c r="K23" s="104">
        <v>0</v>
      </c>
      <c r="L23" s="104">
        <v>3520.1</v>
      </c>
      <c r="M23" s="104">
        <v>530.79999999999995</v>
      </c>
      <c r="N23" s="104">
        <v>0</v>
      </c>
      <c r="O23" s="104">
        <v>2989.3</v>
      </c>
    </row>
    <row r="24" spans="1:15" ht="33" customHeight="1" x14ac:dyDescent="0.25">
      <c r="A24" s="126" t="s">
        <v>281</v>
      </c>
      <c r="B24" s="125" t="s">
        <v>188</v>
      </c>
      <c r="C24" s="68" t="s">
        <v>13</v>
      </c>
      <c r="D24" s="103">
        <v>37738</v>
      </c>
      <c r="E24" s="103">
        <v>27078.5</v>
      </c>
      <c r="F24" s="103">
        <v>13225</v>
      </c>
      <c r="G24" s="103">
        <v>10659.5</v>
      </c>
      <c r="H24" s="71">
        <v>-736.69999999999993</v>
      </c>
      <c r="I24" s="71">
        <v>-1062.0999999999999</v>
      </c>
      <c r="J24" s="71">
        <v>23.9</v>
      </c>
      <c r="K24" s="71">
        <v>325.39999999999998</v>
      </c>
      <c r="L24" s="103">
        <v>37001.300000000003</v>
      </c>
      <c r="M24" s="103">
        <v>26016.400000000001</v>
      </c>
      <c r="N24" s="103">
        <v>13248.9</v>
      </c>
      <c r="O24" s="103">
        <v>10984.9</v>
      </c>
    </row>
    <row r="25" spans="1:15" ht="50.25" customHeight="1" x14ac:dyDescent="0.25">
      <c r="A25" s="126"/>
      <c r="B25" s="125"/>
      <c r="C25" s="68" t="s">
        <v>206</v>
      </c>
      <c r="D25" s="103">
        <v>1841</v>
      </c>
      <c r="E25" s="103">
        <v>1169.7</v>
      </c>
      <c r="F25" s="103">
        <v>8.4</v>
      </c>
      <c r="G25" s="103">
        <v>671.3</v>
      </c>
      <c r="H25" s="71">
        <v>0</v>
      </c>
      <c r="I25" s="71">
        <v>0</v>
      </c>
      <c r="J25" s="71">
        <v>0</v>
      </c>
      <c r="K25" s="71">
        <v>0</v>
      </c>
      <c r="L25" s="103">
        <v>1841</v>
      </c>
      <c r="M25" s="103">
        <v>1169.7</v>
      </c>
      <c r="N25" s="103">
        <v>8.4</v>
      </c>
      <c r="O25" s="103">
        <v>671.3</v>
      </c>
    </row>
    <row r="26" spans="1:15" ht="47.25" customHeight="1" x14ac:dyDescent="0.25">
      <c r="A26" s="126"/>
      <c r="B26" s="125"/>
      <c r="C26" s="68" t="s">
        <v>185</v>
      </c>
      <c r="D26" s="103">
        <v>419.9</v>
      </c>
      <c r="E26" s="103">
        <v>419.9</v>
      </c>
      <c r="F26" s="103">
        <v>300.10000000000002</v>
      </c>
      <c r="G26" s="103">
        <v>0</v>
      </c>
      <c r="H26" s="71">
        <v>0</v>
      </c>
      <c r="I26" s="71">
        <v>0</v>
      </c>
      <c r="J26" s="71">
        <v>0</v>
      </c>
      <c r="K26" s="71">
        <v>0</v>
      </c>
      <c r="L26" s="103">
        <v>419.9</v>
      </c>
      <c r="M26" s="103">
        <v>419.9</v>
      </c>
      <c r="N26" s="103">
        <v>300.10000000000002</v>
      </c>
      <c r="O26" s="103">
        <v>0</v>
      </c>
    </row>
    <row r="27" spans="1:15" ht="30" customHeight="1" x14ac:dyDescent="0.25">
      <c r="A27" s="126"/>
      <c r="B27" s="125"/>
      <c r="C27" s="68" t="s">
        <v>278</v>
      </c>
      <c r="D27" s="70">
        <v>39998.9</v>
      </c>
      <c r="E27" s="70">
        <v>28668.100000000002</v>
      </c>
      <c r="F27" s="70">
        <v>13533.5</v>
      </c>
      <c r="G27" s="70">
        <v>11330.8</v>
      </c>
      <c r="H27" s="70">
        <v>-736.69999999999993</v>
      </c>
      <c r="I27" s="70">
        <v>-1062.0999999999999</v>
      </c>
      <c r="J27" s="70">
        <v>23.9</v>
      </c>
      <c r="K27" s="70">
        <v>325.39999999999998</v>
      </c>
      <c r="L27" s="70">
        <v>39262.200000000004</v>
      </c>
      <c r="M27" s="70">
        <v>27606.000000000004</v>
      </c>
      <c r="N27" s="70">
        <v>13557.4</v>
      </c>
      <c r="O27" s="70">
        <v>11656.199999999999</v>
      </c>
    </row>
    <row r="28" spans="1:15" ht="50.25" customHeight="1" x14ac:dyDescent="0.25">
      <c r="A28" s="43" t="s">
        <v>282</v>
      </c>
      <c r="B28" s="44" t="s">
        <v>283</v>
      </c>
      <c r="C28" s="68" t="s">
        <v>206</v>
      </c>
      <c r="D28" s="104">
        <v>2468.6</v>
      </c>
      <c r="E28" s="104">
        <v>332.1</v>
      </c>
      <c r="F28" s="104">
        <v>0</v>
      </c>
      <c r="G28" s="104">
        <v>2136.5</v>
      </c>
      <c r="H28" s="70">
        <v>-413.5</v>
      </c>
      <c r="I28" s="70">
        <v>0</v>
      </c>
      <c r="J28" s="70">
        <v>0</v>
      </c>
      <c r="K28" s="70">
        <v>-413.5</v>
      </c>
      <c r="L28" s="104">
        <v>2055.1</v>
      </c>
      <c r="M28" s="104">
        <v>332.1</v>
      </c>
      <c r="N28" s="104">
        <v>0</v>
      </c>
      <c r="O28" s="104">
        <v>1723</v>
      </c>
    </row>
    <row r="29" spans="1:15" ht="51" customHeight="1" x14ac:dyDescent="0.25">
      <c r="A29" s="124" t="s">
        <v>284</v>
      </c>
      <c r="B29" s="127" t="s">
        <v>238</v>
      </c>
      <c r="C29" s="68" t="s">
        <v>206</v>
      </c>
      <c r="D29" s="103">
        <v>5242.8</v>
      </c>
      <c r="E29" s="103">
        <v>384.6</v>
      </c>
      <c r="F29" s="103">
        <v>0</v>
      </c>
      <c r="G29" s="103">
        <v>4858.2</v>
      </c>
      <c r="H29" s="71">
        <v>78.099999999999994</v>
      </c>
      <c r="I29" s="71">
        <v>-9.6999999999999993</v>
      </c>
      <c r="J29" s="71">
        <v>0</v>
      </c>
      <c r="K29" s="71">
        <v>87.8</v>
      </c>
      <c r="L29" s="103">
        <v>5320.9000000000005</v>
      </c>
      <c r="M29" s="103">
        <v>374.90000000000003</v>
      </c>
      <c r="N29" s="103">
        <v>0</v>
      </c>
      <c r="O29" s="103">
        <v>4946</v>
      </c>
    </row>
    <row r="30" spans="1:15" ht="31.5" x14ac:dyDescent="0.25">
      <c r="A30" s="124"/>
      <c r="B30" s="127"/>
      <c r="C30" s="68" t="s">
        <v>14</v>
      </c>
      <c r="D30" s="103">
        <v>18322.7</v>
      </c>
      <c r="E30" s="103">
        <v>18222.099999999999</v>
      </c>
      <c r="F30" s="103">
        <v>0</v>
      </c>
      <c r="G30" s="103">
        <v>100.6</v>
      </c>
      <c r="H30" s="71">
        <v>174</v>
      </c>
      <c r="I30" s="71">
        <v>156</v>
      </c>
      <c r="J30" s="71">
        <v>0</v>
      </c>
      <c r="K30" s="71">
        <v>18</v>
      </c>
      <c r="L30" s="103">
        <v>18496.7</v>
      </c>
      <c r="M30" s="103">
        <v>18378.099999999999</v>
      </c>
      <c r="N30" s="103">
        <v>0</v>
      </c>
      <c r="O30" s="103">
        <v>118.6</v>
      </c>
    </row>
    <row r="31" spans="1:15" ht="24" customHeight="1" x14ac:dyDescent="0.25">
      <c r="A31" s="124"/>
      <c r="B31" s="127"/>
      <c r="C31" s="68" t="s">
        <v>278</v>
      </c>
      <c r="D31" s="70">
        <v>23565.5</v>
      </c>
      <c r="E31" s="70">
        <v>18606.699999999997</v>
      </c>
      <c r="F31" s="70">
        <v>0</v>
      </c>
      <c r="G31" s="70">
        <v>4958.8</v>
      </c>
      <c r="H31" s="70">
        <v>252.1</v>
      </c>
      <c r="I31" s="70">
        <v>146.30000000000001</v>
      </c>
      <c r="J31" s="70">
        <v>0</v>
      </c>
      <c r="K31" s="70">
        <v>105.8</v>
      </c>
      <c r="L31" s="70">
        <v>23817.600000000002</v>
      </c>
      <c r="M31" s="70">
        <v>18753</v>
      </c>
      <c r="N31" s="70">
        <v>0</v>
      </c>
      <c r="O31" s="70">
        <v>5064.6000000000004</v>
      </c>
    </row>
    <row r="32" spans="1:15" ht="32.25" customHeight="1" x14ac:dyDescent="0.25">
      <c r="A32" s="124" t="s">
        <v>285</v>
      </c>
      <c r="B32" s="125" t="s">
        <v>286</v>
      </c>
      <c r="C32" s="68" t="s">
        <v>13</v>
      </c>
      <c r="D32" s="103">
        <v>216.6</v>
      </c>
      <c r="E32" s="103">
        <v>216.6</v>
      </c>
      <c r="F32" s="103">
        <v>0</v>
      </c>
      <c r="G32" s="103">
        <v>0</v>
      </c>
      <c r="H32" s="71">
        <v>0</v>
      </c>
      <c r="I32" s="71">
        <v>0</v>
      </c>
      <c r="J32" s="71">
        <v>0</v>
      </c>
      <c r="K32" s="71">
        <v>0</v>
      </c>
      <c r="L32" s="103">
        <v>216.6</v>
      </c>
      <c r="M32" s="103">
        <v>216.6</v>
      </c>
      <c r="N32" s="103">
        <v>0</v>
      </c>
      <c r="O32" s="103">
        <v>0</v>
      </c>
    </row>
    <row r="33" spans="1:15" ht="48" customHeight="1" x14ac:dyDescent="0.25">
      <c r="A33" s="124"/>
      <c r="B33" s="125"/>
      <c r="C33" s="68" t="s">
        <v>206</v>
      </c>
      <c r="D33" s="103">
        <v>9888.6</v>
      </c>
      <c r="E33" s="103">
        <v>61.3</v>
      </c>
      <c r="F33" s="103">
        <v>19.2</v>
      </c>
      <c r="G33" s="103">
        <v>9827.2999999999993</v>
      </c>
      <c r="H33" s="71">
        <v>0</v>
      </c>
      <c r="I33" s="71">
        <v>0</v>
      </c>
      <c r="J33" s="71">
        <v>0</v>
      </c>
      <c r="K33" s="71">
        <v>0</v>
      </c>
      <c r="L33" s="103">
        <v>9888.6</v>
      </c>
      <c r="M33" s="103">
        <v>61.3</v>
      </c>
      <c r="N33" s="103">
        <v>19.2</v>
      </c>
      <c r="O33" s="103">
        <v>9827.2999999999993</v>
      </c>
    </row>
    <row r="34" spans="1:15" ht="34.5" customHeight="1" x14ac:dyDescent="0.25">
      <c r="A34" s="124"/>
      <c r="B34" s="125"/>
      <c r="C34" s="68" t="s">
        <v>14</v>
      </c>
      <c r="D34" s="103">
        <v>22109.9</v>
      </c>
      <c r="E34" s="103">
        <v>21858.9</v>
      </c>
      <c r="F34" s="103">
        <v>0</v>
      </c>
      <c r="G34" s="103">
        <v>251</v>
      </c>
      <c r="H34" s="71">
        <v>-186</v>
      </c>
      <c r="I34" s="71">
        <v>-271.8</v>
      </c>
      <c r="J34" s="71">
        <v>0</v>
      </c>
      <c r="K34" s="71">
        <v>85.8</v>
      </c>
      <c r="L34" s="103">
        <v>21923.9</v>
      </c>
      <c r="M34" s="103">
        <v>21587.100000000002</v>
      </c>
      <c r="N34" s="103">
        <v>0</v>
      </c>
      <c r="O34" s="103">
        <v>336.8</v>
      </c>
    </row>
    <row r="35" spans="1:15" ht="27.75" customHeight="1" x14ac:dyDescent="0.25">
      <c r="A35" s="124"/>
      <c r="B35" s="125"/>
      <c r="C35" s="68" t="s">
        <v>278</v>
      </c>
      <c r="D35" s="70">
        <v>32215.100000000002</v>
      </c>
      <c r="E35" s="70">
        <v>22136.800000000003</v>
      </c>
      <c r="F35" s="70">
        <v>19.2</v>
      </c>
      <c r="G35" s="70">
        <v>10078.299999999999</v>
      </c>
      <c r="H35" s="70">
        <v>-186</v>
      </c>
      <c r="I35" s="70">
        <v>-271.8</v>
      </c>
      <c r="J35" s="70">
        <v>0</v>
      </c>
      <c r="K35" s="70">
        <v>85.8</v>
      </c>
      <c r="L35" s="70">
        <v>32029.100000000002</v>
      </c>
      <c r="M35" s="70">
        <v>21865.000000000004</v>
      </c>
      <c r="N35" s="70">
        <v>19.2</v>
      </c>
      <c r="O35" s="70">
        <v>10164.099999999999</v>
      </c>
    </row>
    <row r="36" spans="1:15" ht="30.75" customHeight="1" x14ac:dyDescent="0.25">
      <c r="A36" s="124" t="s">
        <v>287</v>
      </c>
      <c r="B36" s="125" t="s">
        <v>288</v>
      </c>
      <c r="C36" s="68" t="s">
        <v>13</v>
      </c>
      <c r="D36" s="103">
        <v>610.4</v>
      </c>
      <c r="E36" s="103">
        <v>610.4</v>
      </c>
      <c r="F36" s="103">
        <v>0</v>
      </c>
      <c r="G36" s="103">
        <v>0</v>
      </c>
      <c r="H36" s="71">
        <v>0</v>
      </c>
      <c r="I36" s="71">
        <v>0</v>
      </c>
      <c r="J36" s="71">
        <v>0</v>
      </c>
      <c r="K36" s="71">
        <v>0</v>
      </c>
      <c r="L36" s="103">
        <v>610.4</v>
      </c>
      <c r="M36" s="103">
        <v>610.4</v>
      </c>
      <c r="N36" s="103">
        <v>0</v>
      </c>
      <c r="O36" s="103">
        <v>0</v>
      </c>
    </row>
    <row r="37" spans="1:15" ht="48.75" customHeight="1" x14ac:dyDescent="0.25">
      <c r="A37" s="124"/>
      <c r="B37" s="125"/>
      <c r="C37" s="68" t="s">
        <v>206</v>
      </c>
      <c r="D37" s="103">
        <v>1386.1</v>
      </c>
      <c r="E37" s="103">
        <v>62</v>
      </c>
      <c r="F37" s="103">
        <v>0</v>
      </c>
      <c r="G37" s="103">
        <v>1324.1</v>
      </c>
      <c r="H37" s="71">
        <v>0</v>
      </c>
      <c r="I37" s="71">
        <v>0</v>
      </c>
      <c r="J37" s="71">
        <v>0</v>
      </c>
      <c r="K37" s="71">
        <v>0</v>
      </c>
      <c r="L37" s="103">
        <v>1386.1</v>
      </c>
      <c r="M37" s="103">
        <v>62</v>
      </c>
      <c r="N37" s="103">
        <v>0</v>
      </c>
      <c r="O37" s="103">
        <v>1324.1</v>
      </c>
    </row>
    <row r="38" spans="1:15" ht="32.25" customHeight="1" x14ac:dyDescent="0.25">
      <c r="A38" s="124"/>
      <c r="B38" s="125"/>
      <c r="C38" s="68" t="s">
        <v>14</v>
      </c>
      <c r="D38" s="103">
        <v>32849.699999999997</v>
      </c>
      <c r="E38" s="103">
        <v>32624.5</v>
      </c>
      <c r="F38" s="103">
        <v>813</v>
      </c>
      <c r="G38" s="103">
        <v>225.2</v>
      </c>
      <c r="H38" s="71">
        <v>728.2</v>
      </c>
      <c r="I38" s="71">
        <v>231.1</v>
      </c>
      <c r="J38" s="71">
        <v>0</v>
      </c>
      <c r="K38" s="71">
        <v>497.1</v>
      </c>
      <c r="L38" s="103">
        <v>33577.899999999994</v>
      </c>
      <c r="M38" s="103">
        <v>32855.599999999999</v>
      </c>
      <c r="N38" s="103">
        <v>813</v>
      </c>
      <c r="O38" s="103">
        <v>722.3</v>
      </c>
    </row>
    <row r="39" spans="1:15" ht="33.75" customHeight="1" x14ac:dyDescent="0.25">
      <c r="A39" s="124"/>
      <c r="B39" s="125"/>
      <c r="C39" s="68" t="s">
        <v>110</v>
      </c>
      <c r="D39" s="103">
        <v>1.8</v>
      </c>
      <c r="E39" s="103">
        <v>1.8</v>
      </c>
      <c r="F39" s="103">
        <v>0.3</v>
      </c>
      <c r="G39" s="103">
        <v>0</v>
      </c>
      <c r="H39" s="71">
        <v>0</v>
      </c>
      <c r="I39" s="71">
        <v>0</v>
      </c>
      <c r="J39" s="71">
        <v>0</v>
      </c>
      <c r="K39" s="71">
        <v>0</v>
      </c>
      <c r="L39" s="103">
        <v>1.8</v>
      </c>
      <c r="M39" s="103">
        <v>1.8</v>
      </c>
      <c r="N39" s="103">
        <v>0.3</v>
      </c>
      <c r="O39" s="103">
        <v>0</v>
      </c>
    </row>
    <row r="40" spans="1:15" ht="19.5" customHeight="1" x14ac:dyDescent="0.25">
      <c r="A40" s="124"/>
      <c r="B40" s="125"/>
      <c r="C40" s="68" t="s">
        <v>278</v>
      </c>
      <c r="D40" s="70">
        <v>34848</v>
      </c>
      <c r="E40" s="70">
        <v>33298.700000000004</v>
      </c>
      <c r="F40" s="70">
        <v>813.3</v>
      </c>
      <c r="G40" s="70">
        <v>1549.3</v>
      </c>
      <c r="H40" s="70">
        <v>728.2</v>
      </c>
      <c r="I40" s="70">
        <v>231.1</v>
      </c>
      <c r="J40" s="70">
        <v>0</v>
      </c>
      <c r="K40" s="70">
        <v>497.1</v>
      </c>
      <c r="L40" s="70">
        <v>35576.199999999997</v>
      </c>
      <c r="M40" s="70">
        <v>33529.800000000003</v>
      </c>
      <c r="N40" s="70">
        <v>813.3</v>
      </c>
      <c r="O40" s="70">
        <v>2046.3999999999999</v>
      </c>
    </row>
    <row r="41" spans="1:15" ht="63" customHeight="1" x14ac:dyDescent="0.25">
      <c r="A41" s="124"/>
      <c r="B41" s="125" t="s">
        <v>289</v>
      </c>
      <c r="C41" s="68" t="s">
        <v>14</v>
      </c>
      <c r="D41" s="103">
        <v>68.900000000000006</v>
      </c>
      <c r="E41" s="103">
        <v>68.900000000000006</v>
      </c>
      <c r="F41" s="103">
        <v>0</v>
      </c>
      <c r="G41" s="103">
        <v>0</v>
      </c>
      <c r="H41" s="71">
        <v>0</v>
      </c>
      <c r="I41" s="71">
        <v>0</v>
      </c>
      <c r="J41" s="71">
        <v>0</v>
      </c>
      <c r="K41" s="71">
        <v>0</v>
      </c>
      <c r="L41" s="103">
        <v>68.900000000000006</v>
      </c>
      <c r="M41" s="103">
        <v>68.900000000000006</v>
      </c>
      <c r="N41" s="103">
        <v>0</v>
      </c>
      <c r="O41" s="103">
        <v>0</v>
      </c>
    </row>
    <row r="42" spans="1:15" ht="50.25" customHeight="1" x14ac:dyDescent="0.25">
      <c r="A42" s="124"/>
      <c r="B42" s="125"/>
      <c r="C42" s="68" t="s">
        <v>15</v>
      </c>
      <c r="D42" s="103">
        <v>10415.700000000001</v>
      </c>
      <c r="E42" s="103">
        <v>10339.200000000001</v>
      </c>
      <c r="F42" s="103">
        <v>4869.1000000000004</v>
      </c>
      <c r="G42" s="103">
        <v>76.5</v>
      </c>
      <c r="H42" s="71">
        <v>678.2</v>
      </c>
      <c r="I42" s="71">
        <v>566.20000000000005</v>
      </c>
      <c r="J42" s="71">
        <v>229.4</v>
      </c>
      <c r="K42" s="71">
        <v>112</v>
      </c>
      <c r="L42" s="103">
        <v>11093.900000000001</v>
      </c>
      <c r="M42" s="103">
        <v>10905.400000000001</v>
      </c>
      <c r="N42" s="103">
        <v>5098.5</v>
      </c>
      <c r="O42" s="103">
        <v>188.5</v>
      </c>
    </row>
    <row r="43" spans="1:15" ht="22.5" customHeight="1" x14ac:dyDescent="0.25">
      <c r="A43" s="124"/>
      <c r="B43" s="125"/>
      <c r="C43" s="68" t="s">
        <v>278</v>
      </c>
      <c r="D43" s="70">
        <v>10484.6</v>
      </c>
      <c r="E43" s="70">
        <v>10408.1</v>
      </c>
      <c r="F43" s="70">
        <v>4869.1000000000004</v>
      </c>
      <c r="G43" s="70">
        <v>76.5</v>
      </c>
      <c r="H43" s="70">
        <v>678.2</v>
      </c>
      <c r="I43" s="70">
        <v>566.20000000000005</v>
      </c>
      <c r="J43" s="70">
        <v>229.4</v>
      </c>
      <c r="K43" s="70">
        <v>112</v>
      </c>
      <c r="L43" s="70">
        <v>11162.800000000001</v>
      </c>
      <c r="M43" s="70">
        <v>10974.300000000001</v>
      </c>
      <c r="N43" s="70">
        <v>5098.5</v>
      </c>
      <c r="O43" s="70">
        <v>188.5</v>
      </c>
    </row>
    <row r="44" spans="1:15" ht="36.75" customHeight="1" x14ac:dyDescent="0.25">
      <c r="A44" s="43" t="s">
        <v>290</v>
      </c>
      <c r="B44" s="45" t="s">
        <v>291</v>
      </c>
      <c r="C44" s="68" t="s">
        <v>13</v>
      </c>
      <c r="D44" s="104">
        <v>294.7</v>
      </c>
      <c r="E44" s="104">
        <v>211.89999999999998</v>
      </c>
      <c r="F44" s="104">
        <v>5.8</v>
      </c>
      <c r="G44" s="104">
        <v>82.8</v>
      </c>
      <c r="H44" s="71">
        <v>0</v>
      </c>
      <c r="I44" s="70">
        <v>-65.7</v>
      </c>
      <c r="J44" s="70">
        <v>0</v>
      </c>
      <c r="K44" s="70">
        <v>65.7</v>
      </c>
      <c r="L44" s="104">
        <v>294.7</v>
      </c>
      <c r="M44" s="104">
        <v>146.19999999999999</v>
      </c>
      <c r="N44" s="104">
        <v>5.8</v>
      </c>
      <c r="O44" s="104">
        <v>148.5</v>
      </c>
    </row>
    <row r="45" spans="1:15" ht="51" customHeight="1" x14ac:dyDescent="0.25">
      <c r="A45" s="124" t="s">
        <v>292</v>
      </c>
      <c r="B45" s="125" t="s">
        <v>249</v>
      </c>
      <c r="C45" s="68" t="s">
        <v>206</v>
      </c>
      <c r="D45" s="103">
        <v>1542.3</v>
      </c>
      <c r="E45" s="103">
        <v>0</v>
      </c>
      <c r="F45" s="103">
        <v>0</v>
      </c>
      <c r="G45" s="103">
        <v>1542.3</v>
      </c>
      <c r="H45" s="71">
        <v>550</v>
      </c>
      <c r="I45" s="71">
        <v>0</v>
      </c>
      <c r="J45" s="71">
        <v>0</v>
      </c>
      <c r="K45" s="71">
        <v>550</v>
      </c>
      <c r="L45" s="103">
        <v>2092.3000000000002</v>
      </c>
      <c r="M45" s="103">
        <v>0</v>
      </c>
      <c r="N45" s="103">
        <v>0</v>
      </c>
      <c r="O45" s="103">
        <v>2092.3000000000002</v>
      </c>
    </row>
    <row r="46" spans="1:15" ht="31.5" x14ac:dyDescent="0.25">
      <c r="A46" s="124"/>
      <c r="B46" s="125"/>
      <c r="C46" s="68" t="s">
        <v>14</v>
      </c>
      <c r="D46" s="103">
        <v>4507.5</v>
      </c>
      <c r="E46" s="103">
        <v>4507.5</v>
      </c>
      <c r="F46" s="103">
        <v>0</v>
      </c>
      <c r="G46" s="103">
        <v>0</v>
      </c>
      <c r="H46" s="71">
        <v>0</v>
      </c>
      <c r="I46" s="71">
        <v>-951.6</v>
      </c>
      <c r="J46" s="71">
        <v>0</v>
      </c>
      <c r="K46" s="71">
        <v>951.6</v>
      </c>
      <c r="L46" s="103">
        <v>4507.5</v>
      </c>
      <c r="M46" s="103">
        <v>3555.9</v>
      </c>
      <c r="N46" s="103">
        <v>0</v>
      </c>
      <c r="O46" s="103">
        <v>951.6</v>
      </c>
    </row>
    <row r="47" spans="1:15" ht="47.25" customHeight="1" x14ac:dyDescent="0.25">
      <c r="A47" s="124"/>
      <c r="B47" s="125"/>
      <c r="C47" s="68" t="s">
        <v>15</v>
      </c>
      <c r="D47" s="103">
        <v>190075.6</v>
      </c>
      <c r="E47" s="103">
        <v>189859</v>
      </c>
      <c r="F47" s="103">
        <v>126925.3</v>
      </c>
      <c r="G47" s="103">
        <v>216.6</v>
      </c>
      <c r="H47" s="71">
        <v>1328.2</v>
      </c>
      <c r="I47" s="71">
        <v>1278.2</v>
      </c>
      <c r="J47" s="71">
        <v>410.9</v>
      </c>
      <c r="K47" s="71">
        <v>50</v>
      </c>
      <c r="L47" s="103">
        <v>191403.80000000002</v>
      </c>
      <c r="M47" s="103">
        <v>191137.2</v>
      </c>
      <c r="N47" s="103">
        <v>127336.2</v>
      </c>
      <c r="O47" s="103">
        <v>266.60000000000002</v>
      </c>
    </row>
    <row r="48" spans="1:15" ht="20.25" customHeight="1" x14ac:dyDescent="0.25">
      <c r="A48" s="124"/>
      <c r="B48" s="125"/>
      <c r="C48" s="68" t="s">
        <v>278</v>
      </c>
      <c r="D48" s="70">
        <v>196125.4</v>
      </c>
      <c r="E48" s="70">
        <v>194366.5</v>
      </c>
      <c r="F48" s="70">
        <v>126925.3</v>
      </c>
      <c r="G48" s="70">
        <v>1758.8999999999999</v>
      </c>
      <c r="H48" s="70">
        <v>1878.2</v>
      </c>
      <c r="I48" s="70">
        <v>326.60000000000002</v>
      </c>
      <c r="J48" s="70">
        <v>410.9</v>
      </c>
      <c r="K48" s="70">
        <v>1551.6</v>
      </c>
      <c r="L48" s="70">
        <v>198003.6</v>
      </c>
      <c r="M48" s="70">
        <v>194693.1</v>
      </c>
      <c r="N48" s="70">
        <v>127336.2</v>
      </c>
      <c r="O48" s="70">
        <v>3310.5</v>
      </c>
    </row>
    <row r="49" spans="1:15" ht="46.5" customHeight="1" x14ac:dyDescent="0.25">
      <c r="A49" s="124" t="s">
        <v>293</v>
      </c>
      <c r="B49" s="125" t="s">
        <v>254</v>
      </c>
      <c r="C49" s="68" t="s">
        <v>206</v>
      </c>
      <c r="D49" s="103">
        <v>1825</v>
      </c>
      <c r="E49" s="103">
        <v>0</v>
      </c>
      <c r="F49" s="103">
        <v>0</v>
      </c>
      <c r="G49" s="103">
        <v>1825</v>
      </c>
      <c r="H49" s="71">
        <v>0</v>
      </c>
      <c r="I49" s="71">
        <v>0</v>
      </c>
      <c r="J49" s="71">
        <v>0</v>
      </c>
      <c r="K49" s="71">
        <v>0</v>
      </c>
      <c r="L49" s="103">
        <v>1825</v>
      </c>
      <c r="M49" s="103">
        <v>0</v>
      </c>
      <c r="N49" s="103">
        <v>0</v>
      </c>
      <c r="O49" s="103">
        <v>1825</v>
      </c>
    </row>
    <row r="50" spans="1:15" ht="31.5" customHeight="1" x14ac:dyDescent="0.25">
      <c r="A50" s="124"/>
      <c r="B50" s="125"/>
      <c r="C50" s="68" t="s">
        <v>14</v>
      </c>
      <c r="D50" s="103">
        <v>235</v>
      </c>
      <c r="E50" s="103">
        <v>235</v>
      </c>
      <c r="F50" s="103">
        <v>0</v>
      </c>
      <c r="G50" s="103">
        <v>0</v>
      </c>
      <c r="H50" s="71">
        <v>-20.199999999999989</v>
      </c>
      <c r="I50" s="71">
        <v>-235</v>
      </c>
      <c r="J50" s="71">
        <v>0</v>
      </c>
      <c r="K50" s="71">
        <v>214.8</v>
      </c>
      <c r="L50" s="103">
        <v>214.8</v>
      </c>
      <c r="M50" s="103">
        <v>0</v>
      </c>
      <c r="N50" s="103">
        <v>0</v>
      </c>
      <c r="O50" s="103">
        <v>214.8</v>
      </c>
    </row>
    <row r="51" spans="1:15" ht="46.5" customHeight="1" x14ac:dyDescent="0.25">
      <c r="A51" s="124"/>
      <c r="B51" s="125"/>
      <c r="C51" s="68" t="s">
        <v>15</v>
      </c>
      <c r="D51" s="103">
        <v>14644.5</v>
      </c>
      <c r="E51" s="103">
        <v>14555.3</v>
      </c>
      <c r="F51" s="103">
        <v>6899.6</v>
      </c>
      <c r="G51" s="103">
        <v>89.2</v>
      </c>
      <c r="H51" s="71">
        <v>418.19999999999993</v>
      </c>
      <c r="I51" s="71">
        <v>360.79999999999995</v>
      </c>
      <c r="J51" s="71">
        <v>-97</v>
      </c>
      <c r="K51" s="71">
        <v>57.4</v>
      </c>
      <c r="L51" s="103">
        <v>15062.7</v>
      </c>
      <c r="M51" s="103">
        <v>14916.099999999999</v>
      </c>
      <c r="N51" s="103">
        <v>6802.6</v>
      </c>
      <c r="O51" s="103">
        <v>146.6</v>
      </c>
    </row>
    <row r="52" spans="1:15" ht="19.5" customHeight="1" x14ac:dyDescent="0.25">
      <c r="A52" s="124"/>
      <c r="B52" s="125"/>
      <c r="C52" s="68" t="s">
        <v>278</v>
      </c>
      <c r="D52" s="70">
        <v>16704.5</v>
      </c>
      <c r="E52" s="70">
        <v>14790.3</v>
      </c>
      <c r="F52" s="70">
        <v>6899.6</v>
      </c>
      <c r="G52" s="70">
        <v>1914.2</v>
      </c>
      <c r="H52" s="70">
        <v>397.99999999999994</v>
      </c>
      <c r="I52" s="70">
        <v>125.79999999999995</v>
      </c>
      <c r="J52" s="70">
        <v>-97</v>
      </c>
      <c r="K52" s="70">
        <v>272.2</v>
      </c>
      <c r="L52" s="70">
        <v>17102.5</v>
      </c>
      <c r="M52" s="70">
        <v>14916.099999999999</v>
      </c>
      <c r="N52" s="70">
        <v>6802.6</v>
      </c>
      <c r="O52" s="70">
        <v>2186.4</v>
      </c>
    </row>
    <row r="53" spans="1:15" ht="34.5" customHeight="1" x14ac:dyDescent="0.25">
      <c r="A53" s="124" t="s">
        <v>294</v>
      </c>
      <c r="B53" s="125" t="s">
        <v>257</v>
      </c>
      <c r="C53" s="68" t="s">
        <v>13</v>
      </c>
      <c r="D53" s="103">
        <v>300</v>
      </c>
      <c r="E53" s="103">
        <v>0</v>
      </c>
      <c r="F53" s="103">
        <v>0</v>
      </c>
      <c r="G53" s="103">
        <v>300</v>
      </c>
      <c r="H53" s="71">
        <v>1300</v>
      </c>
      <c r="I53" s="71">
        <v>0</v>
      </c>
      <c r="J53" s="71">
        <v>0</v>
      </c>
      <c r="K53" s="71">
        <v>1300</v>
      </c>
      <c r="L53" s="103">
        <v>1600</v>
      </c>
      <c r="M53" s="103">
        <v>0</v>
      </c>
      <c r="N53" s="103">
        <v>0</v>
      </c>
      <c r="O53" s="103">
        <v>1600</v>
      </c>
    </row>
    <row r="54" spans="1:15" ht="50.25" customHeight="1" x14ac:dyDescent="0.25">
      <c r="A54" s="124"/>
      <c r="B54" s="125"/>
      <c r="C54" s="68" t="s">
        <v>206</v>
      </c>
      <c r="D54" s="103">
        <v>2906.2</v>
      </c>
      <c r="E54" s="103">
        <v>10.9</v>
      </c>
      <c r="F54" s="103">
        <v>4.0999999999999996</v>
      </c>
      <c r="G54" s="103">
        <v>2895.3</v>
      </c>
      <c r="H54" s="71">
        <v>22.5</v>
      </c>
      <c r="I54" s="71">
        <v>0</v>
      </c>
      <c r="J54" s="71">
        <v>0</v>
      </c>
      <c r="K54" s="71">
        <v>22.5</v>
      </c>
      <c r="L54" s="103">
        <v>2928.7</v>
      </c>
      <c r="M54" s="103">
        <v>10.9</v>
      </c>
      <c r="N54" s="103">
        <v>4.0999999999999996</v>
      </c>
      <c r="O54" s="103">
        <v>2917.8</v>
      </c>
    </row>
    <row r="55" spans="1:15" ht="31.5" x14ac:dyDescent="0.25">
      <c r="A55" s="124"/>
      <c r="B55" s="125"/>
      <c r="C55" s="68" t="s">
        <v>14</v>
      </c>
      <c r="D55" s="103">
        <v>137.30000000000001</v>
      </c>
      <c r="E55" s="103">
        <v>107.3</v>
      </c>
      <c r="F55" s="103">
        <v>0</v>
      </c>
      <c r="G55" s="103">
        <v>30</v>
      </c>
      <c r="H55" s="71">
        <v>-42.2</v>
      </c>
      <c r="I55" s="71">
        <v>-23.7</v>
      </c>
      <c r="J55" s="71">
        <v>0</v>
      </c>
      <c r="K55" s="71">
        <v>-18.5</v>
      </c>
      <c r="L55" s="103">
        <v>95.100000000000009</v>
      </c>
      <c r="M55" s="103">
        <v>83.6</v>
      </c>
      <c r="N55" s="103">
        <v>0</v>
      </c>
      <c r="O55" s="103">
        <v>11.5</v>
      </c>
    </row>
    <row r="56" spans="1:15" ht="38.25" customHeight="1" x14ac:dyDescent="0.25">
      <c r="A56" s="124"/>
      <c r="B56" s="125"/>
      <c r="C56" s="68" t="s">
        <v>110</v>
      </c>
      <c r="D56" s="103">
        <v>46230.400000000001</v>
      </c>
      <c r="E56" s="103">
        <v>46225.4</v>
      </c>
      <c r="F56" s="103">
        <v>8532.1</v>
      </c>
      <c r="G56" s="103">
        <v>5</v>
      </c>
      <c r="H56" s="71">
        <v>198.7</v>
      </c>
      <c r="I56" s="71">
        <v>-272.8</v>
      </c>
      <c r="J56" s="71">
        <v>64.099999999999994</v>
      </c>
      <c r="K56" s="71">
        <v>471.5</v>
      </c>
      <c r="L56" s="103">
        <v>46429.1</v>
      </c>
      <c r="M56" s="103">
        <v>45952.6</v>
      </c>
      <c r="N56" s="103">
        <v>8596.2000000000007</v>
      </c>
      <c r="O56" s="103">
        <v>476.5</v>
      </c>
    </row>
    <row r="57" spans="1:15" ht="19.5" customHeight="1" x14ac:dyDescent="0.25">
      <c r="A57" s="124"/>
      <c r="B57" s="125"/>
      <c r="C57" s="68" t="s">
        <v>278</v>
      </c>
      <c r="D57" s="70">
        <v>49573.9</v>
      </c>
      <c r="E57" s="70">
        <v>46343.6</v>
      </c>
      <c r="F57" s="70">
        <v>8536.2000000000007</v>
      </c>
      <c r="G57" s="70">
        <v>3230.3</v>
      </c>
      <c r="H57" s="70">
        <v>1479</v>
      </c>
      <c r="I57" s="70">
        <v>-296.5</v>
      </c>
      <c r="J57" s="70">
        <v>64.099999999999994</v>
      </c>
      <c r="K57" s="70">
        <v>1775.5</v>
      </c>
      <c r="L57" s="70">
        <v>51052.9</v>
      </c>
      <c r="M57" s="70">
        <v>46047.1</v>
      </c>
      <c r="N57" s="70">
        <v>8600.3000000000011</v>
      </c>
      <c r="O57" s="70">
        <v>5005.8</v>
      </c>
    </row>
    <row r="58" spans="1:15" ht="47.25" x14ac:dyDescent="0.25">
      <c r="A58" s="124" t="s">
        <v>295</v>
      </c>
      <c r="B58" s="125" t="s">
        <v>296</v>
      </c>
      <c r="C58" s="68" t="s">
        <v>206</v>
      </c>
      <c r="D58" s="103">
        <v>1000</v>
      </c>
      <c r="E58" s="103">
        <v>0</v>
      </c>
      <c r="F58" s="103">
        <v>0</v>
      </c>
      <c r="G58" s="103">
        <v>1000</v>
      </c>
      <c r="H58" s="71">
        <v>0</v>
      </c>
      <c r="I58" s="71">
        <v>0</v>
      </c>
      <c r="J58" s="71">
        <v>0</v>
      </c>
      <c r="K58" s="71">
        <v>0</v>
      </c>
      <c r="L58" s="103">
        <v>1000</v>
      </c>
      <c r="M58" s="103">
        <v>0</v>
      </c>
      <c r="N58" s="103">
        <v>0</v>
      </c>
      <c r="O58" s="103">
        <v>1000</v>
      </c>
    </row>
    <row r="59" spans="1:15" ht="31.5" x14ac:dyDescent="0.25">
      <c r="A59" s="124"/>
      <c r="B59" s="125"/>
      <c r="C59" s="68" t="s">
        <v>110</v>
      </c>
      <c r="D59" s="103">
        <v>4699.7</v>
      </c>
      <c r="E59" s="103">
        <v>4646.5</v>
      </c>
      <c r="F59" s="103">
        <v>2541</v>
      </c>
      <c r="G59" s="103">
        <v>53.2</v>
      </c>
      <c r="H59" s="71">
        <v>76.8</v>
      </c>
      <c r="I59" s="71">
        <v>76.8</v>
      </c>
      <c r="J59" s="71">
        <v>0</v>
      </c>
      <c r="K59" s="71">
        <v>0</v>
      </c>
      <c r="L59" s="103">
        <v>4776.5</v>
      </c>
      <c r="M59" s="103">
        <v>4723.3</v>
      </c>
      <c r="N59" s="103">
        <v>2541</v>
      </c>
      <c r="O59" s="103">
        <v>53.2</v>
      </c>
    </row>
    <row r="60" spans="1:15" ht="17.25" customHeight="1" x14ac:dyDescent="0.25">
      <c r="A60" s="124"/>
      <c r="B60" s="125"/>
      <c r="C60" s="68" t="s">
        <v>278</v>
      </c>
      <c r="D60" s="70">
        <v>5699.7</v>
      </c>
      <c r="E60" s="70">
        <v>4646.5</v>
      </c>
      <c r="F60" s="70">
        <v>2541</v>
      </c>
      <c r="G60" s="70">
        <v>1053.2</v>
      </c>
      <c r="H60" s="70">
        <v>76.8</v>
      </c>
      <c r="I60" s="70">
        <v>76.8</v>
      </c>
      <c r="J60" s="70">
        <v>0</v>
      </c>
      <c r="K60" s="70">
        <v>0</v>
      </c>
      <c r="L60" s="70">
        <v>5776.5</v>
      </c>
      <c r="M60" s="70">
        <v>4723.3</v>
      </c>
      <c r="N60" s="70">
        <v>2541</v>
      </c>
      <c r="O60" s="70">
        <v>1053.2</v>
      </c>
    </row>
    <row r="61" spans="1:15" ht="19.5" customHeight="1" x14ac:dyDescent="0.25">
      <c r="A61" s="10" t="s">
        <v>297</v>
      </c>
      <c r="B61" s="46" t="s">
        <v>298</v>
      </c>
      <c r="C61" s="69"/>
      <c r="D61" s="70">
        <v>416323.40000000008</v>
      </c>
      <c r="E61" s="70">
        <v>374738.99999999994</v>
      </c>
      <c r="F61" s="70">
        <v>164161.90000000002</v>
      </c>
      <c r="G61" s="70">
        <v>41584.400000000001</v>
      </c>
      <c r="H61" s="70">
        <v>4154.3</v>
      </c>
      <c r="I61" s="70">
        <v>-208.79999999999984</v>
      </c>
      <c r="J61" s="70">
        <v>631</v>
      </c>
      <c r="K61" s="70">
        <v>4363.1000000000004</v>
      </c>
      <c r="L61" s="70">
        <v>420477.70000000007</v>
      </c>
      <c r="M61" s="70">
        <v>374530.19999999995</v>
      </c>
      <c r="N61" s="70">
        <v>164792.9</v>
      </c>
      <c r="O61" s="70">
        <v>45947.5</v>
      </c>
    </row>
    <row r="63" spans="1:15" x14ac:dyDescent="0.2">
      <c r="B63" s="41"/>
      <c r="C63" s="41"/>
    </row>
  </sheetData>
  <mergeCells count="43">
    <mergeCell ref="E8:F8"/>
    <mergeCell ref="E6:I6"/>
    <mergeCell ref="E7:I7"/>
    <mergeCell ref="H14:K14"/>
    <mergeCell ref="L14:O14"/>
    <mergeCell ref="I15:K15"/>
    <mergeCell ref="L15:L17"/>
    <mergeCell ref="M15:O15"/>
    <mergeCell ref="I16:J16"/>
    <mergeCell ref="K16:K17"/>
    <mergeCell ref="M16:N16"/>
    <mergeCell ref="O16:O17"/>
    <mergeCell ref="A15:A17"/>
    <mergeCell ref="B15:B17"/>
    <mergeCell ref="C15:C17"/>
    <mergeCell ref="A11:H11"/>
    <mergeCell ref="A10:G10"/>
    <mergeCell ref="E15:G15"/>
    <mergeCell ref="E16:F16"/>
    <mergeCell ref="G16:G17"/>
    <mergeCell ref="D14:G14"/>
    <mergeCell ref="D15:D17"/>
    <mergeCell ref="H15:H17"/>
    <mergeCell ref="A19:A22"/>
    <mergeCell ref="B19:B22"/>
    <mergeCell ref="A24:A27"/>
    <mergeCell ref="B24:B27"/>
    <mergeCell ref="A29:A31"/>
    <mergeCell ref="B29:B31"/>
    <mergeCell ref="A32:A35"/>
    <mergeCell ref="B32:B35"/>
    <mergeCell ref="A36:A40"/>
    <mergeCell ref="B36:B40"/>
    <mergeCell ref="A41:A43"/>
    <mergeCell ref="B41:B43"/>
    <mergeCell ref="A58:A60"/>
    <mergeCell ref="B58:B60"/>
    <mergeCell ref="A45:A48"/>
    <mergeCell ref="B45:B48"/>
    <mergeCell ref="A49:A52"/>
    <mergeCell ref="B49:B52"/>
    <mergeCell ref="A53:A57"/>
    <mergeCell ref="B53:B57"/>
  </mergeCells>
  <pageMargins left="0.9055118110236221" right="0.51181102362204722" top="0.74803149606299213" bottom="0.59055118110236227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9" zoomScaleNormal="99" workbookViewId="0">
      <selection activeCell="G28" sqref="G28"/>
    </sheetView>
  </sheetViews>
  <sheetFormatPr defaultColWidth="10.140625" defaultRowHeight="15.75" x14ac:dyDescent="0.25"/>
  <cols>
    <col min="1" max="1" width="6" style="57" customWidth="1"/>
    <col min="2" max="2" width="58.7109375" customWidth="1"/>
    <col min="3" max="3" width="13.28515625" customWidth="1"/>
    <col min="4" max="4" width="11.7109375" customWidth="1"/>
    <col min="5" max="5" width="12.140625" customWidth="1"/>
    <col min="254" max="254" width="6" customWidth="1"/>
    <col min="255" max="255" width="54.28515625" customWidth="1"/>
    <col min="256" max="256" width="15.140625" customWidth="1"/>
    <col min="257" max="257" width="10.85546875" customWidth="1"/>
    <col min="258" max="258" width="11.140625" customWidth="1"/>
    <col min="510" max="510" width="6" customWidth="1"/>
    <col min="511" max="511" width="54.28515625" customWidth="1"/>
    <col min="512" max="512" width="15.140625" customWidth="1"/>
    <col min="513" max="513" width="10.85546875" customWidth="1"/>
    <col min="514" max="514" width="11.140625" customWidth="1"/>
    <col min="766" max="766" width="6" customWidth="1"/>
    <col min="767" max="767" width="54.28515625" customWidth="1"/>
    <col min="768" max="768" width="15.140625" customWidth="1"/>
    <col min="769" max="769" width="10.85546875" customWidth="1"/>
    <col min="770" max="770" width="11.140625" customWidth="1"/>
    <col min="1022" max="1022" width="6" customWidth="1"/>
    <col min="1023" max="1023" width="54.28515625" customWidth="1"/>
    <col min="1024" max="1024" width="15.140625" customWidth="1"/>
    <col min="1025" max="1025" width="10.85546875" customWidth="1"/>
    <col min="1026" max="1026" width="11.140625" customWidth="1"/>
    <col min="1278" max="1278" width="6" customWidth="1"/>
    <col min="1279" max="1279" width="54.28515625" customWidth="1"/>
    <col min="1280" max="1280" width="15.140625" customWidth="1"/>
    <col min="1281" max="1281" width="10.85546875" customWidth="1"/>
    <col min="1282" max="1282" width="11.140625" customWidth="1"/>
    <col min="1534" max="1534" width="6" customWidth="1"/>
    <col min="1535" max="1535" width="54.28515625" customWidth="1"/>
    <col min="1536" max="1536" width="15.140625" customWidth="1"/>
    <col min="1537" max="1537" width="10.85546875" customWidth="1"/>
    <col min="1538" max="1538" width="11.140625" customWidth="1"/>
    <col min="1790" max="1790" width="6" customWidth="1"/>
    <col min="1791" max="1791" width="54.28515625" customWidth="1"/>
    <col min="1792" max="1792" width="15.140625" customWidth="1"/>
    <col min="1793" max="1793" width="10.85546875" customWidth="1"/>
    <col min="1794" max="1794" width="11.140625" customWidth="1"/>
    <col min="2046" max="2046" width="6" customWidth="1"/>
    <col min="2047" max="2047" width="54.28515625" customWidth="1"/>
    <col min="2048" max="2048" width="15.140625" customWidth="1"/>
    <col min="2049" max="2049" width="10.85546875" customWidth="1"/>
    <col min="2050" max="2050" width="11.140625" customWidth="1"/>
    <col min="2302" max="2302" width="6" customWidth="1"/>
    <col min="2303" max="2303" width="54.28515625" customWidth="1"/>
    <col min="2304" max="2304" width="15.140625" customWidth="1"/>
    <col min="2305" max="2305" width="10.85546875" customWidth="1"/>
    <col min="2306" max="2306" width="11.140625" customWidth="1"/>
    <col min="2558" max="2558" width="6" customWidth="1"/>
    <col min="2559" max="2559" width="54.28515625" customWidth="1"/>
    <col min="2560" max="2560" width="15.140625" customWidth="1"/>
    <col min="2561" max="2561" width="10.85546875" customWidth="1"/>
    <col min="2562" max="2562" width="11.140625" customWidth="1"/>
    <col min="2814" max="2814" width="6" customWidth="1"/>
    <col min="2815" max="2815" width="54.28515625" customWidth="1"/>
    <col min="2816" max="2816" width="15.140625" customWidth="1"/>
    <col min="2817" max="2817" width="10.85546875" customWidth="1"/>
    <col min="2818" max="2818" width="11.140625" customWidth="1"/>
    <col min="3070" max="3070" width="6" customWidth="1"/>
    <col min="3071" max="3071" width="54.28515625" customWidth="1"/>
    <col min="3072" max="3072" width="15.140625" customWidth="1"/>
    <col min="3073" max="3073" width="10.85546875" customWidth="1"/>
    <col min="3074" max="3074" width="11.140625" customWidth="1"/>
    <col min="3326" max="3326" width="6" customWidth="1"/>
    <col min="3327" max="3327" width="54.28515625" customWidth="1"/>
    <col min="3328" max="3328" width="15.140625" customWidth="1"/>
    <col min="3329" max="3329" width="10.85546875" customWidth="1"/>
    <col min="3330" max="3330" width="11.140625" customWidth="1"/>
    <col min="3582" max="3582" width="6" customWidth="1"/>
    <col min="3583" max="3583" width="54.28515625" customWidth="1"/>
    <col min="3584" max="3584" width="15.140625" customWidth="1"/>
    <col min="3585" max="3585" width="10.85546875" customWidth="1"/>
    <col min="3586" max="3586" width="11.140625" customWidth="1"/>
    <col min="3838" max="3838" width="6" customWidth="1"/>
    <col min="3839" max="3839" width="54.28515625" customWidth="1"/>
    <col min="3840" max="3840" width="15.140625" customWidth="1"/>
    <col min="3841" max="3841" width="10.85546875" customWidth="1"/>
    <col min="3842" max="3842" width="11.140625" customWidth="1"/>
    <col min="4094" max="4094" width="6" customWidth="1"/>
    <col min="4095" max="4095" width="54.28515625" customWidth="1"/>
    <col min="4096" max="4096" width="15.140625" customWidth="1"/>
    <col min="4097" max="4097" width="10.85546875" customWidth="1"/>
    <col min="4098" max="4098" width="11.140625" customWidth="1"/>
    <col min="4350" max="4350" width="6" customWidth="1"/>
    <col min="4351" max="4351" width="54.28515625" customWidth="1"/>
    <col min="4352" max="4352" width="15.140625" customWidth="1"/>
    <col min="4353" max="4353" width="10.85546875" customWidth="1"/>
    <col min="4354" max="4354" width="11.140625" customWidth="1"/>
    <col min="4606" max="4606" width="6" customWidth="1"/>
    <col min="4607" max="4607" width="54.28515625" customWidth="1"/>
    <col min="4608" max="4608" width="15.140625" customWidth="1"/>
    <col min="4609" max="4609" width="10.85546875" customWidth="1"/>
    <col min="4610" max="4610" width="11.140625" customWidth="1"/>
    <col min="4862" max="4862" width="6" customWidth="1"/>
    <col min="4863" max="4863" width="54.28515625" customWidth="1"/>
    <col min="4864" max="4864" width="15.140625" customWidth="1"/>
    <col min="4865" max="4865" width="10.85546875" customWidth="1"/>
    <col min="4866" max="4866" width="11.140625" customWidth="1"/>
    <col min="5118" max="5118" width="6" customWidth="1"/>
    <col min="5119" max="5119" width="54.28515625" customWidth="1"/>
    <col min="5120" max="5120" width="15.140625" customWidth="1"/>
    <col min="5121" max="5121" width="10.85546875" customWidth="1"/>
    <col min="5122" max="5122" width="11.140625" customWidth="1"/>
    <col min="5374" max="5374" width="6" customWidth="1"/>
    <col min="5375" max="5375" width="54.28515625" customWidth="1"/>
    <col min="5376" max="5376" width="15.140625" customWidth="1"/>
    <col min="5377" max="5377" width="10.85546875" customWidth="1"/>
    <col min="5378" max="5378" width="11.140625" customWidth="1"/>
    <col min="5630" max="5630" width="6" customWidth="1"/>
    <col min="5631" max="5631" width="54.28515625" customWidth="1"/>
    <col min="5632" max="5632" width="15.140625" customWidth="1"/>
    <col min="5633" max="5633" width="10.85546875" customWidth="1"/>
    <col min="5634" max="5634" width="11.140625" customWidth="1"/>
    <col min="5886" max="5886" width="6" customWidth="1"/>
    <col min="5887" max="5887" width="54.28515625" customWidth="1"/>
    <col min="5888" max="5888" width="15.140625" customWidth="1"/>
    <col min="5889" max="5889" width="10.85546875" customWidth="1"/>
    <col min="5890" max="5890" width="11.140625" customWidth="1"/>
    <col min="6142" max="6142" width="6" customWidth="1"/>
    <col min="6143" max="6143" width="54.28515625" customWidth="1"/>
    <col min="6144" max="6144" width="15.140625" customWidth="1"/>
    <col min="6145" max="6145" width="10.85546875" customWidth="1"/>
    <col min="6146" max="6146" width="11.140625" customWidth="1"/>
    <col min="6398" max="6398" width="6" customWidth="1"/>
    <col min="6399" max="6399" width="54.28515625" customWidth="1"/>
    <col min="6400" max="6400" width="15.140625" customWidth="1"/>
    <col min="6401" max="6401" width="10.85546875" customWidth="1"/>
    <col min="6402" max="6402" width="11.140625" customWidth="1"/>
    <col min="6654" max="6654" width="6" customWidth="1"/>
    <col min="6655" max="6655" width="54.28515625" customWidth="1"/>
    <col min="6656" max="6656" width="15.140625" customWidth="1"/>
    <col min="6657" max="6657" width="10.85546875" customWidth="1"/>
    <col min="6658" max="6658" width="11.140625" customWidth="1"/>
    <col min="6910" max="6910" width="6" customWidth="1"/>
    <col min="6911" max="6911" width="54.28515625" customWidth="1"/>
    <col min="6912" max="6912" width="15.140625" customWidth="1"/>
    <col min="6913" max="6913" width="10.85546875" customWidth="1"/>
    <col min="6914" max="6914" width="11.140625" customWidth="1"/>
    <col min="7166" max="7166" width="6" customWidth="1"/>
    <col min="7167" max="7167" width="54.28515625" customWidth="1"/>
    <col min="7168" max="7168" width="15.140625" customWidth="1"/>
    <col min="7169" max="7169" width="10.85546875" customWidth="1"/>
    <col min="7170" max="7170" width="11.140625" customWidth="1"/>
    <col min="7422" max="7422" width="6" customWidth="1"/>
    <col min="7423" max="7423" width="54.28515625" customWidth="1"/>
    <col min="7424" max="7424" width="15.140625" customWidth="1"/>
    <col min="7425" max="7425" width="10.85546875" customWidth="1"/>
    <col min="7426" max="7426" width="11.140625" customWidth="1"/>
    <col min="7678" max="7678" width="6" customWidth="1"/>
    <col min="7679" max="7679" width="54.28515625" customWidth="1"/>
    <col min="7680" max="7680" width="15.140625" customWidth="1"/>
    <col min="7681" max="7681" width="10.85546875" customWidth="1"/>
    <col min="7682" max="7682" width="11.140625" customWidth="1"/>
    <col min="7934" max="7934" width="6" customWidth="1"/>
    <col min="7935" max="7935" width="54.28515625" customWidth="1"/>
    <col min="7936" max="7936" width="15.140625" customWidth="1"/>
    <col min="7937" max="7937" width="10.85546875" customWidth="1"/>
    <col min="7938" max="7938" width="11.140625" customWidth="1"/>
    <col min="8190" max="8190" width="6" customWidth="1"/>
    <col min="8191" max="8191" width="54.28515625" customWidth="1"/>
    <col min="8192" max="8192" width="15.140625" customWidth="1"/>
    <col min="8193" max="8193" width="10.85546875" customWidth="1"/>
    <col min="8194" max="8194" width="11.140625" customWidth="1"/>
    <col min="8446" max="8446" width="6" customWidth="1"/>
    <col min="8447" max="8447" width="54.28515625" customWidth="1"/>
    <col min="8448" max="8448" width="15.140625" customWidth="1"/>
    <col min="8449" max="8449" width="10.85546875" customWidth="1"/>
    <col min="8450" max="8450" width="11.140625" customWidth="1"/>
    <col min="8702" max="8702" width="6" customWidth="1"/>
    <col min="8703" max="8703" width="54.28515625" customWidth="1"/>
    <col min="8704" max="8704" width="15.140625" customWidth="1"/>
    <col min="8705" max="8705" width="10.85546875" customWidth="1"/>
    <col min="8706" max="8706" width="11.140625" customWidth="1"/>
    <col min="8958" max="8958" width="6" customWidth="1"/>
    <col min="8959" max="8959" width="54.28515625" customWidth="1"/>
    <col min="8960" max="8960" width="15.140625" customWidth="1"/>
    <col min="8961" max="8961" width="10.85546875" customWidth="1"/>
    <col min="8962" max="8962" width="11.140625" customWidth="1"/>
    <col min="9214" max="9214" width="6" customWidth="1"/>
    <col min="9215" max="9215" width="54.28515625" customWidth="1"/>
    <col min="9216" max="9216" width="15.140625" customWidth="1"/>
    <col min="9217" max="9217" width="10.85546875" customWidth="1"/>
    <col min="9218" max="9218" width="11.140625" customWidth="1"/>
    <col min="9470" max="9470" width="6" customWidth="1"/>
    <col min="9471" max="9471" width="54.28515625" customWidth="1"/>
    <col min="9472" max="9472" width="15.140625" customWidth="1"/>
    <col min="9473" max="9473" width="10.85546875" customWidth="1"/>
    <col min="9474" max="9474" width="11.140625" customWidth="1"/>
    <col min="9726" max="9726" width="6" customWidth="1"/>
    <col min="9727" max="9727" width="54.28515625" customWidth="1"/>
    <col min="9728" max="9728" width="15.140625" customWidth="1"/>
    <col min="9729" max="9729" width="10.85546875" customWidth="1"/>
    <col min="9730" max="9730" width="11.140625" customWidth="1"/>
    <col min="9982" max="9982" width="6" customWidth="1"/>
    <col min="9983" max="9983" width="54.28515625" customWidth="1"/>
    <col min="9984" max="9984" width="15.140625" customWidth="1"/>
    <col min="9985" max="9985" width="10.85546875" customWidth="1"/>
    <col min="9986" max="9986" width="11.140625" customWidth="1"/>
    <col min="10238" max="10238" width="6" customWidth="1"/>
    <col min="10239" max="10239" width="54.28515625" customWidth="1"/>
    <col min="10240" max="10240" width="15.140625" customWidth="1"/>
    <col min="10241" max="10241" width="10.85546875" customWidth="1"/>
    <col min="10242" max="10242" width="11.140625" customWidth="1"/>
    <col min="10494" max="10494" width="6" customWidth="1"/>
    <col min="10495" max="10495" width="54.28515625" customWidth="1"/>
    <col min="10496" max="10496" width="15.140625" customWidth="1"/>
    <col min="10497" max="10497" width="10.85546875" customWidth="1"/>
    <col min="10498" max="10498" width="11.140625" customWidth="1"/>
    <col min="10750" max="10750" width="6" customWidth="1"/>
    <col min="10751" max="10751" width="54.28515625" customWidth="1"/>
    <col min="10752" max="10752" width="15.140625" customWidth="1"/>
    <col min="10753" max="10753" width="10.85546875" customWidth="1"/>
    <col min="10754" max="10754" width="11.140625" customWidth="1"/>
    <col min="11006" max="11006" width="6" customWidth="1"/>
    <col min="11007" max="11007" width="54.28515625" customWidth="1"/>
    <col min="11008" max="11008" width="15.140625" customWidth="1"/>
    <col min="11009" max="11009" width="10.85546875" customWidth="1"/>
    <col min="11010" max="11010" width="11.140625" customWidth="1"/>
    <col min="11262" max="11262" width="6" customWidth="1"/>
    <col min="11263" max="11263" width="54.28515625" customWidth="1"/>
    <col min="11264" max="11264" width="15.140625" customWidth="1"/>
    <col min="11265" max="11265" width="10.85546875" customWidth="1"/>
    <col min="11266" max="11266" width="11.140625" customWidth="1"/>
    <col min="11518" max="11518" width="6" customWidth="1"/>
    <col min="11519" max="11519" width="54.28515625" customWidth="1"/>
    <col min="11520" max="11520" width="15.140625" customWidth="1"/>
    <col min="11521" max="11521" width="10.85546875" customWidth="1"/>
    <col min="11522" max="11522" width="11.140625" customWidth="1"/>
    <col min="11774" max="11774" width="6" customWidth="1"/>
    <col min="11775" max="11775" width="54.28515625" customWidth="1"/>
    <col min="11776" max="11776" width="15.140625" customWidth="1"/>
    <col min="11777" max="11777" width="10.85546875" customWidth="1"/>
    <col min="11778" max="11778" width="11.140625" customWidth="1"/>
    <col min="12030" max="12030" width="6" customWidth="1"/>
    <col min="12031" max="12031" width="54.28515625" customWidth="1"/>
    <col min="12032" max="12032" width="15.140625" customWidth="1"/>
    <col min="12033" max="12033" width="10.85546875" customWidth="1"/>
    <col min="12034" max="12034" width="11.140625" customWidth="1"/>
    <col min="12286" max="12286" width="6" customWidth="1"/>
    <col min="12287" max="12287" width="54.28515625" customWidth="1"/>
    <col min="12288" max="12288" width="15.140625" customWidth="1"/>
    <col min="12289" max="12289" width="10.85546875" customWidth="1"/>
    <col min="12290" max="12290" width="11.140625" customWidth="1"/>
    <col min="12542" max="12542" width="6" customWidth="1"/>
    <col min="12543" max="12543" width="54.28515625" customWidth="1"/>
    <col min="12544" max="12544" width="15.140625" customWidth="1"/>
    <col min="12545" max="12545" width="10.85546875" customWidth="1"/>
    <col min="12546" max="12546" width="11.140625" customWidth="1"/>
    <col min="12798" max="12798" width="6" customWidth="1"/>
    <col min="12799" max="12799" width="54.28515625" customWidth="1"/>
    <col min="12800" max="12800" width="15.140625" customWidth="1"/>
    <col min="12801" max="12801" width="10.85546875" customWidth="1"/>
    <col min="12802" max="12802" width="11.140625" customWidth="1"/>
    <col min="13054" max="13054" width="6" customWidth="1"/>
    <col min="13055" max="13055" width="54.28515625" customWidth="1"/>
    <col min="13056" max="13056" width="15.140625" customWidth="1"/>
    <col min="13057" max="13057" width="10.85546875" customWidth="1"/>
    <col min="13058" max="13058" width="11.140625" customWidth="1"/>
    <col min="13310" max="13310" width="6" customWidth="1"/>
    <col min="13311" max="13311" width="54.28515625" customWidth="1"/>
    <col min="13312" max="13312" width="15.140625" customWidth="1"/>
    <col min="13313" max="13313" width="10.85546875" customWidth="1"/>
    <col min="13314" max="13314" width="11.140625" customWidth="1"/>
    <col min="13566" max="13566" width="6" customWidth="1"/>
    <col min="13567" max="13567" width="54.28515625" customWidth="1"/>
    <col min="13568" max="13568" width="15.140625" customWidth="1"/>
    <col min="13569" max="13569" width="10.85546875" customWidth="1"/>
    <col min="13570" max="13570" width="11.140625" customWidth="1"/>
    <col min="13822" max="13822" width="6" customWidth="1"/>
    <col min="13823" max="13823" width="54.28515625" customWidth="1"/>
    <col min="13824" max="13824" width="15.140625" customWidth="1"/>
    <col min="13825" max="13825" width="10.85546875" customWidth="1"/>
    <col min="13826" max="13826" width="11.140625" customWidth="1"/>
    <col min="14078" max="14078" width="6" customWidth="1"/>
    <col min="14079" max="14079" width="54.28515625" customWidth="1"/>
    <col min="14080" max="14080" width="15.140625" customWidth="1"/>
    <col min="14081" max="14081" width="10.85546875" customWidth="1"/>
    <col min="14082" max="14082" width="11.140625" customWidth="1"/>
    <col min="14334" max="14334" width="6" customWidth="1"/>
    <col min="14335" max="14335" width="54.28515625" customWidth="1"/>
    <col min="14336" max="14336" width="15.140625" customWidth="1"/>
    <col min="14337" max="14337" width="10.85546875" customWidth="1"/>
    <col min="14338" max="14338" width="11.140625" customWidth="1"/>
    <col min="14590" max="14590" width="6" customWidth="1"/>
    <col min="14591" max="14591" width="54.28515625" customWidth="1"/>
    <col min="14592" max="14592" width="15.140625" customWidth="1"/>
    <col min="14593" max="14593" width="10.85546875" customWidth="1"/>
    <col min="14594" max="14594" width="11.140625" customWidth="1"/>
    <col min="14846" max="14846" width="6" customWidth="1"/>
    <col min="14847" max="14847" width="54.28515625" customWidth="1"/>
    <col min="14848" max="14848" width="15.140625" customWidth="1"/>
    <col min="14849" max="14849" width="10.85546875" customWidth="1"/>
    <col min="14850" max="14850" width="11.140625" customWidth="1"/>
    <col min="15102" max="15102" width="6" customWidth="1"/>
    <col min="15103" max="15103" width="54.28515625" customWidth="1"/>
    <col min="15104" max="15104" width="15.140625" customWidth="1"/>
    <col min="15105" max="15105" width="10.85546875" customWidth="1"/>
    <col min="15106" max="15106" width="11.140625" customWidth="1"/>
    <col min="15358" max="15358" width="6" customWidth="1"/>
    <col min="15359" max="15359" width="54.28515625" customWidth="1"/>
    <col min="15360" max="15360" width="15.140625" customWidth="1"/>
    <col min="15361" max="15361" width="10.85546875" customWidth="1"/>
    <col min="15362" max="15362" width="11.140625" customWidth="1"/>
    <col min="15614" max="15614" width="6" customWidth="1"/>
    <col min="15615" max="15615" width="54.28515625" customWidth="1"/>
    <col min="15616" max="15616" width="15.140625" customWidth="1"/>
    <col min="15617" max="15617" width="10.85546875" customWidth="1"/>
    <col min="15618" max="15618" width="11.140625" customWidth="1"/>
    <col min="15870" max="15870" width="6" customWidth="1"/>
    <col min="15871" max="15871" width="54.28515625" customWidth="1"/>
    <col min="15872" max="15872" width="15.140625" customWidth="1"/>
    <col min="15873" max="15873" width="10.85546875" customWidth="1"/>
    <col min="15874" max="15874" width="11.140625" customWidth="1"/>
    <col min="16126" max="16126" width="6" customWidth="1"/>
    <col min="16127" max="16127" width="54.28515625" customWidth="1"/>
    <col min="16128" max="16128" width="15.140625" customWidth="1"/>
    <col min="16129" max="16129" width="10.85546875" customWidth="1"/>
    <col min="16130" max="16130" width="11.140625" customWidth="1"/>
  </cols>
  <sheetData>
    <row r="1" spans="1:6" x14ac:dyDescent="0.25">
      <c r="C1" s="97" t="s">
        <v>335</v>
      </c>
    </row>
    <row r="3" spans="1:6" x14ac:dyDescent="0.25">
      <c r="A3" s="47"/>
      <c r="B3" s="20" t="s">
        <v>299</v>
      </c>
      <c r="C3" s="47"/>
    </row>
    <row r="4" spans="1:6" x14ac:dyDescent="0.25">
      <c r="A4" s="47"/>
      <c r="B4" s="20" t="s">
        <v>311</v>
      </c>
      <c r="C4" s="47"/>
    </row>
    <row r="5" spans="1:6" x14ac:dyDescent="0.25">
      <c r="A5" s="47"/>
      <c r="B5" s="20" t="s">
        <v>300</v>
      </c>
      <c r="C5" s="47"/>
    </row>
    <row r="6" spans="1:6" x14ac:dyDescent="0.25">
      <c r="A6" s="47"/>
      <c r="B6" s="119" t="s">
        <v>333</v>
      </c>
      <c r="C6" s="119"/>
      <c r="D6" s="119"/>
      <c r="E6" s="119"/>
      <c r="F6" s="119"/>
    </row>
    <row r="7" spans="1:6" x14ac:dyDescent="0.25">
      <c r="A7" s="47"/>
      <c r="B7" s="119" t="s">
        <v>340</v>
      </c>
      <c r="C7" s="119"/>
      <c r="D7" s="119"/>
      <c r="E7" s="119"/>
      <c r="F7" s="119"/>
    </row>
    <row r="8" spans="1:6" x14ac:dyDescent="0.25">
      <c r="A8" s="47"/>
      <c r="B8" s="120" t="s">
        <v>350</v>
      </c>
      <c r="C8" s="120"/>
      <c r="D8" s="2"/>
      <c r="E8" s="2"/>
      <c r="F8" s="2"/>
    </row>
    <row r="9" spans="1:6" x14ac:dyDescent="0.25">
      <c r="A9" s="47"/>
      <c r="B9" s="47"/>
      <c r="C9" s="47"/>
    </row>
    <row r="10" spans="1:6" ht="49.5" customHeight="1" x14ac:dyDescent="0.25">
      <c r="A10" s="133" t="s">
        <v>301</v>
      </c>
      <c r="B10" s="133"/>
      <c r="C10" s="133"/>
    </row>
    <row r="11" spans="1:6" x14ac:dyDescent="0.25">
      <c r="A11" s="47"/>
      <c r="B11" s="47"/>
      <c r="C11" s="47"/>
    </row>
    <row r="12" spans="1:6" x14ac:dyDescent="0.25">
      <c r="A12" s="48"/>
      <c r="B12" s="20"/>
      <c r="C12" s="21"/>
      <c r="D12" s="74"/>
      <c r="E12" s="21" t="s">
        <v>1</v>
      </c>
    </row>
    <row r="13" spans="1:6" x14ac:dyDescent="0.25">
      <c r="A13" s="48"/>
      <c r="B13" s="20"/>
      <c r="C13" s="96" t="s">
        <v>315</v>
      </c>
      <c r="D13" s="81" t="s">
        <v>348</v>
      </c>
      <c r="E13" s="82" t="s">
        <v>314</v>
      </c>
    </row>
    <row r="14" spans="1:6" ht="32.25" customHeight="1" x14ac:dyDescent="0.25">
      <c r="A14" s="60" t="s">
        <v>2</v>
      </c>
      <c r="B14" s="75" t="s">
        <v>180</v>
      </c>
      <c r="C14" s="53" t="s">
        <v>304</v>
      </c>
      <c r="D14" s="53" t="s">
        <v>304</v>
      </c>
      <c r="E14" s="53" t="s">
        <v>304</v>
      </c>
    </row>
    <row r="15" spans="1:6" x14ac:dyDescent="0.25">
      <c r="A15" s="49">
        <v>1</v>
      </c>
      <c r="B15" s="76">
        <v>2</v>
      </c>
      <c r="C15" s="50">
        <v>3</v>
      </c>
      <c r="D15" s="82"/>
      <c r="E15" s="82"/>
    </row>
    <row r="16" spans="1:6" x14ac:dyDescent="0.25">
      <c r="A16" s="51">
        <v>1</v>
      </c>
      <c r="B16" s="77" t="s">
        <v>206</v>
      </c>
      <c r="C16" s="52"/>
      <c r="D16" s="82"/>
      <c r="E16" s="82"/>
    </row>
    <row r="17" spans="1:5" x14ac:dyDescent="0.25">
      <c r="A17" s="51">
        <f>+A16+1</f>
        <v>2</v>
      </c>
      <c r="B17" s="78" t="s">
        <v>302</v>
      </c>
      <c r="C17" s="54">
        <v>2989.3</v>
      </c>
      <c r="D17" s="107"/>
      <c r="E17" s="107">
        <f>+C17+D17</f>
        <v>2989.3</v>
      </c>
    </row>
    <row r="18" spans="1:5" x14ac:dyDescent="0.25">
      <c r="A18" s="51">
        <f t="shared" ref="A18:A25" si="0">+A17+1</f>
        <v>3</v>
      </c>
      <c r="B18" s="78" t="s">
        <v>188</v>
      </c>
      <c r="C18" s="54">
        <v>595</v>
      </c>
      <c r="D18" s="107"/>
      <c r="E18" s="107">
        <f t="shared" ref="E18:E23" si="1">+C18+D18</f>
        <v>595</v>
      </c>
    </row>
    <row r="19" spans="1:5" x14ac:dyDescent="0.25">
      <c r="A19" s="51">
        <f t="shared" si="0"/>
        <v>4</v>
      </c>
      <c r="B19" s="78" t="s">
        <v>283</v>
      </c>
      <c r="C19" s="54">
        <v>1944.5</v>
      </c>
      <c r="D19" s="107">
        <v>-413.5</v>
      </c>
      <c r="E19" s="107">
        <f t="shared" si="1"/>
        <v>1531</v>
      </c>
    </row>
    <row r="20" spans="1:5" x14ac:dyDescent="0.25">
      <c r="A20" s="51">
        <f t="shared" si="0"/>
        <v>5</v>
      </c>
      <c r="B20" s="78" t="s">
        <v>217</v>
      </c>
      <c r="C20" s="54">
        <v>4738.2</v>
      </c>
      <c r="D20" s="107"/>
      <c r="E20" s="107">
        <f t="shared" si="1"/>
        <v>4738.2</v>
      </c>
    </row>
    <row r="21" spans="1:5" s="55" customFormat="1" x14ac:dyDescent="0.25">
      <c r="A21" s="51">
        <f t="shared" si="0"/>
        <v>6</v>
      </c>
      <c r="B21" s="78" t="s">
        <v>303</v>
      </c>
      <c r="C21" s="54">
        <v>138.19999999999999</v>
      </c>
      <c r="D21" s="108"/>
      <c r="E21" s="107">
        <f t="shared" si="1"/>
        <v>138.19999999999999</v>
      </c>
    </row>
    <row r="22" spans="1:5" s="55" customFormat="1" ht="31.5" x14ac:dyDescent="0.25">
      <c r="A22" s="51">
        <f t="shared" si="0"/>
        <v>7</v>
      </c>
      <c r="B22" s="79" t="s">
        <v>240</v>
      </c>
      <c r="C22" s="54">
        <v>598.79999999999995</v>
      </c>
      <c r="D22" s="108"/>
      <c r="E22" s="107">
        <f t="shared" si="1"/>
        <v>598.79999999999995</v>
      </c>
    </row>
    <row r="23" spans="1:5" x14ac:dyDescent="0.25">
      <c r="A23" s="51">
        <f t="shared" si="0"/>
        <v>8</v>
      </c>
      <c r="B23" s="78" t="s">
        <v>227</v>
      </c>
      <c r="C23" s="54">
        <v>1159.5999999999999</v>
      </c>
      <c r="D23" s="107">
        <f>413.5+128.5</f>
        <v>542</v>
      </c>
      <c r="E23" s="107">
        <f t="shared" si="1"/>
        <v>1701.6</v>
      </c>
    </row>
    <row r="24" spans="1:5" s="55" customFormat="1" x14ac:dyDescent="0.25">
      <c r="A24" s="51">
        <f t="shared" si="0"/>
        <v>9</v>
      </c>
      <c r="B24" s="78" t="s">
        <v>233</v>
      </c>
      <c r="C24" s="54">
        <v>723.4</v>
      </c>
      <c r="D24" s="109">
        <v>-128.5</v>
      </c>
      <c r="E24" s="107">
        <f>+C24+D24</f>
        <v>594.9</v>
      </c>
    </row>
    <row r="25" spans="1:5" x14ac:dyDescent="0.25">
      <c r="A25" s="51">
        <f t="shared" si="0"/>
        <v>10</v>
      </c>
      <c r="B25" s="80" t="s">
        <v>269</v>
      </c>
      <c r="C25" s="52">
        <v>12887</v>
      </c>
      <c r="D25" s="52">
        <v>12887</v>
      </c>
      <c r="E25" s="52">
        <v>12887</v>
      </c>
    </row>
    <row r="26" spans="1:5" x14ac:dyDescent="0.25">
      <c r="C26" s="56"/>
    </row>
    <row r="27" spans="1:5" x14ac:dyDescent="0.25">
      <c r="B27" s="58"/>
      <c r="C27" s="56"/>
    </row>
    <row r="29" spans="1:5" x14ac:dyDescent="0.25">
      <c r="C29" s="59"/>
    </row>
  </sheetData>
  <mergeCells count="4">
    <mergeCell ref="A10:C10"/>
    <mergeCell ref="B6:F6"/>
    <mergeCell ref="B7:F7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showZeros="0" tabSelected="1" topLeftCell="A120" zoomScaleNormal="100" workbookViewId="0">
      <selection activeCell="O147" sqref="O147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9.7109375" style="2" customWidth="1"/>
    <col min="5" max="5" width="9.5703125" style="2" customWidth="1"/>
    <col min="6" max="6" width="9.42578125" style="2" customWidth="1"/>
    <col min="7" max="7" width="9.140625" style="2"/>
    <col min="8" max="10" width="9.140625" style="16"/>
    <col min="11" max="11" width="9.7109375" style="2" customWidth="1"/>
    <col min="12" max="12" width="10.42578125" style="2" customWidth="1"/>
    <col min="13" max="13" width="9.140625" style="2"/>
    <col min="14" max="14" width="9.140625" style="2" customWidth="1"/>
    <col min="15" max="16384" width="9.140625" style="2"/>
  </cols>
  <sheetData>
    <row r="1" spans="1:14" x14ac:dyDescent="0.25">
      <c r="D1" s="97" t="s">
        <v>335</v>
      </c>
    </row>
    <row r="3" spans="1:14" x14ac:dyDescent="0.25">
      <c r="C3" s="101" t="s">
        <v>309</v>
      </c>
      <c r="D3" s="85"/>
      <c r="E3" s="85"/>
      <c r="F3" s="85"/>
    </row>
    <row r="4" spans="1:14" x14ac:dyDescent="0.25">
      <c r="C4" s="84" t="s">
        <v>313</v>
      </c>
      <c r="D4" s="85"/>
      <c r="E4" s="85"/>
      <c r="F4" s="85"/>
    </row>
    <row r="5" spans="1:14" x14ac:dyDescent="0.25">
      <c r="C5" s="84" t="s">
        <v>310</v>
      </c>
      <c r="D5" s="85"/>
      <c r="E5" s="85"/>
      <c r="F5" s="85"/>
    </row>
    <row r="6" spans="1:14" ht="15.75" customHeight="1" x14ac:dyDescent="0.25">
      <c r="C6" s="119" t="s">
        <v>342</v>
      </c>
      <c r="D6" s="119"/>
      <c r="E6" s="119"/>
      <c r="F6" s="119"/>
      <c r="G6" s="119"/>
    </row>
    <row r="7" spans="1:14" ht="15.75" customHeight="1" x14ac:dyDescent="0.25">
      <c r="C7" s="119" t="s">
        <v>344</v>
      </c>
      <c r="D7" s="119"/>
      <c r="E7" s="119"/>
      <c r="F7" s="119"/>
      <c r="G7" s="94"/>
    </row>
    <row r="8" spans="1:14" x14ac:dyDescent="0.25">
      <c r="C8" s="144" t="s">
        <v>343</v>
      </c>
      <c r="D8" s="144"/>
    </row>
    <row r="9" spans="1:14" x14ac:dyDescent="0.25">
      <c r="B9" s="3"/>
    </row>
    <row r="10" spans="1:14" ht="18" customHeight="1" x14ac:dyDescent="0.25">
      <c r="B10" s="4" t="s">
        <v>0</v>
      </c>
      <c r="C10" s="7"/>
      <c r="D10" s="7"/>
      <c r="E10" s="7"/>
      <c r="F10" s="7"/>
    </row>
    <row r="11" spans="1:14" ht="18" customHeight="1" x14ac:dyDescent="0.25">
      <c r="A11" s="7"/>
      <c r="B11" s="7"/>
      <c r="C11" s="7"/>
      <c r="D11" s="7"/>
      <c r="E11" s="7"/>
      <c r="F11" s="7"/>
    </row>
    <row r="12" spans="1:14" ht="15" customHeight="1" thickBot="1" x14ac:dyDescent="0.3">
      <c r="A12" s="4"/>
      <c r="B12" s="4"/>
      <c r="C12" s="5"/>
      <c r="D12" s="19"/>
      <c r="E12" s="19"/>
      <c r="N12" s="86" t="s">
        <v>1</v>
      </c>
    </row>
    <row r="13" spans="1:14" ht="32.25" customHeight="1" x14ac:dyDescent="0.25">
      <c r="A13" s="6"/>
      <c r="B13" s="7"/>
      <c r="C13" s="135" t="s">
        <v>329</v>
      </c>
      <c r="D13" s="136"/>
      <c r="E13" s="136"/>
      <c r="F13" s="137"/>
      <c r="G13" s="138" t="s">
        <v>349</v>
      </c>
      <c r="H13" s="139"/>
      <c r="I13" s="139"/>
      <c r="J13" s="140"/>
      <c r="K13" s="138" t="s">
        <v>314</v>
      </c>
      <c r="L13" s="139"/>
      <c r="M13" s="139"/>
      <c r="N13" s="140"/>
    </row>
    <row r="14" spans="1:14" ht="17.25" customHeight="1" x14ac:dyDescent="0.25">
      <c r="A14" s="141" t="s">
        <v>2</v>
      </c>
      <c r="B14" s="142" t="s">
        <v>3</v>
      </c>
      <c r="C14" s="143" t="s">
        <v>4</v>
      </c>
      <c r="D14" s="121" t="s">
        <v>5</v>
      </c>
      <c r="E14" s="121"/>
      <c r="F14" s="134"/>
      <c r="G14" s="143" t="s">
        <v>4</v>
      </c>
      <c r="H14" s="121" t="s">
        <v>5</v>
      </c>
      <c r="I14" s="121"/>
      <c r="J14" s="134"/>
      <c r="K14" s="143" t="s">
        <v>4</v>
      </c>
      <c r="L14" s="121" t="s">
        <v>5</v>
      </c>
      <c r="M14" s="121"/>
      <c r="N14" s="134"/>
    </row>
    <row r="15" spans="1:14" ht="113.25" customHeight="1" x14ac:dyDescent="0.2">
      <c r="A15" s="141"/>
      <c r="B15" s="142"/>
      <c r="C15" s="143"/>
      <c r="D15" s="8" t="s">
        <v>6</v>
      </c>
      <c r="E15" s="9" t="s">
        <v>7</v>
      </c>
      <c r="F15" s="87" t="s">
        <v>8</v>
      </c>
      <c r="G15" s="143"/>
      <c r="H15" s="8" t="s">
        <v>6</v>
      </c>
      <c r="I15" s="9" t="s">
        <v>7</v>
      </c>
      <c r="J15" s="87" t="s">
        <v>8</v>
      </c>
      <c r="K15" s="143"/>
      <c r="L15" s="8" t="s">
        <v>6</v>
      </c>
      <c r="M15" s="9" t="s">
        <v>7</v>
      </c>
      <c r="N15" s="87" t="s">
        <v>8</v>
      </c>
    </row>
    <row r="16" spans="1:14" ht="15" customHeight="1" x14ac:dyDescent="0.25">
      <c r="A16" s="95">
        <v>1</v>
      </c>
      <c r="B16" s="100" t="s">
        <v>9</v>
      </c>
      <c r="C16" s="88" t="s">
        <v>10</v>
      </c>
      <c r="D16" s="11" t="s">
        <v>11</v>
      </c>
      <c r="E16" s="95">
        <v>5</v>
      </c>
      <c r="F16" s="89" t="s">
        <v>12</v>
      </c>
      <c r="G16" s="88" t="s">
        <v>10</v>
      </c>
      <c r="H16" s="11" t="s">
        <v>11</v>
      </c>
      <c r="I16" s="95">
        <v>5</v>
      </c>
      <c r="J16" s="89" t="s">
        <v>12</v>
      </c>
      <c r="K16" s="88" t="s">
        <v>10</v>
      </c>
      <c r="L16" s="11" t="s">
        <v>11</v>
      </c>
      <c r="M16" s="95">
        <v>5</v>
      </c>
      <c r="N16" s="89" t="s">
        <v>12</v>
      </c>
    </row>
    <row r="17" spans="1:14" ht="21" customHeight="1" x14ac:dyDescent="0.25">
      <c r="A17" s="13">
        <v>1</v>
      </c>
      <c r="B17" s="90" t="s">
        <v>13</v>
      </c>
      <c r="C17" s="110">
        <f>+D17+E17+F17</f>
        <v>40.5</v>
      </c>
      <c r="D17" s="70">
        <v>0</v>
      </c>
      <c r="E17" s="70">
        <v>0</v>
      </c>
      <c r="F17" s="111">
        <v>40.5</v>
      </c>
      <c r="G17" s="110">
        <f>+H17+I17+J17</f>
        <v>0</v>
      </c>
      <c r="H17" s="70">
        <v>0</v>
      </c>
      <c r="I17" s="70">
        <v>0</v>
      </c>
      <c r="J17" s="111"/>
      <c r="K17" s="110">
        <f>+L17+M17+N17</f>
        <v>40.5</v>
      </c>
      <c r="L17" s="70">
        <f>D17+H17</f>
        <v>0</v>
      </c>
      <c r="M17" s="70">
        <f t="shared" ref="M17:N17" si="0">E17+I17</f>
        <v>0</v>
      </c>
      <c r="N17" s="111">
        <f t="shared" si="0"/>
        <v>40.5</v>
      </c>
    </row>
    <row r="18" spans="1:14" ht="19.5" customHeight="1" x14ac:dyDescent="0.25">
      <c r="A18" s="13">
        <v>2</v>
      </c>
      <c r="B18" s="90" t="s">
        <v>14</v>
      </c>
      <c r="C18" s="110">
        <f t="shared" ref="C18:N18" si="1">+C19+C20</f>
        <v>119.7</v>
      </c>
      <c r="D18" s="112">
        <f t="shared" si="1"/>
        <v>0</v>
      </c>
      <c r="E18" s="112">
        <f t="shared" si="1"/>
        <v>96.5</v>
      </c>
      <c r="F18" s="113">
        <f t="shared" si="1"/>
        <v>23.2</v>
      </c>
      <c r="G18" s="110">
        <f t="shared" si="1"/>
        <v>0</v>
      </c>
      <c r="H18" s="112">
        <f t="shared" si="1"/>
        <v>0</v>
      </c>
      <c r="I18" s="112">
        <f t="shared" si="1"/>
        <v>0</v>
      </c>
      <c r="J18" s="113">
        <f t="shared" si="1"/>
        <v>0</v>
      </c>
      <c r="K18" s="110">
        <f t="shared" si="1"/>
        <v>119.7</v>
      </c>
      <c r="L18" s="112">
        <f t="shared" si="1"/>
        <v>0</v>
      </c>
      <c r="M18" s="112">
        <f t="shared" si="1"/>
        <v>96.5</v>
      </c>
      <c r="N18" s="113">
        <f t="shared" si="1"/>
        <v>23.2</v>
      </c>
    </row>
    <row r="19" spans="1:14" ht="19.5" customHeight="1" x14ac:dyDescent="0.25">
      <c r="A19" s="13">
        <v>3</v>
      </c>
      <c r="B19" s="91" t="s">
        <v>14</v>
      </c>
      <c r="C19" s="114">
        <f>+D19+E19+F19</f>
        <v>3.5</v>
      </c>
      <c r="D19" s="71">
        <v>0</v>
      </c>
      <c r="E19" s="71">
        <v>3.5</v>
      </c>
      <c r="F19" s="115">
        <v>0</v>
      </c>
      <c r="G19" s="114">
        <f>+H19+I19+J19</f>
        <v>0</v>
      </c>
      <c r="H19" s="71"/>
      <c r="I19" s="71"/>
      <c r="J19" s="115"/>
      <c r="K19" s="114">
        <f>+L19+M19+N19</f>
        <v>3.5</v>
      </c>
      <c r="L19" s="71">
        <f t="shared" ref="L19:N20" si="2">D19+H19</f>
        <v>0</v>
      </c>
      <c r="M19" s="71">
        <f t="shared" si="2"/>
        <v>3.5</v>
      </c>
      <c r="N19" s="115">
        <f t="shared" si="2"/>
        <v>0</v>
      </c>
    </row>
    <row r="20" spans="1:14" ht="19.5" customHeight="1" x14ac:dyDescent="0.25">
      <c r="A20" s="13">
        <v>4</v>
      </c>
      <c r="B20" s="91" t="s">
        <v>308</v>
      </c>
      <c r="C20" s="114">
        <f>+D20+E20+F20</f>
        <v>116.2</v>
      </c>
      <c r="D20" s="71">
        <v>0</v>
      </c>
      <c r="E20" s="71">
        <f>9+84</f>
        <v>93</v>
      </c>
      <c r="F20" s="115">
        <v>23.2</v>
      </c>
      <c r="G20" s="114">
        <f>+H20+I20+J20</f>
        <v>0</v>
      </c>
      <c r="H20" s="71"/>
      <c r="I20" s="71"/>
      <c r="J20" s="115"/>
      <c r="K20" s="114">
        <f>+L20+M20+N20</f>
        <v>116.2</v>
      </c>
      <c r="L20" s="71">
        <f t="shared" si="2"/>
        <v>0</v>
      </c>
      <c r="M20" s="71">
        <f t="shared" si="2"/>
        <v>93</v>
      </c>
      <c r="N20" s="115">
        <f t="shared" si="2"/>
        <v>23.2</v>
      </c>
    </row>
    <row r="21" spans="1:14" s="14" customFormat="1" x14ac:dyDescent="0.25">
      <c r="A21" s="13">
        <v>5</v>
      </c>
      <c r="B21" s="90" t="s">
        <v>15</v>
      </c>
      <c r="C21" s="110">
        <f t="shared" ref="C21:N21" si="3">SUM(C22:C127)</f>
        <v>18073.100000000009</v>
      </c>
      <c r="D21" s="112">
        <f t="shared" si="3"/>
        <v>13592.2</v>
      </c>
      <c r="E21" s="112">
        <f t="shared" si="3"/>
        <v>4066.7999999999997</v>
      </c>
      <c r="F21" s="113">
        <f t="shared" si="3"/>
        <v>414.10000000000014</v>
      </c>
      <c r="G21" s="110">
        <f t="shared" si="3"/>
        <v>1150.3</v>
      </c>
      <c r="H21" s="112">
        <f t="shared" si="3"/>
        <v>673.30000000000007</v>
      </c>
      <c r="I21" s="112">
        <f t="shared" si="3"/>
        <v>436</v>
      </c>
      <c r="J21" s="113">
        <f t="shared" si="3"/>
        <v>41</v>
      </c>
      <c r="K21" s="110">
        <f t="shared" si="3"/>
        <v>19223.400000000005</v>
      </c>
      <c r="L21" s="112">
        <f t="shared" si="3"/>
        <v>14265.5</v>
      </c>
      <c r="M21" s="112">
        <f t="shared" si="3"/>
        <v>4502.8</v>
      </c>
      <c r="N21" s="113">
        <f t="shared" si="3"/>
        <v>455.10000000000025</v>
      </c>
    </row>
    <row r="22" spans="1:14" x14ac:dyDescent="0.25">
      <c r="A22" s="13">
        <v>6</v>
      </c>
      <c r="B22" s="91" t="s">
        <v>16</v>
      </c>
      <c r="C22" s="114">
        <f t="shared" ref="C22:C89" si="4">+D22+E22+F22</f>
        <v>240</v>
      </c>
      <c r="D22" s="71">
        <v>120</v>
      </c>
      <c r="E22" s="71">
        <v>120</v>
      </c>
      <c r="F22" s="115">
        <v>0</v>
      </c>
      <c r="G22" s="114">
        <f t="shared" ref="G22:G38" si="5">+H22+I22+J22</f>
        <v>90</v>
      </c>
      <c r="H22" s="70"/>
      <c r="I22" s="71">
        <f>50+40</f>
        <v>90</v>
      </c>
      <c r="J22" s="111"/>
      <c r="K22" s="114">
        <f t="shared" ref="K22:K38" si="6">+L22+M22+N22</f>
        <v>330</v>
      </c>
      <c r="L22" s="71">
        <f t="shared" ref="L22:N86" si="7">D22+H22</f>
        <v>120</v>
      </c>
      <c r="M22" s="71">
        <f t="shared" si="7"/>
        <v>210</v>
      </c>
      <c r="N22" s="115">
        <f t="shared" si="7"/>
        <v>0</v>
      </c>
    </row>
    <row r="23" spans="1:14" x14ac:dyDescent="0.25">
      <c r="A23" s="13">
        <v>7</v>
      </c>
      <c r="B23" s="91" t="s">
        <v>17</v>
      </c>
      <c r="C23" s="114">
        <f t="shared" si="4"/>
        <v>40</v>
      </c>
      <c r="D23" s="71">
        <v>40</v>
      </c>
      <c r="E23" s="71">
        <v>0</v>
      </c>
      <c r="F23" s="115">
        <v>0</v>
      </c>
      <c r="G23" s="114">
        <f t="shared" si="5"/>
        <v>0</v>
      </c>
      <c r="H23" s="71"/>
      <c r="I23" s="71"/>
      <c r="J23" s="115"/>
      <c r="K23" s="114">
        <f t="shared" si="6"/>
        <v>40</v>
      </c>
      <c r="L23" s="71">
        <f t="shared" si="7"/>
        <v>40</v>
      </c>
      <c r="M23" s="71">
        <f t="shared" si="7"/>
        <v>0</v>
      </c>
      <c r="N23" s="115">
        <f t="shared" si="7"/>
        <v>0</v>
      </c>
    </row>
    <row r="24" spans="1:14" ht="14.25" customHeight="1" x14ac:dyDescent="0.25">
      <c r="A24" s="13">
        <v>8</v>
      </c>
      <c r="B24" s="91" t="s">
        <v>18</v>
      </c>
      <c r="C24" s="114">
        <f t="shared" si="4"/>
        <v>162</v>
      </c>
      <c r="D24" s="71">
        <v>96</v>
      </c>
      <c r="E24" s="71">
        <v>47.4</v>
      </c>
      <c r="F24" s="115">
        <v>18.600000000000001</v>
      </c>
      <c r="G24" s="114">
        <f t="shared" si="5"/>
        <v>0</v>
      </c>
      <c r="H24" s="71"/>
      <c r="I24" s="71"/>
      <c r="J24" s="115"/>
      <c r="K24" s="114">
        <f t="shared" si="6"/>
        <v>162</v>
      </c>
      <c r="L24" s="71">
        <f t="shared" si="7"/>
        <v>96</v>
      </c>
      <c r="M24" s="71">
        <f t="shared" si="7"/>
        <v>47.4</v>
      </c>
      <c r="N24" s="115">
        <f t="shared" si="7"/>
        <v>18.600000000000001</v>
      </c>
    </row>
    <row r="25" spans="1:14" ht="30.75" customHeight="1" x14ac:dyDescent="0.25">
      <c r="A25" s="13">
        <v>9</v>
      </c>
      <c r="B25" s="91" t="s">
        <v>119</v>
      </c>
      <c r="C25" s="114">
        <f t="shared" si="4"/>
        <v>37.4</v>
      </c>
      <c r="D25" s="71">
        <v>24</v>
      </c>
      <c r="E25" s="71">
        <v>6.4</v>
      </c>
      <c r="F25" s="115">
        <v>7</v>
      </c>
      <c r="G25" s="114">
        <f t="shared" si="5"/>
        <v>8</v>
      </c>
      <c r="H25" s="71"/>
      <c r="I25" s="71">
        <v>8</v>
      </c>
      <c r="J25" s="115"/>
      <c r="K25" s="114">
        <f t="shared" si="6"/>
        <v>45.4</v>
      </c>
      <c r="L25" s="71">
        <f t="shared" si="7"/>
        <v>24</v>
      </c>
      <c r="M25" s="71">
        <f t="shared" si="7"/>
        <v>14.4</v>
      </c>
      <c r="N25" s="115">
        <f t="shared" si="7"/>
        <v>7</v>
      </c>
    </row>
    <row r="26" spans="1:14" ht="33" customHeight="1" x14ac:dyDescent="0.25">
      <c r="A26" s="13">
        <v>10</v>
      </c>
      <c r="B26" s="91" t="s">
        <v>19</v>
      </c>
      <c r="C26" s="114">
        <f t="shared" si="4"/>
        <v>100</v>
      </c>
      <c r="D26" s="71">
        <v>100</v>
      </c>
      <c r="E26" s="71">
        <v>0</v>
      </c>
      <c r="F26" s="115">
        <v>0</v>
      </c>
      <c r="G26" s="114">
        <f t="shared" si="5"/>
        <v>0</v>
      </c>
      <c r="H26" s="71"/>
      <c r="I26" s="71"/>
      <c r="J26" s="115"/>
      <c r="K26" s="114">
        <f t="shared" si="6"/>
        <v>100</v>
      </c>
      <c r="L26" s="71">
        <f t="shared" si="7"/>
        <v>100</v>
      </c>
      <c r="M26" s="71">
        <f t="shared" si="7"/>
        <v>0</v>
      </c>
      <c r="N26" s="115">
        <f t="shared" si="7"/>
        <v>0</v>
      </c>
    </row>
    <row r="27" spans="1:14" ht="32.25" customHeight="1" x14ac:dyDescent="0.25">
      <c r="A27" s="13">
        <v>11</v>
      </c>
      <c r="B27" s="91" t="s">
        <v>20</v>
      </c>
      <c r="C27" s="114">
        <f t="shared" si="4"/>
        <v>102.7</v>
      </c>
      <c r="D27" s="71">
        <v>0</v>
      </c>
      <c r="E27" s="71">
        <v>93.9</v>
      </c>
      <c r="F27" s="115">
        <v>8.8000000000000007</v>
      </c>
      <c r="G27" s="114">
        <f t="shared" si="5"/>
        <v>0</v>
      </c>
      <c r="H27" s="71"/>
      <c r="I27" s="71"/>
      <c r="J27" s="115"/>
      <c r="K27" s="114">
        <f t="shared" si="6"/>
        <v>102.7</v>
      </c>
      <c r="L27" s="71">
        <f t="shared" si="7"/>
        <v>0</v>
      </c>
      <c r="M27" s="71">
        <f t="shared" si="7"/>
        <v>93.9</v>
      </c>
      <c r="N27" s="115">
        <f t="shared" si="7"/>
        <v>8.8000000000000007</v>
      </c>
    </row>
    <row r="28" spans="1:14" ht="30.75" customHeight="1" x14ac:dyDescent="0.25">
      <c r="A28" s="13">
        <v>12</v>
      </c>
      <c r="B28" s="91" t="s">
        <v>21</v>
      </c>
      <c r="C28" s="114">
        <f t="shared" si="4"/>
        <v>35</v>
      </c>
      <c r="D28" s="71">
        <v>0</v>
      </c>
      <c r="E28" s="71">
        <v>35</v>
      </c>
      <c r="F28" s="115">
        <v>0</v>
      </c>
      <c r="G28" s="114">
        <f t="shared" si="5"/>
        <v>0</v>
      </c>
      <c r="H28" s="71"/>
      <c r="I28" s="71"/>
      <c r="J28" s="115"/>
      <c r="K28" s="114">
        <f t="shared" si="6"/>
        <v>35</v>
      </c>
      <c r="L28" s="71">
        <f t="shared" si="7"/>
        <v>0</v>
      </c>
      <c r="M28" s="71">
        <f t="shared" si="7"/>
        <v>35</v>
      </c>
      <c r="N28" s="115">
        <f t="shared" si="7"/>
        <v>0</v>
      </c>
    </row>
    <row r="29" spans="1:14" ht="31.5" customHeight="1" x14ac:dyDescent="0.25">
      <c r="A29" s="13">
        <v>13</v>
      </c>
      <c r="B29" s="91" t="s">
        <v>22</v>
      </c>
      <c r="C29" s="114">
        <f t="shared" si="4"/>
        <v>118.9</v>
      </c>
      <c r="D29" s="71">
        <v>0</v>
      </c>
      <c r="E29" s="71">
        <v>118.9</v>
      </c>
      <c r="F29" s="115">
        <v>0</v>
      </c>
      <c r="G29" s="114">
        <f t="shared" si="5"/>
        <v>0</v>
      </c>
      <c r="H29" s="71"/>
      <c r="I29" s="71"/>
      <c r="J29" s="115"/>
      <c r="K29" s="114">
        <f t="shared" si="6"/>
        <v>118.9</v>
      </c>
      <c r="L29" s="71">
        <f t="shared" si="7"/>
        <v>0</v>
      </c>
      <c r="M29" s="71">
        <f t="shared" si="7"/>
        <v>118.9</v>
      </c>
      <c r="N29" s="115">
        <f t="shared" si="7"/>
        <v>0</v>
      </c>
    </row>
    <row r="30" spans="1:14" ht="31.5" x14ac:dyDescent="0.25">
      <c r="A30" s="13">
        <v>14</v>
      </c>
      <c r="B30" s="91" t="s">
        <v>23</v>
      </c>
      <c r="C30" s="114">
        <f t="shared" si="4"/>
        <v>353</v>
      </c>
      <c r="D30" s="71">
        <v>0</v>
      </c>
      <c r="E30" s="71">
        <v>220</v>
      </c>
      <c r="F30" s="115">
        <v>133</v>
      </c>
      <c r="G30" s="114">
        <f t="shared" si="5"/>
        <v>0</v>
      </c>
      <c r="H30" s="71"/>
      <c r="I30" s="71"/>
      <c r="J30" s="115"/>
      <c r="K30" s="114">
        <f t="shared" si="6"/>
        <v>353</v>
      </c>
      <c r="L30" s="71">
        <f t="shared" si="7"/>
        <v>0</v>
      </c>
      <c r="M30" s="71">
        <f t="shared" si="7"/>
        <v>220</v>
      </c>
      <c r="N30" s="115">
        <f t="shared" si="7"/>
        <v>133</v>
      </c>
    </row>
    <row r="31" spans="1:14" ht="31.5" x14ac:dyDescent="0.25">
      <c r="A31" s="13">
        <v>15</v>
      </c>
      <c r="B31" s="91" t="s">
        <v>24</v>
      </c>
      <c r="C31" s="114">
        <f t="shared" si="4"/>
        <v>607.5</v>
      </c>
      <c r="D31" s="71">
        <v>0</v>
      </c>
      <c r="E31" s="71">
        <v>580</v>
      </c>
      <c r="F31" s="115">
        <f>23+4.5</f>
        <v>27.5</v>
      </c>
      <c r="G31" s="114">
        <f t="shared" si="5"/>
        <v>90</v>
      </c>
      <c r="H31" s="71"/>
      <c r="I31" s="71">
        <f>70+20</f>
        <v>90</v>
      </c>
      <c r="J31" s="115"/>
      <c r="K31" s="114">
        <f t="shared" si="6"/>
        <v>697.5</v>
      </c>
      <c r="L31" s="71">
        <f t="shared" si="7"/>
        <v>0</v>
      </c>
      <c r="M31" s="71">
        <f t="shared" si="7"/>
        <v>670</v>
      </c>
      <c r="N31" s="115">
        <f t="shared" si="7"/>
        <v>27.5</v>
      </c>
    </row>
    <row r="32" spans="1:14" ht="32.25" customHeight="1" x14ac:dyDescent="0.25">
      <c r="A32" s="13">
        <v>16</v>
      </c>
      <c r="B32" s="91" t="s">
        <v>25</v>
      </c>
      <c r="C32" s="114">
        <f t="shared" si="4"/>
        <v>20</v>
      </c>
      <c r="D32" s="71">
        <v>0</v>
      </c>
      <c r="E32" s="71">
        <v>20</v>
      </c>
      <c r="F32" s="115">
        <v>0</v>
      </c>
      <c r="G32" s="114">
        <f t="shared" si="5"/>
        <v>0</v>
      </c>
      <c r="H32" s="71"/>
      <c r="I32" s="71"/>
      <c r="J32" s="115"/>
      <c r="K32" s="114">
        <f t="shared" si="6"/>
        <v>20</v>
      </c>
      <c r="L32" s="71">
        <f t="shared" si="7"/>
        <v>0</v>
      </c>
      <c r="M32" s="71">
        <f t="shared" si="7"/>
        <v>20</v>
      </c>
      <c r="N32" s="115">
        <f t="shared" si="7"/>
        <v>0</v>
      </c>
    </row>
    <row r="33" spans="1:14" ht="15" customHeight="1" x14ac:dyDescent="0.25">
      <c r="A33" s="13">
        <v>17</v>
      </c>
      <c r="B33" s="91" t="s">
        <v>26</v>
      </c>
      <c r="C33" s="114">
        <f t="shared" si="4"/>
        <v>20</v>
      </c>
      <c r="D33" s="71">
        <v>0</v>
      </c>
      <c r="E33" s="71">
        <v>19</v>
      </c>
      <c r="F33" s="115">
        <v>1</v>
      </c>
      <c r="G33" s="114">
        <f t="shared" si="5"/>
        <v>96.8</v>
      </c>
      <c r="H33" s="71"/>
      <c r="I33" s="71">
        <v>95.3</v>
      </c>
      <c r="J33" s="115">
        <v>1.5</v>
      </c>
      <c r="K33" s="114">
        <f t="shared" si="6"/>
        <v>116.8</v>
      </c>
      <c r="L33" s="71">
        <f t="shared" si="7"/>
        <v>0</v>
      </c>
      <c r="M33" s="71">
        <f t="shared" si="7"/>
        <v>114.3</v>
      </c>
      <c r="N33" s="115">
        <f t="shared" si="7"/>
        <v>2.5</v>
      </c>
    </row>
    <row r="34" spans="1:14" ht="18.75" customHeight="1" x14ac:dyDescent="0.25">
      <c r="A34" s="13">
        <v>18</v>
      </c>
      <c r="B34" s="92" t="s">
        <v>27</v>
      </c>
      <c r="C34" s="114">
        <f t="shared" si="4"/>
        <v>390</v>
      </c>
      <c r="D34" s="71">
        <v>0</v>
      </c>
      <c r="E34" s="71">
        <v>385</v>
      </c>
      <c r="F34" s="115">
        <v>5</v>
      </c>
      <c r="G34" s="114">
        <f t="shared" si="5"/>
        <v>41</v>
      </c>
      <c r="H34" s="71"/>
      <c r="I34" s="71">
        <v>38</v>
      </c>
      <c r="J34" s="115">
        <v>3</v>
      </c>
      <c r="K34" s="114">
        <f t="shared" si="6"/>
        <v>431</v>
      </c>
      <c r="L34" s="71">
        <f t="shared" si="7"/>
        <v>0</v>
      </c>
      <c r="M34" s="71">
        <f t="shared" si="7"/>
        <v>423</v>
      </c>
      <c r="N34" s="115">
        <f t="shared" si="7"/>
        <v>8</v>
      </c>
    </row>
    <row r="35" spans="1:14" ht="15" customHeight="1" x14ac:dyDescent="0.25">
      <c r="A35" s="13">
        <v>19</v>
      </c>
      <c r="B35" s="92" t="s">
        <v>28</v>
      </c>
      <c r="C35" s="114">
        <f t="shared" si="4"/>
        <v>3.6</v>
      </c>
      <c r="D35" s="71">
        <v>0</v>
      </c>
      <c r="E35" s="71">
        <v>0</v>
      </c>
      <c r="F35" s="115">
        <v>3.6</v>
      </c>
      <c r="G35" s="114">
        <f t="shared" si="5"/>
        <v>1.4</v>
      </c>
      <c r="H35" s="71"/>
      <c r="I35" s="71"/>
      <c r="J35" s="115">
        <v>1.4</v>
      </c>
      <c r="K35" s="114">
        <f t="shared" si="6"/>
        <v>5</v>
      </c>
      <c r="L35" s="71">
        <f t="shared" si="7"/>
        <v>0</v>
      </c>
      <c r="M35" s="71">
        <f t="shared" si="7"/>
        <v>0</v>
      </c>
      <c r="N35" s="115">
        <f t="shared" si="7"/>
        <v>5</v>
      </c>
    </row>
    <row r="36" spans="1:14" ht="15" customHeight="1" x14ac:dyDescent="0.25">
      <c r="A36" s="13">
        <v>20</v>
      </c>
      <c r="B36" s="92" t="s">
        <v>29</v>
      </c>
      <c r="C36" s="114">
        <f t="shared" si="4"/>
        <v>98.6</v>
      </c>
      <c r="D36" s="71">
        <v>0</v>
      </c>
      <c r="E36" s="71">
        <v>95</v>
      </c>
      <c r="F36" s="115">
        <v>3.6</v>
      </c>
      <c r="G36" s="114">
        <f t="shared" si="5"/>
        <v>1</v>
      </c>
      <c r="H36" s="71"/>
      <c r="I36" s="71"/>
      <c r="J36" s="115">
        <v>1</v>
      </c>
      <c r="K36" s="114">
        <f t="shared" si="6"/>
        <v>99.6</v>
      </c>
      <c r="L36" s="71">
        <f t="shared" si="7"/>
        <v>0</v>
      </c>
      <c r="M36" s="71">
        <f t="shared" si="7"/>
        <v>95</v>
      </c>
      <c r="N36" s="115">
        <f t="shared" si="7"/>
        <v>4.5999999999999996</v>
      </c>
    </row>
    <row r="37" spans="1:14" ht="15" customHeight="1" x14ac:dyDescent="0.25">
      <c r="A37" s="13">
        <v>21</v>
      </c>
      <c r="B37" s="92" t="s">
        <v>120</v>
      </c>
      <c r="C37" s="114">
        <f t="shared" si="4"/>
        <v>1.6</v>
      </c>
      <c r="D37" s="71">
        <v>0</v>
      </c>
      <c r="E37" s="71">
        <v>0</v>
      </c>
      <c r="F37" s="115">
        <v>1.6</v>
      </c>
      <c r="G37" s="114">
        <f t="shared" si="5"/>
        <v>0</v>
      </c>
      <c r="H37" s="71"/>
      <c r="I37" s="71"/>
      <c r="J37" s="115"/>
      <c r="K37" s="114">
        <f t="shared" si="6"/>
        <v>1.6</v>
      </c>
      <c r="L37" s="71">
        <f t="shared" si="7"/>
        <v>0</v>
      </c>
      <c r="M37" s="71">
        <f t="shared" si="7"/>
        <v>0</v>
      </c>
      <c r="N37" s="115">
        <f t="shared" si="7"/>
        <v>1.6</v>
      </c>
    </row>
    <row r="38" spans="1:14" ht="15" customHeight="1" x14ac:dyDescent="0.25">
      <c r="A38" s="13">
        <v>22</v>
      </c>
      <c r="B38" s="92" t="s">
        <v>121</v>
      </c>
      <c r="C38" s="114">
        <f t="shared" si="4"/>
        <v>2</v>
      </c>
      <c r="D38" s="71">
        <v>0</v>
      </c>
      <c r="E38" s="71">
        <v>0</v>
      </c>
      <c r="F38" s="115">
        <v>2</v>
      </c>
      <c r="G38" s="114">
        <f t="shared" si="5"/>
        <v>0</v>
      </c>
      <c r="H38" s="71"/>
      <c r="I38" s="71"/>
      <c r="J38" s="115"/>
      <c r="K38" s="114">
        <f t="shared" si="6"/>
        <v>2</v>
      </c>
      <c r="L38" s="71">
        <f t="shared" si="7"/>
        <v>0</v>
      </c>
      <c r="M38" s="71">
        <f t="shared" si="7"/>
        <v>0</v>
      </c>
      <c r="N38" s="115">
        <f t="shared" si="7"/>
        <v>2</v>
      </c>
    </row>
    <row r="39" spans="1:14" x14ac:dyDescent="0.25">
      <c r="A39" s="13">
        <v>23</v>
      </c>
      <c r="B39" s="92" t="s">
        <v>30</v>
      </c>
      <c r="C39" s="114">
        <f>+D39+E39+F39</f>
        <v>3</v>
      </c>
      <c r="D39" s="71">
        <v>0</v>
      </c>
      <c r="E39" s="71">
        <v>0</v>
      </c>
      <c r="F39" s="115">
        <v>3</v>
      </c>
      <c r="G39" s="114">
        <f>+H39+I39+J39</f>
        <v>0</v>
      </c>
      <c r="H39" s="71"/>
      <c r="I39" s="71"/>
      <c r="J39" s="115"/>
      <c r="K39" s="114">
        <f>+L39+M39+N39</f>
        <v>3</v>
      </c>
      <c r="L39" s="71">
        <f t="shared" si="7"/>
        <v>0</v>
      </c>
      <c r="M39" s="71">
        <f t="shared" si="7"/>
        <v>0</v>
      </c>
      <c r="N39" s="115">
        <f t="shared" si="7"/>
        <v>3</v>
      </c>
    </row>
    <row r="40" spans="1:14" ht="18" customHeight="1" x14ac:dyDescent="0.25">
      <c r="A40" s="13">
        <v>24</v>
      </c>
      <c r="B40" s="92" t="s">
        <v>31</v>
      </c>
      <c r="C40" s="114">
        <f t="shared" si="4"/>
        <v>426.4</v>
      </c>
      <c r="D40" s="71">
        <v>90.1</v>
      </c>
      <c r="E40" s="71">
        <v>327.8</v>
      </c>
      <c r="F40" s="115">
        <v>8.5</v>
      </c>
      <c r="G40" s="114">
        <f t="shared" ref="G40:G107" si="8">+H40+I40+J40</f>
        <v>19.5</v>
      </c>
      <c r="H40" s="71"/>
      <c r="I40" s="71">
        <v>19.5</v>
      </c>
      <c r="J40" s="115"/>
      <c r="K40" s="114">
        <f t="shared" ref="K40:K107" si="9">+L40+M40+N40</f>
        <v>445.9</v>
      </c>
      <c r="L40" s="71">
        <f t="shared" si="7"/>
        <v>90.1</v>
      </c>
      <c r="M40" s="71">
        <f t="shared" si="7"/>
        <v>347.3</v>
      </c>
      <c r="N40" s="115">
        <f t="shared" si="7"/>
        <v>8.5</v>
      </c>
    </row>
    <row r="41" spans="1:14" ht="16.5" customHeight="1" x14ac:dyDescent="0.25">
      <c r="A41" s="13">
        <v>25</v>
      </c>
      <c r="B41" s="92" t="s">
        <v>32</v>
      </c>
      <c r="C41" s="114">
        <f t="shared" si="4"/>
        <v>93.9</v>
      </c>
      <c r="D41" s="71">
        <v>0</v>
      </c>
      <c r="E41" s="71">
        <v>93.9</v>
      </c>
      <c r="F41" s="115">
        <v>0</v>
      </c>
      <c r="G41" s="114">
        <f t="shared" si="8"/>
        <v>-38.1</v>
      </c>
      <c r="H41" s="71"/>
      <c r="I41" s="71">
        <v>-38.1</v>
      </c>
      <c r="J41" s="115"/>
      <c r="K41" s="114">
        <f t="shared" si="9"/>
        <v>55.800000000000004</v>
      </c>
      <c r="L41" s="71">
        <f t="shared" si="7"/>
        <v>0</v>
      </c>
      <c r="M41" s="71">
        <f t="shared" si="7"/>
        <v>55.800000000000004</v>
      </c>
      <c r="N41" s="115">
        <f t="shared" si="7"/>
        <v>0</v>
      </c>
    </row>
    <row r="42" spans="1:14" ht="19.5" customHeight="1" x14ac:dyDescent="0.25">
      <c r="A42" s="13">
        <v>26</v>
      </c>
      <c r="B42" s="92" t="s">
        <v>122</v>
      </c>
      <c r="C42" s="114">
        <f t="shared" si="4"/>
        <v>605.4</v>
      </c>
      <c r="D42" s="71">
        <v>353</v>
      </c>
      <c r="E42" s="71">
        <v>246</v>
      </c>
      <c r="F42" s="115">
        <v>6.4</v>
      </c>
      <c r="G42" s="114">
        <f t="shared" si="8"/>
        <v>0</v>
      </c>
      <c r="H42" s="71"/>
      <c r="I42" s="71"/>
      <c r="J42" s="115"/>
      <c r="K42" s="114">
        <f t="shared" si="9"/>
        <v>605.4</v>
      </c>
      <c r="L42" s="71">
        <f t="shared" si="7"/>
        <v>353</v>
      </c>
      <c r="M42" s="71">
        <f t="shared" si="7"/>
        <v>246</v>
      </c>
      <c r="N42" s="115">
        <f t="shared" si="7"/>
        <v>6.4</v>
      </c>
    </row>
    <row r="43" spans="1:14" ht="17.25" customHeight="1" x14ac:dyDescent="0.25">
      <c r="A43" s="13">
        <v>27</v>
      </c>
      <c r="B43" s="92" t="s">
        <v>33</v>
      </c>
      <c r="C43" s="114">
        <f t="shared" si="4"/>
        <v>160.80000000000001</v>
      </c>
      <c r="D43" s="71">
        <v>0</v>
      </c>
      <c r="E43" s="71">
        <v>151</v>
      </c>
      <c r="F43" s="115">
        <v>9.8000000000000007</v>
      </c>
      <c r="G43" s="114">
        <f t="shared" si="8"/>
        <v>0</v>
      </c>
      <c r="H43" s="71"/>
      <c r="I43" s="71"/>
      <c r="J43" s="115"/>
      <c r="K43" s="114">
        <f t="shared" si="9"/>
        <v>160.80000000000001</v>
      </c>
      <c r="L43" s="71">
        <f t="shared" si="7"/>
        <v>0</v>
      </c>
      <c r="M43" s="71">
        <f t="shared" si="7"/>
        <v>151</v>
      </c>
      <c r="N43" s="115">
        <f t="shared" si="7"/>
        <v>9.8000000000000007</v>
      </c>
    </row>
    <row r="44" spans="1:14" ht="16.5" customHeight="1" x14ac:dyDescent="0.25">
      <c r="A44" s="13">
        <v>28</v>
      </c>
      <c r="B44" s="92" t="s">
        <v>34</v>
      </c>
      <c r="C44" s="114">
        <f t="shared" si="4"/>
        <v>27.4</v>
      </c>
      <c r="D44" s="71">
        <v>23.9</v>
      </c>
      <c r="E44" s="71">
        <v>0</v>
      </c>
      <c r="F44" s="115">
        <v>3.5</v>
      </c>
      <c r="G44" s="114">
        <f t="shared" si="8"/>
        <v>4.8</v>
      </c>
      <c r="H44" s="71"/>
      <c r="I44" s="71"/>
      <c r="J44" s="115">
        <v>4.8</v>
      </c>
      <c r="K44" s="114">
        <f t="shared" si="9"/>
        <v>32.200000000000003</v>
      </c>
      <c r="L44" s="71">
        <f t="shared" si="7"/>
        <v>23.9</v>
      </c>
      <c r="M44" s="71">
        <f t="shared" si="7"/>
        <v>0</v>
      </c>
      <c r="N44" s="115">
        <f t="shared" si="7"/>
        <v>8.3000000000000007</v>
      </c>
    </row>
    <row r="45" spans="1:14" ht="31.5" customHeight="1" x14ac:dyDescent="0.25">
      <c r="A45" s="13">
        <v>29</v>
      </c>
      <c r="B45" s="92" t="s">
        <v>35</v>
      </c>
      <c r="C45" s="114">
        <f t="shared" si="4"/>
        <v>243.5</v>
      </c>
      <c r="D45" s="71">
        <v>7</v>
      </c>
      <c r="E45" s="71">
        <v>220.5</v>
      </c>
      <c r="F45" s="115">
        <v>16</v>
      </c>
      <c r="G45" s="114">
        <f t="shared" si="8"/>
        <v>36</v>
      </c>
      <c r="H45" s="71">
        <v>6</v>
      </c>
      <c r="I45" s="71">
        <v>30</v>
      </c>
      <c r="J45" s="115"/>
      <c r="K45" s="114">
        <f t="shared" si="9"/>
        <v>279.5</v>
      </c>
      <c r="L45" s="71">
        <f t="shared" si="7"/>
        <v>13</v>
      </c>
      <c r="M45" s="71">
        <f t="shared" si="7"/>
        <v>250.5</v>
      </c>
      <c r="N45" s="115">
        <f t="shared" si="7"/>
        <v>16</v>
      </c>
    </row>
    <row r="46" spans="1:14" ht="15" customHeight="1" x14ac:dyDescent="0.25">
      <c r="A46" s="13">
        <v>30</v>
      </c>
      <c r="B46" s="92" t="s">
        <v>36</v>
      </c>
      <c r="C46" s="114">
        <f t="shared" si="4"/>
        <v>22.2</v>
      </c>
      <c r="D46" s="71">
        <v>15.9</v>
      </c>
      <c r="E46" s="71">
        <v>0</v>
      </c>
      <c r="F46" s="115">
        <v>6.3</v>
      </c>
      <c r="G46" s="114">
        <f t="shared" si="8"/>
        <v>0</v>
      </c>
      <c r="H46" s="71"/>
      <c r="I46" s="71"/>
      <c r="J46" s="115"/>
      <c r="K46" s="114">
        <f t="shared" si="9"/>
        <v>22.2</v>
      </c>
      <c r="L46" s="71">
        <f t="shared" si="7"/>
        <v>15.9</v>
      </c>
      <c r="M46" s="71">
        <f t="shared" si="7"/>
        <v>0</v>
      </c>
      <c r="N46" s="115">
        <f t="shared" si="7"/>
        <v>6.3</v>
      </c>
    </row>
    <row r="47" spans="1:14" ht="15" customHeight="1" x14ac:dyDescent="0.25">
      <c r="A47" s="13">
        <v>31</v>
      </c>
      <c r="B47" s="92" t="s">
        <v>123</v>
      </c>
      <c r="C47" s="114">
        <f t="shared" si="4"/>
        <v>33.5</v>
      </c>
      <c r="D47" s="71">
        <v>33.5</v>
      </c>
      <c r="E47" s="71">
        <v>0</v>
      </c>
      <c r="F47" s="115">
        <v>0</v>
      </c>
      <c r="G47" s="114">
        <f t="shared" si="8"/>
        <v>0</v>
      </c>
      <c r="H47" s="71"/>
      <c r="I47" s="71"/>
      <c r="J47" s="115"/>
      <c r="K47" s="114">
        <f t="shared" si="9"/>
        <v>33.5</v>
      </c>
      <c r="L47" s="71">
        <f t="shared" si="7"/>
        <v>33.5</v>
      </c>
      <c r="M47" s="71">
        <f t="shared" si="7"/>
        <v>0</v>
      </c>
      <c r="N47" s="115">
        <f t="shared" si="7"/>
        <v>0</v>
      </c>
    </row>
    <row r="48" spans="1:14" ht="15" customHeight="1" x14ac:dyDescent="0.25">
      <c r="A48" s="13">
        <v>32</v>
      </c>
      <c r="B48" s="92" t="s">
        <v>37</v>
      </c>
      <c r="C48" s="114">
        <f t="shared" si="4"/>
        <v>23.599999999999998</v>
      </c>
      <c r="D48" s="71">
        <v>16.399999999999999</v>
      </c>
      <c r="E48" s="71">
        <v>0</v>
      </c>
      <c r="F48" s="115">
        <v>7.2</v>
      </c>
      <c r="G48" s="114">
        <f t="shared" si="8"/>
        <v>1.2</v>
      </c>
      <c r="H48" s="71"/>
      <c r="I48" s="71"/>
      <c r="J48" s="115">
        <v>1.2</v>
      </c>
      <c r="K48" s="114">
        <f t="shared" si="9"/>
        <v>24.799999999999997</v>
      </c>
      <c r="L48" s="71">
        <f t="shared" si="7"/>
        <v>16.399999999999999</v>
      </c>
      <c r="M48" s="71">
        <f t="shared" si="7"/>
        <v>0</v>
      </c>
      <c r="N48" s="115">
        <f t="shared" si="7"/>
        <v>8.4</v>
      </c>
    </row>
    <row r="49" spans="1:14" ht="15" customHeight="1" x14ac:dyDescent="0.25">
      <c r="A49" s="13">
        <v>33</v>
      </c>
      <c r="B49" s="92" t="s">
        <v>38</v>
      </c>
      <c r="C49" s="114">
        <f t="shared" si="4"/>
        <v>130</v>
      </c>
      <c r="D49" s="71">
        <v>0</v>
      </c>
      <c r="E49" s="71">
        <v>130</v>
      </c>
      <c r="F49" s="115"/>
      <c r="G49" s="114">
        <f t="shared" si="8"/>
        <v>80</v>
      </c>
      <c r="H49" s="71"/>
      <c r="I49" s="71">
        <v>80</v>
      </c>
      <c r="J49" s="115"/>
      <c r="K49" s="114">
        <f t="shared" si="9"/>
        <v>210</v>
      </c>
      <c r="L49" s="71">
        <f t="shared" si="7"/>
        <v>0</v>
      </c>
      <c r="M49" s="71">
        <f t="shared" si="7"/>
        <v>210</v>
      </c>
      <c r="N49" s="115">
        <f t="shared" si="7"/>
        <v>0</v>
      </c>
    </row>
    <row r="50" spans="1:14" ht="16.5" customHeight="1" x14ac:dyDescent="0.25">
      <c r="A50" s="13">
        <v>34</v>
      </c>
      <c r="B50" s="92" t="s">
        <v>39</v>
      </c>
      <c r="C50" s="114">
        <f t="shared" si="4"/>
        <v>23</v>
      </c>
      <c r="D50" s="71">
        <v>15</v>
      </c>
      <c r="E50" s="71">
        <v>0</v>
      </c>
      <c r="F50" s="115">
        <v>8</v>
      </c>
      <c r="G50" s="114">
        <f t="shared" si="8"/>
        <v>0</v>
      </c>
      <c r="H50" s="71"/>
      <c r="I50" s="71"/>
      <c r="J50" s="115"/>
      <c r="K50" s="114">
        <f t="shared" si="9"/>
        <v>23</v>
      </c>
      <c r="L50" s="71">
        <f t="shared" si="7"/>
        <v>15</v>
      </c>
      <c r="M50" s="71">
        <f t="shared" si="7"/>
        <v>0</v>
      </c>
      <c r="N50" s="115">
        <f t="shared" si="7"/>
        <v>8</v>
      </c>
    </row>
    <row r="51" spans="1:14" ht="15" customHeight="1" x14ac:dyDescent="0.25">
      <c r="A51" s="13">
        <v>35</v>
      </c>
      <c r="B51" s="92" t="s">
        <v>40</v>
      </c>
      <c r="C51" s="114">
        <f t="shared" si="4"/>
        <v>77</v>
      </c>
      <c r="D51" s="71">
        <v>0</v>
      </c>
      <c r="E51" s="71">
        <v>76</v>
      </c>
      <c r="F51" s="115">
        <v>1</v>
      </c>
      <c r="G51" s="114">
        <f t="shared" si="8"/>
        <v>30</v>
      </c>
      <c r="H51" s="71"/>
      <c r="I51" s="71">
        <v>30</v>
      </c>
      <c r="J51" s="115"/>
      <c r="K51" s="114">
        <f t="shared" si="9"/>
        <v>107</v>
      </c>
      <c r="L51" s="71">
        <f t="shared" si="7"/>
        <v>0</v>
      </c>
      <c r="M51" s="71">
        <f t="shared" si="7"/>
        <v>106</v>
      </c>
      <c r="N51" s="115">
        <f t="shared" si="7"/>
        <v>1</v>
      </c>
    </row>
    <row r="52" spans="1:14" ht="15" customHeight="1" x14ac:dyDescent="0.25">
      <c r="A52" s="13">
        <v>36</v>
      </c>
      <c r="B52" s="92" t="s">
        <v>41</v>
      </c>
      <c r="C52" s="114">
        <f t="shared" si="4"/>
        <v>59.5</v>
      </c>
      <c r="D52" s="71">
        <v>0</v>
      </c>
      <c r="E52" s="71">
        <v>52.7</v>
      </c>
      <c r="F52" s="115">
        <v>6.8</v>
      </c>
      <c r="G52" s="114">
        <f t="shared" si="8"/>
        <v>6</v>
      </c>
      <c r="H52" s="71"/>
      <c r="I52" s="71">
        <v>6</v>
      </c>
      <c r="J52" s="115"/>
      <c r="K52" s="114">
        <f t="shared" si="9"/>
        <v>65.5</v>
      </c>
      <c r="L52" s="71">
        <f t="shared" si="7"/>
        <v>0</v>
      </c>
      <c r="M52" s="71">
        <f t="shared" si="7"/>
        <v>58.7</v>
      </c>
      <c r="N52" s="115">
        <f t="shared" si="7"/>
        <v>6.8</v>
      </c>
    </row>
    <row r="53" spans="1:14" ht="30" customHeight="1" x14ac:dyDescent="0.25">
      <c r="A53" s="13">
        <v>37</v>
      </c>
      <c r="B53" s="92" t="s">
        <v>42</v>
      </c>
      <c r="C53" s="114">
        <f t="shared" si="4"/>
        <v>40.5</v>
      </c>
      <c r="D53" s="71">
        <v>0</v>
      </c>
      <c r="E53" s="71">
        <v>40</v>
      </c>
      <c r="F53" s="115">
        <v>0.5</v>
      </c>
      <c r="G53" s="114">
        <f t="shared" si="8"/>
        <v>-23.7</v>
      </c>
      <c r="H53" s="71"/>
      <c r="I53" s="71">
        <v>-23.4</v>
      </c>
      <c r="J53" s="115">
        <v>-0.3</v>
      </c>
      <c r="K53" s="114">
        <f t="shared" si="9"/>
        <v>16.8</v>
      </c>
      <c r="L53" s="71">
        <f t="shared" si="7"/>
        <v>0</v>
      </c>
      <c r="M53" s="71">
        <f t="shared" si="7"/>
        <v>16.600000000000001</v>
      </c>
      <c r="N53" s="115">
        <f t="shared" si="7"/>
        <v>0.2</v>
      </c>
    </row>
    <row r="54" spans="1:14" ht="15" customHeight="1" x14ac:dyDescent="0.25">
      <c r="A54" s="13">
        <v>38</v>
      </c>
      <c r="B54" s="92" t="s">
        <v>43</v>
      </c>
      <c r="C54" s="114">
        <f t="shared" si="4"/>
        <v>57.3</v>
      </c>
      <c r="D54" s="71">
        <v>56.3</v>
      </c>
      <c r="E54" s="71">
        <v>0</v>
      </c>
      <c r="F54" s="115">
        <v>1</v>
      </c>
      <c r="G54" s="114">
        <f t="shared" si="8"/>
        <v>12</v>
      </c>
      <c r="H54" s="71">
        <v>12</v>
      </c>
      <c r="I54" s="71"/>
      <c r="J54" s="115"/>
      <c r="K54" s="114">
        <f t="shared" si="9"/>
        <v>69.3</v>
      </c>
      <c r="L54" s="71">
        <f t="shared" si="7"/>
        <v>68.3</v>
      </c>
      <c r="M54" s="71">
        <f t="shared" si="7"/>
        <v>0</v>
      </c>
      <c r="N54" s="115">
        <f t="shared" si="7"/>
        <v>1</v>
      </c>
    </row>
    <row r="55" spans="1:14" ht="14.25" customHeight="1" x14ac:dyDescent="0.25">
      <c r="A55" s="13">
        <v>39</v>
      </c>
      <c r="B55" s="92" t="s">
        <v>44</v>
      </c>
      <c r="C55" s="114">
        <f t="shared" si="4"/>
        <v>4.5</v>
      </c>
      <c r="D55" s="71">
        <v>0</v>
      </c>
      <c r="E55" s="71">
        <v>0</v>
      </c>
      <c r="F55" s="115">
        <v>4.5</v>
      </c>
      <c r="G55" s="114">
        <f t="shared" si="8"/>
        <v>0</v>
      </c>
      <c r="H55" s="71"/>
      <c r="I55" s="71"/>
      <c r="J55" s="115"/>
      <c r="K55" s="114">
        <f t="shared" si="9"/>
        <v>4.5</v>
      </c>
      <c r="L55" s="71">
        <f t="shared" si="7"/>
        <v>0</v>
      </c>
      <c r="M55" s="71">
        <f t="shared" si="7"/>
        <v>0</v>
      </c>
      <c r="N55" s="115">
        <f t="shared" si="7"/>
        <v>4.5</v>
      </c>
    </row>
    <row r="56" spans="1:14" ht="30.75" customHeight="1" x14ac:dyDescent="0.25">
      <c r="A56" s="13">
        <v>40</v>
      </c>
      <c r="B56" s="92" t="s">
        <v>45</v>
      </c>
      <c r="C56" s="114">
        <f t="shared" si="4"/>
        <v>300</v>
      </c>
      <c r="D56" s="71">
        <v>0</v>
      </c>
      <c r="E56" s="71">
        <v>300</v>
      </c>
      <c r="F56" s="115">
        <v>0</v>
      </c>
      <c r="G56" s="114">
        <f t="shared" si="8"/>
        <v>0</v>
      </c>
      <c r="H56" s="71"/>
      <c r="I56" s="71"/>
      <c r="J56" s="115"/>
      <c r="K56" s="114">
        <f t="shared" si="9"/>
        <v>300</v>
      </c>
      <c r="L56" s="71">
        <f t="shared" si="7"/>
        <v>0</v>
      </c>
      <c r="M56" s="71">
        <f t="shared" si="7"/>
        <v>300</v>
      </c>
      <c r="N56" s="115">
        <f t="shared" si="7"/>
        <v>0</v>
      </c>
    </row>
    <row r="57" spans="1:14" ht="31.5" x14ac:dyDescent="0.25">
      <c r="A57" s="13">
        <v>41</v>
      </c>
      <c r="B57" s="92" t="s">
        <v>330</v>
      </c>
      <c r="C57" s="114">
        <f t="shared" si="4"/>
        <v>140</v>
      </c>
      <c r="D57" s="71">
        <v>0</v>
      </c>
      <c r="E57" s="71">
        <v>140</v>
      </c>
      <c r="F57" s="115"/>
      <c r="G57" s="114">
        <f t="shared" si="8"/>
        <v>30.6</v>
      </c>
      <c r="H57" s="71"/>
      <c r="I57" s="71">
        <v>24</v>
      </c>
      <c r="J57" s="115">
        <v>6.6</v>
      </c>
      <c r="K57" s="114">
        <f t="shared" si="9"/>
        <v>170.6</v>
      </c>
      <c r="L57" s="71">
        <f t="shared" si="7"/>
        <v>0</v>
      </c>
      <c r="M57" s="71">
        <f t="shared" si="7"/>
        <v>164</v>
      </c>
      <c r="N57" s="115">
        <f t="shared" si="7"/>
        <v>6.6</v>
      </c>
    </row>
    <row r="58" spans="1:14" ht="18.75" customHeight="1" x14ac:dyDescent="0.25">
      <c r="A58" s="13">
        <v>42</v>
      </c>
      <c r="B58" s="92" t="s">
        <v>46</v>
      </c>
      <c r="C58" s="114">
        <f t="shared" si="4"/>
        <v>132</v>
      </c>
      <c r="D58" s="71">
        <v>69</v>
      </c>
      <c r="E58" s="71">
        <v>63</v>
      </c>
      <c r="F58" s="115">
        <v>0</v>
      </c>
      <c r="G58" s="114">
        <f t="shared" si="8"/>
        <v>23.7</v>
      </c>
      <c r="H58" s="71">
        <v>11.7</v>
      </c>
      <c r="I58" s="71">
        <v>12</v>
      </c>
      <c r="J58" s="115"/>
      <c r="K58" s="114">
        <f t="shared" si="9"/>
        <v>155.69999999999999</v>
      </c>
      <c r="L58" s="71">
        <f t="shared" si="7"/>
        <v>80.7</v>
      </c>
      <c r="M58" s="71">
        <f t="shared" si="7"/>
        <v>75</v>
      </c>
      <c r="N58" s="115">
        <f t="shared" si="7"/>
        <v>0</v>
      </c>
    </row>
    <row r="59" spans="1:14" ht="18.75" customHeight="1" x14ac:dyDescent="0.25">
      <c r="A59" s="13">
        <v>43</v>
      </c>
      <c r="B59" s="92" t="s">
        <v>47</v>
      </c>
      <c r="C59" s="114">
        <f t="shared" si="4"/>
        <v>141.30000000000001</v>
      </c>
      <c r="D59" s="71">
        <v>7.9</v>
      </c>
      <c r="E59" s="71">
        <v>130</v>
      </c>
      <c r="F59" s="115">
        <v>3.4</v>
      </c>
      <c r="G59" s="114">
        <f t="shared" si="8"/>
        <v>-15.600000000000001</v>
      </c>
      <c r="H59" s="71">
        <v>10.5</v>
      </c>
      <c r="I59" s="71">
        <v>-27.3</v>
      </c>
      <c r="J59" s="115">
        <v>1.2</v>
      </c>
      <c r="K59" s="114">
        <f t="shared" si="9"/>
        <v>125.69999999999999</v>
      </c>
      <c r="L59" s="71">
        <f t="shared" si="7"/>
        <v>18.399999999999999</v>
      </c>
      <c r="M59" s="71">
        <f t="shared" si="7"/>
        <v>102.7</v>
      </c>
      <c r="N59" s="115">
        <f t="shared" si="7"/>
        <v>4.5999999999999996</v>
      </c>
    </row>
    <row r="60" spans="1:14" ht="33" customHeight="1" x14ac:dyDescent="0.25">
      <c r="A60" s="13">
        <v>44</v>
      </c>
      <c r="B60" s="92" t="s">
        <v>48</v>
      </c>
      <c r="C60" s="114">
        <f t="shared" si="4"/>
        <v>2</v>
      </c>
      <c r="D60" s="71">
        <v>0</v>
      </c>
      <c r="E60" s="71">
        <v>0</v>
      </c>
      <c r="F60" s="115">
        <v>2</v>
      </c>
      <c r="G60" s="114">
        <f t="shared" si="8"/>
        <v>4.2</v>
      </c>
      <c r="H60" s="71"/>
      <c r="I60" s="71"/>
      <c r="J60" s="115">
        <v>4.2</v>
      </c>
      <c r="K60" s="114">
        <f t="shared" si="9"/>
        <v>6.2</v>
      </c>
      <c r="L60" s="71">
        <f t="shared" si="7"/>
        <v>0</v>
      </c>
      <c r="M60" s="71">
        <f t="shared" si="7"/>
        <v>0</v>
      </c>
      <c r="N60" s="115">
        <f t="shared" si="7"/>
        <v>6.2</v>
      </c>
    </row>
    <row r="61" spans="1:14" ht="15" customHeight="1" x14ac:dyDescent="0.25">
      <c r="A61" s="13">
        <v>45</v>
      </c>
      <c r="B61" s="92" t="s">
        <v>49</v>
      </c>
      <c r="C61" s="114">
        <f t="shared" si="4"/>
        <v>0.7</v>
      </c>
      <c r="D61" s="71">
        <v>0</v>
      </c>
      <c r="E61" s="71">
        <v>0</v>
      </c>
      <c r="F61" s="115">
        <v>0.7</v>
      </c>
      <c r="G61" s="114">
        <f t="shared" si="8"/>
        <v>0</v>
      </c>
      <c r="H61" s="71"/>
      <c r="I61" s="71"/>
      <c r="J61" s="115"/>
      <c r="K61" s="114">
        <f t="shared" si="9"/>
        <v>0.7</v>
      </c>
      <c r="L61" s="71">
        <f t="shared" si="7"/>
        <v>0</v>
      </c>
      <c r="M61" s="71">
        <f t="shared" si="7"/>
        <v>0</v>
      </c>
      <c r="N61" s="115">
        <f t="shared" si="7"/>
        <v>0.7</v>
      </c>
    </row>
    <row r="62" spans="1:14" ht="15" customHeight="1" x14ac:dyDescent="0.25">
      <c r="A62" s="13">
        <v>46</v>
      </c>
      <c r="B62" s="92" t="s">
        <v>124</v>
      </c>
      <c r="C62" s="114">
        <f t="shared" si="4"/>
        <v>4.5</v>
      </c>
      <c r="D62" s="71">
        <v>4.5</v>
      </c>
      <c r="E62" s="71">
        <v>0</v>
      </c>
      <c r="F62" s="115">
        <v>0</v>
      </c>
      <c r="G62" s="114">
        <f t="shared" si="8"/>
        <v>0</v>
      </c>
      <c r="H62" s="71"/>
      <c r="I62" s="71"/>
      <c r="J62" s="115"/>
      <c r="K62" s="114">
        <f t="shared" si="9"/>
        <v>4.5</v>
      </c>
      <c r="L62" s="71">
        <f t="shared" si="7"/>
        <v>4.5</v>
      </c>
      <c r="M62" s="71">
        <f t="shared" si="7"/>
        <v>0</v>
      </c>
      <c r="N62" s="115">
        <f t="shared" si="7"/>
        <v>0</v>
      </c>
    </row>
    <row r="63" spans="1:14" ht="29.25" customHeight="1" x14ac:dyDescent="0.25">
      <c r="A63" s="13">
        <v>47</v>
      </c>
      <c r="B63" s="92" t="s">
        <v>125</v>
      </c>
      <c r="C63" s="114">
        <f t="shared" si="4"/>
        <v>9.6</v>
      </c>
      <c r="D63" s="71">
        <v>0</v>
      </c>
      <c r="E63" s="71">
        <v>0</v>
      </c>
      <c r="F63" s="115">
        <v>9.6</v>
      </c>
      <c r="G63" s="114">
        <f t="shared" si="8"/>
        <v>-2.4</v>
      </c>
      <c r="H63" s="71"/>
      <c r="I63" s="71"/>
      <c r="J63" s="115">
        <v>-2.4</v>
      </c>
      <c r="K63" s="114">
        <f t="shared" si="9"/>
        <v>7.1999999999999993</v>
      </c>
      <c r="L63" s="71">
        <f t="shared" si="7"/>
        <v>0</v>
      </c>
      <c r="M63" s="71">
        <f t="shared" si="7"/>
        <v>0</v>
      </c>
      <c r="N63" s="115">
        <f t="shared" si="7"/>
        <v>7.1999999999999993</v>
      </c>
    </row>
    <row r="64" spans="1:14" ht="31.5" customHeight="1" x14ac:dyDescent="0.25">
      <c r="A64" s="13">
        <v>48</v>
      </c>
      <c r="B64" s="92" t="s">
        <v>50</v>
      </c>
      <c r="C64" s="114">
        <f t="shared" si="4"/>
        <v>1.4</v>
      </c>
      <c r="D64" s="71">
        <v>1.4</v>
      </c>
      <c r="E64" s="71">
        <v>0</v>
      </c>
      <c r="F64" s="115">
        <v>0</v>
      </c>
      <c r="G64" s="114">
        <f t="shared" si="8"/>
        <v>0</v>
      </c>
      <c r="H64" s="71"/>
      <c r="I64" s="71"/>
      <c r="J64" s="115"/>
      <c r="K64" s="114">
        <f t="shared" si="9"/>
        <v>1.4</v>
      </c>
      <c r="L64" s="71">
        <f t="shared" si="7"/>
        <v>1.4</v>
      </c>
      <c r="M64" s="71">
        <f t="shared" si="7"/>
        <v>0</v>
      </c>
      <c r="N64" s="115">
        <f t="shared" si="7"/>
        <v>0</v>
      </c>
    </row>
    <row r="65" spans="1:14" ht="18" customHeight="1" x14ac:dyDescent="0.25">
      <c r="A65" s="13">
        <v>49</v>
      </c>
      <c r="B65" s="69" t="s">
        <v>351</v>
      </c>
      <c r="C65" s="114">
        <f t="shared" si="4"/>
        <v>0</v>
      </c>
      <c r="D65" s="71"/>
      <c r="E65" s="71"/>
      <c r="F65" s="115"/>
      <c r="G65" s="114">
        <f t="shared" si="8"/>
        <v>12.899999999999999</v>
      </c>
      <c r="H65" s="71">
        <v>2.2999999999999998</v>
      </c>
      <c r="I65" s="71"/>
      <c r="J65" s="115">
        <v>10.6</v>
      </c>
      <c r="K65" s="114">
        <f t="shared" si="9"/>
        <v>12.899999999999999</v>
      </c>
      <c r="L65" s="71">
        <f t="shared" si="7"/>
        <v>2.2999999999999998</v>
      </c>
      <c r="M65" s="71">
        <f t="shared" si="7"/>
        <v>0</v>
      </c>
      <c r="N65" s="115">
        <f t="shared" si="7"/>
        <v>10.6</v>
      </c>
    </row>
    <row r="66" spans="1:14" ht="15" customHeight="1" x14ac:dyDescent="0.25">
      <c r="A66" s="13">
        <v>50</v>
      </c>
      <c r="B66" s="92" t="s">
        <v>51</v>
      </c>
      <c r="C66" s="114">
        <f t="shared" si="4"/>
        <v>296.10000000000002</v>
      </c>
      <c r="D66" s="71">
        <v>294.10000000000002</v>
      </c>
      <c r="E66" s="71">
        <v>0</v>
      </c>
      <c r="F66" s="115">
        <v>2</v>
      </c>
      <c r="G66" s="114">
        <f t="shared" si="8"/>
        <v>10</v>
      </c>
      <c r="H66" s="71">
        <v>10</v>
      </c>
      <c r="I66" s="71"/>
      <c r="J66" s="115"/>
      <c r="K66" s="114">
        <f t="shared" si="9"/>
        <v>306.10000000000002</v>
      </c>
      <c r="L66" s="71">
        <f t="shared" si="7"/>
        <v>304.10000000000002</v>
      </c>
      <c r="M66" s="71">
        <f t="shared" si="7"/>
        <v>0</v>
      </c>
      <c r="N66" s="115">
        <f t="shared" si="7"/>
        <v>2</v>
      </c>
    </row>
    <row r="67" spans="1:14" ht="17.25" customHeight="1" x14ac:dyDescent="0.25">
      <c r="A67" s="13">
        <v>51</v>
      </c>
      <c r="B67" s="92" t="s">
        <v>52</v>
      </c>
      <c r="C67" s="114">
        <f t="shared" si="4"/>
        <v>221.6</v>
      </c>
      <c r="D67" s="71">
        <v>220</v>
      </c>
      <c r="E67" s="71">
        <v>0</v>
      </c>
      <c r="F67" s="115">
        <v>1.6</v>
      </c>
      <c r="G67" s="114">
        <f t="shared" si="8"/>
        <v>10</v>
      </c>
      <c r="H67" s="71">
        <v>10</v>
      </c>
      <c r="I67" s="71"/>
      <c r="J67" s="115"/>
      <c r="K67" s="114">
        <f t="shared" si="9"/>
        <v>231.6</v>
      </c>
      <c r="L67" s="71">
        <f t="shared" si="7"/>
        <v>230</v>
      </c>
      <c r="M67" s="71">
        <f t="shared" si="7"/>
        <v>0</v>
      </c>
      <c r="N67" s="115">
        <f t="shared" si="7"/>
        <v>1.6</v>
      </c>
    </row>
    <row r="68" spans="1:14" ht="18" customHeight="1" x14ac:dyDescent="0.25">
      <c r="A68" s="13">
        <v>52</v>
      </c>
      <c r="B68" s="92" t="s">
        <v>53</v>
      </c>
      <c r="C68" s="114">
        <f t="shared" si="4"/>
        <v>223</v>
      </c>
      <c r="D68" s="71">
        <v>223</v>
      </c>
      <c r="E68" s="71">
        <v>0</v>
      </c>
      <c r="F68" s="115">
        <v>0</v>
      </c>
      <c r="G68" s="114">
        <f t="shared" si="8"/>
        <v>10.9</v>
      </c>
      <c r="H68" s="71">
        <v>10.9</v>
      </c>
      <c r="I68" s="71"/>
      <c r="J68" s="115"/>
      <c r="K68" s="114">
        <f t="shared" si="9"/>
        <v>233.9</v>
      </c>
      <c r="L68" s="71">
        <f t="shared" si="7"/>
        <v>233.9</v>
      </c>
      <c r="M68" s="71">
        <f t="shared" si="7"/>
        <v>0</v>
      </c>
      <c r="N68" s="115">
        <f t="shared" si="7"/>
        <v>0</v>
      </c>
    </row>
    <row r="69" spans="1:14" ht="17.25" customHeight="1" x14ac:dyDescent="0.25">
      <c r="A69" s="13">
        <v>53</v>
      </c>
      <c r="B69" s="92" t="s">
        <v>54</v>
      </c>
      <c r="C69" s="114">
        <f t="shared" si="4"/>
        <v>335.7</v>
      </c>
      <c r="D69" s="71">
        <v>333.4</v>
      </c>
      <c r="E69" s="71">
        <v>0</v>
      </c>
      <c r="F69" s="115">
        <v>2.2999999999999998</v>
      </c>
      <c r="G69" s="114">
        <f t="shared" si="8"/>
        <v>26</v>
      </c>
      <c r="H69" s="71">
        <v>26</v>
      </c>
      <c r="I69" s="71"/>
      <c r="J69" s="115"/>
      <c r="K69" s="114">
        <f t="shared" si="9"/>
        <v>361.7</v>
      </c>
      <c r="L69" s="71">
        <f t="shared" si="7"/>
        <v>359.4</v>
      </c>
      <c r="M69" s="71">
        <f t="shared" si="7"/>
        <v>0</v>
      </c>
      <c r="N69" s="115">
        <f t="shared" si="7"/>
        <v>2.2999999999999998</v>
      </c>
    </row>
    <row r="70" spans="1:14" s="16" customFormat="1" ht="20.25" customHeight="1" x14ac:dyDescent="0.25">
      <c r="A70" s="13">
        <v>54</v>
      </c>
      <c r="B70" s="92" t="s">
        <v>55</v>
      </c>
      <c r="C70" s="114">
        <f t="shared" si="4"/>
        <v>198.4</v>
      </c>
      <c r="D70" s="71">
        <v>197</v>
      </c>
      <c r="E70" s="71">
        <v>0</v>
      </c>
      <c r="F70" s="115">
        <v>1.4</v>
      </c>
      <c r="G70" s="114">
        <f t="shared" si="8"/>
        <v>0</v>
      </c>
      <c r="H70" s="71"/>
      <c r="I70" s="71"/>
      <c r="J70" s="115"/>
      <c r="K70" s="114">
        <f t="shared" si="9"/>
        <v>198.4</v>
      </c>
      <c r="L70" s="71">
        <f t="shared" si="7"/>
        <v>197</v>
      </c>
      <c r="M70" s="71">
        <f t="shared" si="7"/>
        <v>0</v>
      </c>
      <c r="N70" s="115">
        <f t="shared" si="7"/>
        <v>1.4</v>
      </c>
    </row>
    <row r="71" spans="1:14" ht="19.5" customHeight="1" x14ac:dyDescent="0.25">
      <c r="A71" s="13">
        <v>55</v>
      </c>
      <c r="B71" s="92" t="s">
        <v>56</v>
      </c>
      <c r="C71" s="114">
        <f t="shared" si="4"/>
        <v>192.8</v>
      </c>
      <c r="D71" s="71">
        <v>192.8</v>
      </c>
      <c r="E71" s="71">
        <v>0</v>
      </c>
      <c r="F71" s="115">
        <v>0</v>
      </c>
      <c r="G71" s="114">
        <f t="shared" si="8"/>
        <v>22.2</v>
      </c>
      <c r="H71" s="71">
        <v>22.2</v>
      </c>
      <c r="I71" s="71"/>
      <c r="J71" s="115"/>
      <c r="K71" s="114">
        <f t="shared" si="9"/>
        <v>215</v>
      </c>
      <c r="L71" s="71">
        <f t="shared" si="7"/>
        <v>215</v>
      </c>
      <c r="M71" s="71">
        <f t="shared" si="7"/>
        <v>0</v>
      </c>
      <c r="N71" s="115">
        <f t="shared" si="7"/>
        <v>0</v>
      </c>
    </row>
    <row r="72" spans="1:14" ht="30.75" customHeight="1" x14ac:dyDescent="0.25">
      <c r="A72" s="13">
        <v>56</v>
      </c>
      <c r="B72" s="92" t="s">
        <v>57</v>
      </c>
      <c r="C72" s="114">
        <f t="shared" si="4"/>
        <v>302.3</v>
      </c>
      <c r="D72" s="71">
        <v>302.3</v>
      </c>
      <c r="E72" s="71">
        <v>0</v>
      </c>
      <c r="F72" s="115">
        <v>0</v>
      </c>
      <c r="G72" s="114">
        <f t="shared" si="8"/>
        <v>0</v>
      </c>
      <c r="H72" s="71"/>
      <c r="I72" s="71"/>
      <c r="J72" s="115"/>
      <c r="K72" s="114">
        <f t="shared" si="9"/>
        <v>302.3</v>
      </c>
      <c r="L72" s="71">
        <f t="shared" si="7"/>
        <v>302.3</v>
      </c>
      <c r="M72" s="71">
        <f t="shared" si="7"/>
        <v>0</v>
      </c>
      <c r="N72" s="115">
        <f t="shared" si="7"/>
        <v>0</v>
      </c>
    </row>
    <row r="73" spans="1:14" ht="15" customHeight="1" x14ac:dyDescent="0.25">
      <c r="A73" s="13">
        <v>57</v>
      </c>
      <c r="B73" s="92" t="s">
        <v>58</v>
      </c>
      <c r="C73" s="114">
        <f t="shared" si="4"/>
        <v>235</v>
      </c>
      <c r="D73" s="71">
        <v>235</v>
      </c>
      <c r="E73" s="71">
        <v>0</v>
      </c>
      <c r="F73" s="115">
        <v>0</v>
      </c>
      <c r="G73" s="114">
        <f t="shared" si="8"/>
        <v>0</v>
      </c>
      <c r="H73" s="71"/>
      <c r="I73" s="71"/>
      <c r="J73" s="115"/>
      <c r="K73" s="114">
        <f t="shared" si="9"/>
        <v>235</v>
      </c>
      <c r="L73" s="71">
        <f t="shared" si="7"/>
        <v>235</v>
      </c>
      <c r="M73" s="71">
        <f t="shared" si="7"/>
        <v>0</v>
      </c>
      <c r="N73" s="115">
        <f t="shared" si="7"/>
        <v>0</v>
      </c>
    </row>
    <row r="74" spans="1:14" ht="17.25" customHeight="1" x14ac:dyDescent="0.25">
      <c r="A74" s="13">
        <v>58</v>
      </c>
      <c r="B74" s="92" t="s">
        <v>59</v>
      </c>
      <c r="C74" s="114">
        <f t="shared" si="4"/>
        <v>319.2</v>
      </c>
      <c r="D74" s="71">
        <v>315</v>
      </c>
      <c r="E74" s="71">
        <v>0</v>
      </c>
      <c r="F74" s="115">
        <v>4.2</v>
      </c>
      <c r="G74" s="114">
        <f t="shared" si="8"/>
        <v>0</v>
      </c>
      <c r="H74" s="71"/>
      <c r="I74" s="71"/>
      <c r="J74" s="115"/>
      <c r="K74" s="114">
        <f t="shared" si="9"/>
        <v>319.2</v>
      </c>
      <c r="L74" s="71">
        <f t="shared" si="7"/>
        <v>315</v>
      </c>
      <c r="M74" s="71">
        <f t="shared" si="7"/>
        <v>0</v>
      </c>
      <c r="N74" s="115">
        <f t="shared" si="7"/>
        <v>4.2</v>
      </c>
    </row>
    <row r="75" spans="1:14" ht="18" customHeight="1" x14ac:dyDescent="0.25">
      <c r="A75" s="13">
        <v>59</v>
      </c>
      <c r="B75" s="92" t="s">
        <v>60</v>
      </c>
      <c r="C75" s="114">
        <f t="shared" si="4"/>
        <v>255.1</v>
      </c>
      <c r="D75" s="71">
        <v>253.7</v>
      </c>
      <c r="E75" s="71">
        <v>0</v>
      </c>
      <c r="F75" s="115">
        <v>1.4</v>
      </c>
      <c r="G75" s="114">
        <f t="shared" si="8"/>
        <v>34</v>
      </c>
      <c r="H75" s="71">
        <v>34</v>
      </c>
      <c r="I75" s="71"/>
      <c r="J75" s="115"/>
      <c r="K75" s="114">
        <f t="shared" si="9"/>
        <v>289.09999999999997</v>
      </c>
      <c r="L75" s="71">
        <f t="shared" si="7"/>
        <v>287.7</v>
      </c>
      <c r="M75" s="71">
        <f t="shared" si="7"/>
        <v>0</v>
      </c>
      <c r="N75" s="115">
        <f t="shared" si="7"/>
        <v>1.4</v>
      </c>
    </row>
    <row r="76" spans="1:14" ht="50.25" customHeight="1" x14ac:dyDescent="0.25">
      <c r="A76" s="13">
        <v>60</v>
      </c>
      <c r="B76" s="92" t="s">
        <v>331</v>
      </c>
      <c r="C76" s="114">
        <f t="shared" si="4"/>
        <v>121</v>
      </c>
      <c r="D76" s="71">
        <v>115</v>
      </c>
      <c r="E76" s="71">
        <v>0</v>
      </c>
      <c r="F76" s="115">
        <v>6</v>
      </c>
      <c r="G76" s="114">
        <f t="shared" si="8"/>
        <v>3</v>
      </c>
      <c r="H76" s="71">
        <v>3</v>
      </c>
      <c r="I76" s="71"/>
      <c r="J76" s="115"/>
      <c r="K76" s="114">
        <f t="shared" si="9"/>
        <v>124</v>
      </c>
      <c r="L76" s="71">
        <f t="shared" si="7"/>
        <v>118</v>
      </c>
      <c r="M76" s="71">
        <f t="shared" si="7"/>
        <v>0</v>
      </c>
      <c r="N76" s="115">
        <f t="shared" si="7"/>
        <v>6</v>
      </c>
    </row>
    <row r="77" spans="1:14" ht="18" customHeight="1" x14ac:dyDescent="0.25">
      <c r="A77" s="13">
        <v>61</v>
      </c>
      <c r="B77" s="92" t="s">
        <v>61</v>
      </c>
      <c r="C77" s="114">
        <f t="shared" si="4"/>
        <v>153.79999999999998</v>
      </c>
      <c r="D77" s="71">
        <v>152.6</v>
      </c>
      <c r="E77" s="71">
        <v>0</v>
      </c>
      <c r="F77" s="115">
        <v>1.2</v>
      </c>
      <c r="G77" s="114">
        <f t="shared" si="8"/>
        <v>0</v>
      </c>
      <c r="H77" s="71"/>
      <c r="I77" s="71"/>
      <c r="J77" s="115"/>
      <c r="K77" s="114">
        <f t="shared" si="9"/>
        <v>153.79999999999998</v>
      </c>
      <c r="L77" s="71">
        <f t="shared" si="7"/>
        <v>152.6</v>
      </c>
      <c r="M77" s="71">
        <f t="shared" si="7"/>
        <v>0</v>
      </c>
      <c r="N77" s="115">
        <f t="shared" si="7"/>
        <v>1.2</v>
      </c>
    </row>
    <row r="78" spans="1:14" ht="18.75" customHeight="1" x14ac:dyDescent="0.25">
      <c r="A78" s="13">
        <v>62</v>
      </c>
      <c r="B78" s="92" t="s">
        <v>62</v>
      </c>
      <c r="C78" s="114">
        <f t="shared" si="4"/>
        <v>173.6</v>
      </c>
      <c r="D78" s="71">
        <v>169.6</v>
      </c>
      <c r="E78" s="71">
        <v>0</v>
      </c>
      <c r="F78" s="115">
        <v>4</v>
      </c>
      <c r="G78" s="114">
        <f t="shared" si="8"/>
        <v>0</v>
      </c>
      <c r="H78" s="71"/>
      <c r="I78" s="71"/>
      <c r="J78" s="115"/>
      <c r="K78" s="114">
        <f t="shared" si="9"/>
        <v>173.6</v>
      </c>
      <c r="L78" s="71">
        <f t="shared" si="7"/>
        <v>169.6</v>
      </c>
      <c r="M78" s="71">
        <f t="shared" si="7"/>
        <v>0</v>
      </c>
      <c r="N78" s="115">
        <f t="shared" si="7"/>
        <v>4</v>
      </c>
    </row>
    <row r="79" spans="1:14" ht="15" customHeight="1" x14ac:dyDescent="0.25">
      <c r="A79" s="13">
        <v>63</v>
      </c>
      <c r="B79" s="92" t="s">
        <v>63</v>
      </c>
      <c r="C79" s="114">
        <f t="shared" si="4"/>
        <v>187.6</v>
      </c>
      <c r="D79" s="71">
        <v>187.6</v>
      </c>
      <c r="E79" s="71">
        <v>0</v>
      </c>
      <c r="F79" s="115">
        <v>0</v>
      </c>
      <c r="G79" s="114">
        <f t="shared" si="8"/>
        <v>0</v>
      </c>
      <c r="H79" s="71"/>
      <c r="I79" s="71"/>
      <c r="J79" s="115"/>
      <c r="K79" s="114">
        <f t="shared" si="9"/>
        <v>187.6</v>
      </c>
      <c r="L79" s="71">
        <f t="shared" si="7"/>
        <v>187.6</v>
      </c>
      <c r="M79" s="71">
        <f t="shared" si="7"/>
        <v>0</v>
      </c>
      <c r="N79" s="115">
        <f t="shared" si="7"/>
        <v>0</v>
      </c>
    </row>
    <row r="80" spans="1:14" ht="18.75" customHeight="1" x14ac:dyDescent="0.25">
      <c r="A80" s="13">
        <v>64</v>
      </c>
      <c r="B80" s="92" t="s">
        <v>64</v>
      </c>
      <c r="C80" s="114">
        <f t="shared" si="4"/>
        <v>213.9</v>
      </c>
      <c r="D80" s="71">
        <v>213.9</v>
      </c>
      <c r="E80" s="71">
        <v>0</v>
      </c>
      <c r="F80" s="115">
        <v>0</v>
      </c>
      <c r="G80" s="114">
        <f t="shared" si="8"/>
        <v>38.299999999999997</v>
      </c>
      <c r="H80" s="71">
        <v>38.299999999999997</v>
      </c>
      <c r="I80" s="71"/>
      <c r="J80" s="115"/>
      <c r="K80" s="114">
        <f t="shared" si="9"/>
        <v>252.2</v>
      </c>
      <c r="L80" s="71">
        <f t="shared" si="7"/>
        <v>252.2</v>
      </c>
      <c r="M80" s="71">
        <f t="shared" si="7"/>
        <v>0</v>
      </c>
      <c r="N80" s="115">
        <f t="shared" si="7"/>
        <v>0</v>
      </c>
    </row>
    <row r="81" spans="1:14" ht="18.75" customHeight="1" x14ac:dyDescent="0.25">
      <c r="A81" s="13">
        <v>65</v>
      </c>
      <c r="B81" s="92" t="s">
        <v>65</v>
      </c>
      <c r="C81" s="114">
        <f t="shared" si="4"/>
        <v>256.10000000000002</v>
      </c>
      <c r="D81" s="71">
        <v>256.10000000000002</v>
      </c>
      <c r="E81" s="71">
        <v>0</v>
      </c>
      <c r="F81" s="115">
        <v>0</v>
      </c>
      <c r="G81" s="114">
        <f t="shared" si="8"/>
        <v>4</v>
      </c>
      <c r="H81" s="71">
        <v>4</v>
      </c>
      <c r="I81" s="71"/>
      <c r="J81" s="115"/>
      <c r="K81" s="114">
        <f t="shared" si="9"/>
        <v>260.10000000000002</v>
      </c>
      <c r="L81" s="71">
        <f t="shared" si="7"/>
        <v>260.10000000000002</v>
      </c>
      <c r="M81" s="71">
        <f t="shared" si="7"/>
        <v>0</v>
      </c>
      <c r="N81" s="115">
        <f t="shared" si="7"/>
        <v>0</v>
      </c>
    </row>
    <row r="82" spans="1:14" ht="18.75" customHeight="1" x14ac:dyDescent="0.25">
      <c r="A82" s="13">
        <v>66</v>
      </c>
      <c r="B82" s="92" t="s">
        <v>66</v>
      </c>
      <c r="C82" s="114">
        <f t="shared" si="4"/>
        <v>276.5</v>
      </c>
      <c r="D82" s="71">
        <v>275.3</v>
      </c>
      <c r="E82" s="71">
        <v>0</v>
      </c>
      <c r="F82" s="115">
        <v>1.2</v>
      </c>
      <c r="G82" s="114">
        <f t="shared" si="8"/>
        <v>1.1000000000000001</v>
      </c>
      <c r="H82" s="71"/>
      <c r="I82" s="71"/>
      <c r="J82" s="115">
        <v>1.1000000000000001</v>
      </c>
      <c r="K82" s="114">
        <f t="shared" si="9"/>
        <v>277.60000000000002</v>
      </c>
      <c r="L82" s="71">
        <f t="shared" si="7"/>
        <v>275.3</v>
      </c>
      <c r="M82" s="71">
        <f t="shared" si="7"/>
        <v>0</v>
      </c>
      <c r="N82" s="115">
        <f t="shared" si="7"/>
        <v>2.2999999999999998</v>
      </c>
    </row>
    <row r="83" spans="1:14" ht="17.25" customHeight="1" x14ac:dyDescent="0.25">
      <c r="A83" s="13">
        <v>67</v>
      </c>
      <c r="B83" s="92" t="s">
        <v>67</v>
      </c>
      <c r="C83" s="114">
        <f t="shared" si="4"/>
        <v>140</v>
      </c>
      <c r="D83" s="71">
        <v>140</v>
      </c>
      <c r="E83" s="71">
        <v>0</v>
      </c>
      <c r="F83" s="115">
        <v>0</v>
      </c>
      <c r="G83" s="114">
        <f t="shared" si="8"/>
        <v>21</v>
      </c>
      <c r="H83" s="71">
        <v>20</v>
      </c>
      <c r="I83" s="71"/>
      <c r="J83" s="115">
        <v>1</v>
      </c>
      <c r="K83" s="114">
        <f t="shared" si="9"/>
        <v>161</v>
      </c>
      <c r="L83" s="71">
        <f t="shared" si="7"/>
        <v>160</v>
      </c>
      <c r="M83" s="71">
        <f t="shared" si="7"/>
        <v>0</v>
      </c>
      <c r="N83" s="115">
        <f t="shared" si="7"/>
        <v>1</v>
      </c>
    </row>
    <row r="84" spans="1:14" ht="18.75" customHeight="1" x14ac:dyDescent="0.25">
      <c r="A84" s="13">
        <v>68</v>
      </c>
      <c r="B84" s="92" t="s">
        <v>68</v>
      </c>
      <c r="C84" s="114">
        <f t="shared" si="4"/>
        <v>286.5</v>
      </c>
      <c r="D84" s="71">
        <v>285</v>
      </c>
      <c r="E84" s="71">
        <v>0</v>
      </c>
      <c r="F84" s="115">
        <v>1.5</v>
      </c>
      <c r="G84" s="114">
        <f t="shared" si="8"/>
        <v>23.3</v>
      </c>
      <c r="H84" s="71">
        <v>23.3</v>
      </c>
      <c r="I84" s="71"/>
      <c r="J84" s="115"/>
      <c r="K84" s="114">
        <f t="shared" si="9"/>
        <v>309.8</v>
      </c>
      <c r="L84" s="71">
        <f t="shared" si="7"/>
        <v>308.3</v>
      </c>
      <c r="M84" s="71">
        <f t="shared" si="7"/>
        <v>0</v>
      </c>
      <c r="N84" s="115">
        <f t="shared" si="7"/>
        <v>1.5</v>
      </c>
    </row>
    <row r="85" spans="1:14" x14ac:dyDescent="0.25">
      <c r="A85" s="13">
        <v>69</v>
      </c>
      <c r="B85" s="92" t="s">
        <v>69</v>
      </c>
      <c r="C85" s="114">
        <f t="shared" si="4"/>
        <v>180.2</v>
      </c>
      <c r="D85" s="71">
        <v>180.2</v>
      </c>
      <c r="E85" s="71">
        <v>0</v>
      </c>
      <c r="F85" s="115">
        <v>0</v>
      </c>
      <c r="G85" s="114">
        <f t="shared" si="8"/>
        <v>0</v>
      </c>
      <c r="H85" s="71"/>
      <c r="I85" s="71"/>
      <c r="J85" s="115"/>
      <c r="K85" s="114">
        <f t="shared" si="9"/>
        <v>180.2</v>
      </c>
      <c r="L85" s="71">
        <f t="shared" si="7"/>
        <v>180.2</v>
      </c>
      <c r="M85" s="71">
        <f t="shared" si="7"/>
        <v>0</v>
      </c>
      <c r="N85" s="115">
        <f t="shared" si="7"/>
        <v>0</v>
      </c>
    </row>
    <row r="86" spans="1:14" ht="16.5" customHeight="1" x14ac:dyDescent="0.25">
      <c r="A86" s="13">
        <v>70</v>
      </c>
      <c r="B86" s="92" t="s">
        <v>126</v>
      </c>
      <c r="C86" s="114">
        <f t="shared" si="4"/>
        <v>117.7</v>
      </c>
      <c r="D86" s="71">
        <v>117.7</v>
      </c>
      <c r="E86" s="71">
        <v>0</v>
      </c>
      <c r="F86" s="115">
        <v>0</v>
      </c>
      <c r="G86" s="114">
        <f t="shared" si="8"/>
        <v>0</v>
      </c>
      <c r="H86" s="71"/>
      <c r="I86" s="71"/>
      <c r="J86" s="115"/>
      <c r="K86" s="114">
        <f t="shared" si="9"/>
        <v>117.7</v>
      </c>
      <c r="L86" s="71">
        <f t="shared" si="7"/>
        <v>117.7</v>
      </c>
      <c r="M86" s="71">
        <f t="shared" si="7"/>
        <v>0</v>
      </c>
      <c r="N86" s="115">
        <f t="shared" si="7"/>
        <v>0</v>
      </c>
    </row>
    <row r="87" spans="1:14" ht="17.25" customHeight="1" x14ac:dyDescent="0.25">
      <c r="A87" s="13">
        <v>71</v>
      </c>
      <c r="B87" s="92" t="s">
        <v>70</v>
      </c>
      <c r="C87" s="114">
        <f t="shared" si="4"/>
        <v>243.2</v>
      </c>
      <c r="D87" s="71">
        <v>241.6</v>
      </c>
      <c r="E87" s="71">
        <v>0</v>
      </c>
      <c r="F87" s="115">
        <v>1.6</v>
      </c>
      <c r="G87" s="114">
        <f t="shared" si="8"/>
        <v>7</v>
      </c>
      <c r="H87" s="71">
        <v>7</v>
      </c>
      <c r="I87" s="71"/>
      <c r="J87" s="115"/>
      <c r="K87" s="114">
        <f t="shared" si="9"/>
        <v>250.2</v>
      </c>
      <c r="L87" s="71">
        <f t="shared" ref="L87:N127" si="10">D87+H87</f>
        <v>248.6</v>
      </c>
      <c r="M87" s="71">
        <f t="shared" si="10"/>
        <v>0</v>
      </c>
      <c r="N87" s="115">
        <f t="shared" si="10"/>
        <v>1.6</v>
      </c>
    </row>
    <row r="88" spans="1:14" ht="15.75" customHeight="1" x14ac:dyDescent="0.25">
      <c r="A88" s="13">
        <v>72</v>
      </c>
      <c r="B88" s="92" t="s">
        <v>71</v>
      </c>
      <c r="C88" s="114">
        <f t="shared" si="4"/>
        <v>259.5</v>
      </c>
      <c r="D88" s="71">
        <v>256</v>
      </c>
      <c r="E88" s="71">
        <v>0</v>
      </c>
      <c r="F88" s="115">
        <v>3.5</v>
      </c>
      <c r="G88" s="114">
        <f t="shared" si="8"/>
        <v>40.200000000000003</v>
      </c>
      <c r="H88" s="71">
        <v>40.200000000000003</v>
      </c>
      <c r="I88" s="71"/>
      <c r="J88" s="115"/>
      <c r="K88" s="114">
        <f t="shared" si="9"/>
        <v>299.7</v>
      </c>
      <c r="L88" s="71">
        <f t="shared" si="10"/>
        <v>296.2</v>
      </c>
      <c r="M88" s="71">
        <f t="shared" si="10"/>
        <v>0</v>
      </c>
      <c r="N88" s="115">
        <f t="shared" si="10"/>
        <v>3.5</v>
      </c>
    </row>
    <row r="89" spans="1:14" ht="18" customHeight="1" x14ac:dyDescent="0.25">
      <c r="A89" s="13">
        <v>73</v>
      </c>
      <c r="B89" s="92" t="s">
        <v>72</v>
      </c>
      <c r="C89" s="114">
        <f t="shared" si="4"/>
        <v>253</v>
      </c>
      <c r="D89" s="71">
        <v>253</v>
      </c>
      <c r="E89" s="71">
        <v>0</v>
      </c>
      <c r="F89" s="115">
        <v>0</v>
      </c>
      <c r="G89" s="114">
        <f t="shared" si="8"/>
        <v>3.6</v>
      </c>
      <c r="H89" s="71"/>
      <c r="I89" s="71"/>
      <c r="J89" s="115">
        <v>3.6</v>
      </c>
      <c r="K89" s="114">
        <f t="shared" si="9"/>
        <v>256.60000000000002</v>
      </c>
      <c r="L89" s="71">
        <f t="shared" si="10"/>
        <v>253</v>
      </c>
      <c r="M89" s="71">
        <f t="shared" si="10"/>
        <v>0</v>
      </c>
      <c r="N89" s="115">
        <f t="shared" si="10"/>
        <v>3.6</v>
      </c>
    </row>
    <row r="90" spans="1:14" ht="16.5" customHeight="1" x14ac:dyDescent="0.25">
      <c r="A90" s="13">
        <v>74</v>
      </c>
      <c r="B90" s="92" t="s">
        <v>73</v>
      </c>
      <c r="C90" s="114">
        <f t="shared" ref="C90:C127" si="11">+D90+E90+F90</f>
        <v>111.5</v>
      </c>
      <c r="D90" s="71">
        <v>107.3</v>
      </c>
      <c r="E90" s="71">
        <v>0</v>
      </c>
      <c r="F90" s="115">
        <v>4.2</v>
      </c>
      <c r="G90" s="114">
        <f t="shared" si="8"/>
        <v>0</v>
      </c>
      <c r="H90" s="71"/>
      <c r="I90" s="71"/>
      <c r="J90" s="115"/>
      <c r="K90" s="114">
        <f t="shared" si="9"/>
        <v>111.5</v>
      </c>
      <c r="L90" s="71">
        <f t="shared" si="10"/>
        <v>107.3</v>
      </c>
      <c r="M90" s="71">
        <f t="shared" si="10"/>
        <v>0</v>
      </c>
      <c r="N90" s="115">
        <f t="shared" si="10"/>
        <v>4.2</v>
      </c>
    </row>
    <row r="91" spans="1:14" ht="16.5" customHeight="1" x14ac:dyDescent="0.25">
      <c r="A91" s="13">
        <v>75</v>
      </c>
      <c r="B91" s="92" t="s">
        <v>74</v>
      </c>
      <c r="C91" s="114">
        <f t="shared" si="11"/>
        <v>234.6</v>
      </c>
      <c r="D91" s="71">
        <v>233</v>
      </c>
      <c r="E91" s="71">
        <v>0</v>
      </c>
      <c r="F91" s="115">
        <v>1.6</v>
      </c>
      <c r="G91" s="114">
        <f t="shared" si="8"/>
        <v>72.2</v>
      </c>
      <c r="H91" s="71">
        <v>72.2</v>
      </c>
      <c r="I91" s="71"/>
      <c r="J91" s="115"/>
      <c r="K91" s="114">
        <f t="shared" si="9"/>
        <v>306.8</v>
      </c>
      <c r="L91" s="71">
        <f t="shared" si="10"/>
        <v>305.2</v>
      </c>
      <c r="M91" s="71">
        <f t="shared" si="10"/>
        <v>0</v>
      </c>
      <c r="N91" s="115">
        <f t="shared" si="10"/>
        <v>1.6</v>
      </c>
    </row>
    <row r="92" spans="1:14" ht="19.5" customHeight="1" x14ac:dyDescent="0.25">
      <c r="A92" s="13">
        <v>76</v>
      </c>
      <c r="B92" s="93" t="s">
        <v>75</v>
      </c>
      <c r="C92" s="114">
        <f t="shared" si="11"/>
        <v>160</v>
      </c>
      <c r="D92" s="71">
        <v>160</v>
      </c>
      <c r="E92" s="71">
        <v>0</v>
      </c>
      <c r="F92" s="115">
        <v>0</v>
      </c>
      <c r="G92" s="114">
        <f t="shared" si="8"/>
        <v>0</v>
      </c>
      <c r="H92" s="71"/>
      <c r="I92" s="71"/>
      <c r="J92" s="115"/>
      <c r="K92" s="114">
        <f t="shared" si="9"/>
        <v>160</v>
      </c>
      <c r="L92" s="71">
        <f t="shared" si="10"/>
        <v>160</v>
      </c>
      <c r="M92" s="71">
        <f t="shared" si="10"/>
        <v>0</v>
      </c>
      <c r="N92" s="115">
        <f t="shared" si="10"/>
        <v>0</v>
      </c>
    </row>
    <row r="93" spans="1:14" ht="15" customHeight="1" x14ac:dyDescent="0.25">
      <c r="A93" s="13">
        <v>77</v>
      </c>
      <c r="B93" s="92" t="s">
        <v>76</v>
      </c>
      <c r="C93" s="114">
        <f t="shared" si="11"/>
        <v>165.8</v>
      </c>
      <c r="D93" s="71">
        <v>165.8</v>
      </c>
      <c r="E93" s="71">
        <v>0</v>
      </c>
      <c r="F93" s="115">
        <v>0</v>
      </c>
      <c r="G93" s="114">
        <f t="shared" si="8"/>
        <v>0</v>
      </c>
      <c r="H93" s="71"/>
      <c r="I93" s="71"/>
      <c r="J93" s="115"/>
      <c r="K93" s="114">
        <f t="shared" si="9"/>
        <v>165.8</v>
      </c>
      <c r="L93" s="71">
        <f t="shared" si="10"/>
        <v>165.8</v>
      </c>
      <c r="M93" s="71">
        <f t="shared" si="10"/>
        <v>0</v>
      </c>
      <c r="N93" s="115">
        <f t="shared" si="10"/>
        <v>0</v>
      </c>
    </row>
    <row r="94" spans="1:14" ht="15" customHeight="1" x14ac:dyDescent="0.25">
      <c r="A94" s="13">
        <v>78</v>
      </c>
      <c r="B94" s="92" t="s">
        <v>77</v>
      </c>
      <c r="C94" s="114">
        <f t="shared" si="11"/>
        <v>162.1</v>
      </c>
      <c r="D94" s="71">
        <v>162.1</v>
      </c>
      <c r="E94" s="71">
        <v>0</v>
      </c>
      <c r="F94" s="115">
        <v>0</v>
      </c>
      <c r="G94" s="114">
        <f t="shared" si="8"/>
        <v>0</v>
      </c>
      <c r="H94" s="71"/>
      <c r="I94" s="71"/>
      <c r="J94" s="115"/>
      <c r="K94" s="114">
        <f t="shared" si="9"/>
        <v>162.1</v>
      </c>
      <c r="L94" s="71">
        <f t="shared" si="10"/>
        <v>162.1</v>
      </c>
      <c r="M94" s="71">
        <f t="shared" si="10"/>
        <v>0</v>
      </c>
      <c r="N94" s="115">
        <f t="shared" si="10"/>
        <v>0</v>
      </c>
    </row>
    <row r="95" spans="1:14" ht="19.5" customHeight="1" x14ac:dyDescent="0.25">
      <c r="A95" s="13">
        <v>79</v>
      </c>
      <c r="B95" s="92" t="s">
        <v>78</v>
      </c>
      <c r="C95" s="114">
        <f t="shared" si="11"/>
        <v>253.1</v>
      </c>
      <c r="D95" s="71">
        <v>249.5</v>
      </c>
      <c r="E95" s="71">
        <v>0</v>
      </c>
      <c r="F95" s="115">
        <v>3.6</v>
      </c>
      <c r="G95" s="114">
        <f t="shared" si="8"/>
        <v>23.2</v>
      </c>
      <c r="H95" s="71">
        <v>23.2</v>
      </c>
      <c r="I95" s="71"/>
      <c r="J95" s="115"/>
      <c r="K95" s="114">
        <f t="shared" si="9"/>
        <v>276.3</v>
      </c>
      <c r="L95" s="71">
        <f t="shared" si="10"/>
        <v>272.7</v>
      </c>
      <c r="M95" s="71">
        <f t="shared" si="10"/>
        <v>0</v>
      </c>
      <c r="N95" s="115">
        <f t="shared" si="10"/>
        <v>3.6</v>
      </c>
    </row>
    <row r="96" spans="1:14" ht="18.75" customHeight="1" x14ac:dyDescent="0.25">
      <c r="A96" s="13">
        <v>80</v>
      </c>
      <c r="B96" s="92" t="s">
        <v>79</v>
      </c>
      <c r="C96" s="114">
        <f t="shared" si="11"/>
        <v>179.4</v>
      </c>
      <c r="D96" s="71">
        <v>176.4</v>
      </c>
      <c r="E96" s="71">
        <v>0</v>
      </c>
      <c r="F96" s="115">
        <v>3</v>
      </c>
      <c r="G96" s="114">
        <f t="shared" si="8"/>
        <v>0</v>
      </c>
      <c r="H96" s="71"/>
      <c r="I96" s="71"/>
      <c r="J96" s="115"/>
      <c r="K96" s="114">
        <f t="shared" si="9"/>
        <v>179.4</v>
      </c>
      <c r="L96" s="71">
        <f t="shared" si="10"/>
        <v>176.4</v>
      </c>
      <c r="M96" s="71">
        <f t="shared" si="10"/>
        <v>0</v>
      </c>
      <c r="N96" s="115">
        <f t="shared" si="10"/>
        <v>3</v>
      </c>
    </row>
    <row r="97" spans="1:14" ht="15" customHeight="1" x14ac:dyDescent="0.25">
      <c r="A97" s="13">
        <v>81</v>
      </c>
      <c r="B97" s="92" t="s">
        <v>80</v>
      </c>
      <c r="C97" s="114">
        <f t="shared" si="11"/>
        <v>280.3</v>
      </c>
      <c r="D97" s="71">
        <v>278.5</v>
      </c>
      <c r="E97" s="71">
        <v>0</v>
      </c>
      <c r="F97" s="115">
        <v>1.8</v>
      </c>
      <c r="G97" s="114">
        <f t="shared" si="8"/>
        <v>17.100000000000001</v>
      </c>
      <c r="H97" s="71">
        <v>17.100000000000001</v>
      </c>
      <c r="I97" s="71"/>
      <c r="J97" s="115"/>
      <c r="K97" s="114">
        <f t="shared" si="9"/>
        <v>297.40000000000003</v>
      </c>
      <c r="L97" s="71">
        <f t="shared" si="10"/>
        <v>295.60000000000002</v>
      </c>
      <c r="M97" s="71">
        <f t="shared" si="10"/>
        <v>0</v>
      </c>
      <c r="N97" s="115">
        <f t="shared" si="10"/>
        <v>1.8</v>
      </c>
    </row>
    <row r="98" spans="1:14" ht="15" customHeight="1" x14ac:dyDescent="0.25">
      <c r="A98" s="13">
        <v>82</v>
      </c>
      <c r="B98" s="92" t="s">
        <v>81</v>
      </c>
      <c r="C98" s="114">
        <f t="shared" si="11"/>
        <v>241.79999999999998</v>
      </c>
      <c r="D98" s="71">
        <v>240.7</v>
      </c>
      <c r="E98" s="71">
        <v>0</v>
      </c>
      <c r="F98" s="115">
        <v>1.1000000000000001</v>
      </c>
      <c r="G98" s="114">
        <f t="shared" si="8"/>
        <v>54.3</v>
      </c>
      <c r="H98" s="71">
        <v>54.3</v>
      </c>
      <c r="I98" s="71"/>
      <c r="J98" s="115"/>
      <c r="K98" s="114">
        <f t="shared" si="9"/>
        <v>296.10000000000002</v>
      </c>
      <c r="L98" s="71">
        <f t="shared" si="10"/>
        <v>295</v>
      </c>
      <c r="M98" s="71">
        <f t="shared" si="10"/>
        <v>0</v>
      </c>
      <c r="N98" s="115">
        <f t="shared" si="10"/>
        <v>1.1000000000000001</v>
      </c>
    </row>
    <row r="99" spans="1:14" ht="18" customHeight="1" x14ac:dyDescent="0.25">
      <c r="A99" s="13">
        <v>83</v>
      </c>
      <c r="B99" s="92" t="s">
        <v>82</v>
      </c>
      <c r="C99" s="114">
        <f t="shared" si="11"/>
        <v>272.5</v>
      </c>
      <c r="D99" s="71">
        <v>270</v>
      </c>
      <c r="E99" s="71">
        <v>0</v>
      </c>
      <c r="F99" s="115">
        <v>2.5</v>
      </c>
      <c r="G99" s="114">
        <f t="shared" si="8"/>
        <v>0</v>
      </c>
      <c r="H99" s="71"/>
      <c r="I99" s="71"/>
      <c r="J99" s="115"/>
      <c r="K99" s="114">
        <f t="shared" si="9"/>
        <v>272.5</v>
      </c>
      <c r="L99" s="71">
        <f t="shared" si="10"/>
        <v>270</v>
      </c>
      <c r="M99" s="71">
        <f t="shared" si="10"/>
        <v>0</v>
      </c>
      <c r="N99" s="115">
        <f t="shared" si="10"/>
        <v>2.5</v>
      </c>
    </row>
    <row r="100" spans="1:14" ht="16.5" customHeight="1" x14ac:dyDescent="0.25">
      <c r="A100" s="13">
        <v>84</v>
      </c>
      <c r="B100" s="92" t="s">
        <v>83</v>
      </c>
      <c r="C100" s="114">
        <f t="shared" si="11"/>
        <v>217</v>
      </c>
      <c r="D100" s="71">
        <v>216</v>
      </c>
      <c r="E100" s="71">
        <v>0</v>
      </c>
      <c r="F100" s="115">
        <v>1</v>
      </c>
      <c r="G100" s="114">
        <f t="shared" si="8"/>
        <v>0</v>
      </c>
      <c r="H100" s="71"/>
      <c r="I100" s="71"/>
      <c r="J100" s="115"/>
      <c r="K100" s="114">
        <f t="shared" si="9"/>
        <v>217</v>
      </c>
      <c r="L100" s="71">
        <f t="shared" si="10"/>
        <v>216</v>
      </c>
      <c r="M100" s="71">
        <f t="shared" si="10"/>
        <v>0</v>
      </c>
      <c r="N100" s="115">
        <f t="shared" si="10"/>
        <v>1</v>
      </c>
    </row>
    <row r="101" spans="1:14" ht="15" customHeight="1" x14ac:dyDescent="0.25">
      <c r="A101" s="13">
        <v>85</v>
      </c>
      <c r="B101" s="92" t="s">
        <v>84</v>
      </c>
      <c r="C101" s="114">
        <f t="shared" si="11"/>
        <v>162.30000000000001</v>
      </c>
      <c r="D101" s="71">
        <v>162.30000000000001</v>
      </c>
      <c r="E101" s="71">
        <v>0</v>
      </c>
      <c r="F101" s="115">
        <v>0</v>
      </c>
      <c r="G101" s="114">
        <f t="shared" si="8"/>
        <v>0</v>
      </c>
      <c r="H101" s="71"/>
      <c r="I101" s="71"/>
      <c r="J101" s="115"/>
      <c r="K101" s="114">
        <f t="shared" si="9"/>
        <v>162.30000000000001</v>
      </c>
      <c r="L101" s="71">
        <f t="shared" si="10"/>
        <v>162.30000000000001</v>
      </c>
      <c r="M101" s="71">
        <f t="shared" si="10"/>
        <v>0</v>
      </c>
      <c r="N101" s="115">
        <f t="shared" si="10"/>
        <v>0</v>
      </c>
    </row>
    <row r="102" spans="1:14" ht="15" customHeight="1" x14ac:dyDescent="0.25">
      <c r="A102" s="13">
        <v>86</v>
      </c>
      <c r="B102" s="92" t="s">
        <v>85</v>
      </c>
      <c r="C102" s="114">
        <f t="shared" si="11"/>
        <v>197.9</v>
      </c>
      <c r="D102" s="71">
        <v>197.9</v>
      </c>
      <c r="E102" s="71">
        <v>0</v>
      </c>
      <c r="F102" s="115">
        <v>0</v>
      </c>
      <c r="G102" s="114">
        <f t="shared" si="8"/>
        <v>27</v>
      </c>
      <c r="H102" s="71">
        <v>27</v>
      </c>
      <c r="I102" s="71"/>
      <c r="J102" s="115"/>
      <c r="K102" s="114">
        <f t="shared" si="9"/>
        <v>224.9</v>
      </c>
      <c r="L102" s="71">
        <f t="shared" si="10"/>
        <v>224.9</v>
      </c>
      <c r="M102" s="71">
        <f t="shared" si="10"/>
        <v>0</v>
      </c>
      <c r="N102" s="115">
        <f t="shared" si="10"/>
        <v>0</v>
      </c>
    </row>
    <row r="103" spans="1:14" ht="18" customHeight="1" x14ac:dyDescent="0.25">
      <c r="A103" s="13">
        <v>87</v>
      </c>
      <c r="B103" s="92" t="s">
        <v>86</v>
      </c>
      <c r="C103" s="114">
        <f t="shared" si="11"/>
        <v>247.2</v>
      </c>
      <c r="D103" s="71">
        <v>247.2</v>
      </c>
      <c r="E103" s="71">
        <v>0</v>
      </c>
      <c r="F103" s="115">
        <v>0</v>
      </c>
      <c r="G103" s="114">
        <f t="shared" si="8"/>
        <v>11</v>
      </c>
      <c r="H103" s="71">
        <v>11</v>
      </c>
      <c r="I103" s="71"/>
      <c r="J103" s="115"/>
      <c r="K103" s="114">
        <f t="shared" si="9"/>
        <v>258.2</v>
      </c>
      <c r="L103" s="71">
        <f t="shared" si="10"/>
        <v>258.2</v>
      </c>
      <c r="M103" s="71">
        <f t="shared" si="10"/>
        <v>0</v>
      </c>
      <c r="N103" s="115">
        <f t="shared" si="10"/>
        <v>0</v>
      </c>
    </row>
    <row r="104" spans="1:14" ht="18.75" customHeight="1" x14ac:dyDescent="0.25">
      <c r="A104" s="13">
        <v>88</v>
      </c>
      <c r="B104" s="92" t="s">
        <v>87</v>
      </c>
      <c r="C104" s="114">
        <f t="shared" si="11"/>
        <v>284.10000000000002</v>
      </c>
      <c r="D104" s="71">
        <v>282</v>
      </c>
      <c r="E104" s="71">
        <v>0</v>
      </c>
      <c r="F104" s="115">
        <v>2.1</v>
      </c>
      <c r="G104" s="114">
        <f t="shared" si="8"/>
        <v>30</v>
      </c>
      <c r="H104" s="71">
        <v>30</v>
      </c>
      <c r="I104" s="71"/>
      <c r="J104" s="115"/>
      <c r="K104" s="114">
        <f t="shared" si="9"/>
        <v>314.10000000000002</v>
      </c>
      <c r="L104" s="71">
        <f t="shared" si="10"/>
        <v>312</v>
      </c>
      <c r="M104" s="71">
        <f t="shared" si="10"/>
        <v>0</v>
      </c>
      <c r="N104" s="115">
        <f t="shared" si="10"/>
        <v>2.1</v>
      </c>
    </row>
    <row r="105" spans="1:14" ht="15" customHeight="1" x14ac:dyDescent="0.25">
      <c r="A105" s="13">
        <v>89</v>
      </c>
      <c r="B105" s="92" t="s">
        <v>88</v>
      </c>
      <c r="C105" s="114">
        <f t="shared" si="11"/>
        <v>290.3</v>
      </c>
      <c r="D105" s="71">
        <v>288</v>
      </c>
      <c r="E105" s="71">
        <v>0</v>
      </c>
      <c r="F105" s="115">
        <v>2.2999999999999998</v>
      </c>
      <c r="G105" s="114">
        <f t="shared" si="8"/>
        <v>0</v>
      </c>
      <c r="H105" s="71"/>
      <c r="I105" s="71"/>
      <c r="J105" s="115"/>
      <c r="K105" s="114">
        <f t="shared" si="9"/>
        <v>290.3</v>
      </c>
      <c r="L105" s="71">
        <f t="shared" si="10"/>
        <v>288</v>
      </c>
      <c r="M105" s="71">
        <f t="shared" si="10"/>
        <v>0</v>
      </c>
      <c r="N105" s="115">
        <f t="shared" si="10"/>
        <v>2.2999999999999998</v>
      </c>
    </row>
    <row r="106" spans="1:14" ht="18" customHeight="1" x14ac:dyDescent="0.25">
      <c r="A106" s="13">
        <v>90</v>
      </c>
      <c r="B106" s="92" t="s">
        <v>89</v>
      </c>
      <c r="C106" s="114">
        <f t="shared" si="11"/>
        <v>252.20000000000002</v>
      </c>
      <c r="D106" s="71">
        <v>250.9</v>
      </c>
      <c r="E106" s="71">
        <v>0</v>
      </c>
      <c r="F106" s="115">
        <v>1.3</v>
      </c>
      <c r="G106" s="114">
        <f t="shared" si="8"/>
        <v>0</v>
      </c>
      <c r="H106" s="71"/>
      <c r="I106" s="71"/>
      <c r="J106" s="115"/>
      <c r="K106" s="114">
        <f t="shared" si="9"/>
        <v>252.20000000000002</v>
      </c>
      <c r="L106" s="71">
        <f t="shared" si="10"/>
        <v>250.9</v>
      </c>
      <c r="M106" s="71">
        <f t="shared" si="10"/>
        <v>0</v>
      </c>
      <c r="N106" s="115">
        <f t="shared" si="10"/>
        <v>1.3</v>
      </c>
    </row>
    <row r="107" spans="1:14" ht="15" customHeight="1" x14ac:dyDescent="0.25">
      <c r="A107" s="13">
        <v>91</v>
      </c>
      <c r="B107" s="92" t="s">
        <v>90</v>
      </c>
      <c r="C107" s="114">
        <f t="shared" si="11"/>
        <v>176.7</v>
      </c>
      <c r="D107" s="71">
        <v>176.7</v>
      </c>
      <c r="E107" s="71">
        <v>0</v>
      </c>
      <c r="F107" s="115">
        <v>0</v>
      </c>
      <c r="G107" s="114">
        <f t="shared" si="8"/>
        <v>16</v>
      </c>
      <c r="H107" s="71">
        <v>16</v>
      </c>
      <c r="I107" s="71"/>
      <c r="J107" s="115"/>
      <c r="K107" s="114">
        <f t="shared" si="9"/>
        <v>192.7</v>
      </c>
      <c r="L107" s="71">
        <f t="shared" si="10"/>
        <v>192.7</v>
      </c>
      <c r="M107" s="71">
        <f t="shared" si="10"/>
        <v>0</v>
      </c>
      <c r="N107" s="115">
        <f t="shared" si="10"/>
        <v>0</v>
      </c>
    </row>
    <row r="108" spans="1:14" ht="18.75" customHeight="1" x14ac:dyDescent="0.25">
      <c r="A108" s="13">
        <v>92</v>
      </c>
      <c r="B108" s="92" t="s">
        <v>91</v>
      </c>
      <c r="C108" s="114">
        <f t="shared" si="11"/>
        <v>180</v>
      </c>
      <c r="D108" s="71">
        <v>180</v>
      </c>
      <c r="E108" s="71">
        <v>0</v>
      </c>
      <c r="F108" s="115">
        <v>0</v>
      </c>
      <c r="G108" s="114">
        <f t="shared" ref="G108:G121" si="12">+H108+I108+J108</f>
        <v>0</v>
      </c>
      <c r="H108" s="71"/>
      <c r="I108" s="71"/>
      <c r="J108" s="115"/>
      <c r="K108" s="114">
        <f t="shared" ref="K108:K121" si="13">+L108+M108+N108</f>
        <v>180</v>
      </c>
      <c r="L108" s="71">
        <f t="shared" si="10"/>
        <v>180</v>
      </c>
      <c r="M108" s="71">
        <f t="shared" si="10"/>
        <v>0</v>
      </c>
      <c r="N108" s="115">
        <f t="shared" si="10"/>
        <v>0</v>
      </c>
    </row>
    <row r="109" spans="1:14" s="16" customFormat="1" ht="15" customHeight="1" x14ac:dyDescent="0.25">
      <c r="A109" s="13">
        <v>93</v>
      </c>
      <c r="B109" s="92" t="s">
        <v>92</v>
      </c>
      <c r="C109" s="114">
        <f t="shared" si="11"/>
        <v>323.2</v>
      </c>
      <c r="D109" s="71">
        <v>322.2</v>
      </c>
      <c r="E109" s="71">
        <v>0</v>
      </c>
      <c r="F109" s="115">
        <v>1</v>
      </c>
      <c r="G109" s="114">
        <f t="shared" si="12"/>
        <v>43.7</v>
      </c>
      <c r="H109" s="71">
        <v>43.7</v>
      </c>
      <c r="I109" s="71"/>
      <c r="J109" s="115"/>
      <c r="K109" s="114">
        <f t="shared" si="13"/>
        <v>366.9</v>
      </c>
      <c r="L109" s="71">
        <f t="shared" si="10"/>
        <v>365.9</v>
      </c>
      <c r="M109" s="71">
        <f t="shared" si="10"/>
        <v>0</v>
      </c>
      <c r="N109" s="115">
        <f t="shared" si="10"/>
        <v>1</v>
      </c>
    </row>
    <row r="110" spans="1:14" ht="15" customHeight="1" x14ac:dyDescent="0.25">
      <c r="A110" s="13">
        <v>94</v>
      </c>
      <c r="B110" s="92" t="s">
        <v>93</v>
      </c>
      <c r="C110" s="114">
        <f t="shared" si="11"/>
        <v>167.6</v>
      </c>
      <c r="D110" s="71">
        <v>165.5</v>
      </c>
      <c r="E110" s="71">
        <v>0</v>
      </c>
      <c r="F110" s="115">
        <v>2.1</v>
      </c>
      <c r="G110" s="114">
        <f t="shared" si="12"/>
        <v>0</v>
      </c>
      <c r="H110" s="71"/>
      <c r="I110" s="71"/>
      <c r="J110" s="115"/>
      <c r="K110" s="114">
        <f t="shared" si="13"/>
        <v>167.6</v>
      </c>
      <c r="L110" s="71">
        <f t="shared" si="10"/>
        <v>165.5</v>
      </c>
      <c r="M110" s="71">
        <f t="shared" si="10"/>
        <v>0</v>
      </c>
      <c r="N110" s="115">
        <f t="shared" si="10"/>
        <v>2.1</v>
      </c>
    </row>
    <row r="111" spans="1:14" ht="18" customHeight="1" x14ac:dyDescent="0.25">
      <c r="A111" s="13">
        <v>95</v>
      </c>
      <c r="B111" s="92" t="s">
        <v>94</v>
      </c>
      <c r="C111" s="114">
        <f t="shared" si="11"/>
        <v>223.1</v>
      </c>
      <c r="D111" s="71">
        <v>223.1</v>
      </c>
      <c r="E111" s="71">
        <v>0</v>
      </c>
      <c r="F111" s="115">
        <v>0</v>
      </c>
      <c r="G111" s="114">
        <f t="shared" si="12"/>
        <v>13</v>
      </c>
      <c r="H111" s="71">
        <v>13</v>
      </c>
      <c r="I111" s="71"/>
      <c r="J111" s="115"/>
      <c r="K111" s="114">
        <f t="shared" si="13"/>
        <v>236.1</v>
      </c>
      <c r="L111" s="71">
        <f t="shared" si="10"/>
        <v>236.1</v>
      </c>
      <c r="M111" s="71">
        <f t="shared" si="10"/>
        <v>0</v>
      </c>
      <c r="N111" s="115">
        <f t="shared" si="10"/>
        <v>0</v>
      </c>
    </row>
    <row r="112" spans="1:14" ht="15" customHeight="1" x14ac:dyDescent="0.25">
      <c r="A112" s="13">
        <v>96</v>
      </c>
      <c r="B112" s="92" t="s">
        <v>95</v>
      </c>
      <c r="C112" s="114">
        <f t="shared" si="11"/>
        <v>195</v>
      </c>
      <c r="D112" s="71">
        <v>195</v>
      </c>
      <c r="E112" s="71">
        <v>0</v>
      </c>
      <c r="F112" s="115">
        <v>0</v>
      </c>
      <c r="G112" s="114">
        <f t="shared" si="12"/>
        <v>0</v>
      </c>
      <c r="H112" s="71"/>
      <c r="I112" s="71"/>
      <c r="J112" s="115"/>
      <c r="K112" s="114">
        <f t="shared" si="13"/>
        <v>195</v>
      </c>
      <c r="L112" s="71">
        <f t="shared" si="10"/>
        <v>195</v>
      </c>
      <c r="M112" s="71">
        <f t="shared" si="10"/>
        <v>0</v>
      </c>
      <c r="N112" s="115">
        <f t="shared" si="10"/>
        <v>0</v>
      </c>
    </row>
    <row r="113" spans="1:14" ht="16.5" customHeight="1" x14ac:dyDescent="0.25">
      <c r="A113" s="13">
        <v>97</v>
      </c>
      <c r="B113" s="92" t="s">
        <v>96</v>
      </c>
      <c r="C113" s="114">
        <f t="shared" si="11"/>
        <v>232</v>
      </c>
      <c r="D113" s="71">
        <v>230.9</v>
      </c>
      <c r="E113" s="71">
        <v>0</v>
      </c>
      <c r="F113" s="115">
        <v>1.1000000000000001</v>
      </c>
      <c r="G113" s="114">
        <f t="shared" si="12"/>
        <v>41.3</v>
      </c>
      <c r="H113" s="71">
        <v>41.3</v>
      </c>
      <c r="I113" s="71"/>
      <c r="J113" s="115"/>
      <c r="K113" s="114">
        <f t="shared" si="13"/>
        <v>273.3</v>
      </c>
      <c r="L113" s="71">
        <f t="shared" si="10"/>
        <v>272.2</v>
      </c>
      <c r="M113" s="71">
        <f t="shared" si="10"/>
        <v>0</v>
      </c>
      <c r="N113" s="115">
        <f t="shared" si="10"/>
        <v>1.1000000000000001</v>
      </c>
    </row>
    <row r="114" spans="1:14" ht="15" customHeight="1" x14ac:dyDescent="0.25">
      <c r="A114" s="13">
        <v>98</v>
      </c>
      <c r="B114" s="92" t="s">
        <v>97</v>
      </c>
      <c r="C114" s="114">
        <f t="shared" si="11"/>
        <v>259.7</v>
      </c>
      <c r="D114" s="71">
        <v>258.5</v>
      </c>
      <c r="E114" s="71">
        <v>0</v>
      </c>
      <c r="F114" s="115">
        <v>1.2</v>
      </c>
      <c r="G114" s="114">
        <f t="shared" si="12"/>
        <v>0</v>
      </c>
      <c r="H114" s="71"/>
      <c r="I114" s="71"/>
      <c r="J114" s="115"/>
      <c r="K114" s="114">
        <f t="shared" si="13"/>
        <v>259.7</v>
      </c>
      <c r="L114" s="71">
        <f t="shared" si="10"/>
        <v>258.5</v>
      </c>
      <c r="M114" s="71">
        <f t="shared" si="10"/>
        <v>0</v>
      </c>
      <c r="N114" s="115">
        <f t="shared" si="10"/>
        <v>1.2</v>
      </c>
    </row>
    <row r="115" spans="1:14" ht="17.25" customHeight="1" x14ac:dyDescent="0.25">
      <c r="A115" s="13">
        <v>99</v>
      </c>
      <c r="B115" s="92" t="s">
        <v>98</v>
      </c>
      <c r="C115" s="114">
        <f t="shared" si="11"/>
        <v>297.2</v>
      </c>
      <c r="D115" s="71">
        <v>294.89999999999998</v>
      </c>
      <c r="E115" s="71">
        <v>0</v>
      </c>
      <c r="F115" s="115">
        <f>2.2+0.1</f>
        <v>2.3000000000000003</v>
      </c>
      <c r="G115" s="114">
        <f t="shared" si="12"/>
        <v>0</v>
      </c>
      <c r="H115" s="71"/>
      <c r="I115" s="71"/>
      <c r="J115" s="115"/>
      <c r="K115" s="114">
        <f t="shared" si="13"/>
        <v>297.2</v>
      </c>
      <c r="L115" s="71">
        <f t="shared" si="10"/>
        <v>294.89999999999998</v>
      </c>
      <c r="M115" s="71">
        <f t="shared" si="10"/>
        <v>0</v>
      </c>
      <c r="N115" s="115">
        <f t="shared" si="10"/>
        <v>2.3000000000000003</v>
      </c>
    </row>
    <row r="116" spans="1:14" ht="15" customHeight="1" x14ac:dyDescent="0.25">
      <c r="A116" s="13">
        <v>100</v>
      </c>
      <c r="B116" s="92" t="s">
        <v>99</v>
      </c>
      <c r="C116" s="114">
        <f t="shared" si="11"/>
        <v>266.40000000000003</v>
      </c>
      <c r="D116" s="71">
        <v>265.20000000000005</v>
      </c>
      <c r="E116" s="71">
        <v>0</v>
      </c>
      <c r="F116" s="115">
        <v>1.2</v>
      </c>
      <c r="G116" s="114">
        <f t="shared" si="12"/>
        <v>28.1</v>
      </c>
      <c r="H116" s="71">
        <v>25.6</v>
      </c>
      <c r="I116" s="71"/>
      <c r="J116" s="115">
        <v>2.5</v>
      </c>
      <c r="K116" s="114">
        <f t="shared" si="13"/>
        <v>294.50000000000006</v>
      </c>
      <c r="L116" s="71">
        <f t="shared" si="10"/>
        <v>290.80000000000007</v>
      </c>
      <c r="M116" s="71">
        <f t="shared" si="10"/>
        <v>0</v>
      </c>
      <c r="N116" s="115">
        <f t="shared" si="10"/>
        <v>3.7</v>
      </c>
    </row>
    <row r="117" spans="1:14" ht="15" customHeight="1" x14ac:dyDescent="0.25">
      <c r="A117" s="13">
        <v>101</v>
      </c>
      <c r="B117" s="92" t="s">
        <v>100</v>
      </c>
      <c r="C117" s="114">
        <f t="shared" si="11"/>
        <v>228.2</v>
      </c>
      <c r="D117" s="71">
        <v>225</v>
      </c>
      <c r="E117" s="71">
        <v>2.6</v>
      </c>
      <c r="F117" s="115">
        <v>0.6</v>
      </c>
      <c r="G117" s="114">
        <f t="shared" si="12"/>
        <v>0</v>
      </c>
      <c r="H117" s="71"/>
      <c r="I117" s="71"/>
      <c r="J117" s="115"/>
      <c r="K117" s="114">
        <f t="shared" si="13"/>
        <v>228.2</v>
      </c>
      <c r="L117" s="71">
        <f t="shared" si="10"/>
        <v>225</v>
      </c>
      <c r="M117" s="71">
        <f t="shared" si="10"/>
        <v>2.6</v>
      </c>
      <c r="N117" s="115">
        <f t="shared" si="10"/>
        <v>0.6</v>
      </c>
    </row>
    <row r="118" spans="1:14" ht="33" customHeight="1" x14ac:dyDescent="0.25">
      <c r="A118" s="13">
        <v>102</v>
      </c>
      <c r="B118" s="92" t="s">
        <v>101</v>
      </c>
      <c r="C118" s="114">
        <f t="shared" si="11"/>
        <v>287</v>
      </c>
      <c r="D118" s="71">
        <v>285</v>
      </c>
      <c r="E118" s="71">
        <v>2</v>
      </c>
      <c r="F118" s="115">
        <v>0</v>
      </c>
      <c r="G118" s="114">
        <f t="shared" si="12"/>
        <v>0</v>
      </c>
      <c r="H118" s="71"/>
      <c r="I118" s="71"/>
      <c r="J118" s="115"/>
      <c r="K118" s="114">
        <f t="shared" si="13"/>
        <v>287</v>
      </c>
      <c r="L118" s="71">
        <f t="shared" si="10"/>
        <v>285</v>
      </c>
      <c r="M118" s="71">
        <f t="shared" si="10"/>
        <v>2</v>
      </c>
      <c r="N118" s="115">
        <f t="shared" si="10"/>
        <v>0</v>
      </c>
    </row>
    <row r="119" spans="1:14" ht="15" customHeight="1" x14ac:dyDescent="0.25">
      <c r="A119" s="13">
        <v>103</v>
      </c>
      <c r="B119" s="92" t="s">
        <v>102</v>
      </c>
      <c r="C119" s="114">
        <f t="shared" si="11"/>
        <v>71</v>
      </c>
      <c r="D119" s="71">
        <v>70</v>
      </c>
      <c r="E119" s="71">
        <v>0</v>
      </c>
      <c r="F119" s="115">
        <v>1</v>
      </c>
      <c r="G119" s="114">
        <f t="shared" si="12"/>
        <v>0</v>
      </c>
      <c r="H119" s="71"/>
      <c r="I119" s="71"/>
      <c r="J119" s="115"/>
      <c r="K119" s="114">
        <f t="shared" si="13"/>
        <v>71</v>
      </c>
      <c r="L119" s="71">
        <f t="shared" si="10"/>
        <v>70</v>
      </c>
      <c r="M119" s="71">
        <f t="shared" si="10"/>
        <v>0</v>
      </c>
      <c r="N119" s="115">
        <f t="shared" si="10"/>
        <v>1</v>
      </c>
    </row>
    <row r="120" spans="1:14" ht="18.75" customHeight="1" x14ac:dyDescent="0.25">
      <c r="A120" s="13">
        <v>104</v>
      </c>
      <c r="B120" s="92" t="s">
        <v>103</v>
      </c>
      <c r="C120" s="114">
        <f t="shared" si="11"/>
        <v>176.5</v>
      </c>
      <c r="D120" s="71">
        <v>160</v>
      </c>
      <c r="E120" s="71">
        <v>0</v>
      </c>
      <c r="F120" s="115">
        <v>16.5</v>
      </c>
      <c r="G120" s="114">
        <f t="shared" si="12"/>
        <v>0</v>
      </c>
      <c r="H120" s="71"/>
      <c r="I120" s="71"/>
      <c r="J120" s="115"/>
      <c r="K120" s="114">
        <f t="shared" si="13"/>
        <v>176.5</v>
      </c>
      <c r="L120" s="71">
        <f t="shared" si="10"/>
        <v>160</v>
      </c>
      <c r="M120" s="71">
        <f t="shared" si="10"/>
        <v>0</v>
      </c>
      <c r="N120" s="115">
        <f t="shared" si="10"/>
        <v>16.5</v>
      </c>
    </row>
    <row r="121" spans="1:14" ht="15" customHeight="1" x14ac:dyDescent="0.25">
      <c r="A121" s="13">
        <v>105</v>
      </c>
      <c r="B121" s="92" t="s">
        <v>104</v>
      </c>
      <c r="C121" s="114">
        <f t="shared" si="11"/>
        <v>147.5</v>
      </c>
      <c r="D121" s="71">
        <v>145</v>
      </c>
      <c r="E121" s="71">
        <v>0</v>
      </c>
      <c r="F121" s="115">
        <v>2.5</v>
      </c>
      <c r="G121" s="114">
        <f t="shared" si="12"/>
        <v>0</v>
      </c>
      <c r="H121" s="71"/>
      <c r="I121" s="71"/>
      <c r="J121" s="115"/>
      <c r="K121" s="114">
        <f t="shared" si="13"/>
        <v>147.5</v>
      </c>
      <c r="L121" s="71">
        <f t="shared" si="10"/>
        <v>145</v>
      </c>
      <c r="M121" s="71">
        <f t="shared" si="10"/>
        <v>0</v>
      </c>
      <c r="N121" s="115">
        <f t="shared" si="10"/>
        <v>2.5</v>
      </c>
    </row>
    <row r="122" spans="1:14" ht="20.25" customHeight="1" x14ac:dyDescent="0.25">
      <c r="A122" s="13">
        <v>106</v>
      </c>
      <c r="B122" s="92" t="s">
        <v>105</v>
      </c>
      <c r="C122" s="114">
        <f>+D122+E122+F122</f>
        <v>117</v>
      </c>
      <c r="D122" s="71">
        <v>113</v>
      </c>
      <c r="E122" s="71">
        <v>0</v>
      </c>
      <c r="F122" s="115">
        <v>4</v>
      </c>
      <c r="G122" s="114">
        <f>+H122+I122+J122</f>
        <v>7</v>
      </c>
      <c r="H122" s="71">
        <v>7</v>
      </c>
      <c r="I122" s="71"/>
      <c r="J122" s="115"/>
      <c r="K122" s="114">
        <f>+L122+M122+N122</f>
        <v>124</v>
      </c>
      <c r="L122" s="71">
        <f t="shared" si="10"/>
        <v>120</v>
      </c>
      <c r="M122" s="71">
        <f t="shared" si="10"/>
        <v>0</v>
      </c>
      <c r="N122" s="115">
        <f t="shared" si="10"/>
        <v>4</v>
      </c>
    </row>
    <row r="123" spans="1:14" ht="18" customHeight="1" x14ac:dyDescent="0.25">
      <c r="A123" s="13">
        <v>107</v>
      </c>
      <c r="B123" s="92" t="s">
        <v>106</v>
      </c>
      <c r="C123" s="114">
        <f t="shared" si="11"/>
        <v>111.39999999999999</v>
      </c>
      <c r="D123" s="71">
        <v>110.8</v>
      </c>
      <c r="E123" s="71">
        <v>0</v>
      </c>
      <c r="F123" s="115">
        <v>0.6</v>
      </c>
      <c r="G123" s="114">
        <f t="shared" ref="G123:G127" si="14">+H123+I123+J123</f>
        <v>0</v>
      </c>
      <c r="H123" s="71"/>
      <c r="I123" s="71"/>
      <c r="J123" s="115"/>
      <c r="K123" s="114">
        <f t="shared" ref="K123:K127" si="15">+L123+M123+N123</f>
        <v>111.39999999999999</v>
      </c>
      <c r="L123" s="71">
        <f t="shared" si="10"/>
        <v>110.8</v>
      </c>
      <c r="M123" s="71">
        <f t="shared" si="10"/>
        <v>0</v>
      </c>
      <c r="N123" s="115">
        <f t="shared" si="10"/>
        <v>0.6</v>
      </c>
    </row>
    <row r="124" spans="1:14" s="14" customFormat="1" ht="31.5" customHeight="1" x14ac:dyDescent="0.25">
      <c r="A124" s="13">
        <v>108</v>
      </c>
      <c r="B124" s="92" t="s">
        <v>107</v>
      </c>
      <c r="C124" s="114">
        <f t="shared" si="11"/>
        <v>230</v>
      </c>
      <c r="D124" s="71">
        <v>0</v>
      </c>
      <c r="E124" s="71">
        <v>230</v>
      </c>
      <c r="F124" s="115">
        <v>0</v>
      </c>
      <c r="G124" s="114">
        <f t="shared" si="14"/>
        <v>0</v>
      </c>
      <c r="H124" s="71"/>
      <c r="I124" s="71"/>
      <c r="J124" s="115"/>
      <c r="K124" s="114">
        <f t="shared" si="15"/>
        <v>230</v>
      </c>
      <c r="L124" s="71">
        <f t="shared" si="10"/>
        <v>0</v>
      </c>
      <c r="M124" s="71">
        <f t="shared" si="10"/>
        <v>230</v>
      </c>
      <c r="N124" s="115">
        <f t="shared" si="10"/>
        <v>0</v>
      </c>
    </row>
    <row r="125" spans="1:14" ht="18.75" customHeight="1" x14ac:dyDescent="0.25">
      <c r="A125" s="13">
        <v>109</v>
      </c>
      <c r="B125" s="92" t="s">
        <v>108</v>
      </c>
      <c r="C125" s="114">
        <f t="shared" si="11"/>
        <v>9</v>
      </c>
      <c r="D125" s="71">
        <v>0</v>
      </c>
      <c r="E125" s="71">
        <v>4</v>
      </c>
      <c r="F125" s="115">
        <v>5</v>
      </c>
      <c r="G125" s="114">
        <f t="shared" si="14"/>
        <v>0</v>
      </c>
      <c r="H125" s="71"/>
      <c r="I125" s="71"/>
      <c r="J125" s="115"/>
      <c r="K125" s="114">
        <f t="shared" si="15"/>
        <v>9</v>
      </c>
      <c r="L125" s="71">
        <f t="shared" si="10"/>
        <v>0</v>
      </c>
      <c r="M125" s="71">
        <f t="shared" si="10"/>
        <v>4</v>
      </c>
      <c r="N125" s="115">
        <f t="shared" si="10"/>
        <v>5</v>
      </c>
    </row>
    <row r="126" spans="1:14" ht="18" customHeight="1" x14ac:dyDescent="0.25">
      <c r="A126" s="13">
        <v>110</v>
      </c>
      <c r="B126" s="92" t="s">
        <v>118</v>
      </c>
      <c r="C126" s="114">
        <f t="shared" si="11"/>
        <v>117.9</v>
      </c>
      <c r="D126" s="71">
        <v>0</v>
      </c>
      <c r="E126" s="71">
        <v>109.2</v>
      </c>
      <c r="F126" s="115">
        <v>8.6999999999999993</v>
      </c>
      <c r="G126" s="114">
        <f t="shared" si="14"/>
        <v>0</v>
      </c>
      <c r="H126" s="71"/>
      <c r="I126" s="71"/>
      <c r="J126" s="115"/>
      <c r="K126" s="114">
        <f t="shared" si="15"/>
        <v>117.9</v>
      </c>
      <c r="L126" s="71">
        <f t="shared" si="10"/>
        <v>0</v>
      </c>
      <c r="M126" s="71">
        <f t="shared" si="10"/>
        <v>109.2</v>
      </c>
      <c r="N126" s="115">
        <f t="shared" si="10"/>
        <v>8.6999999999999993</v>
      </c>
    </row>
    <row r="127" spans="1:14" ht="18" customHeight="1" x14ac:dyDescent="0.25">
      <c r="A127" s="13">
        <v>111</v>
      </c>
      <c r="B127" s="92" t="s">
        <v>109</v>
      </c>
      <c r="C127" s="114">
        <f t="shared" si="11"/>
        <v>7.5</v>
      </c>
      <c r="D127" s="71"/>
      <c r="E127" s="71">
        <v>7.5</v>
      </c>
      <c r="F127" s="115">
        <v>0</v>
      </c>
      <c r="G127" s="114">
        <f t="shared" si="14"/>
        <v>2.5</v>
      </c>
      <c r="H127" s="71">
        <v>0.5</v>
      </c>
      <c r="I127" s="71">
        <v>2</v>
      </c>
      <c r="J127" s="115"/>
      <c r="K127" s="114">
        <f t="shared" si="15"/>
        <v>10</v>
      </c>
      <c r="L127" s="71">
        <f t="shared" si="10"/>
        <v>0.5</v>
      </c>
      <c r="M127" s="71">
        <f t="shared" si="10"/>
        <v>9.5</v>
      </c>
      <c r="N127" s="115">
        <f t="shared" si="10"/>
        <v>0</v>
      </c>
    </row>
    <row r="128" spans="1:14" ht="15" customHeight="1" x14ac:dyDescent="0.25">
      <c r="A128" s="13">
        <v>112</v>
      </c>
      <c r="B128" s="69" t="s">
        <v>110</v>
      </c>
      <c r="C128" s="110">
        <f t="shared" ref="C128:N128" si="16">SUM(C129:C135)</f>
        <v>1501.2</v>
      </c>
      <c r="D128" s="112">
        <f t="shared" si="16"/>
        <v>1233.4000000000001</v>
      </c>
      <c r="E128" s="112">
        <f t="shared" si="16"/>
        <v>267.8</v>
      </c>
      <c r="F128" s="113">
        <f t="shared" si="16"/>
        <v>0</v>
      </c>
      <c r="G128" s="110">
        <f t="shared" si="16"/>
        <v>81</v>
      </c>
      <c r="H128" s="112">
        <f t="shared" si="16"/>
        <v>45</v>
      </c>
      <c r="I128" s="112">
        <f t="shared" si="16"/>
        <v>36</v>
      </c>
      <c r="J128" s="113">
        <f t="shared" si="16"/>
        <v>0</v>
      </c>
      <c r="K128" s="110">
        <f t="shared" si="16"/>
        <v>1582.2</v>
      </c>
      <c r="L128" s="112">
        <f t="shared" si="16"/>
        <v>1278.4000000000001</v>
      </c>
      <c r="M128" s="112">
        <f t="shared" si="16"/>
        <v>303.8</v>
      </c>
      <c r="N128" s="113">
        <f t="shared" si="16"/>
        <v>0</v>
      </c>
    </row>
    <row r="129" spans="1:14" ht="15" customHeight="1" x14ac:dyDescent="0.25">
      <c r="A129" s="13">
        <v>113</v>
      </c>
      <c r="B129" s="91" t="s">
        <v>111</v>
      </c>
      <c r="C129" s="114">
        <f t="shared" ref="C129:C135" si="17">+D129+E129+F129</f>
        <v>167.3</v>
      </c>
      <c r="D129" s="71">
        <v>0</v>
      </c>
      <c r="E129" s="71">
        <v>167.3</v>
      </c>
      <c r="F129" s="115">
        <v>0</v>
      </c>
      <c r="G129" s="114">
        <f t="shared" ref="G129:G135" si="18">+H129+I129+J129</f>
        <v>27</v>
      </c>
      <c r="H129" s="71"/>
      <c r="I129" s="71">
        <v>27</v>
      </c>
      <c r="J129" s="115"/>
      <c r="K129" s="114">
        <f t="shared" ref="K129:K135" si="19">+L129+M129+N129</f>
        <v>194.3</v>
      </c>
      <c r="L129" s="71">
        <f t="shared" ref="L129:N135" si="20">D129+H129</f>
        <v>0</v>
      </c>
      <c r="M129" s="71">
        <f t="shared" si="20"/>
        <v>194.3</v>
      </c>
      <c r="N129" s="115">
        <f t="shared" si="20"/>
        <v>0</v>
      </c>
    </row>
    <row r="130" spans="1:14" ht="15" customHeight="1" x14ac:dyDescent="0.25">
      <c r="A130" s="13">
        <v>114</v>
      </c>
      <c r="B130" s="91" t="s">
        <v>112</v>
      </c>
      <c r="C130" s="114">
        <f t="shared" si="17"/>
        <v>848.90000000000009</v>
      </c>
      <c r="D130" s="71">
        <v>843.2</v>
      </c>
      <c r="E130" s="71">
        <v>5.7</v>
      </c>
      <c r="F130" s="115">
        <v>0</v>
      </c>
      <c r="G130" s="114">
        <f t="shared" si="18"/>
        <v>45</v>
      </c>
      <c r="H130" s="71">
        <v>45</v>
      </c>
      <c r="I130" s="71"/>
      <c r="J130" s="115"/>
      <c r="K130" s="114">
        <f t="shared" si="19"/>
        <v>893.90000000000009</v>
      </c>
      <c r="L130" s="71">
        <f t="shared" si="20"/>
        <v>888.2</v>
      </c>
      <c r="M130" s="71">
        <f t="shared" si="20"/>
        <v>5.7</v>
      </c>
      <c r="N130" s="115">
        <f t="shared" si="20"/>
        <v>0</v>
      </c>
    </row>
    <row r="131" spans="1:14" ht="15" customHeight="1" x14ac:dyDescent="0.25">
      <c r="A131" s="13">
        <v>115</v>
      </c>
      <c r="B131" s="91" t="s">
        <v>113</v>
      </c>
      <c r="C131" s="114">
        <f t="shared" si="17"/>
        <v>195.8</v>
      </c>
      <c r="D131" s="71">
        <v>107</v>
      </c>
      <c r="E131" s="71">
        <v>88.8</v>
      </c>
      <c r="F131" s="115">
        <v>0</v>
      </c>
      <c r="G131" s="114">
        <f t="shared" si="18"/>
        <v>9</v>
      </c>
      <c r="H131" s="71"/>
      <c r="I131" s="71">
        <v>9</v>
      </c>
      <c r="J131" s="115"/>
      <c r="K131" s="114">
        <f t="shared" si="19"/>
        <v>204.8</v>
      </c>
      <c r="L131" s="71">
        <f t="shared" si="20"/>
        <v>107</v>
      </c>
      <c r="M131" s="71">
        <f t="shared" si="20"/>
        <v>97.8</v>
      </c>
      <c r="N131" s="115">
        <f t="shared" si="20"/>
        <v>0</v>
      </c>
    </row>
    <row r="132" spans="1:14" ht="15" customHeight="1" x14ac:dyDescent="0.25">
      <c r="A132" s="13">
        <v>116</v>
      </c>
      <c r="B132" s="91" t="s">
        <v>114</v>
      </c>
      <c r="C132" s="114">
        <f t="shared" si="17"/>
        <v>9</v>
      </c>
      <c r="D132" s="71">
        <v>9</v>
      </c>
      <c r="E132" s="71">
        <v>0</v>
      </c>
      <c r="F132" s="115">
        <v>0</v>
      </c>
      <c r="G132" s="114">
        <f t="shared" si="18"/>
        <v>0</v>
      </c>
      <c r="H132" s="71"/>
      <c r="I132" s="71"/>
      <c r="J132" s="115"/>
      <c r="K132" s="114">
        <f t="shared" si="19"/>
        <v>9</v>
      </c>
      <c r="L132" s="71">
        <f t="shared" si="20"/>
        <v>9</v>
      </c>
      <c r="M132" s="71">
        <f t="shared" si="20"/>
        <v>0</v>
      </c>
      <c r="N132" s="115">
        <f t="shared" si="20"/>
        <v>0</v>
      </c>
    </row>
    <row r="133" spans="1:14" x14ac:dyDescent="0.25">
      <c r="A133" s="13">
        <v>117</v>
      </c>
      <c r="B133" s="92" t="s">
        <v>115</v>
      </c>
      <c r="C133" s="114">
        <f t="shared" si="17"/>
        <v>26.7</v>
      </c>
      <c r="D133" s="71">
        <v>20.7</v>
      </c>
      <c r="E133" s="71">
        <v>6</v>
      </c>
      <c r="F133" s="115">
        <v>0</v>
      </c>
      <c r="G133" s="114">
        <f t="shared" si="18"/>
        <v>0</v>
      </c>
      <c r="H133" s="71"/>
      <c r="I133" s="71"/>
      <c r="J133" s="115"/>
      <c r="K133" s="114">
        <f t="shared" si="19"/>
        <v>26.7</v>
      </c>
      <c r="L133" s="71">
        <f t="shared" si="20"/>
        <v>20.7</v>
      </c>
      <c r="M133" s="71">
        <f t="shared" si="20"/>
        <v>6</v>
      </c>
      <c r="N133" s="115">
        <f t="shared" si="20"/>
        <v>0</v>
      </c>
    </row>
    <row r="134" spans="1:14" x14ac:dyDescent="0.25">
      <c r="A134" s="13">
        <v>118</v>
      </c>
      <c r="B134" s="92" t="s">
        <v>116</v>
      </c>
      <c r="C134" s="114">
        <f t="shared" si="17"/>
        <v>251.5</v>
      </c>
      <c r="D134" s="71">
        <v>251.5</v>
      </c>
      <c r="E134" s="71">
        <v>0</v>
      </c>
      <c r="F134" s="115">
        <v>0</v>
      </c>
      <c r="G134" s="114">
        <f t="shared" si="18"/>
        <v>0</v>
      </c>
      <c r="H134" s="71"/>
      <c r="I134" s="71"/>
      <c r="J134" s="115"/>
      <c r="K134" s="114">
        <f t="shared" si="19"/>
        <v>251.5</v>
      </c>
      <c r="L134" s="71">
        <f t="shared" si="20"/>
        <v>251.5</v>
      </c>
      <c r="M134" s="71">
        <f t="shared" si="20"/>
        <v>0</v>
      </c>
      <c r="N134" s="115">
        <f t="shared" si="20"/>
        <v>0</v>
      </c>
    </row>
    <row r="135" spans="1:14" ht="31.5" x14ac:dyDescent="0.25">
      <c r="A135" s="13">
        <v>119</v>
      </c>
      <c r="B135" s="92" t="s">
        <v>117</v>
      </c>
      <c r="C135" s="114">
        <f t="shared" si="17"/>
        <v>2</v>
      </c>
      <c r="D135" s="71">
        <v>2</v>
      </c>
      <c r="E135" s="71"/>
      <c r="F135" s="115"/>
      <c r="G135" s="114">
        <f t="shared" si="18"/>
        <v>0</v>
      </c>
      <c r="H135" s="71"/>
      <c r="I135" s="71"/>
      <c r="J135" s="115"/>
      <c r="K135" s="114">
        <f t="shared" si="19"/>
        <v>2</v>
      </c>
      <c r="L135" s="71">
        <f t="shared" si="20"/>
        <v>2</v>
      </c>
      <c r="M135" s="71">
        <f t="shared" si="20"/>
        <v>0</v>
      </c>
      <c r="N135" s="115">
        <f t="shared" si="20"/>
        <v>0</v>
      </c>
    </row>
    <row r="136" spans="1:14" ht="16.5" thickBot="1" x14ac:dyDescent="0.3">
      <c r="A136" s="13">
        <v>120</v>
      </c>
      <c r="B136" s="90" t="s">
        <v>4</v>
      </c>
      <c r="C136" s="116">
        <f t="shared" ref="C136:N136" si="21">+C128+C21+C18+C17</f>
        <v>19734.500000000011</v>
      </c>
      <c r="D136" s="117">
        <f t="shared" si="21"/>
        <v>14825.6</v>
      </c>
      <c r="E136" s="117">
        <f t="shared" si="21"/>
        <v>4431.0999999999995</v>
      </c>
      <c r="F136" s="118">
        <f t="shared" si="21"/>
        <v>477.80000000000013</v>
      </c>
      <c r="G136" s="116">
        <f t="shared" si="21"/>
        <v>1231.3</v>
      </c>
      <c r="H136" s="117">
        <f t="shared" si="21"/>
        <v>718.30000000000007</v>
      </c>
      <c r="I136" s="117">
        <f t="shared" si="21"/>
        <v>472</v>
      </c>
      <c r="J136" s="118">
        <f t="shared" si="21"/>
        <v>41</v>
      </c>
      <c r="K136" s="116">
        <f t="shared" si="21"/>
        <v>20965.800000000007</v>
      </c>
      <c r="L136" s="117">
        <f t="shared" si="21"/>
        <v>15543.9</v>
      </c>
      <c r="M136" s="117">
        <f t="shared" si="21"/>
        <v>4903.1000000000004</v>
      </c>
      <c r="N136" s="118">
        <f t="shared" si="21"/>
        <v>518.80000000000018</v>
      </c>
    </row>
    <row r="137" spans="1:14" x14ac:dyDescent="0.25">
      <c r="B137" s="18"/>
      <c r="C137" s="18"/>
      <c r="D137" s="16"/>
      <c r="E137" s="16"/>
      <c r="F137" s="16"/>
    </row>
    <row r="138" spans="1:14" x14ac:dyDescent="0.25">
      <c r="B138" s="102"/>
      <c r="C138" s="41"/>
    </row>
  </sheetData>
  <mergeCells count="14">
    <mergeCell ref="C6:G6"/>
    <mergeCell ref="C8:D8"/>
    <mergeCell ref="C7:F7"/>
    <mergeCell ref="H14:J14"/>
    <mergeCell ref="K14:K15"/>
    <mergeCell ref="L14:N14"/>
    <mergeCell ref="C13:F13"/>
    <mergeCell ref="G13:J13"/>
    <mergeCell ref="K13:N13"/>
    <mergeCell ref="A14:A15"/>
    <mergeCell ref="B14:B15"/>
    <mergeCell ref="C14:C15"/>
    <mergeCell ref="D14:F14"/>
    <mergeCell ref="G14:G15"/>
  </mergeCells>
  <pageMargins left="0" right="0" top="0.19685039370078741" bottom="0.19685039370078741" header="0" footer="0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1 pr. pajamos</vt:lpstr>
      <vt:lpstr>1 pr. asignavimai</vt:lpstr>
      <vt:lpstr>2 pr.</vt:lpstr>
      <vt:lpstr>3 pr.</vt:lpstr>
      <vt:lpstr>4 pr.</vt:lpstr>
      <vt:lpstr>'1 pr. asignavimai'!Print_Titles</vt:lpstr>
      <vt:lpstr>'1 pr. pajamos'!Print_Titles</vt:lpstr>
      <vt:lpstr>'2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2014-09-03T07:53:01Z</cp:lastPrinted>
  <dcterms:created xsi:type="dcterms:W3CDTF">2013-11-22T06:09:34Z</dcterms:created>
  <dcterms:modified xsi:type="dcterms:W3CDTF">2014-09-05T12:42:00Z</dcterms:modified>
</cp:coreProperties>
</file>