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Šios_darbaknygės"/>
  <bookViews>
    <workbookView xWindow="0" yWindow="105" windowWidth="15300" windowHeight="8715"/>
  </bookViews>
  <sheets>
    <sheet name="Eura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hidden="1">[1]gamybaK!#REF!</definedName>
    <definedName name="_Plungė">#REF!</definedName>
    <definedName name="dkaina">'[3]sg viso'!#REF!</definedName>
    <definedName name="elektr">'[3]sg viso'!#REF!</definedName>
    <definedName name="elektrod.">'[4]sg viso'!#REF!</definedName>
    <definedName name="elketrod">'[3]sg viso'!#REF!</definedName>
    <definedName name="gamyb">[5]bendra!$A$2:$G$28</definedName>
    <definedName name="gamyba">#REF!</definedName>
    <definedName name="kreting">'[3]sg viso'!#REF!</definedName>
    <definedName name="Kretinngos_e_k">'[4]sg viso'!#REF!</definedName>
    <definedName name="nering">'[3]sg viso'!#REF!</definedName>
    <definedName name="Neringos">'[3]sg viso'!#REF!</definedName>
    <definedName name="Neringos_e_k">'[4]sg viso'!#REF!</definedName>
    <definedName name="P">#REF!</definedName>
    <definedName name="pelnas">'[6]Mazutas mėnesiais'!#REF!</definedName>
    <definedName name="_xlnm.Print_Area" localSheetId="0">Eurai!$C$2:$M$149</definedName>
    <definedName name="_xlnm.Print_Titles" localSheetId="0">Eurai!$8:$9</definedName>
    <definedName name="Priskaičiuota_pajamų">'[6]Mazutas mėnesiais'!#REF!</definedName>
    <definedName name="Rietav">'[3]sg viso'!#REF!</definedName>
    <definedName name="rietavi">'[3]sg viso'!#REF!</definedName>
    <definedName name="Rietavi_e_k">'[4]sg viso'!#REF!</definedName>
    <definedName name="Sąnaudos">'[6]Mazutas mėnesiais'!#REF!</definedName>
    <definedName name="Savikainos_šifruotėP">[7]bendra!$D$17:$D$29</definedName>
    <definedName name="Savikainos_šifruotėPB">#REF!</definedName>
    <definedName name="Savikainos_šifruotėPG">#REF!</definedName>
    <definedName name="Savikainos_šifruotėPR">#REF!</definedName>
    <definedName name="Savikainos_šifruotėPT">#REF!</definedName>
    <definedName name="šventos">'[3]sg viso'!#REF!</definedName>
    <definedName name="Šventosios_e_k">'[4]sg viso'!#REF!</definedName>
  </definedNames>
  <calcPr calcId="145621" fullCalcOnLoad="1"/>
</workbook>
</file>

<file path=xl/calcChain.xml><?xml version="1.0" encoding="utf-8"?>
<calcChain xmlns="http://schemas.openxmlformats.org/spreadsheetml/2006/main">
  <c r="O131" i="1" l="1"/>
  <c r="P131" i="1"/>
  <c r="Q131" i="1"/>
  <c r="O132" i="1"/>
  <c r="P132" i="1"/>
  <c r="Q132" i="1"/>
  <c r="O133" i="1"/>
  <c r="P133" i="1"/>
  <c r="Q133" i="1"/>
  <c r="O134" i="1"/>
  <c r="P134" i="1"/>
  <c r="Q134" i="1"/>
  <c r="O135" i="1"/>
  <c r="P135" i="1"/>
  <c r="Q135" i="1"/>
  <c r="O136" i="1"/>
  <c r="P136" i="1"/>
  <c r="Q136" i="1"/>
  <c r="O137" i="1"/>
  <c r="P137" i="1"/>
  <c r="Q137" i="1"/>
  <c r="G16" i="1"/>
  <c r="H16" i="1"/>
  <c r="I16" i="1"/>
  <c r="J16" i="1"/>
  <c r="J11" i="1"/>
  <c r="F16" i="1"/>
  <c r="E16" i="1"/>
  <c r="E11" i="1"/>
  <c r="O11" i="1"/>
  <c r="O112" i="1"/>
  <c r="P112" i="1"/>
  <c r="Q112" i="1"/>
  <c r="O113" i="1"/>
  <c r="P113" i="1"/>
  <c r="Q113" i="1"/>
  <c r="O114" i="1"/>
  <c r="P114" i="1"/>
  <c r="Q114" i="1"/>
  <c r="O142" i="1"/>
  <c r="P142" i="1"/>
  <c r="Q142" i="1"/>
  <c r="O128" i="1"/>
  <c r="P128" i="1"/>
  <c r="Q128" i="1"/>
  <c r="O139" i="1"/>
  <c r="P139" i="1"/>
  <c r="Q139" i="1"/>
  <c r="O27" i="1"/>
  <c r="P27" i="1"/>
  <c r="Q27" i="1"/>
  <c r="O26" i="1"/>
  <c r="P26" i="1"/>
  <c r="Q26" i="1"/>
  <c r="O117" i="1"/>
  <c r="P117" i="1"/>
  <c r="Q117" i="1"/>
  <c r="O99" i="1"/>
  <c r="P99" i="1"/>
  <c r="Q99" i="1"/>
  <c r="F21" i="1"/>
  <c r="F20" i="1"/>
  <c r="P20" i="1"/>
  <c r="I21" i="1"/>
  <c r="I20" i="1"/>
  <c r="L21" i="1"/>
  <c r="M20" i="1"/>
  <c r="G21" i="1"/>
  <c r="Q21" i="1"/>
  <c r="J21" i="1"/>
  <c r="M21" i="1"/>
  <c r="H21" i="1"/>
  <c r="H20" i="1"/>
  <c r="K21" i="1"/>
  <c r="K20" i="1"/>
  <c r="Q24" i="1"/>
  <c r="P24" i="1"/>
  <c r="O24" i="1"/>
  <c r="Q23" i="1"/>
  <c r="P23" i="1"/>
  <c r="K16" i="1"/>
  <c r="O16" i="1"/>
  <c r="E18" i="1"/>
  <c r="H18" i="1"/>
  <c r="K18" i="1"/>
  <c r="O18" i="1"/>
  <c r="H11" i="1"/>
  <c r="K11" i="1"/>
  <c r="F18" i="1"/>
  <c r="F11" i="1"/>
  <c r="I18" i="1"/>
  <c r="I11" i="1"/>
  <c r="L18" i="1"/>
  <c r="P18" i="1"/>
  <c r="L16" i="1"/>
  <c r="L11" i="1"/>
  <c r="G18" i="1"/>
  <c r="G11" i="1"/>
  <c r="Q11" i="1"/>
  <c r="J18" i="1"/>
  <c r="M16" i="1"/>
  <c r="M18" i="1"/>
  <c r="M11" i="1"/>
  <c r="Q16" i="1"/>
  <c r="O36" i="1"/>
  <c r="P36" i="1"/>
  <c r="Q36" i="1"/>
  <c r="O38" i="1"/>
  <c r="P38" i="1"/>
  <c r="Q38" i="1"/>
  <c r="O140" i="1"/>
  <c r="P140" i="1"/>
  <c r="Q140" i="1"/>
  <c r="O129" i="1"/>
  <c r="P129" i="1"/>
  <c r="Q129" i="1"/>
  <c r="O46" i="1"/>
  <c r="P46" i="1"/>
  <c r="Q46" i="1"/>
  <c r="O52" i="1"/>
  <c r="P52" i="1"/>
  <c r="Q52" i="1"/>
  <c r="O35" i="1"/>
  <c r="P35" i="1"/>
  <c r="Q35" i="1"/>
  <c r="O45" i="1"/>
  <c r="P45" i="1"/>
  <c r="Q45" i="1"/>
  <c r="P22" i="1"/>
  <c r="Q22" i="1"/>
  <c r="O125" i="1"/>
  <c r="P125" i="1"/>
  <c r="Q125" i="1"/>
  <c r="O126" i="1"/>
  <c r="P126" i="1"/>
  <c r="Q126" i="1"/>
  <c r="O127" i="1"/>
  <c r="P127" i="1"/>
  <c r="Q127" i="1"/>
  <c r="O130" i="1"/>
  <c r="P130" i="1"/>
  <c r="Q130" i="1"/>
  <c r="Q15" i="1"/>
  <c r="P15" i="1"/>
  <c r="O15" i="1"/>
  <c r="J20" i="1"/>
  <c r="O111" i="1"/>
  <c r="P111" i="1"/>
  <c r="Q111" i="1"/>
  <c r="O115" i="1"/>
  <c r="P115" i="1"/>
  <c r="Q115" i="1"/>
  <c r="O101" i="1"/>
  <c r="P101" i="1"/>
  <c r="Q101" i="1"/>
  <c r="O102" i="1"/>
  <c r="P102" i="1"/>
  <c r="Q102" i="1"/>
  <c r="O103" i="1"/>
  <c r="P103" i="1"/>
  <c r="Q103" i="1"/>
  <c r="O104" i="1"/>
  <c r="P104" i="1"/>
  <c r="Q104" i="1"/>
  <c r="O105" i="1"/>
  <c r="P105" i="1"/>
  <c r="Q105" i="1"/>
  <c r="O106" i="1"/>
  <c r="P106" i="1"/>
  <c r="Q106" i="1"/>
  <c r="O107" i="1"/>
  <c r="P107" i="1"/>
  <c r="Q107" i="1"/>
  <c r="O108" i="1"/>
  <c r="P108" i="1"/>
  <c r="Q108" i="1"/>
  <c r="O109" i="1"/>
  <c r="P109" i="1"/>
  <c r="Q109" i="1"/>
  <c r="O110" i="1"/>
  <c r="P110" i="1"/>
  <c r="Q110" i="1"/>
  <c r="O94" i="1"/>
  <c r="P94" i="1"/>
  <c r="Q94" i="1"/>
  <c r="O95" i="1"/>
  <c r="P95" i="1"/>
  <c r="Q95" i="1"/>
  <c r="O96" i="1"/>
  <c r="P96" i="1"/>
  <c r="Q96" i="1"/>
  <c r="O97" i="1"/>
  <c r="P97" i="1"/>
  <c r="Q97" i="1"/>
  <c r="O98" i="1"/>
  <c r="P98" i="1"/>
  <c r="Q98" i="1"/>
  <c r="O93" i="1"/>
  <c r="P93" i="1"/>
  <c r="Q93" i="1"/>
  <c r="O100" i="1"/>
  <c r="P100" i="1"/>
  <c r="Q100" i="1"/>
  <c r="O116" i="1"/>
  <c r="P116" i="1"/>
  <c r="Q116" i="1"/>
  <c r="O86" i="1"/>
  <c r="P86" i="1"/>
  <c r="Q86" i="1"/>
  <c r="O87" i="1"/>
  <c r="P87" i="1"/>
  <c r="Q87" i="1"/>
  <c r="O88" i="1"/>
  <c r="P88" i="1"/>
  <c r="Q88" i="1"/>
  <c r="O89" i="1"/>
  <c r="P89" i="1"/>
  <c r="Q89" i="1"/>
  <c r="O90" i="1"/>
  <c r="P90" i="1"/>
  <c r="Q90" i="1"/>
  <c r="O81" i="1"/>
  <c r="P81" i="1"/>
  <c r="Q81" i="1"/>
  <c r="O82" i="1"/>
  <c r="P82" i="1"/>
  <c r="Q82" i="1"/>
  <c r="O33" i="1"/>
  <c r="P33" i="1"/>
  <c r="Q33" i="1"/>
  <c r="O34" i="1"/>
  <c r="P34" i="1"/>
  <c r="Q34" i="1"/>
  <c r="O37" i="1"/>
  <c r="P37" i="1"/>
  <c r="Q37" i="1"/>
  <c r="O39" i="1"/>
  <c r="P39" i="1"/>
  <c r="Q39" i="1"/>
  <c r="O40" i="1"/>
  <c r="P40" i="1"/>
  <c r="Q40" i="1"/>
  <c r="O41" i="1"/>
  <c r="P41" i="1"/>
  <c r="Q41" i="1"/>
  <c r="O42" i="1"/>
  <c r="P42" i="1"/>
  <c r="Q42" i="1"/>
  <c r="O43" i="1"/>
  <c r="P43" i="1"/>
  <c r="Q43" i="1"/>
  <c r="O44" i="1"/>
  <c r="P44" i="1"/>
  <c r="Q44" i="1"/>
  <c r="O47" i="1"/>
  <c r="P47" i="1"/>
  <c r="Q47" i="1"/>
  <c r="O49" i="1"/>
  <c r="P49" i="1"/>
  <c r="Q49" i="1"/>
  <c r="O50" i="1"/>
  <c r="P50" i="1"/>
  <c r="Q50" i="1"/>
  <c r="O91" i="1"/>
  <c r="P91" i="1"/>
  <c r="Q91" i="1"/>
  <c r="O92" i="1"/>
  <c r="P92" i="1"/>
  <c r="Q92" i="1"/>
  <c r="Q51" i="1"/>
  <c r="P51" i="1"/>
  <c r="O51" i="1"/>
  <c r="Q54" i="1"/>
  <c r="Q55" i="1"/>
  <c r="Q56" i="1"/>
  <c r="P54" i="1"/>
  <c r="P55" i="1"/>
  <c r="P56" i="1"/>
  <c r="O54" i="1"/>
  <c r="O55" i="1"/>
  <c r="O56" i="1"/>
  <c r="Q58" i="1"/>
  <c r="Q59" i="1"/>
  <c r="P58" i="1"/>
  <c r="P59" i="1"/>
  <c r="O58" i="1"/>
  <c r="O59" i="1"/>
  <c r="Q83" i="1"/>
  <c r="Q84" i="1"/>
  <c r="Q85" i="1"/>
  <c r="P83" i="1"/>
  <c r="P84" i="1"/>
  <c r="P85" i="1"/>
  <c r="O83" i="1"/>
  <c r="O84" i="1"/>
  <c r="O85" i="1"/>
  <c r="Q74" i="1"/>
  <c r="Q75" i="1"/>
  <c r="Q76" i="1"/>
  <c r="Q77" i="1"/>
  <c r="Q78" i="1"/>
  <c r="Q79" i="1"/>
  <c r="Q80" i="1"/>
  <c r="P74" i="1"/>
  <c r="P75" i="1"/>
  <c r="P76" i="1"/>
  <c r="P77" i="1"/>
  <c r="P78" i="1"/>
  <c r="P79" i="1"/>
  <c r="P80" i="1"/>
  <c r="O74" i="1"/>
  <c r="O75" i="1"/>
  <c r="O76" i="1"/>
  <c r="O77" i="1"/>
  <c r="O78" i="1"/>
  <c r="O79" i="1"/>
  <c r="O80" i="1"/>
  <c r="O48" i="1"/>
  <c r="P48" i="1"/>
  <c r="Q48" i="1"/>
  <c r="P141" i="1"/>
  <c r="Q141" i="1"/>
  <c r="O141" i="1"/>
  <c r="Q138" i="1"/>
  <c r="P138" i="1"/>
  <c r="O138" i="1"/>
  <c r="Q124" i="1"/>
  <c r="P124" i="1"/>
  <c r="O124" i="1"/>
  <c r="Q122" i="1"/>
  <c r="P122" i="1"/>
  <c r="O122" i="1"/>
  <c r="Q119" i="1"/>
  <c r="P119" i="1"/>
  <c r="O119" i="1"/>
  <c r="Q118" i="1"/>
  <c r="P118" i="1"/>
  <c r="O118" i="1"/>
  <c r="O25" i="1"/>
  <c r="O28" i="1"/>
  <c r="O29" i="1"/>
  <c r="O30" i="1"/>
  <c r="O31" i="1"/>
  <c r="O32" i="1"/>
  <c r="O53" i="1"/>
  <c r="P53" i="1"/>
  <c r="Q53" i="1"/>
  <c r="O57" i="1"/>
  <c r="P57" i="1"/>
  <c r="Q57" i="1"/>
  <c r="O60" i="1"/>
  <c r="P60" i="1"/>
  <c r="Q60" i="1"/>
  <c r="P64" i="1"/>
  <c r="P65" i="1"/>
  <c r="O61" i="1"/>
  <c r="O62" i="1"/>
  <c r="O63" i="1"/>
  <c r="Q61" i="1"/>
  <c r="Q62" i="1"/>
  <c r="Q63" i="1"/>
  <c r="Q30" i="1"/>
  <c r="Q29" i="1"/>
  <c r="Q25" i="1"/>
  <c r="Q28" i="1"/>
  <c r="P25" i="1"/>
  <c r="P28" i="1"/>
  <c r="O143" i="1"/>
  <c r="P143" i="1"/>
  <c r="Q143" i="1"/>
  <c r="Q64" i="1"/>
  <c r="Q65" i="1"/>
  <c r="Q66" i="1"/>
  <c r="Q67" i="1"/>
  <c r="Q68" i="1"/>
  <c r="Q69" i="1"/>
  <c r="Q70" i="1"/>
  <c r="Q71" i="1"/>
  <c r="Q72" i="1"/>
  <c r="Q73" i="1"/>
  <c r="Q120" i="1"/>
  <c r="Q121" i="1"/>
  <c r="Q123" i="1"/>
  <c r="P61" i="1"/>
  <c r="P62" i="1"/>
  <c r="P63" i="1"/>
  <c r="P66" i="1"/>
  <c r="P67" i="1"/>
  <c r="P68" i="1"/>
  <c r="P69" i="1"/>
  <c r="P70" i="1"/>
  <c r="P71" i="1"/>
  <c r="P72" i="1"/>
  <c r="P73" i="1"/>
  <c r="P120" i="1"/>
  <c r="P121" i="1"/>
  <c r="P123" i="1"/>
  <c r="O64" i="1"/>
  <c r="O65" i="1"/>
  <c r="O66" i="1"/>
  <c r="O67" i="1"/>
  <c r="O68" i="1"/>
  <c r="O69" i="1"/>
  <c r="O70" i="1"/>
  <c r="O71" i="1"/>
  <c r="O72" i="1"/>
  <c r="O73" i="1"/>
  <c r="O120" i="1"/>
  <c r="O121" i="1"/>
  <c r="O123" i="1"/>
  <c r="O12" i="1"/>
  <c r="O13" i="1"/>
  <c r="O14" i="1"/>
  <c r="P12" i="1"/>
  <c r="P13" i="1"/>
  <c r="P14" i="1"/>
  <c r="Q12" i="1"/>
  <c r="Q13" i="1"/>
  <c r="Q14" i="1"/>
  <c r="O17" i="1"/>
  <c r="P17" i="1"/>
  <c r="Q17" i="1"/>
  <c r="O19" i="1"/>
  <c r="P19" i="1"/>
  <c r="Q19" i="1"/>
  <c r="P29" i="1"/>
  <c r="P30" i="1"/>
  <c r="P31" i="1"/>
  <c r="P32" i="1"/>
  <c r="Q31" i="1"/>
  <c r="Q32" i="1"/>
  <c r="L20" i="1"/>
  <c r="G20" i="1"/>
  <c r="Q20" i="1"/>
  <c r="Q148" i="1"/>
  <c r="P21" i="1"/>
  <c r="P16" i="1"/>
  <c r="O23" i="1"/>
  <c r="O22" i="1"/>
  <c r="E21" i="1"/>
  <c r="O21" i="1"/>
  <c r="E20" i="1"/>
  <c r="O20" i="1"/>
  <c r="R20" i="1"/>
  <c r="O148" i="1"/>
  <c r="P11" i="1"/>
  <c r="P148" i="1"/>
  <c r="R11" i="1"/>
  <c r="Q18" i="1"/>
</calcChain>
</file>

<file path=xl/comments1.xml><?xml version="1.0" encoding="utf-8"?>
<comments xmlns="http://schemas.openxmlformats.org/spreadsheetml/2006/main">
  <authors>
    <author>Autorius</author>
  </authors>
  <commentList>
    <comment ref="A8" authorId="0">
      <text>
        <r>
          <rPr>
            <b/>
            <sz val="8"/>
            <color indexed="81"/>
            <rFont val="Tahoma"/>
            <family val="2"/>
            <charset val="186"/>
          </rPr>
          <t>V.S.:</t>
        </r>
        <r>
          <rPr>
            <sz val="9"/>
            <color indexed="81"/>
            <rFont val="Tahoma"/>
            <family val="2"/>
            <charset val="186"/>
          </rPr>
          <t xml:space="preserve">
</t>
        </r>
        <r>
          <rPr>
            <sz val="8"/>
            <color indexed="81"/>
            <rFont val="Tahoma"/>
            <family val="2"/>
            <charset val="186"/>
          </rPr>
          <t>Turto kodas - pagal Metodikos 13 priedo eilės numerį. Pvz., katilinės pastatas - 1.1, vamzdynai - 4.</t>
        </r>
      </text>
    </comment>
    <comment ref="B8" authorId="0">
      <text>
        <r>
          <rPr>
            <b/>
            <sz val="8"/>
            <color indexed="81"/>
            <rFont val="Tahoma"/>
            <family val="2"/>
            <charset val="186"/>
          </rPr>
          <t>V.S.:</t>
        </r>
        <r>
          <rPr>
            <sz val="8"/>
            <color indexed="81"/>
            <rFont val="Tahoma"/>
            <family val="2"/>
            <charset val="186"/>
          </rPr>
          <t xml:space="preserve">
Investicijų projekto nr. nurodytas prie Ilgalaikio turto įsigijimo šaltinių, turi sutapti su Lėšų panaudojime nurodytu nr.</t>
        </r>
      </text>
    </comment>
  </commentList>
</comments>
</file>

<file path=xl/sharedStrings.xml><?xml version="1.0" encoding="utf-8"?>
<sst xmlns="http://schemas.openxmlformats.org/spreadsheetml/2006/main" count="308" uniqueCount="290">
  <si>
    <t>Turto
kodas</t>
  </si>
  <si>
    <t>Invest.
Nr.</t>
  </si>
  <si>
    <t>Eil. 
Nr.</t>
  </si>
  <si>
    <t>Pavadinimas</t>
  </si>
  <si>
    <t>Gamyba</t>
  </si>
  <si>
    <t>Perdavimas</t>
  </si>
  <si>
    <t>Iš viso</t>
  </si>
  <si>
    <t>01</t>
  </si>
  <si>
    <t>02</t>
  </si>
  <si>
    <t>x</t>
  </si>
  <si>
    <t>1.</t>
  </si>
  <si>
    <t>Ilgalaikio turto įsigijimo šaltiniai</t>
  </si>
  <si>
    <t>1.1.</t>
  </si>
  <si>
    <t>Ilgalaikio turto nusidėvėjimo (amortizacijos) sąnaudos</t>
  </si>
  <si>
    <t>1.2.</t>
  </si>
  <si>
    <t>Normatyvinis pelnas</t>
  </si>
  <si>
    <t>1.3.</t>
  </si>
  <si>
    <t>Savivaldybės ir valstybės lėšos</t>
  </si>
  <si>
    <t>1.4.</t>
  </si>
  <si>
    <t>1.5.</t>
  </si>
  <si>
    <t>Įvairių fondų lėšos</t>
  </si>
  <si>
    <t>1.5.1.</t>
  </si>
  <si>
    <t>1.6.</t>
  </si>
  <si>
    <t>Kiti finansavimo šaltiniai</t>
  </si>
  <si>
    <t>1.6.1.</t>
  </si>
  <si>
    <t>2.</t>
  </si>
  <si>
    <t>Lėšų panaudojimas</t>
  </si>
  <si>
    <t>2.1.</t>
  </si>
  <si>
    <t>2.2.</t>
  </si>
  <si>
    <t>Paskolų grąžinimas</t>
  </si>
  <si>
    <t>Lėšų panaudojimas, %</t>
  </si>
  <si>
    <t>Įmonės vadovas _____________________</t>
  </si>
  <si>
    <t>Savivaldybės atstovas ____________________</t>
  </si>
  <si>
    <t>Pardavimas</t>
  </si>
  <si>
    <t>Lėšos investicijų įgyvendinimui, naujam turtui įsigyti, atstatyti</t>
  </si>
  <si>
    <t>Klaipėdos miesto savivaldybės</t>
  </si>
  <si>
    <t>Paskolos investicijų projektams įgyvendinti:</t>
  </si>
  <si>
    <t>2015 m.</t>
  </si>
  <si>
    <t>2016 m.</t>
  </si>
  <si>
    <t>2017 m.</t>
  </si>
  <si>
    <t>Dažnio keitiklių ir minkšto paleidimo įrenginių įrengimas</t>
  </si>
  <si>
    <t>Jungtuvų tikrinimo ir charakteristikų matavimo prietaisas</t>
  </si>
  <si>
    <t>Vartotojų šilumos apskaitos prietaisų atnaujinimas ir naujiems vartotojams šilumos apskaitos prietaisų įrengimas</t>
  </si>
  <si>
    <t>Šilumos vartotojų šilumos apskaitos prietaisų nuotolinio rodmenų nuskaitymo ir perdavimo į duomenų  bazę įrangos įrengimas</t>
  </si>
  <si>
    <t>Tarnybinės stotys</t>
  </si>
  <si>
    <t>Sekcijinių sklendžių keitimas Klaipėdos m. šilumos tinkluose</t>
  </si>
  <si>
    <t>Bendrovės padalinių pramoninė kompiuterinė ir programinė įranga bei licencijos</t>
  </si>
  <si>
    <t>Ilgalaikio turto renovavimas, įsigijimas ir atstatymas</t>
  </si>
  <si>
    <t>Kameros 3Š-11 pertvarkymas, suprojektuojant ir įrengiant gruntinio vandens drenažą</t>
  </si>
  <si>
    <t>Kameros 5P-6 rekonstravimas, vamzdynų mazgą permontuojant izoliuotais vamzdžiais su izoliuotomis sklendėmis, parengus projektą</t>
  </si>
  <si>
    <t>Šilumos trasų statyba ir įvadų įrengimas, pirkimas naujiems vartotojams  Klaipėdoje ir Gargžduose</t>
  </si>
  <si>
    <t>Programinė įranga ir licencijos</t>
  </si>
  <si>
    <t>Kompiuterinės technikos ir tinklo įrangos atnaujinimas</t>
  </si>
  <si>
    <t>Atnaujinti naudojamos geografinės informacinės sistemos (GIS) programinės įrangos licencijas iš ArcGIS 8.3 į ArcGIS 10.2 versiją</t>
  </si>
  <si>
    <t>Generalinis direktorius Vytautas Valutis</t>
  </si>
  <si>
    <t>2.1.2.</t>
  </si>
  <si>
    <t>2.1.3.</t>
  </si>
  <si>
    <t>2.1.4.</t>
  </si>
  <si>
    <t>2.1.5.</t>
  </si>
  <si>
    <t>2.1.6.</t>
  </si>
  <si>
    <t>2.1.7.</t>
  </si>
  <si>
    <t>2.1.8.</t>
  </si>
  <si>
    <t>2.1.9.</t>
  </si>
  <si>
    <t>2.1.10.</t>
  </si>
  <si>
    <t>2.1.11.</t>
  </si>
  <si>
    <t>2.1.12.</t>
  </si>
  <si>
    <t>2.1.13.</t>
  </si>
  <si>
    <t>2.1.14.</t>
  </si>
  <si>
    <t>2.1.15.</t>
  </si>
  <si>
    <t>2.1.16.</t>
  </si>
  <si>
    <t>2.1.17.</t>
  </si>
  <si>
    <t>2.1.18.</t>
  </si>
  <si>
    <t>2.1.19.</t>
  </si>
  <si>
    <t>2.1.20.</t>
  </si>
  <si>
    <t>2.1.24.</t>
  </si>
  <si>
    <t>2.1.26.</t>
  </si>
  <si>
    <t>2.1.27.</t>
  </si>
  <si>
    <t>2.1.28.</t>
  </si>
  <si>
    <t>2.1.29.</t>
  </si>
  <si>
    <t>2.1.30.</t>
  </si>
  <si>
    <t>2.1.31.</t>
  </si>
  <si>
    <t>2.1.32.</t>
  </si>
  <si>
    <t>2.1.33.</t>
  </si>
  <si>
    <t>2.1.34.</t>
  </si>
  <si>
    <t>2.1.35.</t>
  </si>
  <si>
    <t>2.1.36.</t>
  </si>
  <si>
    <t>2.1.37.</t>
  </si>
  <si>
    <t>2.1.38.</t>
  </si>
  <si>
    <t>2.1.39.</t>
  </si>
  <si>
    <t>2.1.40.</t>
  </si>
  <si>
    <t>2.1.41.</t>
  </si>
  <si>
    <t>2.1.42.</t>
  </si>
  <si>
    <t>2.1.54.</t>
  </si>
  <si>
    <t>2.1.55.</t>
  </si>
  <si>
    <t>2.1.56.</t>
  </si>
  <si>
    <t>2.1.57.</t>
  </si>
  <si>
    <t>2.1.58.</t>
  </si>
  <si>
    <t>2.1.59.</t>
  </si>
  <si>
    <t>2.1.60.</t>
  </si>
  <si>
    <t>2.1.61.</t>
  </si>
  <si>
    <t>2.1.62.</t>
  </si>
  <si>
    <t>2.1.63.</t>
  </si>
  <si>
    <t>2.1.64.</t>
  </si>
  <si>
    <t>2.1.65.</t>
  </si>
  <si>
    <t>2.1.66.</t>
  </si>
  <si>
    <t>2.1.67.</t>
  </si>
  <si>
    <t>2.1.68.</t>
  </si>
  <si>
    <t>2.1.69.</t>
  </si>
  <si>
    <t>2.1.70.</t>
  </si>
  <si>
    <t>2.1.71.</t>
  </si>
  <si>
    <t>2.1.72.</t>
  </si>
  <si>
    <t>2.1.73.</t>
  </si>
  <si>
    <t>2.1.74.</t>
  </si>
  <si>
    <t>2.1.75.</t>
  </si>
  <si>
    <t>2.1.76.</t>
  </si>
  <si>
    <t>2.1.77.</t>
  </si>
  <si>
    <t>2.1.78.</t>
  </si>
  <si>
    <t>2.1.79.</t>
  </si>
  <si>
    <t>2.1.43.</t>
  </si>
  <si>
    <t>2.1.44.</t>
  </si>
  <si>
    <t>2.1.45.</t>
  </si>
  <si>
    <t>2.1.46.</t>
  </si>
  <si>
    <t>2.1.47.</t>
  </si>
  <si>
    <t>2.1.48.</t>
  </si>
  <si>
    <t>2.1.49.</t>
  </si>
  <si>
    <t>2.1.50.</t>
  </si>
  <si>
    <t>2.1.80.</t>
  </si>
  <si>
    <t>2.1.81.</t>
  </si>
  <si>
    <t>2.1.82.</t>
  </si>
  <si>
    <t>2.1.83.</t>
  </si>
  <si>
    <t>2.1.84.</t>
  </si>
  <si>
    <t>2.1.85.</t>
  </si>
  <si>
    <t>2.1.86.</t>
  </si>
  <si>
    <t>2.1.87.</t>
  </si>
  <si>
    <t>2.1.88.</t>
  </si>
  <si>
    <t>2.1.89.</t>
  </si>
  <si>
    <t>2.1.91.</t>
  </si>
  <si>
    <t>2.1.92.</t>
  </si>
  <si>
    <t>2.1.93.</t>
  </si>
  <si>
    <t>2.1.95.</t>
  </si>
  <si>
    <t>2.1.96.</t>
  </si>
  <si>
    <t>2.1.97.</t>
  </si>
  <si>
    <t>2.1.98.</t>
  </si>
  <si>
    <t>2.1.99.</t>
  </si>
  <si>
    <t>2.1.100.</t>
  </si>
  <si>
    <t>2.1.101.</t>
  </si>
  <si>
    <t>2.1.103.</t>
  </si>
  <si>
    <t>2.1.104.</t>
  </si>
  <si>
    <t>2.1.105.</t>
  </si>
  <si>
    <t>2.1.106.</t>
  </si>
  <si>
    <t>2.1.107.</t>
  </si>
  <si>
    <t>2.1.108.</t>
  </si>
  <si>
    <t>2.1.109.</t>
  </si>
  <si>
    <t>2.1.110.</t>
  </si>
  <si>
    <t>2.1.1.</t>
  </si>
  <si>
    <t>2.1.21.</t>
  </si>
  <si>
    <t>2.1.22.</t>
  </si>
  <si>
    <t>2.1.23.</t>
  </si>
  <si>
    <t>2.1.25.</t>
  </si>
  <si>
    <t>2.1.51.</t>
  </si>
  <si>
    <t>2.1.52.</t>
  </si>
  <si>
    <t>2.1.53.</t>
  </si>
  <si>
    <t>2.1.90.</t>
  </si>
  <si>
    <t>2.1.94.</t>
  </si>
  <si>
    <t>Šilumos trasa nuo Sportininkų 21 per Sportininkų 19 iki Malūnininkų 5 (statybos metai - 1968 m.)</t>
  </si>
  <si>
    <t>Bendrovės šilumos šaltinių kontrolės ir matavimo bei laboratorinių prietaisų atnaujinimas ir įsigijimas</t>
  </si>
  <si>
    <t>Šilumos apskaitos prietaisų atnaujinimas bendrovės šilumos šaltiniuose</t>
  </si>
  <si>
    <t>2.1.111.</t>
  </si>
  <si>
    <t>Naujos žiedinančios šilumos trasos tiekimo patikimumui užtikrinti projektavimas, statyba tarp kamerų 2P-39-2-13-3 ir 2P-42-18</t>
  </si>
  <si>
    <t>Klaipėdos rajoninės katilinės membraninė termofikaciniame vandenyje ištirpusių dujų pašalinimo sistema</t>
  </si>
  <si>
    <t>Naujų sklendžių, vožtuvų, siurblių, įrengimas bendrovės šilumos šaltiniuose</t>
  </si>
  <si>
    <t>Bendrovės telekomplekso, programinės įrangos atnaujinimas ir plėtra</t>
  </si>
  <si>
    <t>Tauralaukio dujinių katilinių rekonstrukcija (10 katilinių)</t>
  </si>
  <si>
    <t>Klaipėdos rajoninės katilinės naujai statomo GK-3 rezervinio kuro talpyklos įrengimas</t>
  </si>
  <si>
    <t>Klaipėdos rajoninės katilinės katilo Nr. 5 ir elektrinės katilo Nr. 2 griovimo darbai</t>
  </si>
  <si>
    <t>Klaipėdos rajoninės katilinės nuotekų ir drenažo siurblinės įrenginių valdymo, technologinių parametrų kontrolės ir elektros tiekimo įrangos atnaujinimas, kompiuterizavimas</t>
  </si>
  <si>
    <t>Klaipėdos elektrinės ir Klaipėdos rajoninės katilinės telefoninio ryšio sistemos techninės ir programinės įrangos atnaujinimas</t>
  </si>
  <si>
    <t>Klaipėdos elektrinės ir Klaipėdos rajoninės katilinės valdymo pultų kalbos dokumentavimo kompiuterinės ir programinės įrangos atnaujinimas</t>
  </si>
  <si>
    <t>Klaipėdos rajoninės katilinės priešgaisrinės siurblinės technologinės kontrolės, įrenginių valdymo ir elektros tiekimo įrangos atnaujinimas</t>
  </si>
  <si>
    <t>Lypkių rajoninės katilinės pagalbinių įrenginių matavimo priemonių, technologinės kontrolės ir valdymo įrangos atnaujinimas, kompiuterizavimas</t>
  </si>
  <si>
    <t>Klaipėdos rajoninės katilinės priešgaisrinės siurblinės komutacinės įrangos ir kontaktorių su elektroninėmis apsaugomis keitimas</t>
  </si>
  <si>
    <t>Gargždų šilumos tinklų rajono katilinės Nr. 2 įvadinių automatinių jungiklių ir ARĮ keitimas</t>
  </si>
  <si>
    <t>Klaipėdos šilumos tinklų rajono radio ryšio priemonių (nešiojamos ir stacionarinės radio stotelės, retransliatorius) atnaujinimas</t>
  </si>
  <si>
    <t>Klaipėdos šilumos tinklų rajono mechanizmai ir prietaisai (termofikacinio vandens nutekėjimo ieškiklis)</t>
  </si>
  <si>
    <t>Klaipėdos rajoninės katilinės transfomatorinės pastotės 144 6 kV skirstymo įrenginių II sekcijos prijunginių jungtuvų ir relinės apsaugos keitimas</t>
  </si>
  <si>
    <t>Tinklo siurblio įrengimas Klaipėdos rajoninėje katilinėje</t>
  </si>
  <si>
    <t>2.1.112.</t>
  </si>
  <si>
    <t>2.1.113.</t>
  </si>
  <si>
    <t>2.1.114.</t>
  </si>
  <si>
    <t>2.1.115.</t>
  </si>
  <si>
    <t>Ūkinių reikalų skirstyklos rekonstrukcija, automatinių jungiklių su skydais montavimas, kabelių pakeitimas</t>
  </si>
  <si>
    <t>ES Struktūriniai fondai</t>
  </si>
  <si>
    <t>2.1.102.</t>
  </si>
  <si>
    <t>2.1.116.</t>
  </si>
  <si>
    <t>2.1.117.</t>
  </si>
  <si>
    <t>2.1.118.</t>
  </si>
  <si>
    <t>2.1.119.</t>
  </si>
  <si>
    <t>2.1.120.</t>
  </si>
  <si>
    <t>2.1.121.</t>
  </si>
  <si>
    <t>Lengvieji krovininiai automobiliai, 7 vnt.</t>
  </si>
  <si>
    <t>Ratinis teleskopinis krautuvas</t>
  </si>
  <si>
    <t>Specialusis keleivinis-krovininis mikroautobusas, iki 3,5 t, 3 vnt.</t>
  </si>
  <si>
    <t>Savivartis sunkvežimis, 10 t</t>
  </si>
  <si>
    <t>Automobilinis kranas, 20 t</t>
  </si>
  <si>
    <t>Traktoriai, 40 kW, 2 vnt.</t>
  </si>
  <si>
    <t>Priekaba traktoriui, 6 t</t>
  </si>
  <si>
    <t>MARTEM SCADA sistemos atnaujinimas</t>
  </si>
  <si>
    <t>AB „Klaipėdos energija“ Klaipėdos rajoninės katilinės rekonstrukcija, įrengiant naują 16 MW biokuro vandens šildymo katilą su kondensaciniu ekonomaizeriu</t>
  </si>
  <si>
    <t>AB „Klaipėdos energija“ Lypkių rajoninės katilinės rekonstrukcija, įrengiant naują 10 MW biokuro garo katilą su kondensaciniu ekonomaizeriu</t>
  </si>
  <si>
    <t>tūkst. Eur</t>
  </si>
  <si>
    <t xml:space="preserve">AB „KLAIPĖDOS ENERGIJA“ INVESTICIJŲ PLANAS IR JO FINANSAVIMO ŠALTINIAI </t>
  </si>
  <si>
    <t>SUDERINTA</t>
  </si>
  <si>
    <t>sprendimu Nr.</t>
  </si>
  <si>
    <t>tarybos 2015 m.                   d.</t>
  </si>
  <si>
    <t>Lėšos, gautos iš apyvartinių taršos leidimų pardavimo</t>
  </si>
  <si>
    <t>Gargždų šilumos tinklų rajono katilinės Nr. 4 duomenų surinkimo ir perdavimo sistema</t>
  </si>
  <si>
    <t>Q galios kompensavimas elektrinėje 0,4 kV (Valstybinės energetikos inspekcijos nurodymas)</t>
  </si>
  <si>
    <t>Vaizdo stebėjimo sistemos įrengimas</t>
  </si>
  <si>
    <t>I skirstymo įrenginių-0,4 kV Š2-04 narv. Nr. 24 senų automatų AVM Š2A-maitinimo jungiklio pakeitimas</t>
  </si>
  <si>
    <t>Klaipėdos rajoninės katilinės privažiuojamojo geležinkelio kelio rekonstrukcija</t>
  </si>
  <si>
    <t>Magistr. šilumos trasa nuo kameros 1Š-7 iki H. Manto g. (statybos metai – 1964–1965 m.)</t>
  </si>
  <si>
    <t>Magistr. šilumos trasa Liepojos g. nuo kam. 3Š-12 iki kam. 4Š-25 (statybos metai – 1980 m.)</t>
  </si>
  <si>
    <t>Šilumos trasa nuo 3Š-12 iki Liepojos 41 (statybos metai – 1974 m.)</t>
  </si>
  <si>
    <t>Magistr. šilumos trasa Pievų g. nuo kam. 4Š-8 iki kam. 4Š-10 (statybos metai – 1985 m.)</t>
  </si>
  <si>
    <t>Magistr. šilumos trasa Liepų g., Šiaurės pr. nuo kam. 4Š-4-2 iki kam. 4Š-7 (statybos metai – 1985 m.)</t>
  </si>
  <si>
    <t>Magistr. šilumos trasa Taikos pr. nuo kam. 1P-9a iki kam. 1P-12 (papildomų sekcijinių sklendžių įrengimas) (statybos metai – 1965 m.)</t>
  </si>
  <si>
    <t>Magistr. šilumos trasa Taikos pr. nuo kam. 1P-9a iki kam. 1P-8 (statybos metai – 1965 m.)</t>
  </si>
  <si>
    <t>Magistr. šilumos trasa Butsargių g., Taikos pr. nuo kam. 1P13 iki kam. 1P-4 (statybos metai – 1963 m.)</t>
  </si>
  <si>
    <t>Magistr. šilumos trasa Smiltelės g. nuo kam. 2P-46-5 iki kam. 4P-19 (statybos metai – 1980 m.)</t>
  </si>
  <si>
    <t>Magistr. šilumos trasa Šilutės pl. nuo kam. 4P-4 iki kam. 4P-6 (statybos metai – 1981 m.)</t>
  </si>
  <si>
    <t>Magistr. šilumos trasa Šilutės pl. nuo kam. M-11 iki kam. 4P-11 (statybos metai – 1987 m.)</t>
  </si>
  <si>
    <t>Magistr. šilumos trasa Šilutės pl. nuo kam. 4P-11 iki kam. 4P-14 (statybos metai – 1987 m.)</t>
  </si>
  <si>
    <t>Magistr. šilumos trasa „RK-1“ nuo KRK iki KRK kolektorinės (statybos metai – 1967 m.)</t>
  </si>
  <si>
    <t>Šilumos trasa nuo kameros D-2 iki Liepų g. 30 (statybos metai – 1980 m.)</t>
  </si>
  <si>
    <t>Šilumos trasa nuo Liepų g. 30 iki Liepų g. 26 ir Laivų skg. 4 (statybos metai – 1981 m.)</t>
  </si>
  <si>
    <t>Šilumos trasa per Švyturio g. 4 iki Smilties Pylimo g. 3 (J. Janonio 3) (statybos metai – 1967 m.)</t>
  </si>
  <si>
    <t>Šilumos trasa per Švyturio g. 6 iki Sportininkų g. 9 (statybos metai – 1968 m.)</t>
  </si>
  <si>
    <t>Šilumos trasa per Pušyno g. 33 iki 1Š-24-1 (statybos metai – 1983 m.)</t>
  </si>
  <si>
    <t>Šilumos trasa Pušyno g. nuo kam. 1Š-24-1 iki kam. 1Š-24-3 (statybos metai – 1968 m.)</t>
  </si>
  <si>
    <t>Šilumos trasa Pušyno g. nuo kam. 1Š-24-3 iki kam. 1Š-24-5 (statybos metai – 1968 m.)</t>
  </si>
  <si>
    <t>Šilumos trasa Sportininkų g. nuo kam. 1Š-24-5 iki kam. 1Š-24-6 (statybos metai – 1968 m.)</t>
  </si>
  <si>
    <t>Šilumos trasa nuo kameros 1Š-24-1 iki Pušyno g. 33A. (statybos metai – 1968 m.)</t>
  </si>
  <si>
    <t>Šilumos trasa nuo kameros 1Š-24-3 iki Švyturio g. 14A (statybos metai – 1960 m.)</t>
  </si>
  <si>
    <t>Šilumos trasa nuo kameros 1Š-24-5 iki Pušyno g. 29, 29A (statybos metai – 1968 m.)</t>
  </si>
  <si>
    <t>Šilumos trasa nuo kameros 1Š-24-6 iki Pušyno g. 10, 10A (statybos metai – 1968 m.)</t>
  </si>
  <si>
    <t>Šilumos trasa nuo kameros 1Š-12-4 iki Jūros g. 25 (statybos metai – 1994 m.)</t>
  </si>
  <si>
    <t>Šilumos trasa nuo kameros 1Š-12-8 iki Danės g. 9 ir 15 (statybos metai – 1993 m.)</t>
  </si>
  <si>
    <t>Šilumos trasa nuo kameros 1Š-12-8-2 iki Danės g.17 (statybos metai – 1967 m.)</t>
  </si>
  <si>
    <t>Šilumos trasa nuo 1Š- 5-5 iki S. Nėries g. 6, 8, 10 (statybos metai – 1980 m.)</t>
  </si>
  <si>
    <t>Šilumos trasa nuo kam. 1Š-5-3-0 iki Liepų g. 47A, 49, 52, 53, Trilapio g. 6 (statybos metai – 1969–1985 m.)</t>
  </si>
  <si>
    <t>Šilumos trasa nuo 1Š-11a iki H. Manto g. 1 (statybos metai – 1972 m.)</t>
  </si>
  <si>
    <t>Šilumos trasa Kretingos g. nuo kam. 2Š-31 iki kam. 2Š-31-1 (statybos metai – 1970 m.)</t>
  </si>
  <si>
    <t>Šilumos trasa nuo kameros 2Š-31-1 iki Įgulos g. 20, 24 (statybos metai – 1970 m.)</t>
  </si>
  <si>
    <t>Šilumos trasa nuo kameros 2Š-30b-1 iki 2Š-30b-5, L. Giros g. 5 (statybos metai – 1972 m.)</t>
  </si>
  <si>
    <t>Šilumos trasa Šviesos g. nuo kam. 2Š-7-1 iki kam. 2Š-7-3 (statybos metai – 1970 m.)</t>
  </si>
  <si>
    <t>Šilumos trasa nuo kameros 2Š-7-3 iki Panevėžio g. 19 (statybos metai – 1976–1982 m.)</t>
  </si>
  <si>
    <t>Šilumos trasa nuo kameros 2Š-7-3 iki Panevėžio g. 3, 7, 4Š-13a (statybos metai – 1970–1978 m.)</t>
  </si>
  <si>
    <t>Šilumos trasa nuo K-1 iki K-3, Kretingos g. 23, 18, per Kretingos g. 16, 14, 12 iki Kretingos g. 10 (statybos metai – 1964 m.)</t>
  </si>
  <si>
    <t>Šilumos trasa nuo Kretingos g. 15 iki Kretingos g. 17 (statybos metai – 1964 m.)</t>
  </si>
  <si>
    <t>Šilumos trasa nuo kameros 1P-4-6-1 per Galinio Pylimo g. 16 iki Pilies g. 3, Turgaus a. 7 (statybos metai – 1981 m.)</t>
  </si>
  <si>
    <t>Šilumos trasa nuo 1P-4-6-6 iki Galinio Pylimo g. 16A (statybos metai – 1981 m.)</t>
  </si>
  <si>
    <t>Šilumos trasa nuo kameros 1P-9a-1 iki 1P-9a-3, Rūtų g. 15, 13, Taikos pr. 28, 24, 24A (statybos metai – 1973–1983 m.)</t>
  </si>
  <si>
    <t>Šilumos trasa nuo kameros 1P-11b-5-1 iki Birutės g. 23. Šilumos trasa nuo kameros 1P-11b-5 iki Taikos pr. 46, 48, 50, 52 (statybos metai – 1974–1990 m.)</t>
  </si>
  <si>
    <t>Šilumos trasa per Pilies g. 1 iki 1P-7-13 (statybos metai – 1982 m.)</t>
  </si>
  <si>
    <t>Šilumos trasa nuo kameros 1P-14 iki Būtsargių g. 10 (statybos metai – 1965 m.)</t>
  </si>
  <si>
    <t>Šilumos trasa nuo kameros T19-11 iki Mokyklos g. 23, per Dzūkų g. 6 iki Vyšnių g. 13 (statybos metai – 1965–1973 m.)</t>
  </si>
  <si>
    <t>Šilumos trasa nuo kameros 2P-39-2 iki 2P-39-2-13, Nidos g. 13, Kalnupės g. 2; nuo 2P-39-2-1 iki 2P-39-2-2 (statybos metai – 1983–1985 m.)</t>
  </si>
  <si>
    <t>Šilumos trasa nuo kameros 2P-44-1 iki Žardininkų g. 6 (statybos metai – 1976 m.)</t>
  </si>
  <si>
    <t>Nuo 2P-44-2 iki Taikos pr. 121 (statybos metai – 1978 m.)</t>
  </si>
  <si>
    <t>Nuo 2P-44-4 iki Žardininkų g. 16 (statybos metai – 1976 m.)</t>
  </si>
  <si>
    <t>Nuo 2P-44-5 iki Žardininkų g. 21 (statybos metai – 1978 m.)</t>
  </si>
  <si>
    <t>Nuo 2P-44-7 iki Žardininkų g. 19 (statybos metai – 1976 m.)</t>
  </si>
  <si>
    <t>Šilumos trasa nuo kameros 2P-39a-4 iki Sulupės g. 26 (statybos metai – 1966 m.)</t>
  </si>
  <si>
    <t>Šilumos trasa nuo kameros 2P-46-6 iki Laukininkų g. 4 (statybos metai – 1983 m.)</t>
  </si>
  <si>
    <t>Šilumos trasa nuo kameros 2P-46-4-1 iki Smiltelės g. 47, 53, 55 (statybos metai – 1994 m.)</t>
  </si>
  <si>
    <t>Šilumos trasa nuo kameros 2P-42-4 iki Gedminų g. 14 (statybos metai – 1973 m.)</t>
  </si>
  <si>
    <t>Šilumos trasa nuo kameros 4P-23 iki 4P-23-2 ir Laukininkų g. 25 (statybos metai – 1985 m.)</t>
  </si>
  <si>
    <t>Magistr. šilumos trasa Taikos pr. nuo kam. 2P-46 iki 2P-48 (statybos metai – 1972 m.)</t>
  </si>
  <si>
    <t>Magistr. šilumos trasa Taikos pr. nuo kam. 1P-4 iki 1P-6; nuo kam. 1P-6a iki 1P-8 (statybos metai – 1964 m.)</t>
  </si>
  <si>
    <t>Kvartalinė trasa iš magistralės 1P Taikos pr. nuo kam. 1P-8 iki 1P-8-1 (statybos metai – 1988 m.)</t>
  </si>
  <si>
    <t>Šilumos tinklų Jūratės g. rekonstrukcija nuo ŠK 2-61 iki ŠK 2-64, Gargžduose (statybos metai – 1975–1979 m.)</t>
  </si>
  <si>
    <t>Šilumos tinklų rekonstrukcija nuo ŠK4-41 iki Melioratorių g. 6, Gargžduose (statybos metai – 1983–1986 m.)</t>
  </si>
  <si>
    <t>Šilumos tinklų rekonstrukcija nuo katilinės Nr. 2 (P. Cvirkos g. 15) iki katilinės Nr. 4 (J. Janonio g. 38), Gargžduose (statybos metai – 1976–1989 m.)</t>
  </si>
  <si>
    <t>Šilumos tinklų rekonstrukcija nuo ŠK 4-13 iki Dariaus ir Girėno g. 23 (įvadai į Dariaus ir Girėno g. 13, 15, 17, 19, 25), Gargžduose (statybos metai – 1988–1991 m.)</t>
  </si>
  <si>
    <r>
      <t>Šilumos trasa</t>
    </r>
    <r>
      <rPr>
        <b/>
        <sz val="12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nuo 1Š-19 iki J. Janonio g. 27 (statybos metai – 1993 m.)</t>
    </r>
  </si>
  <si>
    <r>
      <t>Šilumos trasa</t>
    </r>
    <r>
      <rPr>
        <b/>
        <sz val="12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nuo 1Š-15 iki J. Zauerveino g. 10 (statybos metai – 1978 m.)</t>
    </r>
  </si>
  <si>
    <t>Šilumos trasa nuo Janonio g. 16 iki Dariaus ir Girėno g. 8 (statybos metai – 1968 m.)</t>
  </si>
  <si>
    <t>Šilumos trasa nuo Taikos pr. 51 iki Taikos pr. 45, 49, 53 (statybos metai - 1966-1977 m.)</t>
  </si>
  <si>
    <t>Šilumos trasa nuo Minijos g. 130C  iki 2P-39-5-4-2a, Sulupės g. 5, 7, 14, Minijos g. 128 (statybos metai – 1978 m.)</t>
  </si>
  <si>
    <t>Šilumos trasa nuo kameros 1P-3-17 iki Sausio 15-osios g. 5, 7 (statybos metai - 1969 m.)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</si>
</sst>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6" formatCode="#,##0.0"/>
  </numFmts>
  <fonts count="39" x14ac:knownFonts="1">
    <font>
      <sz val="11"/>
      <color indexed="8"/>
      <name val="Calibri"/>
      <family val="2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8"/>
      <name val="Calibri"/>
      <family val="2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name val="Arial"/>
      <family val="2"/>
    </font>
    <font>
      <sz val="12"/>
      <name val="Times New Roman"/>
      <family val="1"/>
      <charset val="186"/>
    </font>
    <font>
      <sz val="12"/>
      <name val="Times New Roman Baltic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sz val="8"/>
      <name val="Calibri"/>
      <family val="2"/>
    </font>
    <font>
      <b/>
      <sz val="12"/>
      <name val="Times New Roman"/>
      <family val="1"/>
      <charset val="186"/>
    </font>
    <font>
      <b/>
      <sz val="8"/>
      <color indexed="81"/>
      <name val="Tahoma"/>
      <family val="2"/>
      <charset val="186"/>
    </font>
    <font>
      <sz val="9"/>
      <color indexed="81"/>
      <name val="Tahoma"/>
      <family val="2"/>
      <charset val="186"/>
    </font>
    <font>
      <sz val="8"/>
      <color indexed="81"/>
      <name val="Tahoma"/>
      <family val="2"/>
      <charset val="186"/>
    </font>
    <font>
      <i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2"/>
      <color indexed="12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b/>
      <sz val="12"/>
      <color indexed="10"/>
      <name val="Times New Roman"/>
      <family val="1"/>
      <charset val="186"/>
    </font>
    <font>
      <i/>
      <sz val="12"/>
      <color indexed="10"/>
      <name val="Times New Roman"/>
      <family val="1"/>
      <charset val="186"/>
    </font>
    <font>
      <b/>
      <sz val="12"/>
      <color indexed="12"/>
      <name val="Times New Roman"/>
      <family val="1"/>
      <charset val="186"/>
    </font>
    <font>
      <b/>
      <sz val="12"/>
      <color indexed="17"/>
      <name val="Times New Roman"/>
      <family val="1"/>
      <charset val="186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7"/>
        <bgColor indexed="64"/>
      </patternFill>
    </fill>
  </fills>
  <borders count="8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19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2" borderId="0" applyNumberFormat="0" applyBorder="0" applyAlignment="0" applyProtection="0"/>
    <xf numFmtId="0" fontId="3" fillId="3" borderId="0" applyNumberFormat="0" applyBorder="0" applyAlignment="0" applyProtection="0"/>
    <xf numFmtId="0" fontId="4" fillId="13" borderId="1" applyNumberFormat="0" applyAlignment="0" applyProtection="0"/>
    <xf numFmtId="0" fontId="5" fillId="23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3" fillId="0" borderId="7" applyNumberFormat="0" applyFill="0" applyAlignment="0" applyProtection="0"/>
    <xf numFmtId="0" fontId="14" fillId="14" borderId="0" applyNumberFormat="0" applyBorder="0" applyAlignment="0" applyProtection="0"/>
    <xf numFmtId="0" fontId="15" fillId="0" borderId="0"/>
    <xf numFmtId="0" fontId="16" fillId="0" borderId="0"/>
    <xf numFmtId="0" fontId="19" fillId="0" borderId="0"/>
    <xf numFmtId="0" fontId="17" fillId="0" borderId="0"/>
    <xf numFmtId="0" fontId="17" fillId="0" borderId="0"/>
    <xf numFmtId="0" fontId="12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6" fillId="0" borderId="0"/>
    <xf numFmtId="0" fontId="16" fillId="0" borderId="0"/>
    <xf numFmtId="0" fontId="12" fillId="8" borderId="8" applyNumberFormat="0" applyFont="0" applyAlignment="0" applyProtection="0"/>
    <xf numFmtId="0" fontId="20" fillId="13" borderId="6" applyNumberFormat="0" applyAlignment="0" applyProtection="0"/>
    <xf numFmtId="0" fontId="1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</cellStyleXfs>
  <cellXfs count="186">
    <xf numFmtId="0" fontId="0" fillId="0" borderId="0" xfId="0"/>
    <xf numFmtId="0" fontId="18" fillId="0" borderId="0" xfId="38" applyFont="1" applyAlignment="1" applyProtection="1">
      <alignment vertical="center"/>
      <protection hidden="1"/>
    </xf>
    <xf numFmtId="0" fontId="18" fillId="0" borderId="0" xfId="38" applyFont="1" applyAlignment="1" applyProtection="1">
      <alignment vertical="center"/>
      <protection locked="0"/>
    </xf>
    <xf numFmtId="49" fontId="18" fillId="0" borderId="0" xfId="38" applyNumberFormat="1" applyFont="1" applyAlignment="1" applyProtection="1">
      <alignment vertical="center"/>
      <protection hidden="1"/>
    </xf>
    <xf numFmtId="0" fontId="18" fillId="0" borderId="0" xfId="38" applyFont="1" applyBorder="1" applyAlignment="1" applyProtection="1">
      <alignment vertical="center"/>
      <protection hidden="1"/>
    </xf>
    <xf numFmtId="0" fontId="29" fillId="0" borderId="10" xfId="38" applyFont="1" applyBorder="1" applyAlignment="1" applyProtection="1">
      <alignment horizontal="center" vertical="center"/>
      <protection hidden="1"/>
    </xf>
    <xf numFmtId="0" fontId="18" fillId="0" borderId="11" xfId="38" applyFont="1" applyBorder="1" applyAlignment="1" applyProtection="1">
      <alignment horizontal="center" vertical="center"/>
      <protection locked="0"/>
    </xf>
    <xf numFmtId="0" fontId="18" fillId="0" borderId="12" xfId="38" applyFont="1" applyBorder="1" applyAlignment="1" applyProtection="1">
      <alignment horizontal="center" vertical="center"/>
      <protection locked="0"/>
    </xf>
    <xf numFmtId="0" fontId="18" fillId="0" borderId="13" xfId="38" applyFont="1" applyBorder="1" applyAlignment="1" applyProtection="1">
      <alignment horizontal="center" vertical="center"/>
      <protection hidden="1"/>
    </xf>
    <xf numFmtId="0" fontId="18" fillId="0" borderId="14" xfId="38" applyFont="1" applyBorder="1" applyAlignment="1" applyProtection="1">
      <alignment horizontal="center" vertical="center"/>
      <protection hidden="1"/>
    </xf>
    <xf numFmtId="49" fontId="18" fillId="0" borderId="11" xfId="38" applyNumberFormat="1" applyFont="1" applyBorder="1" applyAlignment="1" applyProtection="1">
      <alignment horizontal="center" vertical="center"/>
      <protection locked="0"/>
    </xf>
    <xf numFmtId="49" fontId="18" fillId="0" borderId="12" xfId="38" applyNumberFormat="1" applyFont="1" applyBorder="1" applyAlignment="1" applyProtection="1">
      <alignment horizontal="center" vertical="center"/>
      <protection locked="0"/>
    </xf>
    <xf numFmtId="0" fontId="18" fillId="0" borderId="15" xfId="38" applyFont="1" applyBorder="1" applyAlignment="1" applyProtection="1">
      <alignment horizontal="center" vertical="center"/>
      <protection hidden="1"/>
    </xf>
    <xf numFmtId="0" fontId="18" fillId="0" borderId="16" xfId="38" applyFont="1" applyBorder="1" applyAlignment="1" applyProtection="1">
      <alignment horizontal="center" vertical="center"/>
      <protection hidden="1"/>
    </xf>
    <xf numFmtId="0" fontId="29" fillId="0" borderId="12" xfId="38" applyFont="1" applyBorder="1" applyAlignment="1" applyProtection="1">
      <alignment horizontal="center" vertical="center"/>
      <protection locked="0"/>
    </xf>
    <xf numFmtId="0" fontId="29" fillId="0" borderId="0" xfId="38" applyFont="1" applyAlignment="1" applyProtection="1">
      <alignment vertical="center"/>
      <protection locked="0"/>
    </xf>
    <xf numFmtId="166" fontId="18" fillId="0" borderId="0" xfId="38" applyNumberFormat="1" applyFont="1" applyAlignment="1" applyProtection="1">
      <alignment vertical="center"/>
      <protection locked="0"/>
    </xf>
    <xf numFmtId="0" fontId="30" fillId="0" borderId="0" xfId="38" applyFont="1" applyAlignment="1" applyProtection="1">
      <alignment vertical="center"/>
      <protection locked="0"/>
    </xf>
    <xf numFmtId="166" fontId="18" fillId="0" borderId="13" xfId="38" applyNumberFormat="1" applyFont="1" applyBorder="1" applyAlignment="1" applyProtection="1">
      <alignment horizontal="center" vertical="center"/>
      <protection locked="0"/>
    </xf>
    <xf numFmtId="166" fontId="18" fillId="0" borderId="17" xfId="38" applyNumberFormat="1" applyFont="1" applyBorder="1" applyAlignment="1" applyProtection="1">
      <alignment horizontal="center" vertical="center"/>
      <protection locked="0"/>
    </xf>
    <xf numFmtId="166" fontId="18" fillId="0" borderId="18" xfId="38" applyNumberFormat="1" applyFont="1" applyBorder="1" applyAlignment="1" applyProtection="1">
      <alignment horizontal="center" vertical="center"/>
      <protection locked="0"/>
    </xf>
    <xf numFmtId="0" fontId="15" fillId="0" borderId="19" xfId="38" applyFont="1" applyBorder="1" applyAlignment="1" applyProtection="1">
      <alignment horizontal="center" vertical="center"/>
      <protection hidden="1"/>
    </xf>
    <xf numFmtId="0" fontId="15" fillId="0" borderId="20" xfId="38" applyFont="1" applyBorder="1" applyAlignment="1" applyProtection="1">
      <alignment horizontal="center" vertical="center"/>
      <protection hidden="1"/>
    </xf>
    <xf numFmtId="0" fontId="15" fillId="0" borderId="0" xfId="38" applyFont="1" applyAlignment="1" applyProtection="1">
      <alignment vertical="center"/>
      <protection locked="0"/>
    </xf>
    <xf numFmtId="0" fontId="29" fillId="0" borderId="0" xfId="38" applyFont="1" applyAlignment="1" applyProtection="1">
      <alignment horizontal="center" vertical="center"/>
      <protection locked="0"/>
    </xf>
    <xf numFmtId="0" fontId="29" fillId="0" borderId="12" xfId="38" applyFont="1" applyBorder="1" applyAlignment="1" applyProtection="1">
      <alignment horizontal="center" vertical="center"/>
      <protection hidden="1"/>
    </xf>
    <xf numFmtId="0" fontId="29" fillId="0" borderId="0" xfId="38" applyFont="1" applyAlignment="1" applyProtection="1">
      <alignment vertical="center"/>
      <protection hidden="1"/>
    </xf>
    <xf numFmtId="0" fontId="29" fillId="0" borderId="11" xfId="38" applyFont="1" applyBorder="1" applyAlignment="1" applyProtection="1">
      <alignment horizontal="center" vertical="center"/>
      <protection locked="0"/>
    </xf>
    <xf numFmtId="0" fontId="18" fillId="0" borderId="0" xfId="38" applyFont="1" applyBorder="1" applyAlignment="1" applyProtection="1">
      <alignment horizontal="center" vertical="center"/>
      <protection locked="0"/>
    </xf>
    <xf numFmtId="166" fontId="18" fillId="0" borderId="21" xfId="38" applyNumberFormat="1" applyFont="1" applyBorder="1" applyAlignment="1" applyProtection="1">
      <alignment horizontal="right" vertical="center"/>
      <protection locked="0"/>
    </xf>
    <xf numFmtId="166" fontId="18" fillId="0" borderId="0" xfId="38" applyNumberFormat="1" applyFont="1" applyBorder="1" applyAlignment="1" applyProtection="1">
      <alignment horizontal="right" vertical="center"/>
      <protection locked="0"/>
    </xf>
    <xf numFmtId="0" fontId="18" fillId="0" borderId="0" xfId="38" applyFont="1" applyFill="1" applyBorder="1" applyAlignment="1" applyProtection="1">
      <alignment vertical="center"/>
      <protection hidden="1"/>
    </xf>
    <xf numFmtId="166" fontId="18" fillId="0" borderId="0" xfId="38" applyNumberFormat="1" applyFont="1" applyFill="1" applyBorder="1" applyAlignment="1" applyProtection="1">
      <alignment horizontal="center" vertical="center"/>
      <protection locked="0"/>
    </xf>
    <xf numFmtId="0" fontId="18" fillId="0" borderId="12" xfId="38" applyFont="1" applyFill="1" applyBorder="1" applyAlignment="1" applyProtection="1">
      <alignment horizontal="center" vertical="center"/>
      <protection locked="0"/>
    </xf>
    <xf numFmtId="0" fontId="31" fillId="0" borderId="11" xfId="38" applyFont="1" applyBorder="1" applyAlignment="1" applyProtection="1">
      <alignment horizontal="center" vertical="center"/>
      <protection locked="0"/>
    </xf>
    <xf numFmtId="0" fontId="31" fillId="0" borderId="12" xfId="38" applyFont="1" applyBorder="1" applyAlignment="1" applyProtection="1">
      <alignment horizontal="center" vertical="center"/>
      <protection locked="0"/>
    </xf>
    <xf numFmtId="0" fontId="31" fillId="0" borderId="0" xfId="38" applyFont="1" applyAlignment="1" applyProtection="1">
      <alignment vertical="center"/>
      <protection locked="0"/>
    </xf>
    <xf numFmtId="0" fontId="18" fillId="0" borderId="22" xfId="38" applyFont="1" applyBorder="1" applyAlignment="1" applyProtection="1">
      <alignment horizontal="center" vertical="center"/>
      <protection hidden="1"/>
    </xf>
    <xf numFmtId="0" fontId="18" fillId="0" borderId="23" xfId="38" applyFont="1" applyBorder="1" applyAlignment="1" applyProtection="1">
      <alignment horizontal="center" vertical="center"/>
      <protection hidden="1"/>
    </xf>
    <xf numFmtId="0" fontId="18" fillId="0" borderId="19" xfId="38" applyFont="1" applyBorder="1" applyAlignment="1" applyProtection="1">
      <alignment horizontal="center" vertical="center"/>
      <protection hidden="1"/>
    </xf>
    <xf numFmtId="0" fontId="18" fillId="0" borderId="24" xfId="38" applyFont="1" applyBorder="1" applyAlignment="1" applyProtection="1">
      <alignment horizontal="center" vertical="center"/>
      <protection hidden="1"/>
    </xf>
    <xf numFmtId="0" fontId="18" fillId="0" borderId="20" xfId="38" applyFont="1" applyBorder="1" applyAlignment="1" applyProtection="1">
      <alignment horizontal="center" vertical="center"/>
      <protection hidden="1"/>
    </xf>
    <xf numFmtId="0" fontId="33" fillId="0" borderId="0" xfId="0" applyFont="1" applyAlignment="1">
      <alignment vertical="center" wrapText="1"/>
    </xf>
    <xf numFmtId="49" fontId="18" fillId="0" borderId="0" xfId="0" applyNumberFormat="1" applyFont="1" applyBorder="1" applyAlignment="1">
      <alignment vertical="center" wrapText="1"/>
    </xf>
    <xf numFmtId="0" fontId="18" fillId="0" borderId="25" xfId="0" applyFont="1" applyBorder="1" applyAlignment="1">
      <alignment vertical="center" wrapText="1"/>
    </xf>
    <xf numFmtId="0" fontId="18" fillId="0" borderId="26" xfId="0" applyFont="1" applyBorder="1" applyAlignment="1">
      <alignment vertical="center" wrapText="1"/>
    </xf>
    <xf numFmtId="0" fontId="18" fillId="24" borderId="26" xfId="0" applyFont="1" applyFill="1" applyBorder="1" applyAlignment="1">
      <alignment vertical="center" wrapText="1"/>
    </xf>
    <xf numFmtId="0" fontId="15" fillId="0" borderId="27" xfId="38" applyFont="1" applyBorder="1" applyAlignment="1" applyProtection="1">
      <alignment horizontal="center" vertical="center"/>
      <protection hidden="1"/>
    </xf>
    <xf numFmtId="0" fontId="15" fillId="0" borderId="28" xfId="38" applyFont="1" applyBorder="1" applyAlignment="1" applyProtection="1">
      <alignment horizontal="center" vertical="center"/>
      <protection hidden="1"/>
    </xf>
    <xf numFmtId="0" fontId="15" fillId="0" borderId="29" xfId="38" applyFont="1" applyBorder="1" applyAlignment="1" applyProtection="1">
      <alignment horizontal="center" vertical="center"/>
      <protection hidden="1"/>
    </xf>
    <xf numFmtId="0" fontId="15" fillId="0" borderId="30" xfId="38" applyFont="1" applyBorder="1" applyAlignment="1" applyProtection="1">
      <alignment horizontal="center" vertical="center"/>
      <protection hidden="1"/>
    </xf>
    <xf numFmtId="0" fontId="15" fillId="0" borderId="30" xfId="38" applyFont="1" applyBorder="1" applyAlignment="1" applyProtection="1">
      <alignment horizontal="center" vertical="center"/>
    </xf>
    <xf numFmtId="0" fontId="15" fillId="0" borderId="31" xfId="38" applyFont="1" applyBorder="1" applyAlignment="1" applyProtection="1">
      <alignment horizontal="center" vertical="center"/>
      <protection locked="0"/>
    </xf>
    <xf numFmtId="0" fontId="18" fillId="0" borderId="29" xfId="38" applyFont="1" applyBorder="1" applyAlignment="1" applyProtection="1">
      <alignment horizontal="center" vertical="center"/>
      <protection locked="0"/>
    </xf>
    <xf numFmtId="0" fontId="18" fillId="0" borderId="32" xfId="38" applyFont="1" applyBorder="1" applyAlignment="1" applyProtection="1">
      <alignment horizontal="center" vertical="center"/>
      <protection locked="0"/>
    </xf>
    <xf numFmtId="166" fontId="34" fillId="0" borderId="0" xfId="38" applyNumberFormat="1" applyFont="1" applyAlignment="1" applyProtection="1">
      <alignment vertical="center"/>
      <protection locked="0"/>
    </xf>
    <xf numFmtId="0" fontId="32" fillId="0" borderId="11" xfId="38" applyFont="1" applyBorder="1" applyAlignment="1" applyProtection="1">
      <alignment horizontal="center" vertical="center"/>
      <protection locked="0"/>
    </xf>
    <xf numFmtId="0" fontId="32" fillId="0" borderId="12" xfId="38" applyFont="1" applyBorder="1" applyAlignment="1" applyProtection="1">
      <alignment horizontal="center" vertical="center"/>
      <protection locked="0"/>
    </xf>
    <xf numFmtId="0" fontId="32" fillId="0" borderId="0" xfId="38" applyFont="1" applyAlignment="1" applyProtection="1">
      <alignment vertical="center"/>
      <protection locked="0"/>
    </xf>
    <xf numFmtId="0" fontId="35" fillId="0" borderId="11" xfId="38" applyFont="1" applyBorder="1" applyAlignment="1" applyProtection="1">
      <alignment horizontal="center" vertical="center"/>
      <protection locked="0"/>
    </xf>
    <xf numFmtId="0" fontId="35" fillId="0" borderId="12" xfId="38" applyFont="1" applyBorder="1" applyAlignment="1" applyProtection="1">
      <alignment horizontal="center" vertical="center"/>
      <protection locked="0"/>
    </xf>
    <xf numFmtId="0" fontId="35" fillId="0" borderId="0" xfId="38" applyFont="1" applyAlignment="1" applyProtection="1">
      <alignment vertical="center"/>
      <protection locked="0"/>
    </xf>
    <xf numFmtId="0" fontId="36" fillId="0" borderId="12" xfId="38" applyFont="1" applyBorder="1" applyAlignment="1" applyProtection="1">
      <alignment horizontal="center" vertical="center"/>
      <protection hidden="1"/>
    </xf>
    <xf numFmtId="0" fontId="36" fillId="0" borderId="0" xfId="38" applyFont="1" applyAlignment="1" applyProtection="1">
      <alignment vertical="center"/>
      <protection hidden="1"/>
    </xf>
    <xf numFmtId="166" fontId="32" fillId="0" borderId="0" xfId="38" applyNumberFormat="1" applyFont="1" applyAlignment="1" applyProtection="1">
      <alignment vertical="center"/>
      <protection locked="0"/>
    </xf>
    <xf numFmtId="0" fontId="15" fillId="0" borderId="33" xfId="38" applyFont="1" applyBorder="1" applyAlignment="1" applyProtection="1">
      <alignment horizontal="center" vertical="center"/>
    </xf>
    <xf numFmtId="0" fontId="15" fillId="0" borderId="34" xfId="38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vertical="center" wrapText="1"/>
    </xf>
    <xf numFmtId="0" fontId="18" fillId="0" borderId="11" xfId="38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>
      <alignment vertical="center"/>
    </xf>
    <xf numFmtId="0" fontId="18" fillId="0" borderId="29" xfId="38" applyFont="1" applyFill="1" applyBorder="1" applyAlignment="1" applyProtection="1">
      <alignment horizontal="center" vertical="center"/>
      <protection locked="0"/>
    </xf>
    <xf numFmtId="0" fontId="18" fillId="0" borderId="0" xfId="38" applyFont="1" applyFill="1" applyAlignment="1" applyProtection="1">
      <alignment vertical="center"/>
      <protection locked="0"/>
    </xf>
    <xf numFmtId="0" fontId="33" fillId="0" borderId="35" xfId="0" applyFont="1" applyBorder="1" applyAlignment="1">
      <alignment vertical="center" wrapText="1"/>
    </xf>
    <xf numFmtId="0" fontId="18" fillId="24" borderId="36" xfId="0" applyFont="1" applyFill="1" applyBorder="1" applyAlignment="1">
      <alignment vertical="center" wrapText="1"/>
    </xf>
    <xf numFmtId="0" fontId="33" fillId="0" borderId="36" xfId="0" applyFont="1" applyBorder="1" applyAlignment="1">
      <alignment vertical="center" wrapText="1"/>
    </xf>
    <xf numFmtId="0" fontId="18" fillId="0" borderId="36" xfId="0" applyFont="1" applyBorder="1" applyAlignment="1">
      <alignment vertical="center" wrapText="1"/>
    </xf>
    <xf numFmtId="0" fontId="18" fillId="0" borderId="36" xfId="0" applyFont="1" applyFill="1" applyBorder="1" applyAlignment="1">
      <alignment vertical="center" wrapText="1"/>
    </xf>
    <xf numFmtId="49" fontId="18" fillId="0" borderId="36" xfId="0" applyNumberFormat="1" applyFont="1" applyFill="1" applyBorder="1" applyAlignment="1">
      <alignment vertical="center" wrapText="1"/>
    </xf>
    <xf numFmtId="0" fontId="18" fillId="25" borderId="35" xfId="0" applyFont="1" applyFill="1" applyBorder="1" applyAlignment="1">
      <alignment vertical="center" wrapText="1"/>
    </xf>
    <xf numFmtId="49" fontId="18" fillId="0" borderId="36" xfId="38" applyNumberFormat="1" applyFont="1" applyBorder="1" applyAlignment="1" applyProtection="1">
      <alignment vertical="center" wrapText="1"/>
      <protection hidden="1"/>
    </xf>
    <xf numFmtId="49" fontId="18" fillId="0" borderId="36" xfId="51" applyNumberFormat="1" applyFont="1" applyFill="1" applyBorder="1" applyAlignment="1">
      <alignment vertical="center" wrapText="1"/>
    </xf>
    <xf numFmtId="0" fontId="18" fillId="0" borderId="35" xfId="0" applyFont="1" applyBorder="1" applyAlignment="1">
      <alignment vertical="center" wrapText="1"/>
    </xf>
    <xf numFmtId="0" fontId="18" fillId="24" borderId="35" xfId="0" applyFont="1" applyFill="1" applyBorder="1" applyAlignment="1">
      <alignment vertical="center" wrapText="1"/>
    </xf>
    <xf numFmtId="0" fontId="18" fillId="26" borderId="10" xfId="38" applyFont="1" applyFill="1" applyBorder="1" applyAlignment="1" applyProtection="1">
      <alignment vertical="center"/>
      <protection hidden="1"/>
    </xf>
    <xf numFmtId="0" fontId="18" fillId="0" borderId="37" xfId="38" applyFont="1" applyBorder="1" applyAlignment="1" applyProtection="1">
      <alignment horizontal="center" vertical="center"/>
      <protection hidden="1"/>
    </xf>
    <xf numFmtId="0" fontId="25" fillId="0" borderId="38" xfId="38" applyFont="1" applyBorder="1" applyAlignment="1" applyProtection="1">
      <alignment vertical="center"/>
      <protection hidden="1"/>
    </xf>
    <xf numFmtId="0" fontId="18" fillId="0" borderId="39" xfId="38" applyFont="1" applyBorder="1" applyAlignment="1" applyProtection="1">
      <alignment vertical="center" wrapText="1"/>
      <protection hidden="1"/>
    </xf>
    <xf numFmtId="0" fontId="18" fillId="0" borderId="36" xfId="38" applyFont="1" applyBorder="1" applyAlignment="1" applyProtection="1">
      <alignment vertical="center"/>
      <protection hidden="1"/>
    </xf>
    <xf numFmtId="0" fontId="18" fillId="0" borderId="25" xfId="38" applyFont="1" applyBorder="1" applyAlignment="1" applyProtection="1">
      <alignment vertical="center"/>
      <protection hidden="1"/>
    </xf>
    <xf numFmtId="0" fontId="18" fillId="26" borderId="25" xfId="38" applyFont="1" applyFill="1" applyBorder="1" applyAlignment="1" applyProtection="1">
      <alignment horizontal="left" vertical="center" indent="1"/>
      <protection locked="0"/>
    </xf>
    <xf numFmtId="0" fontId="18" fillId="26" borderId="25" xfId="38" applyFont="1" applyFill="1" applyBorder="1" applyAlignment="1" applyProtection="1">
      <alignment horizontal="left" vertical="center"/>
      <protection locked="0"/>
    </xf>
    <xf numFmtId="0" fontId="25" fillId="0" borderId="40" xfId="38" applyFont="1" applyBorder="1" applyAlignment="1" applyProtection="1">
      <alignment vertical="center"/>
      <protection hidden="1"/>
    </xf>
    <xf numFmtId="0" fontId="18" fillId="0" borderId="41" xfId="38" applyFont="1" applyBorder="1" applyAlignment="1" applyProtection="1">
      <alignment vertical="center"/>
      <protection hidden="1"/>
    </xf>
    <xf numFmtId="164" fontId="18" fillId="0" borderId="0" xfId="38" applyNumberFormat="1" applyFont="1" applyAlignment="1" applyProtection="1">
      <alignment vertical="center"/>
      <protection locked="0"/>
    </xf>
    <xf numFmtId="164" fontId="35" fillId="0" borderId="0" xfId="38" applyNumberFormat="1" applyFont="1" applyAlignment="1" applyProtection="1">
      <alignment vertical="center"/>
      <protection locked="0"/>
    </xf>
    <xf numFmtId="4" fontId="25" fillId="0" borderId="42" xfId="38" applyNumberFormat="1" applyFont="1" applyBorder="1" applyAlignment="1" applyProtection="1">
      <alignment horizontal="center" vertical="center"/>
      <protection hidden="1"/>
    </xf>
    <xf numFmtId="4" fontId="25" fillId="0" borderId="43" xfId="38" applyNumberFormat="1" applyFont="1" applyBorder="1" applyAlignment="1" applyProtection="1">
      <alignment horizontal="center" vertical="center"/>
      <protection hidden="1"/>
    </xf>
    <xf numFmtId="4" fontId="25" fillId="0" borderId="44" xfId="38" applyNumberFormat="1" applyFont="1" applyBorder="1" applyAlignment="1" applyProtection="1">
      <alignment horizontal="center" vertical="center"/>
      <protection hidden="1"/>
    </xf>
    <xf numFmtId="4" fontId="18" fillId="0" borderId="0" xfId="38" applyNumberFormat="1" applyFont="1" applyAlignment="1" applyProtection="1">
      <alignment vertical="center"/>
      <protection locked="0"/>
    </xf>
    <xf numFmtId="4" fontId="25" fillId="0" borderId="45" xfId="38" applyNumberFormat="1" applyFont="1" applyBorder="1" applyAlignment="1" applyProtection="1">
      <alignment horizontal="center" vertical="center"/>
      <protection hidden="1"/>
    </xf>
    <xf numFmtId="4" fontId="18" fillId="0" borderId="46" xfId="38" applyNumberFormat="1" applyFont="1" applyBorder="1" applyAlignment="1" applyProtection="1">
      <alignment horizontal="center" vertical="center"/>
      <protection hidden="1"/>
    </xf>
    <xf numFmtId="4" fontId="18" fillId="0" borderId="47" xfId="38" applyNumberFormat="1" applyFont="1" applyBorder="1" applyAlignment="1" applyProtection="1">
      <alignment horizontal="center" vertical="center"/>
      <protection hidden="1"/>
    </xf>
    <xf numFmtId="4" fontId="18" fillId="0" borderId="48" xfId="38" applyNumberFormat="1" applyFont="1" applyBorder="1" applyAlignment="1" applyProtection="1">
      <alignment horizontal="center" vertical="center"/>
      <protection hidden="1"/>
    </xf>
    <xf numFmtId="4" fontId="18" fillId="0" borderId="0" xfId="38" applyNumberFormat="1" applyFont="1" applyAlignment="1" applyProtection="1">
      <alignment vertical="center"/>
      <protection hidden="1"/>
    </xf>
    <xf numFmtId="4" fontId="18" fillId="0" borderId="49" xfId="38" applyNumberFormat="1" applyFont="1" applyBorder="1" applyAlignment="1" applyProtection="1">
      <alignment horizontal="center" vertical="center"/>
      <protection hidden="1"/>
    </xf>
    <xf numFmtId="4" fontId="18" fillId="0" borderId="50" xfId="38" applyNumberFormat="1" applyFont="1" applyBorder="1" applyAlignment="1" applyProtection="1">
      <alignment horizontal="center" vertical="center"/>
      <protection hidden="1"/>
    </xf>
    <xf numFmtId="4" fontId="18" fillId="0" borderId="51" xfId="38" applyNumberFormat="1" applyFont="1" applyBorder="1" applyAlignment="1" applyProtection="1">
      <alignment horizontal="center" vertical="center"/>
      <protection hidden="1"/>
    </xf>
    <xf numFmtId="4" fontId="18" fillId="0" borderId="11" xfId="38" applyNumberFormat="1" applyFont="1" applyBorder="1" applyAlignment="1" applyProtection="1">
      <alignment horizontal="center" vertical="center"/>
      <protection hidden="1"/>
    </xf>
    <xf numFmtId="4" fontId="18" fillId="0" borderId="52" xfId="38" applyNumberFormat="1" applyFont="1" applyBorder="1" applyAlignment="1" applyProtection="1">
      <alignment horizontal="center" vertical="center"/>
      <protection hidden="1"/>
    </xf>
    <xf numFmtId="4" fontId="18" fillId="0" borderId="53" xfId="38" applyNumberFormat="1" applyFont="1" applyBorder="1" applyAlignment="1" applyProtection="1">
      <alignment horizontal="center" vertical="center"/>
      <protection hidden="1"/>
    </xf>
    <xf numFmtId="4" fontId="18" fillId="0" borderId="54" xfId="38" applyNumberFormat="1" applyFont="1" applyBorder="1" applyAlignment="1" applyProtection="1">
      <alignment horizontal="center" vertical="center"/>
      <protection hidden="1"/>
    </xf>
    <xf numFmtId="4" fontId="18" fillId="0" borderId="55" xfId="38" applyNumberFormat="1" applyFont="1" applyBorder="1" applyAlignment="1" applyProtection="1">
      <alignment horizontal="center" vertical="center"/>
      <protection hidden="1"/>
    </xf>
    <xf numFmtId="4" fontId="18" fillId="0" borderId="35" xfId="38" applyNumberFormat="1" applyFont="1" applyBorder="1" applyAlignment="1" applyProtection="1">
      <alignment horizontal="center" vertical="center"/>
      <protection hidden="1"/>
    </xf>
    <xf numFmtId="4" fontId="18" fillId="0" borderId="56" xfId="38" applyNumberFormat="1" applyFont="1" applyBorder="1" applyAlignment="1" applyProtection="1">
      <alignment horizontal="center" vertical="center"/>
      <protection hidden="1"/>
    </xf>
    <xf numFmtId="4" fontId="18" fillId="0" borderId="12" xfId="38" applyNumberFormat="1" applyFont="1" applyBorder="1" applyAlignment="1" applyProtection="1">
      <alignment horizontal="center" vertical="center"/>
      <protection hidden="1"/>
    </xf>
    <xf numFmtId="4" fontId="18" fillId="0" borderId="21" xfId="38" applyNumberFormat="1" applyFont="1" applyBorder="1" applyAlignment="1" applyProtection="1">
      <alignment horizontal="center" vertical="center"/>
      <protection hidden="1"/>
    </xf>
    <xf numFmtId="4" fontId="18" fillId="0" borderId="57" xfId="38" applyNumberFormat="1" applyFont="1" applyBorder="1" applyAlignment="1" applyProtection="1">
      <alignment horizontal="center" vertical="center"/>
      <protection hidden="1"/>
    </xf>
    <xf numFmtId="4" fontId="18" fillId="0" borderId="58" xfId="38" applyNumberFormat="1" applyFont="1" applyBorder="1" applyAlignment="1" applyProtection="1">
      <alignment horizontal="center" vertical="center"/>
      <protection hidden="1"/>
    </xf>
    <xf numFmtId="4" fontId="18" fillId="0" borderId="59" xfId="38" applyNumberFormat="1" applyFont="1" applyBorder="1" applyAlignment="1" applyProtection="1">
      <alignment horizontal="center" vertical="center"/>
      <protection hidden="1"/>
    </xf>
    <xf numFmtId="4" fontId="18" fillId="0" borderId="35" xfId="38" applyNumberFormat="1" applyFont="1" applyFill="1" applyBorder="1" applyAlignment="1" applyProtection="1">
      <alignment horizontal="center" vertical="center"/>
      <protection locked="0"/>
    </xf>
    <xf numFmtId="4" fontId="18" fillId="0" borderId="11" xfId="38" applyNumberFormat="1" applyFont="1" applyFill="1" applyBorder="1" applyAlignment="1" applyProtection="1">
      <alignment horizontal="center" vertical="center"/>
      <protection locked="0"/>
    </xf>
    <xf numFmtId="4" fontId="18" fillId="0" borderId="60" xfId="38" applyNumberFormat="1" applyFont="1" applyFill="1" applyBorder="1" applyAlignment="1" applyProtection="1">
      <alignment horizontal="center" vertical="center"/>
      <protection locked="0"/>
    </xf>
    <xf numFmtId="4" fontId="18" fillId="0" borderId="61" xfId="38" applyNumberFormat="1" applyFont="1" applyFill="1" applyBorder="1" applyAlignment="1" applyProtection="1">
      <alignment horizontal="center" vertical="center"/>
      <protection locked="0"/>
    </xf>
    <xf numFmtId="4" fontId="18" fillId="0" borderId="62" xfId="38" applyNumberFormat="1" applyFont="1" applyFill="1" applyBorder="1" applyAlignment="1" applyProtection="1">
      <alignment horizontal="center" vertical="center"/>
      <protection locked="0"/>
    </xf>
    <xf numFmtId="4" fontId="18" fillId="0" borderId="63" xfId="38" applyNumberFormat="1" applyFont="1" applyFill="1" applyBorder="1" applyAlignment="1" applyProtection="1">
      <alignment horizontal="right" vertical="center"/>
      <protection locked="0"/>
    </xf>
    <xf numFmtId="4" fontId="18" fillId="0" borderId="62" xfId="38" applyNumberFormat="1" applyFont="1" applyFill="1" applyBorder="1" applyAlignment="1" applyProtection="1">
      <alignment horizontal="right" vertical="center"/>
      <protection locked="0"/>
    </xf>
    <xf numFmtId="4" fontId="18" fillId="0" borderId="60" xfId="38" applyNumberFormat="1" applyFont="1" applyFill="1" applyBorder="1" applyAlignment="1" applyProtection="1">
      <alignment horizontal="right" vertical="center"/>
      <protection locked="0"/>
    </xf>
    <xf numFmtId="4" fontId="18" fillId="0" borderId="64" xfId="38" applyNumberFormat="1" applyFont="1" applyBorder="1" applyAlignment="1" applyProtection="1">
      <alignment horizontal="center" vertical="center"/>
      <protection hidden="1"/>
    </xf>
    <xf numFmtId="4" fontId="18" fillId="0" borderId="62" xfId="38" applyNumberFormat="1" applyFont="1" applyBorder="1" applyAlignment="1" applyProtection="1">
      <alignment horizontal="center" vertical="center"/>
      <protection hidden="1"/>
    </xf>
    <xf numFmtId="4" fontId="18" fillId="0" borderId="60" xfId="38" applyNumberFormat="1" applyFont="1" applyBorder="1" applyAlignment="1" applyProtection="1">
      <alignment horizontal="center" vertical="center"/>
      <protection hidden="1"/>
    </xf>
    <xf numFmtId="4" fontId="18" fillId="0" borderId="61" xfId="38" applyNumberFormat="1" applyFont="1" applyBorder="1" applyAlignment="1" applyProtection="1">
      <alignment horizontal="center" vertical="center"/>
      <protection hidden="1"/>
    </xf>
    <xf numFmtId="4" fontId="18" fillId="0" borderId="63" xfId="38" applyNumberFormat="1" applyFont="1" applyBorder="1" applyAlignment="1" applyProtection="1">
      <alignment horizontal="center" vertical="center"/>
      <protection hidden="1"/>
    </xf>
    <xf numFmtId="4" fontId="18" fillId="26" borderId="62" xfId="38" applyNumberFormat="1" applyFont="1" applyFill="1" applyBorder="1" applyAlignment="1" applyProtection="1">
      <alignment horizontal="center" vertical="center"/>
      <protection locked="0"/>
    </xf>
    <xf numFmtId="4" fontId="18" fillId="26" borderId="60" xfId="38" applyNumberFormat="1" applyFont="1" applyFill="1" applyBorder="1" applyAlignment="1" applyProtection="1">
      <alignment horizontal="center" vertical="center"/>
      <protection locked="0"/>
    </xf>
    <xf numFmtId="4" fontId="18" fillId="26" borderId="61" xfId="38" applyNumberFormat="1" applyFont="1" applyFill="1" applyBorder="1" applyAlignment="1" applyProtection="1">
      <alignment horizontal="center" vertical="center"/>
      <protection locked="0"/>
    </xf>
    <xf numFmtId="4" fontId="18" fillId="26" borderId="63" xfId="38" applyNumberFormat="1" applyFont="1" applyFill="1" applyBorder="1" applyAlignment="1" applyProtection="1">
      <alignment horizontal="center" vertical="center"/>
      <protection locked="0"/>
    </xf>
    <xf numFmtId="4" fontId="18" fillId="0" borderId="0" xfId="38" applyNumberFormat="1" applyFont="1" applyAlignment="1" applyProtection="1">
      <alignment horizontal="center" vertical="center"/>
      <protection locked="0"/>
    </xf>
    <xf numFmtId="4" fontId="25" fillId="0" borderId="65" xfId="38" applyNumberFormat="1" applyFont="1" applyBorder="1" applyAlignment="1" applyProtection="1">
      <alignment horizontal="center" vertical="center"/>
      <protection hidden="1"/>
    </xf>
    <xf numFmtId="4" fontId="25" fillId="0" borderId="66" xfId="38" applyNumberFormat="1" applyFont="1" applyBorder="1" applyAlignment="1" applyProtection="1">
      <alignment horizontal="center" vertical="center"/>
      <protection hidden="1"/>
    </xf>
    <xf numFmtId="4" fontId="25" fillId="0" borderId="48" xfId="38" applyNumberFormat="1" applyFont="1" applyBorder="1" applyAlignment="1" applyProtection="1">
      <alignment horizontal="center" vertical="center"/>
      <protection hidden="1"/>
    </xf>
    <xf numFmtId="4" fontId="18" fillId="0" borderId="57" xfId="38" applyNumberFormat="1" applyFont="1" applyBorder="1" applyAlignment="1" applyProtection="1">
      <alignment vertical="center"/>
      <protection locked="0"/>
    </xf>
    <xf numFmtId="4" fontId="25" fillId="0" borderId="67" xfId="38" applyNumberFormat="1" applyFont="1" applyBorder="1" applyAlignment="1" applyProtection="1">
      <alignment horizontal="center" vertical="center"/>
      <protection hidden="1"/>
    </xf>
    <xf numFmtId="4" fontId="18" fillId="0" borderId="68" xfId="38" applyNumberFormat="1" applyFont="1" applyBorder="1" applyAlignment="1" applyProtection="1">
      <alignment horizontal="center" vertical="center"/>
      <protection hidden="1"/>
    </xf>
    <xf numFmtId="4" fontId="18" fillId="0" borderId="69" xfId="38" applyNumberFormat="1" applyFont="1" applyBorder="1" applyAlignment="1" applyProtection="1">
      <alignment horizontal="center" vertical="center"/>
      <protection hidden="1"/>
    </xf>
    <xf numFmtId="4" fontId="18" fillId="0" borderId="70" xfId="38" applyNumberFormat="1" applyFont="1" applyBorder="1" applyAlignment="1" applyProtection="1">
      <alignment horizontal="center" vertical="center"/>
      <protection hidden="1"/>
    </xf>
    <xf numFmtId="4" fontId="18" fillId="0" borderId="71" xfId="38" applyNumberFormat="1" applyFont="1" applyBorder="1" applyAlignment="1" applyProtection="1">
      <alignment horizontal="center" vertical="center"/>
      <protection hidden="1"/>
    </xf>
    <xf numFmtId="4" fontId="18" fillId="0" borderId="72" xfId="38" applyNumberFormat="1" applyFont="1" applyBorder="1" applyAlignment="1" applyProtection="1">
      <alignment horizontal="center" vertical="center"/>
      <protection hidden="1"/>
    </xf>
    <xf numFmtId="4" fontId="18" fillId="0" borderId="51" xfId="0" applyNumberFormat="1" applyFont="1" applyBorder="1" applyAlignment="1">
      <alignment horizontal="center" vertical="center"/>
    </xf>
    <xf numFmtId="4" fontId="18" fillId="0" borderId="11" xfId="0" applyNumberFormat="1" applyFont="1" applyBorder="1" applyAlignment="1">
      <alignment horizontal="center" vertical="center"/>
    </xf>
    <xf numFmtId="4" fontId="18" fillId="0" borderId="12" xfId="0" applyNumberFormat="1" applyFont="1" applyBorder="1" applyAlignment="1">
      <alignment horizontal="center" vertical="center"/>
    </xf>
    <xf numFmtId="4" fontId="18" fillId="0" borderId="35" xfId="38" applyNumberFormat="1" applyFont="1" applyBorder="1" applyAlignment="1" applyProtection="1">
      <alignment horizontal="right" vertical="center"/>
      <protection locked="0"/>
    </xf>
    <xf numFmtId="4" fontId="18" fillId="0" borderId="11" xfId="38" applyNumberFormat="1" applyFont="1" applyBorder="1" applyAlignment="1" applyProtection="1">
      <alignment horizontal="right" vertical="center"/>
      <protection locked="0"/>
    </xf>
    <xf numFmtId="4" fontId="31" fillId="0" borderId="0" xfId="38" applyNumberFormat="1" applyFont="1" applyAlignment="1" applyProtection="1">
      <alignment vertical="center"/>
      <protection locked="0"/>
    </xf>
    <xf numFmtId="4" fontId="18" fillId="0" borderId="0" xfId="38" applyNumberFormat="1" applyFont="1" applyFill="1" applyAlignment="1" applyProtection="1">
      <alignment vertical="center"/>
      <protection locked="0"/>
    </xf>
    <xf numFmtId="4" fontId="18" fillId="0" borderId="35" xfId="38" applyNumberFormat="1" applyFont="1" applyFill="1" applyBorder="1" applyAlignment="1" applyProtection="1">
      <alignment horizontal="right" vertical="center"/>
      <protection locked="0"/>
    </xf>
    <xf numFmtId="4" fontId="18" fillId="0" borderId="11" xfId="38" applyNumberFormat="1" applyFont="1" applyFill="1" applyBorder="1" applyAlignment="1" applyProtection="1">
      <alignment horizontal="right" vertical="center"/>
      <protection locked="0"/>
    </xf>
    <xf numFmtId="4" fontId="18" fillId="0" borderId="73" xfId="0" applyNumberFormat="1" applyFont="1" applyBorder="1" applyAlignment="1">
      <alignment horizontal="center" vertical="center"/>
    </xf>
    <xf numFmtId="4" fontId="18" fillId="0" borderId="14" xfId="0" applyNumberFormat="1" applyFont="1" applyBorder="1" applyAlignment="1">
      <alignment horizontal="center" vertical="center"/>
    </xf>
    <xf numFmtId="4" fontId="18" fillId="0" borderId="22" xfId="0" applyNumberFormat="1" applyFont="1" applyBorder="1" applyAlignment="1">
      <alignment horizontal="center" vertical="center"/>
    </xf>
    <xf numFmtId="4" fontId="18" fillId="0" borderId="74" xfId="38" applyNumberFormat="1" applyFont="1" applyBorder="1" applyAlignment="1" applyProtection="1">
      <alignment horizontal="right" vertical="center"/>
      <protection locked="0"/>
    </xf>
    <xf numFmtId="4" fontId="18" fillId="0" borderId="14" xfId="38" applyNumberFormat="1" applyFont="1" applyBorder="1" applyAlignment="1" applyProtection="1">
      <alignment horizontal="right" vertical="center"/>
      <protection locked="0"/>
    </xf>
    <xf numFmtId="0" fontId="29" fillId="0" borderId="0" xfId="38" applyFont="1" applyBorder="1" applyAlignment="1" applyProtection="1">
      <alignment horizontal="center"/>
      <protection hidden="1"/>
    </xf>
    <xf numFmtId="0" fontId="38" fillId="0" borderId="0" xfId="38" applyFont="1" applyAlignment="1" applyProtection="1">
      <alignment vertical="center"/>
      <protection locked="0"/>
    </xf>
    <xf numFmtId="0" fontId="37" fillId="0" borderId="0" xfId="38" applyFont="1" applyAlignment="1" applyProtection="1">
      <alignment vertical="center"/>
      <protection locked="0"/>
    </xf>
    <xf numFmtId="4" fontId="25" fillId="0" borderId="75" xfId="38" applyNumberFormat="1" applyFont="1" applyBorder="1" applyAlignment="1" applyProtection="1">
      <alignment horizontal="center" vertical="center"/>
      <protection hidden="1"/>
    </xf>
    <xf numFmtId="4" fontId="25" fillId="0" borderId="40" xfId="38" applyNumberFormat="1" applyFont="1" applyBorder="1" applyAlignment="1" applyProtection="1">
      <alignment horizontal="center" vertical="center"/>
      <protection hidden="1"/>
    </xf>
    <xf numFmtId="4" fontId="25" fillId="0" borderId="76" xfId="38" applyNumberFormat="1" applyFont="1" applyBorder="1" applyAlignment="1" applyProtection="1">
      <alignment horizontal="center" vertical="center"/>
      <protection hidden="1"/>
    </xf>
    <xf numFmtId="4" fontId="25" fillId="0" borderId="77" xfId="38" applyNumberFormat="1" applyFont="1" applyBorder="1" applyAlignment="1" applyProtection="1">
      <alignment horizontal="center" vertical="center"/>
      <protection hidden="1"/>
    </xf>
    <xf numFmtId="0" fontId="18" fillId="0" borderId="11" xfId="38" applyFont="1" applyBorder="1" applyAlignment="1" applyProtection="1">
      <alignment horizontal="center" vertical="center" wrapText="1"/>
      <protection locked="0"/>
    </xf>
    <xf numFmtId="0" fontId="18" fillId="0" borderId="11" xfId="38" applyFont="1" applyBorder="1" applyAlignment="1" applyProtection="1">
      <alignment horizontal="center" vertical="center"/>
      <protection locked="0"/>
    </xf>
    <xf numFmtId="0" fontId="18" fillId="0" borderId="12" xfId="38" applyFont="1" applyBorder="1" applyAlignment="1" applyProtection="1">
      <alignment horizontal="center" vertical="center" wrapText="1"/>
      <protection locked="0"/>
    </xf>
    <xf numFmtId="0" fontId="18" fillId="0" borderId="12" xfId="38" applyFont="1" applyBorder="1" applyAlignment="1" applyProtection="1">
      <alignment horizontal="center" vertical="center"/>
      <protection locked="0"/>
    </xf>
    <xf numFmtId="0" fontId="18" fillId="0" borderId="62" xfId="38" applyFont="1" applyBorder="1" applyAlignment="1" applyProtection="1">
      <alignment horizontal="center" vertical="center"/>
      <protection locked="0"/>
    </xf>
    <xf numFmtId="0" fontId="18" fillId="0" borderId="58" xfId="38" applyFont="1" applyBorder="1" applyAlignment="1" applyProtection="1">
      <alignment horizontal="center" vertical="center"/>
      <protection locked="0"/>
    </xf>
    <xf numFmtId="0" fontId="18" fillId="0" borderId="78" xfId="38" applyFont="1" applyBorder="1" applyAlignment="1" applyProtection="1">
      <alignment horizontal="center" vertical="center"/>
      <protection hidden="1"/>
    </xf>
    <xf numFmtId="0" fontId="18" fillId="0" borderId="79" xfId="38" applyFont="1" applyBorder="1" applyAlignment="1" applyProtection="1">
      <alignment horizontal="center" vertical="center"/>
      <protection hidden="1"/>
    </xf>
    <xf numFmtId="0" fontId="15" fillId="0" borderId="81" xfId="38" applyFont="1" applyBorder="1" applyAlignment="1" applyProtection="1">
      <alignment horizontal="center" vertical="center" wrapText="1"/>
      <protection hidden="1"/>
    </xf>
    <xf numFmtId="0" fontId="15" fillId="0" borderId="32" xfId="38" applyFont="1" applyBorder="1" applyAlignment="1" applyProtection="1">
      <alignment horizontal="center" vertical="center" wrapText="1"/>
      <protection hidden="1"/>
    </xf>
    <xf numFmtId="49" fontId="25" fillId="0" borderId="0" xfId="38" applyNumberFormat="1" applyFont="1" applyAlignment="1" applyProtection="1">
      <alignment horizontal="center" vertical="center"/>
      <protection hidden="1"/>
    </xf>
    <xf numFmtId="0" fontId="25" fillId="0" borderId="78" xfId="38" applyFont="1" applyBorder="1" applyAlignment="1" applyProtection="1">
      <alignment horizontal="center" vertical="center"/>
      <protection hidden="1"/>
    </xf>
    <xf numFmtId="0" fontId="25" fillId="0" borderId="79" xfId="38" applyFont="1" applyBorder="1" applyAlignment="1" applyProtection="1">
      <alignment horizontal="center" vertical="center"/>
      <protection hidden="1"/>
    </xf>
    <xf numFmtId="0" fontId="25" fillId="0" borderId="20" xfId="38" applyFont="1" applyBorder="1" applyAlignment="1" applyProtection="1">
      <alignment horizontal="center" vertical="center"/>
      <protection hidden="1"/>
    </xf>
    <xf numFmtId="0" fontId="25" fillId="0" borderId="37" xfId="38" applyFont="1" applyBorder="1" applyAlignment="1" applyProtection="1">
      <alignment horizontal="center" vertical="center"/>
      <protection hidden="1"/>
    </xf>
    <xf numFmtId="0" fontId="25" fillId="0" borderId="16" xfId="38" applyFont="1" applyBorder="1" applyAlignment="1" applyProtection="1">
      <alignment horizontal="center" vertical="center"/>
      <protection hidden="1"/>
    </xf>
    <xf numFmtId="0" fontId="25" fillId="0" borderId="80" xfId="38" applyFont="1" applyBorder="1" applyAlignment="1" applyProtection="1">
      <alignment horizontal="center" vertical="center"/>
      <protection hidden="1"/>
    </xf>
    <xf numFmtId="0" fontId="25" fillId="0" borderId="18" xfId="38" applyFont="1" applyBorder="1" applyAlignment="1" applyProtection="1">
      <alignment horizontal="center" vertical="center"/>
      <protection hidden="1"/>
    </xf>
  </cellXfs>
  <cellStyles count="5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Įprastas" xfId="0" builtinId="0"/>
    <cellStyle name="Linked Cell" xfId="35"/>
    <cellStyle name="Neutral" xfId="36"/>
    <cellStyle name="Normal 2" xfId="37"/>
    <cellStyle name="Normal 2 2" xfId="38"/>
    <cellStyle name="Normal 2 3" xfId="39"/>
    <cellStyle name="Normal 2_Norm pelno skaiciuokle_ pagal VKKE" xfId="40"/>
    <cellStyle name="Normal 3" xfId="41"/>
    <cellStyle name="Normal 3 2" xfId="42"/>
    <cellStyle name="Normal 4" xfId="43"/>
    <cellStyle name="Normal 5" xfId="44"/>
    <cellStyle name="Normal 6" xfId="45"/>
    <cellStyle name="Normal 7" xfId="46"/>
    <cellStyle name="Normal 8" xfId="47"/>
    <cellStyle name="Normal 9" xfId="48"/>
    <cellStyle name="Note" xfId="49"/>
    <cellStyle name="Output" xfId="50"/>
    <cellStyle name="Paprastas_Lapas1" xfId="51"/>
    <cellStyle name="Percent 2" xfId="52"/>
    <cellStyle name="Percent 3" xfId="53"/>
    <cellStyle name="Style 1" xfId="54"/>
    <cellStyle name="Title" xfId="55"/>
    <cellStyle name="Total" xfId="56"/>
    <cellStyle name="Warning Text" xfId="57"/>
  </cellStyles>
  <dxfs count="2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avilys:35753/Users/AntanasK/AppData/Local/Microsoft/Windows/Temporary%20Internet%20Files/OLK29A0/Bendri%20darbai/Ekonomistes/EKONOMIS/PLANAI/2008/Vartotojai/Rita%20Raisutiene/2006P/planas2006-13-11.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avilys:35753/Users/AntanasK/AppData/Local/Microsoft/Windows/Temporary%20Internet%20Files/OLK29A0/Documents%20and%20Settings/Loreta/Local%20Settings/Temporary%20Internet%20Files/Content.IE5/LM7D5A4M/Imones_Bazines%20kainos%20projekt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avilys:35753/Users/AntanasK/AppData/Local/Microsoft/Windows/Temporary%20Internet%20Files/OLK29A0/USERS/Rita/2005P/GAMYBA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avilys:35753/Users/AntanasK/AppData/Local/Microsoft/Windows/Temporary%20Internet%20Files/OLK29A0/Vartotojai/Rita%20Raisutiene/2007/GAMYBA/GAMYBA0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avilys:35753/Users/AntanasK/AppData/Local/Microsoft/Windows/Temporary%20Internet%20Files/OLK29A0/USERS/Rita/2005P/KOMIS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avilys:35753/Users/AntanasK/AppData/Local/Microsoft/Windows/Temporary%20Internet%20Files/OLK29A0/Vartotojai/Loreta%20Gaidiene/KAIN&#370;%20PERSKAI&#268;IAVIMAS/2008/PATEIKIMAS%20VKEKK/Kainos_perskaiciavimas_Klaip&#279;da-kor.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avilys:35753/Users/AntanasK/AppData/Local/Microsoft/Windows/Temporary%20Internet%20Files/OLK29A0/Bendri%20darbai/Ekonomistes/EKONOMIS/PLANAI/2008/USERS/Rita/2005P/KOMIS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kainos"/>
      <sheetName val="kainos"/>
      <sheetName val="suv"/>
      <sheetName val="gamybaB"/>
      <sheetName val="gamybaK"/>
      <sheetName val="gamybaG"/>
      <sheetName val="perdavimasK"/>
      <sheetName val="perdavimasG"/>
      <sheetName val="perdavimasB"/>
      <sheetName val="pardavimasK"/>
      <sheetName val="pardavimasG"/>
      <sheetName val="pardavimasB"/>
      <sheetName val="sg viso "/>
      <sheetName val="mieste"/>
      <sheetName val="elektrine"/>
      <sheetName val="KRK"/>
      <sheetName val="LRK"/>
      <sheetName val="pirkta"/>
      <sheetName val="PK"/>
      <sheetName val="MK"/>
      <sheetName val="rajone"/>
      <sheetName val="balansas"/>
      <sheetName val="naud.atl."/>
      <sheetName val="el.en.g."/>
      <sheetName val="išl.el."/>
      <sheetName val="tarif"/>
      <sheetName val="išl.el. G"/>
      <sheetName val="draudimai"/>
      <sheetName val="veiklos"/>
      <sheetName val="Janina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_real "/>
      <sheetName val="Suvestinė"/>
      <sheetName val="4_gam"/>
      <sheetName val="5_perd"/>
      <sheetName val="6_pard"/>
      <sheetName val="7_IT"/>
      <sheetName val="8_reg_IT_verte "/>
      <sheetName val="Nusidev"/>
      <sheetName val="Veiklos_san"/>
      <sheetName val="9_veik_san_pask"/>
      <sheetName val="9_veik_san_pask (2)"/>
      <sheetName val="10_DU"/>
      <sheetName val="11_inv_planas"/>
      <sheetName val="Pelnas"/>
      <sheetName val="12_kainos"/>
      <sheetName val="Veiklos_išskirst"/>
      <sheetName val="Mokesčiai"/>
      <sheetName val="Dotacija 2007-12-31"/>
      <sheetName val="Atsargų vertė"/>
      <sheetName val="Gamtinių dujų kaina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/>
      <sheetData sheetId="10"/>
      <sheetData sheetId="11" refreshError="1"/>
      <sheetData sheetId="12"/>
      <sheetData sheetId="13"/>
      <sheetData sheetId="14"/>
      <sheetData sheetId="15" refreshError="1"/>
      <sheetData sheetId="16" refreshError="1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d"/>
      <sheetName val="pdm"/>
      <sheetName val="el.en.g."/>
      <sheetName val="parduota_el._en."/>
      <sheetName val="pirkta"/>
      <sheetName val="sg viso"/>
      <sheetName val="Kl.mieste"/>
      <sheetName val="elektrine"/>
      <sheetName val="katilinėse"/>
      <sheetName val="Klaipkat"/>
      <sheetName val="KRK"/>
      <sheetName val="RRK"/>
      <sheetName val="Gargždai"/>
      <sheetName val="kolekt"/>
      <sheetName val="realiz_Kl"/>
      <sheetName val="raj.realiz."/>
      <sheetName val="stambus v."/>
      <sheetName val="kondensatas"/>
      <sheetName val="oras(šild.sez.)"/>
      <sheetName val="dinamika"/>
      <sheetName val="lenta"/>
      <sheetName val="Paulioniui"/>
      <sheetName val="Sheet1"/>
      <sheetName val="Paupių"/>
      <sheetName val="Čeponiui"/>
      <sheetName val="ral.realiz."/>
      <sheetName val="GAMYBA01"/>
      <sheetName val="PG"/>
      <sheetName val="PT"/>
      <sheetName val="PR"/>
      <sheetName val="PB"/>
      <sheetName val="Rita_05"/>
      <sheetName val="ŪB"/>
      <sheetName val="Šildym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dm"/>
      <sheetName val="pd"/>
      <sheetName val="el.en.g."/>
      <sheetName val="parduota_el._en."/>
      <sheetName val="el.en.šil. perdavimui"/>
      <sheetName val="pirkta"/>
      <sheetName val="sg viso"/>
      <sheetName val="Kl.mieste"/>
      <sheetName val="elektrine"/>
      <sheetName val="katilinėse"/>
      <sheetName val="Klaip-š"/>
      <sheetName val="KRK"/>
      <sheetName val="LRK"/>
      <sheetName val="Paupių"/>
      <sheetName val="MK"/>
      <sheetName val="Gargždai"/>
      <sheetName val="kolekt"/>
      <sheetName val="realiz_Kl"/>
      <sheetName val="raj.realiz."/>
      <sheetName val="kvs_gs"/>
      <sheetName val="pardavimoP"/>
      <sheetName val="konk.v."/>
      <sheetName val="Šildymas"/>
      <sheetName val="kondensatas"/>
      <sheetName val="oro_graf"/>
      <sheetName val="oras(šild.sez.)"/>
      <sheetName val="oras(Gargzdu)"/>
      <sheetName val="KEB "/>
      <sheetName val="KEB(G)"/>
      <sheetName val="KEB(K)"/>
      <sheetName val="KEB"/>
      <sheetName val="dinamika"/>
      <sheetName val="lenta"/>
      <sheetName val="graf"/>
      <sheetName val="graf1"/>
      <sheetName val="graf2"/>
      <sheetName val="graf3"/>
      <sheetName val="graf4"/>
      <sheetName val="2005"/>
      <sheetName val="2006"/>
      <sheetName val="2007"/>
      <sheetName val="naud"/>
      <sheetName val="Sheet1"/>
      <sheetName val="Sheet2"/>
      <sheetName val="elektros paskirstymas"/>
      <sheetName val="kat.Kl.m."/>
      <sheetName val="stambus v.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 refreshError="1"/>
      <sheetData sheetId="4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ndra (3)"/>
      <sheetName val="a"/>
      <sheetName val="bendra"/>
      <sheetName val="Klaipedos_m."/>
      <sheetName val="Gargzdai"/>
      <sheetName val="elektrines"/>
      <sheetName val="pd"/>
      <sheetName val="PG"/>
      <sheetName val="PT"/>
      <sheetName val="PR"/>
      <sheetName val="PB"/>
      <sheetName val="PG1"/>
      <sheetName val="PT1"/>
      <sheetName val="PR1"/>
      <sheetName val="P1"/>
      <sheetName val="PROC"/>
      <sheetName val="amortiz"/>
      <sheetName val="atlyyg"/>
      <sheetName val="dirbanč.sk."/>
      <sheetName val="bendra (2)"/>
      <sheetName val="Biekšai"/>
      <sheetName val="kita veikla"/>
      <sheetName val="ŪB-2001 "/>
      <sheetName val="Sheet1"/>
      <sheetName val="bendra (4)"/>
      <sheetName val="tikslo s."/>
      <sheetName val="Klaipedos_m. (2)"/>
      <sheetName val="Sheet2"/>
      <sheetName val="Sheet3"/>
      <sheetName val="Klaipedos_m. (3)"/>
      <sheetName val="PK"/>
    </sheetNames>
    <sheetDataSet>
      <sheetData sheetId="0"/>
      <sheetData sheetId="1"/>
      <sheetData sheetId="2" refreshError="1">
        <row r="2">
          <cell r="A2" t="str">
            <v>gamybos , perdavimo ir paskirstymo sąnaudų ATASKAITA</v>
          </cell>
        </row>
        <row r="3">
          <cell r="A3" t="str">
            <v>2001 m. rugsėjo mėn.</v>
          </cell>
        </row>
        <row r="4">
          <cell r="A4" t="str">
            <v>Išlaidų šifras</v>
          </cell>
          <cell r="B4" t="str">
            <v>Rodikliai</v>
          </cell>
          <cell r="C4" t="str">
            <v>Mato vnt.</v>
          </cell>
          <cell r="D4" t="str">
            <v>sausio</v>
          </cell>
          <cell r="E4" t="str">
            <v>vasario</v>
          </cell>
          <cell r="F4" t="str">
            <v>kovo</v>
          </cell>
          <cell r="G4" t="str">
            <v>I ketv.</v>
          </cell>
        </row>
        <row r="5">
          <cell r="B5" t="str">
            <v>GAMYBA (skaičiuotini dydžiai)</v>
          </cell>
        </row>
        <row r="6">
          <cell r="A6" t="str">
            <v>1.</v>
          </cell>
          <cell r="B6" t="str">
            <v>Pagaminta šiluminės energijos (pirminis kuras)</v>
          </cell>
          <cell r="C6" t="str">
            <v>tūkst.Mwh</v>
          </cell>
          <cell r="D6">
            <v>178.62200000000001</v>
          </cell>
          <cell r="E6">
            <v>169.83799999999999</v>
          </cell>
          <cell r="F6">
            <v>159.547</v>
          </cell>
          <cell r="G6">
            <v>508.00700000000001</v>
          </cell>
        </row>
        <row r="7">
          <cell r="A7" t="str">
            <v>2.</v>
          </cell>
          <cell r="B7" t="str">
            <v>Gamybos nuostoliai</v>
          </cell>
          <cell r="C7" t="str">
            <v>-"-</v>
          </cell>
          <cell r="D7">
            <v>23.16500000000002</v>
          </cell>
          <cell r="E7">
            <v>21.102000000000004</v>
          </cell>
          <cell r="F7">
            <v>19.415999999999997</v>
          </cell>
          <cell r="G7">
            <v>63.682999999999993</v>
          </cell>
        </row>
        <row r="8">
          <cell r="A8" t="str">
            <v>3.</v>
          </cell>
          <cell r="B8" t="str">
            <v>Patiekta nuo kolektorių (1eil.-2eil.)</v>
          </cell>
          <cell r="C8" t="str">
            <v>-"-</v>
          </cell>
          <cell r="D8">
            <v>155.45699999999999</v>
          </cell>
          <cell r="E8">
            <v>148.73599999999999</v>
          </cell>
          <cell r="F8">
            <v>140.131</v>
          </cell>
          <cell r="G8">
            <v>444.32400000000001</v>
          </cell>
        </row>
        <row r="9">
          <cell r="A9" t="str">
            <v>4.</v>
          </cell>
          <cell r="B9" t="str">
            <v>Pirkta šilumos energija</v>
          </cell>
          <cell r="C9" t="str">
            <v>-"-</v>
          </cell>
          <cell r="D9">
            <v>5.0090000000000003</v>
          </cell>
          <cell r="E9">
            <v>7.3719999999999999</v>
          </cell>
          <cell r="F9">
            <v>10.762</v>
          </cell>
          <cell r="G9">
            <v>23.143000000000001</v>
          </cell>
        </row>
        <row r="10">
          <cell r="A10" t="str">
            <v>5.</v>
          </cell>
          <cell r="B10" t="str">
            <v>Patiekta į tinklą (3eil.+4eil.)</v>
          </cell>
          <cell r="C10" t="str">
            <v>-"-</v>
          </cell>
          <cell r="D10">
            <v>160.46600000000001</v>
          </cell>
          <cell r="E10">
            <v>156.108</v>
          </cell>
          <cell r="F10">
            <v>150.893</v>
          </cell>
          <cell r="G10">
            <v>467.46699999999998</v>
          </cell>
        </row>
        <row r="11">
          <cell r="A11" t="str">
            <v>6.</v>
          </cell>
          <cell r="B11" t="str">
            <v>Šilumos perdavimo  nuostoliai</v>
          </cell>
          <cell r="C11" t="str">
            <v>-"-</v>
          </cell>
          <cell r="D11">
            <v>20.743999999999996</v>
          </cell>
          <cell r="E11">
            <v>12.659000000000008</v>
          </cell>
          <cell r="F11">
            <v>23.926000000000013</v>
          </cell>
          <cell r="G11">
            <v>57.329000000000008</v>
          </cell>
        </row>
        <row r="12">
          <cell r="A12" t="str">
            <v>7.</v>
          </cell>
          <cell r="B12" t="str">
            <v>Nuostolių lyg.sv. nuo patiekimo į tinklą</v>
          </cell>
          <cell r="C12" t="str">
            <v>%</v>
          </cell>
          <cell r="D12">
            <v>12.9</v>
          </cell>
          <cell r="E12">
            <v>8.1</v>
          </cell>
          <cell r="F12">
            <v>15.9</v>
          </cell>
          <cell r="G12">
            <v>12.3</v>
          </cell>
        </row>
        <row r="13">
          <cell r="A13" t="str">
            <v>8.</v>
          </cell>
          <cell r="B13" t="str">
            <v>Naudingas atleidimas</v>
          </cell>
          <cell r="C13" t="str">
            <v>tūkst.Mwh</v>
          </cell>
          <cell r="D13">
            <v>139.72200000000001</v>
          </cell>
          <cell r="E13">
            <v>143.44899999999998</v>
          </cell>
          <cell r="F13">
            <v>126.96699999999998</v>
          </cell>
          <cell r="G13">
            <v>410.13799999999998</v>
          </cell>
        </row>
        <row r="14">
          <cell r="A14" t="str">
            <v>9.</v>
          </cell>
          <cell r="B14" t="str">
            <v>Komerciniai nuostoliai</v>
          </cell>
          <cell r="C14" t="str">
            <v>tūkst.Mwh</v>
          </cell>
          <cell r="D14">
            <v>0.72499999999999998</v>
          </cell>
          <cell r="E14">
            <v>0.66200000000000003</v>
          </cell>
          <cell r="F14">
            <v>0.74</v>
          </cell>
          <cell r="G14">
            <v>2.1269999999999998</v>
          </cell>
        </row>
        <row r="15">
          <cell r="A15" t="str">
            <v>10.</v>
          </cell>
          <cell r="C15" t="str">
            <v>tūkst.Mwh</v>
          </cell>
          <cell r="G15">
            <v>0</v>
          </cell>
        </row>
        <row r="16">
          <cell r="A16" t="str">
            <v>11.</v>
          </cell>
          <cell r="B16" t="str">
            <v>Apmokestinta šilumos energija (pagal šilumos apskaitos prietaisų parodymus)</v>
          </cell>
          <cell r="C16" t="str">
            <v>tūkst.Mwh</v>
          </cell>
          <cell r="D16">
            <v>139.72200000000001</v>
          </cell>
          <cell r="E16">
            <v>143.44900000000001</v>
          </cell>
          <cell r="F16">
            <v>126.967</v>
          </cell>
          <cell r="G16">
            <v>410.13800000000003</v>
          </cell>
        </row>
        <row r="17">
          <cell r="A17">
            <v>11.1</v>
          </cell>
          <cell r="B17" t="str">
            <v>iš jų: gyventojams</v>
          </cell>
          <cell r="C17" t="str">
            <v>-"-</v>
          </cell>
          <cell r="D17">
            <v>104.07199999999999</v>
          </cell>
          <cell r="E17">
            <v>105.96300000000001</v>
          </cell>
          <cell r="F17">
            <v>94.304000000000002</v>
          </cell>
          <cell r="G17">
            <v>304.339</v>
          </cell>
        </row>
        <row r="18">
          <cell r="A18">
            <v>11.2</v>
          </cell>
          <cell r="B18" t="str">
            <v xml:space="preserve">          kitiems vartotojams</v>
          </cell>
          <cell r="C18" t="str">
            <v>-"-</v>
          </cell>
          <cell r="D18">
            <v>33.173000000000002</v>
          </cell>
          <cell r="E18">
            <v>35.220000000000006</v>
          </cell>
          <cell r="F18">
            <v>30.249999999999996</v>
          </cell>
          <cell r="G18">
            <v>98.643000000000015</v>
          </cell>
        </row>
        <row r="19">
          <cell r="A19">
            <v>11.3</v>
          </cell>
          <cell r="B19" t="str">
            <v xml:space="preserve">          stambiems vartotojams</v>
          </cell>
          <cell r="C19" t="str">
            <v>-"-</v>
          </cell>
          <cell r="D19">
            <v>2.4770000000000003</v>
          </cell>
          <cell r="E19">
            <v>2.266</v>
          </cell>
          <cell r="F19">
            <v>2.4129999999999998</v>
          </cell>
          <cell r="G19">
            <v>7.1560000000000006</v>
          </cell>
        </row>
        <row r="20">
          <cell r="B20" t="str">
            <v>ŪKINĖS VEIKLOS RODIKLIAI</v>
          </cell>
        </row>
        <row r="21">
          <cell r="A21" t="str">
            <v>1.</v>
          </cell>
          <cell r="B21" t="str">
            <v>Viso gamybos, perdavimo ir paskirstymo sąnaudos ( 2eil.+3eil.)</v>
          </cell>
          <cell r="C21" t="str">
            <v>tūkst.Lt</v>
          </cell>
          <cell r="D21">
            <v>9426</v>
          </cell>
          <cell r="E21">
            <v>11035</v>
          </cell>
          <cell r="F21">
            <v>10265</v>
          </cell>
          <cell r="G21">
            <v>30727.116999999998</v>
          </cell>
        </row>
        <row r="22">
          <cell r="A22" t="str">
            <v>2.</v>
          </cell>
          <cell r="B22" t="str">
            <v>Kintamos sanaudos:</v>
          </cell>
          <cell r="D22">
            <v>6742</v>
          </cell>
          <cell r="E22">
            <v>7746</v>
          </cell>
          <cell r="F22">
            <v>7309</v>
          </cell>
          <cell r="G22">
            <v>21797.116999999998</v>
          </cell>
        </row>
        <row r="23">
          <cell r="A23" t="str">
            <v>2.1.</v>
          </cell>
          <cell r="B23" t="str">
            <v>Iš jų: kuras technologijai, įskaitant jo atvežimo sąnaudas</v>
          </cell>
          <cell r="C23" t="str">
            <v>-"-</v>
          </cell>
          <cell r="D23">
            <v>6084</v>
          </cell>
          <cell r="E23">
            <v>7048</v>
          </cell>
          <cell r="F23">
            <v>6496</v>
          </cell>
          <cell r="G23">
            <v>19628.116999999998</v>
          </cell>
        </row>
        <row r="24">
          <cell r="A24" t="str">
            <v>2.2.</v>
          </cell>
          <cell r="B24" t="str">
            <v xml:space="preserve">          elektros energija technologijai</v>
          </cell>
          <cell r="C24" t="str">
            <v>-"-</v>
          </cell>
          <cell r="D24">
            <v>354</v>
          </cell>
          <cell r="E24">
            <v>316</v>
          </cell>
          <cell r="F24">
            <v>308</v>
          </cell>
          <cell r="G24">
            <v>978</v>
          </cell>
        </row>
        <row r="25">
          <cell r="A25" t="str">
            <v>2.3.</v>
          </cell>
          <cell r="B25" t="str">
            <v xml:space="preserve">          vanduo technologijai (šilumos en.gamybai ir tiekimui)</v>
          </cell>
          <cell r="C25" t="str">
            <v>-"-</v>
          </cell>
          <cell r="D25">
            <v>72</v>
          </cell>
          <cell r="E25">
            <v>40</v>
          </cell>
          <cell r="F25">
            <v>26</v>
          </cell>
          <cell r="G25">
            <v>138</v>
          </cell>
        </row>
        <row r="26">
          <cell r="A26" t="str">
            <v>2.4</v>
          </cell>
          <cell r="B26" t="str">
            <v xml:space="preserve">           pirkta šilumos energija</v>
          </cell>
          <cell r="C26" t="str">
            <v>-"-</v>
          </cell>
          <cell r="D26">
            <v>232</v>
          </cell>
          <cell r="E26">
            <v>342</v>
          </cell>
          <cell r="F26">
            <v>479</v>
          </cell>
          <cell r="G26">
            <v>1053</v>
          </cell>
        </row>
        <row r="27">
          <cell r="A27" t="str">
            <v>3.</v>
          </cell>
          <cell r="B27" t="str">
            <v>Normuojamos pastovios šilumos enerijos sąnaudos:</v>
          </cell>
          <cell r="C27" t="str">
            <v>-"-</v>
          </cell>
          <cell r="D27">
            <v>2684</v>
          </cell>
          <cell r="E27">
            <v>3289</v>
          </cell>
          <cell r="F27">
            <v>2956</v>
          </cell>
          <cell r="G27">
            <v>8930</v>
          </cell>
        </row>
        <row r="28">
          <cell r="A28" t="str">
            <v>3.1.</v>
          </cell>
          <cell r="B28" t="str">
            <v>Materialinės ir joms prilygintos sąnaudos  (be sąnaudų kurui):</v>
          </cell>
          <cell r="C28" t="str">
            <v>-"-</v>
          </cell>
          <cell r="D28">
            <v>505</v>
          </cell>
          <cell r="E28">
            <v>795</v>
          </cell>
          <cell r="F28">
            <v>491</v>
          </cell>
          <cell r="G28">
            <v>1793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S lentelė IV-I"/>
      <sheetName val="ERS lentelė"/>
      <sheetName val="Gamtinių dujų k-5 persk."/>
      <sheetName val="G.dujos"/>
      <sheetName val="Mazuto sąnaudos"/>
      <sheetName val="Mazutas mėnesiais"/>
      <sheetName val="(1) Kuro kainų pokytis"/>
      <sheetName val="(2) Kainos pokyčio koeficientai"/>
      <sheetName val="(3) Perskaičiuota šilumos kaina"/>
      <sheetName val="Skaič. palyginimas (įm. vs ŠS)"/>
      <sheetName val="Ataskaitinio laik.perkama šilum"/>
      <sheetName val="Perkamos šilumos kaina į persk."/>
      <sheetName val="gamyba"/>
      <sheetName val="perdavimas"/>
      <sheetName val="Pardavimas"/>
      <sheetName val="pokyčių suv"/>
      <sheetName val="Šilumos kainos detalizavim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ndra (3)"/>
      <sheetName val="a"/>
      <sheetName val="bendra"/>
      <sheetName val="Klaipedos_m."/>
      <sheetName val="Gargzdai"/>
      <sheetName val="elektrines"/>
      <sheetName val="pd"/>
      <sheetName val="PG"/>
      <sheetName val="PT"/>
      <sheetName val="PR"/>
      <sheetName val="PB"/>
      <sheetName val="PG1"/>
      <sheetName val="PT1"/>
      <sheetName val="PR1"/>
      <sheetName val="P1"/>
      <sheetName val="PROC"/>
      <sheetName val="amortiz"/>
      <sheetName val="atlyyg"/>
      <sheetName val="dirbanč.sk."/>
      <sheetName val="bendra (2)"/>
      <sheetName val="Biekšai"/>
      <sheetName val="kita veikla"/>
      <sheetName val="ŪB-2001 "/>
      <sheetName val="Sheet1"/>
      <sheetName val="bendra (4)"/>
      <sheetName val="tikslo s."/>
      <sheetName val="Klaipedos_m. (2)"/>
      <sheetName val="Sheet2"/>
      <sheetName val="Sheet3"/>
      <sheetName val="Klaipedos_m. (3)"/>
      <sheetName val="PK"/>
    </sheetNames>
    <sheetDataSet>
      <sheetData sheetId="0"/>
      <sheetData sheetId="1"/>
      <sheetData sheetId="2" refreshError="1">
        <row r="17">
          <cell r="D17">
            <v>104.07199999999999</v>
          </cell>
        </row>
        <row r="18">
          <cell r="D18">
            <v>33.173000000000002</v>
          </cell>
        </row>
        <row r="19">
          <cell r="D19">
            <v>2.4770000000000003</v>
          </cell>
        </row>
        <row r="21">
          <cell r="D21">
            <v>9426</v>
          </cell>
        </row>
        <row r="22">
          <cell r="D22">
            <v>6742</v>
          </cell>
        </row>
        <row r="23">
          <cell r="D23">
            <v>6084</v>
          </cell>
        </row>
        <row r="24">
          <cell r="D24">
            <v>354</v>
          </cell>
        </row>
        <row r="25">
          <cell r="D25">
            <v>72</v>
          </cell>
        </row>
        <row r="26">
          <cell r="D26">
            <v>232</v>
          </cell>
        </row>
        <row r="27">
          <cell r="D27">
            <v>2684</v>
          </cell>
        </row>
        <row r="28">
          <cell r="D28">
            <v>505</v>
          </cell>
        </row>
        <row r="29">
          <cell r="D29">
            <v>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228"/>
  <sheetViews>
    <sheetView showZeros="0" tabSelected="1" topLeftCell="C1" zoomScale="75" zoomScaleNormal="98" workbookViewId="0">
      <selection activeCell="D98" sqref="D98"/>
    </sheetView>
  </sheetViews>
  <sheetFormatPr defaultRowHeight="12.75" customHeight="1" x14ac:dyDescent="0.25"/>
  <cols>
    <col min="1" max="2" width="7.140625" style="2" hidden="1" customWidth="1"/>
    <col min="3" max="3" width="9.42578125" style="2" customWidth="1"/>
    <col min="4" max="4" width="72.5703125" style="2" customWidth="1"/>
    <col min="5" max="5" width="11.5703125" style="2" customWidth="1"/>
    <col min="6" max="6" width="12" style="2" customWidth="1"/>
    <col min="7" max="7" width="11.42578125" style="2" customWidth="1"/>
    <col min="8" max="8" width="11.7109375" style="2" customWidth="1"/>
    <col min="9" max="9" width="12.140625" style="2" customWidth="1"/>
    <col min="10" max="10" width="12" style="2" customWidth="1"/>
    <col min="11" max="11" width="12.5703125" style="2" customWidth="1"/>
    <col min="12" max="12" width="12.140625" style="2" customWidth="1"/>
    <col min="13" max="13" width="12.7109375" style="2" customWidth="1"/>
    <col min="14" max="14" width="0.140625" style="2" customWidth="1"/>
    <col min="15" max="15" width="0.140625" style="2" hidden="1" customWidth="1"/>
    <col min="16" max="16" width="10.42578125" style="2" hidden="1" customWidth="1"/>
    <col min="17" max="17" width="10.140625" style="2" hidden="1" customWidth="1"/>
    <col min="18" max="18" width="0.140625" style="2" customWidth="1"/>
    <col min="19" max="16384" width="9.140625" style="2"/>
  </cols>
  <sheetData>
    <row r="1" spans="1:18" ht="12.75" customHeight="1" x14ac:dyDescent="0.25">
      <c r="K1" s="2" t="s">
        <v>211</v>
      </c>
    </row>
    <row r="2" spans="1:18" ht="12.75" customHeight="1" x14ac:dyDescent="0.25">
      <c r="K2" s="2" t="s">
        <v>35</v>
      </c>
    </row>
    <row r="3" spans="1:18" ht="12.75" customHeight="1" x14ac:dyDescent="0.25">
      <c r="K3" s="4" t="s">
        <v>213</v>
      </c>
    </row>
    <row r="4" spans="1:18" ht="12.75" customHeight="1" x14ac:dyDescent="0.25">
      <c r="K4" s="2" t="s">
        <v>212</v>
      </c>
    </row>
    <row r="5" spans="1:18" ht="16.5" customHeight="1" x14ac:dyDescent="0.25">
      <c r="C5" s="3"/>
      <c r="D5" s="3"/>
      <c r="E5" s="1"/>
      <c r="F5" s="1"/>
      <c r="G5" s="1"/>
      <c r="H5" s="1"/>
      <c r="I5" s="1"/>
      <c r="J5" s="1"/>
      <c r="M5" s="161"/>
      <c r="Q5" s="2">
        <v>3.4527999999999999</v>
      </c>
    </row>
    <row r="6" spans="1:18" ht="14.25" customHeight="1" x14ac:dyDescent="0.25">
      <c r="C6" s="178" t="s">
        <v>210</v>
      </c>
      <c r="D6" s="178"/>
      <c r="E6" s="178"/>
      <c r="F6" s="178"/>
      <c r="G6" s="178"/>
      <c r="H6" s="178"/>
      <c r="I6" s="178"/>
      <c r="J6" s="178"/>
      <c r="K6" s="178"/>
      <c r="L6" s="178"/>
      <c r="M6" s="178"/>
    </row>
    <row r="7" spans="1:18" ht="12.75" customHeight="1" thickBot="1" x14ac:dyDescent="0.3">
      <c r="C7" s="1"/>
      <c r="D7" s="1"/>
      <c r="E7" s="1"/>
      <c r="F7" s="1"/>
      <c r="G7" s="1"/>
      <c r="H7" s="1"/>
      <c r="I7" s="1"/>
      <c r="J7" s="1"/>
      <c r="L7" s="1"/>
      <c r="M7" s="5" t="s">
        <v>209</v>
      </c>
    </row>
    <row r="8" spans="1:18" ht="16.5" customHeight="1" thickBot="1" x14ac:dyDescent="0.3">
      <c r="A8" s="168" t="s">
        <v>0</v>
      </c>
      <c r="B8" s="170" t="s">
        <v>1</v>
      </c>
      <c r="C8" s="176" t="s">
        <v>2</v>
      </c>
      <c r="D8" s="184" t="s">
        <v>3</v>
      </c>
      <c r="E8" s="181" t="s">
        <v>4</v>
      </c>
      <c r="F8" s="182"/>
      <c r="G8" s="182"/>
      <c r="H8" s="181" t="s">
        <v>5</v>
      </c>
      <c r="I8" s="182"/>
      <c r="J8" s="182"/>
      <c r="K8" s="181" t="s">
        <v>33</v>
      </c>
      <c r="L8" s="182"/>
      <c r="M8" s="183"/>
      <c r="O8" s="179" t="s">
        <v>6</v>
      </c>
      <c r="P8" s="180"/>
      <c r="Q8" s="180"/>
    </row>
    <row r="9" spans="1:18" ht="18" customHeight="1" thickBot="1" x14ac:dyDescent="0.3">
      <c r="A9" s="169"/>
      <c r="B9" s="171"/>
      <c r="C9" s="177"/>
      <c r="D9" s="185"/>
      <c r="E9" s="8" t="s">
        <v>37</v>
      </c>
      <c r="F9" s="9" t="s">
        <v>38</v>
      </c>
      <c r="G9" s="9" t="s">
        <v>39</v>
      </c>
      <c r="H9" s="8" t="s">
        <v>37</v>
      </c>
      <c r="I9" s="9" t="s">
        <v>38</v>
      </c>
      <c r="J9" s="9" t="s">
        <v>39</v>
      </c>
      <c r="K9" s="8" t="s">
        <v>37</v>
      </c>
      <c r="L9" s="9" t="s">
        <v>38</v>
      </c>
      <c r="M9" s="37" t="s">
        <v>39</v>
      </c>
      <c r="O9" s="8" t="s">
        <v>37</v>
      </c>
      <c r="P9" s="9" t="s">
        <v>38</v>
      </c>
      <c r="Q9" s="9" t="s">
        <v>39</v>
      </c>
    </row>
    <row r="10" spans="1:18" ht="10.5" customHeight="1" x14ac:dyDescent="0.25">
      <c r="A10" s="10" t="s">
        <v>7</v>
      </c>
      <c r="B10" s="11" t="s">
        <v>8</v>
      </c>
      <c r="C10" s="47">
        <v>1</v>
      </c>
      <c r="D10" s="84">
        <v>2</v>
      </c>
      <c r="E10" s="38">
        <v>3</v>
      </c>
      <c r="F10" s="12">
        <v>4</v>
      </c>
      <c r="G10" s="13">
        <v>5</v>
      </c>
      <c r="H10" s="38">
        <v>6</v>
      </c>
      <c r="I10" s="39">
        <v>7</v>
      </c>
      <c r="J10" s="40">
        <v>8</v>
      </c>
      <c r="K10" s="41">
        <v>9</v>
      </c>
      <c r="L10" s="39">
        <v>10</v>
      </c>
      <c r="M10" s="40">
        <v>11</v>
      </c>
      <c r="N10" s="23"/>
      <c r="O10" s="22">
        <v>12</v>
      </c>
      <c r="P10" s="21">
        <v>13</v>
      </c>
      <c r="Q10" s="21">
        <v>14</v>
      </c>
    </row>
    <row r="11" spans="1:18" s="58" customFormat="1" ht="27.75" customHeight="1" thickBot="1" x14ac:dyDescent="0.3">
      <c r="A11" s="172"/>
      <c r="B11" s="57" t="s">
        <v>9</v>
      </c>
      <c r="C11" s="65" t="s">
        <v>10</v>
      </c>
      <c r="D11" s="85" t="s">
        <v>11</v>
      </c>
      <c r="E11" s="95">
        <f t="shared" ref="E11:M11" si="0">SUM(E12:E14,E15,E16,E18)</f>
        <v>4378.82</v>
      </c>
      <c r="F11" s="96">
        <f t="shared" si="0"/>
        <v>4553.9800000000005</v>
      </c>
      <c r="G11" s="97">
        <f t="shared" si="0"/>
        <v>4007.41</v>
      </c>
      <c r="H11" s="95">
        <f t="shared" si="0"/>
        <v>4109.91</v>
      </c>
      <c r="I11" s="96">
        <f t="shared" si="0"/>
        <v>4211.53</v>
      </c>
      <c r="J11" s="97">
        <f t="shared" si="0"/>
        <v>4307.1099999999997</v>
      </c>
      <c r="K11" s="95">
        <f t="shared" si="0"/>
        <v>41.410000000000004</v>
      </c>
      <c r="L11" s="96">
        <f t="shared" si="0"/>
        <v>38.17</v>
      </c>
      <c r="M11" s="97">
        <f t="shared" si="0"/>
        <v>37.97</v>
      </c>
      <c r="N11" s="98"/>
      <c r="O11" s="99">
        <f>SUM(E11+H11+K11)</f>
        <v>8530.14</v>
      </c>
      <c r="P11" s="99">
        <f>SUM(F11+I11+L11)</f>
        <v>8803.68</v>
      </c>
      <c r="Q11" s="99">
        <f>SUM(G11+J11+M11)</f>
        <v>8352.49</v>
      </c>
      <c r="R11" s="64">
        <f>O11+P11+Q11</f>
        <v>25686.309999999998</v>
      </c>
    </row>
    <row r="12" spans="1:18" s="26" customFormat="1" ht="25.5" customHeight="1" thickTop="1" x14ac:dyDescent="0.25">
      <c r="A12" s="173"/>
      <c r="B12" s="25" t="s">
        <v>9</v>
      </c>
      <c r="C12" s="48" t="s">
        <v>12</v>
      </c>
      <c r="D12" s="86" t="s">
        <v>13</v>
      </c>
      <c r="E12" s="100">
        <v>1230.22</v>
      </c>
      <c r="F12" s="101">
        <v>1203.08</v>
      </c>
      <c r="G12" s="102">
        <v>1148.8599999999999</v>
      </c>
      <c r="H12" s="100">
        <v>1445.12</v>
      </c>
      <c r="I12" s="101">
        <v>1547.03</v>
      </c>
      <c r="J12" s="102">
        <v>1642.61</v>
      </c>
      <c r="K12" s="100">
        <v>1.59</v>
      </c>
      <c r="L12" s="101">
        <v>0.52</v>
      </c>
      <c r="M12" s="102">
        <v>0.32</v>
      </c>
      <c r="N12" s="103"/>
      <c r="O12" s="104">
        <f t="shared" ref="O12:Q14" si="1">E12+H12+K12</f>
        <v>2676.9300000000003</v>
      </c>
      <c r="P12" s="105">
        <f t="shared" si="1"/>
        <v>2750.6299999999997</v>
      </c>
      <c r="Q12" s="105">
        <f t="shared" si="1"/>
        <v>2791.79</v>
      </c>
    </row>
    <row r="13" spans="1:18" s="26" customFormat="1" ht="22.5" customHeight="1" x14ac:dyDescent="0.25">
      <c r="A13" s="173"/>
      <c r="B13" s="25" t="s">
        <v>9</v>
      </c>
      <c r="C13" s="49" t="s">
        <v>14</v>
      </c>
      <c r="D13" s="87" t="s">
        <v>15</v>
      </c>
      <c r="E13" s="106">
        <v>542.02</v>
      </c>
      <c r="F13" s="107">
        <v>541.59</v>
      </c>
      <c r="G13" s="108">
        <v>541.59</v>
      </c>
      <c r="H13" s="106">
        <v>927.07</v>
      </c>
      <c r="I13" s="107">
        <v>926.78</v>
      </c>
      <c r="J13" s="108">
        <v>926.78</v>
      </c>
      <c r="K13" s="106">
        <v>39.82</v>
      </c>
      <c r="L13" s="107">
        <v>37.65</v>
      </c>
      <c r="M13" s="108">
        <v>37.65</v>
      </c>
      <c r="N13" s="103"/>
      <c r="O13" s="104">
        <f t="shared" si="1"/>
        <v>1508.91</v>
      </c>
      <c r="P13" s="105">
        <f t="shared" si="1"/>
        <v>1506.02</v>
      </c>
      <c r="Q13" s="105">
        <f t="shared" si="1"/>
        <v>1506.02</v>
      </c>
    </row>
    <row r="14" spans="1:18" s="26" customFormat="1" ht="24.75" customHeight="1" x14ac:dyDescent="0.25">
      <c r="A14" s="173"/>
      <c r="B14" s="25" t="s">
        <v>9</v>
      </c>
      <c r="C14" s="50" t="s">
        <v>16</v>
      </c>
      <c r="D14" s="88" t="s">
        <v>17</v>
      </c>
      <c r="E14" s="106"/>
      <c r="F14" s="107"/>
      <c r="G14" s="108"/>
      <c r="H14" s="109">
        <v>0</v>
      </c>
      <c r="I14" s="105">
        <v>0</v>
      </c>
      <c r="J14" s="110">
        <v>0</v>
      </c>
      <c r="K14" s="104">
        <v>0</v>
      </c>
      <c r="L14" s="105">
        <v>0</v>
      </c>
      <c r="M14" s="110">
        <v>0</v>
      </c>
      <c r="N14" s="103"/>
      <c r="O14" s="104">
        <f t="shared" si="1"/>
        <v>0</v>
      </c>
      <c r="P14" s="105">
        <f t="shared" si="1"/>
        <v>0</v>
      </c>
      <c r="Q14" s="105">
        <f t="shared" si="1"/>
        <v>0</v>
      </c>
    </row>
    <row r="15" spans="1:18" s="26" customFormat="1" ht="21.75" customHeight="1" x14ac:dyDescent="0.25">
      <c r="A15" s="173"/>
      <c r="B15" s="25" t="s">
        <v>9</v>
      </c>
      <c r="C15" s="50" t="s">
        <v>18</v>
      </c>
      <c r="D15" s="87" t="s">
        <v>36</v>
      </c>
      <c r="E15" s="109">
        <v>868.86</v>
      </c>
      <c r="F15" s="105">
        <v>1448.1</v>
      </c>
      <c r="G15" s="111">
        <v>1448.1</v>
      </c>
      <c r="H15" s="112">
        <v>0</v>
      </c>
      <c r="I15" s="113">
        <v>0</v>
      </c>
      <c r="J15" s="114">
        <v>0</v>
      </c>
      <c r="K15" s="106">
        <v>0</v>
      </c>
      <c r="L15" s="107">
        <v>0</v>
      </c>
      <c r="M15" s="114">
        <v>0</v>
      </c>
      <c r="N15" s="103"/>
      <c r="O15" s="104">
        <f>SUM(E15+H15:H15+K15)</f>
        <v>868.86</v>
      </c>
      <c r="P15" s="113">
        <f>SUM(F15+I15+L15)</f>
        <v>1448.1</v>
      </c>
      <c r="Q15" s="107">
        <f>SUM(G15+J15:J15+M15)</f>
        <v>1448.1</v>
      </c>
    </row>
    <row r="16" spans="1:18" s="63" customFormat="1" ht="22.5" customHeight="1" x14ac:dyDescent="0.25">
      <c r="A16" s="173"/>
      <c r="B16" s="62" t="s">
        <v>9</v>
      </c>
      <c r="C16" s="50" t="s">
        <v>19</v>
      </c>
      <c r="D16" s="88" t="s">
        <v>20</v>
      </c>
      <c r="E16" s="115">
        <f t="shared" ref="E16:J16" si="2">SUM(E17)</f>
        <v>1737.72</v>
      </c>
      <c r="F16" s="107">
        <f t="shared" si="2"/>
        <v>868.86</v>
      </c>
      <c r="G16" s="116">
        <f t="shared" si="2"/>
        <v>868.86</v>
      </c>
      <c r="H16" s="115">
        <f t="shared" si="2"/>
        <v>1737.72</v>
      </c>
      <c r="I16" s="107">
        <f t="shared" si="2"/>
        <v>1737.72</v>
      </c>
      <c r="J16" s="116">
        <f t="shared" si="2"/>
        <v>1737.72</v>
      </c>
      <c r="K16" s="115">
        <f>SUM(K17:K17)</f>
        <v>0</v>
      </c>
      <c r="L16" s="117">
        <f>SUM(L17:L17)</f>
        <v>0</v>
      </c>
      <c r="M16" s="118">
        <f>SUM(M17:M17)</f>
        <v>0</v>
      </c>
      <c r="N16" s="103"/>
      <c r="O16" s="104">
        <f t="shared" ref="O16:Q19" si="3">E16+H16+K16</f>
        <v>3475.44</v>
      </c>
      <c r="P16" s="105">
        <f t="shared" si="3"/>
        <v>2606.58</v>
      </c>
      <c r="Q16" s="105">
        <f t="shared" si="3"/>
        <v>2606.58</v>
      </c>
    </row>
    <row r="17" spans="1:20" s="15" customFormat="1" ht="24" customHeight="1" x14ac:dyDescent="0.25">
      <c r="A17" s="173"/>
      <c r="B17" s="14"/>
      <c r="C17" s="51" t="s">
        <v>21</v>
      </c>
      <c r="D17" s="89" t="s">
        <v>191</v>
      </c>
      <c r="E17" s="119">
        <v>1737.72</v>
      </c>
      <c r="F17" s="120">
        <v>868.86</v>
      </c>
      <c r="G17" s="121">
        <v>868.86</v>
      </c>
      <c r="H17" s="122">
        <v>1737.72</v>
      </c>
      <c r="I17" s="123">
        <v>1737.72</v>
      </c>
      <c r="J17" s="121">
        <v>1737.72</v>
      </c>
      <c r="K17" s="124"/>
      <c r="L17" s="125"/>
      <c r="M17" s="126"/>
      <c r="N17" s="98"/>
      <c r="O17" s="104">
        <f t="shared" si="3"/>
        <v>3475.44</v>
      </c>
      <c r="P17" s="105">
        <f t="shared" si="3"/>
        <v>2606.58</v>
      </c>
      <c r="Q17" s="105">
        <f t="shared" si="3"/>
        <v>2606.58</v>
      </c>
    </row>
    <row r="18" spans="1:20" s="26" customFormat="1" ht="22.5" customHeight="1" x14ac:dyDescent="0.25">
      <c r="A18" s="173"/>
      <c r="B18" s="25" t="s">
        <v>9</v>
      </c>
      <c r="C18" s="50" t="s">
        <v>22</v>
      </c>
      <c r="D18" s="88" t="s">
        <v>23</v>
      </c>
      <c r="E18" s="127">
        <f t="shared" ref="E18:M18" si="4">SUM(E19:E19)</f>
        <v>0</v>
      </c>
      <c r="F18" s="128">
        <f t="shared" si="4"/>
        <v>492.35</v>
      </c>
      <c r="G18" s="129">
        <f t="shared" si="4"/>
        <v>0</v>
      </c>
      <c r="H18" s="130">
        <f t="shared" si="4"/>
        <v>0</v>
      </c>
      <c r="I18" s="128">
        <f t="shared" si="4"/>
        <v>0</v>
      </c>
      <c r="J18" s="129">
        <f t="shared" si="4"/>
        <v>0</v>
      </c>
      <c r="K18" s="131">
        <f t="shared" si="4"/>
        <v>0</v>
      </c>
      <c r="L18" s="128">
        <f t="shared" si="4"/>
        <v>0</v>
      </c>
      <c r="M18" s="129">
        <f t="shared" si="4"/>
        <v>0</v>
      </c>
      <c r="N18" s="103"/>
      <c r="O18" s="104">
        <f t="shared" si="3"/>
        <v>0</v>
      </c>
      <c r="P18" s="105">
        <f t="shared" si="3"/>
        <v>492.35</v>
      </c>
      <c r="Q18" s="105">
        <f t="shared" si="3"/>
        <v>0</v>
      </c>
    </row>
    <row r="19" spans="1:20" s="24" customFormat="1" ht="26.25" customHeight="1" thickBot="1" x14ac:dyDescent="0.3">
      <c r="A19" s="173"/>
      <c r="B19" s="14"/>
      <c r="C19" s="51" t="s">
        <v>24</v>
      </c>
      <c r="D19" s="90" t="s">
        <v>214</v>
      </c>
      <c r="E19" s="122">
        <v>0</v>
      </c>
      <c r="F19" s="123">
        <v>492.35</v>
      </c>
      <c r="G19" s="133">
        <v>0</v>
      </c>
      <c r="H19" s="134">
        <v>0</v>
      </c>
      <c r="I19" s="132">
        <v>0</v>
      </c>
      <c r="J19" s="133">
        <v>0</v>
      </c>
      <c r="K19" s="135">
        <v>0</v>
      </c>
      <c r="L19" s="132">
        <v>0</v>
      </c>
      <c r="M19" s="133">
        <v>0</v>
      </c>
      <c r="N19" s="136"/>
      <c r="O19" s="104">
        <f t="shared" si="3"/>
        <v>0</v>
      </c>
      <c r="P19" s="105">
        <f t="shared" si="3"/>
        <v>492.35</v>
      </c>
      <c r="Q19" s="105">
        <f t="shared" si="3"/>
        <v>0</v>
      </c>
    </row>
    <row r="20" spans="1:20" s="58" customFormat="1" ht="26.25" customHeight="1" thickTop="1" thickBot="1" x14ac:dyDescent="0.3">
      <c r="A20" s="56"/>
      <c r="B20" s="57" t="s">
        <v>9</v>
      </c>
      <c r="C20" s="66" t="s">
        <v>25</v>
      </c>
      <c r="D20" s="91" t="s">
        <v>26</v>
      </c>
      <c r="E20" s="164">
        <f t="shared" ref="E20:L20" si="5">SUM(E21+E143)</f>
        <v>3767.08</v>
      </c>
      <c r="F20" s="165">
        <f t="shared" si="5"/>
        <v>4260.8799999999992</v>
      </c>
      <c r="G20" s="166">
        <f t="shared" si="5"/>
        <v>3585.7600000000011</v>
      </c>
      <c r="H20" s="137">
        <f t="shared" si="5"/>
        <v>4748.8900000000012</v>
      </c>
      <c r="I20" s="138">
        <f t="shared" si="5"/>
        <v>4492.5599999999995</v>
      </c>
      <c r="J20" s="167">
        <f t="shared" si="5"/>
        <v>4699.0599999999986</v>
      </c>
      <c r="K20" s="137">
        <f t="shared" si="5"/>
        <v>0</v>
      </c>
      <c r="L20" s="138">
        <f t="shared" si="5"/>
        <v>0</v>
      </c>
      <c r="M20" s="139">
        <f>SUM(L21+L143)</f>
        <v>0</v>
      </c>
      <c r="N20" s="140"/>
      <c r="O20" s="137">
        <f>SUM(E20+H20+K20)</f>
        <v>8515.9700000000012</v>
      </c>
      <c r="P20" s="141">
        <f>SUM(F20+I20+M20)</f>
        <v>8753.4399999999987</v>
      </c>
      <c r="Q20" s="138">
        <f>SUM(G20+J20+M20)</f>
        <v>8284.82</v>
      </c>
      <c r="R20" s="64">
        <f>O20+P20+Q20</f>
        <v>25554.23</v>
      </c>
      <c r="T20" s="61"/>
    </row>
    <row r="21" spans="1:20" s="15" customFormat="1" ht="27.75" customHeight="1" thickTop="1" x14ac:dyDescent="0.25">
      <c r="A21" s="27"/>
      <c r="B21" s="14" t="s">
        <v>9</v>
      </c>
      <c r="C21" s="52" t="s">
        <v>27</v>
      </c>
      <c r="D21" s="92" t="s">
        <v>34</v>
      </c>
      <c r="E21" s="142">
        <f t="shared" ref="E21:M21" si="6">SUM(E22:E142)</f>
        <v>3756.36</v>
      </c>
      <c r="F21" s="143">
        <f t="shared" si="6"/>
        <v>4196.579999999999</v>
      </c>
      <c r="G21" s="144">
        <f t="shared" si="6"/>
        <v>3521.7500000000009</v>
      </c>
      <c r="H21" s="142">
        <f t="shared" si="6"/>
        <v>4748.8900000000012</v>
      </c>
      <c r="I21" s="143">
        <f t="shared" si="6"/>
        <v>4492.5599999999995</v>
      </c>
      <c r="J21" s="144">
        <f t="shared" si="6"/>
        <v>4699.0599999999986</v>
      </c>
      <c r="K21" s="142">
        <f t="shared" si="6"/>
        <v>0</v>
      </c>
      <c r="L21" s="143">
        <f t="shared" si="6"/>
        <v>0</v>
      </c>
      <c r="M21" s="144">
        <f t="shared" si="6"/>
        <v>0</v>
      </c>
      <c r="N21" s="98"/>
      <c r="O21" s="145">
        <f>SUM(E21+H21+K21)</f>
        <v>8505.2500000000018</v>
      </c>
      <c r="P21" s="101">
        <f>SUM(F21+I21+L21)</f>
        <v>8689.14</v>
      </c>
      <c r="Q21" s="146">
        <f>SUM(G21+J21+M21)</f>
        <v>8220.81</v>
      </c>
      <c r="T21" s="163"/>
    </row>
    <row r="22" spans="1:20" s="61" customFormat="1" ht="55.5" customHeight="1" x14ac:dyDescent="0.25">
      <c r="A22" s="59"/>
      <c r="B22" s="60"/>
      <c r="C22" s="53" t="s">
        <v>154</v>
      </c>
      <c r="D22" s="72" t="s">
        <v>207</v>
      </c>
      <c r="E22" s="147"/>
      <c r="F22" s="148">
        <v>2896.2</v>
      </c>
      <c r="G22" s="149">
        <v>2896.2</v>
      </c>
      <c r="H22" s="147"/>
      <c r="I22" s="148"/>
      <c r="J22" s="149"/>
      <c r="K22" s="147"/>
      <c r="L22" s="148"/>
      <c r="M22" s="149"/>
      <c r="N22" s="98"/>
      <c r="O22" s="150">
        <f t="shared" ref="O22:Q24" si="7">E22+H22+K22</f>
        <v>0</v>
      </c>
      <c r="P22" s="151">
        <f t="shared" si="7"/>
        <v>2896.2</v>
      </c>
      <c r="Q22" s="151">
        <f t="shared" si="7"/>
        <v>2896.2</v>
      </c>
      <c r="R22" s="94"/>
      <c r="T22" s="162"/>
    </row>
    <row r="23" spans="1:20" s="61" customFormat="1" ht="37.5" customHeight="1" x14ac:dyDescent="0.25">
      <c r="A23" s="59"/>
      <c r="B23" s="60"/>
      <c r="C23" s="53" t="s">
        <v>55</v>
      </c>
      <c r="D23" s="72" t="s">
        <v>208</v>
      </c>
      <c r="E23" s="147">
        <v>2606.58</v>
      </c>
      <c r="F23" s="148">
        <v>868.86</v>
      </c>
      <c r="G23" s="149"/>
      <c r="H23" s="147"/>
      <c r="I23" s="148"/>
      <c r="J23" s="149"/>
      <c r="K23" s="147"/>
      <c r="L23" s="148"/>
      <c r="M23" s="149"/>
      <c r="N23" s="98"/>
      <c r="O23" s="150">
        <f t="shared" si="7"/>
        <v>2606.58</v>
      </c>
      <c r="P23" s="151">
        <f t="shared" si="7"/>
        <v>868.86</v>
      </c>
      <c r="Q23" s="151">
        <f t="shared" si="7"/>
        <v>0</v>
      </c>
      <c r="R23" s="94"/>
    </row>
    <row r="24" spans="1:20" s="61" customFormat="1" ht="36" customHeight="1" x14ac:dyDescent="0.25">
      <c r="A24" s="59"/>
      <c r="B24" s="60"/>
      <c r="C24" s="53" t="s">
        <v>56</v>
      </c>
      <c r="D24" s="42" t="s">
        <v>173</v>
      </c>
      <c r="E24" s="147">
        <v>57.92</v>
      </c>
      <c r="F24" s="148"/>
      <c r="G24" s="149"/>
      <c r="H24" s="147"/>
      <c r="I24" s="148"/>
      <c r="J24" s="149"/>
      <c r="K24" s="147"/>
      <c r="L24" s="148"/>
      <c r="M24" s="149"/>
      <c r="N24" s="98"/>
      <c r="O24" s="150">
        <f t="shared" si="7"/>
        <v>57.92</v>
      </c>
      <c r="P24" s="151">
        <f t="shared" si="7"/>
        <v>0</v>
      </c>
      <c r="Q24" s="151">
        <f t="shared" si="7"/>
        <v>0</v>
      </c>
    </row>
    <row r="25" spans="1:20" ht="37.5" customHeight="1" x14ac:dyDescent="0.25">
      <c r="A25" s="6"/>
      <c r="B25" s="7"/>
      <c r="C25" s="53" t="s">
        <v>57</v>
      </c>
      <c r="D25" s="73" t="s">
        <v>165</v>
      </c>
      <c r="E25" s="147">
        <v>43.44</v>
      </c>
      <c r="F25" s="148">
        <v>43.44</v>
      </c>
      <c r="G25" s="149">
        <v>43.44</v>
      </c>
      <c r="H25" s="147"/>
      <c r="I25" s="148"/>
      <c r="J25" s="149"/>
      <c r="K25" s="147"/>
      <c r="L25" s="148"/>
      <c r="M25" s="149"/>
      <c r="N25" s="98"/>
      <c r="O25" s="150">
        <f t="shared" ref="O25:O42" si="8">E25+H25+K25</f>
        <v>43.44</v>
      </c>
      <c r="P25" s="151">
        <f t="shared" ref="P25:P42" si="9">F25+I25+L25</f>
        <v>43.44</v>
      </c>
      <c r="Q25" s="151">
        <f t="shared" ref="Q25:Q42" si="10">G25+J25+M25</f>
        <v>43.44</v>
      </c>
    </row>
    <row r="26" spans="1:20" ht="38.25" customHeight="1" x14ac:dyDescent="0.25">
      <c r="A26" s="6"/>
      <c r="B26" s="7"/>
      <c r="C26" s="53" t="s">
        <v>58</v>
      </c>
      <c r="D26" s="45" t="s">
        <v>174</v>
      </c>
      <c r="E26" s="147"/>
      <c r="F26" s="148">
        <v>86.89</v>
      </c>
      <c r="G26" s="149"/>
      <c r="H26" s="147"/>
      <c r="I26" s="148"/>
      <c r="J26" s="149"/>
      <c r="K26" s="147"/>
      <c r="L26" s="148"/>
      <c r="M26" s="149"/>
      <c r="N26" s="98"/>
      <c r="O26" s="150">
        <f t="shared" ref="O26:Q27" si="11">E26+H26+K26</f>
        <v>0</v>
      </c>
      <c r="P26" s="151">
        <f t="shared" si="11"/>
        <v>86.89</v>
      </c>
      <c r="Q26" s="151">
        <f t="shared" si="11"/>
        <v>0</v>
      </c>
    </row>
    <row r="27" spans="1:20" ht="29.25" customHeight="1" x14ac:dyDescent="0.25">
      <c r="A27" s="6"/>
      <c r="B27" s="7"/>
      <c r="C27" s="53" t="s">
        <v>59</v>
      </c>
      <c r="D27" s="74" t="s">
        <v>172</v>
      </c>
      <c r="E27" s="147">
        <v>72.41</v>
      </c>
      <c r="F27" s="148">
        <v>72.41</v>
      </c>
      <c r="G27" s="149">
        <v>28.96</v>
      </c>
      <c r="H27" s="147"/>
      <c r="I27" s="148"/>
      <c r="J27" s="149"/>
      <c r="K27" s="147"/>
      <c r="L27" s="148"/>
      <c r="M27" s="149"/>
      <c r="N27" s="98"/>
      <c r="O27" s="150">
        <f t="shared" si="11"/>
        <v>72.41</v>
      </c>
      <c r="P27" s="151">
        <f t="shared" si="11"/>
        <v>72.41</v>
      </c>
      <c r="Q27" s="151">
        <f t="shared" si="11"/>
        <v>28.96</v>
      </c>
    </row>
    <row r="28" spans="1:20" ht="54.75" customHeight="1" x14ac:dyDescent="0.25">
      <c r="A28" s="6"/>
      <c r="B28" s="7"/>
      <c r="C28" s="53" t="s">
        <v>60</v>
      </c>
      <c r="D28" s="73" t="s">
        <v>175</v>
      </c>
      <c r="E28" s="147">
        <v>28.96</v>
      </c>
      <c r="F28" s="148"/>
      <c r="G28" s="149"/>
      <c r="H28" s="147"/>
      <c r="I28" s="148"/>
      <c r="J28" s="149"/>
      <c r="K28" s="147"/>
      <c r="L28" s="148"/>
      <c r="M28" s="149"/>
      <c r="N28" s="98"/>
      <c r="O28" s="150">
        <f t="shared" si="8"/>
        <v>28.96</v>
      </c>
      <c r="P28" s="151">
        <f t="shared" si="9"/>
        <v>0</v>
      </c>
      <c r="Q28" s="151">
        <f t="shared" si="10"/>
        <v>0</v>
      </c>
    </row>
    <row r="29" spans="1:20" ht="43.5" customHeight="1" x14ac:dyDescent="0.25">
      <c r="A29" s="6"/>
      <c r="B29" s="7"/>
      <c r="C29" s="53" t="s">
        <v>61</v>
      </c>
      <c r="D29" s="73" t="s">
        <v>179</v>
      </c>
      <c r="E29" s="147"/>
      <c r="F29" s="148"/>
      <c r="G29" s="149">
        <v>43.44</v>
      </c>
      <c r="H29" s="147"/>
      <c r="I29" s="148"/>
      <c r="J29" s="149"/>
      <c r="K29" s="147"/>
      <c r="L29" s="148"/>
      <c r="M29" s="149"/>
      <c r="N29" s="98"/>
      <c r="O29" s="150">
        <f t="shared" si="8"/>
        <v>0</v>
      </c>
      <c r="P29" s="151">
        <f t="shared" si="9"/>
        <v>0</v>
      </c>
      <c r="Q29" s="151">
        <f t="shared" si="10"/>
        <v>43.44</v>
      </c>
    </row>
    <row r="30" spans="1:20" ht="38.25" customHeight="1" x14ac:dyDescent="0.25">
      <c r="A30" s="6"/>
      <c r="B30" s="7"/>
      <c r="C30" s="53" t="s">
        <v>62</v>
      </c>
      <c r="D30" s="75" t="s">
        <v>176</v>
      </c>
      <c r="E30" s="147">
        <v>17.38</v>
      </c>
      <c r="F30" s="148"/>
      <c r="G30" s="149"/>
      <c r="H30" s="147"/>
      <c r="I30" s="148"/>
      <c r="J30" s="149"/>
      <c r="K30" s="147"/>
      <c r="L30" s="148"/>
      <c r="M30" s="149"/>
      <c r="N30" s="98"/>
      <c r="O30" s="150">
        <f t="shared" si="8"/>
        <v>17.38</v>
      </c>
      <c r="P30" s="151">
        <f t="shared" si="9"/>
        <v>0</v>
      </c>
      <c r="Q30" s="151">
        <f t="shared" si="10"/>
        <v>0</v>
      </c>
    </row>
    <row r="31" spans="1:20" ht="44.25" customHeight="1" x14ac:dyDescent="0.25">
      <c r="A31" s="6"/>
      <c r="B31" s="7"/>
      <c r="C31" s="53" t="s">
        <v>63</v>
      </c>
      <c r="D31" s="75" t="s">
        <v>177</v>
      </c>
      <c r="E31" s="147">
        <v>20.27</v>
      </c>
      <c r="F31" s="148"/>
      <c r="G31" s="149"/>
      <c r="H31" s="147"/>
      <c r="I31" s="148"/>
      <c r="J31" s="149"/>
      <c r="K31" s="147"/>
      <c r="L31" s="148"/>
      <c r="M31" s="149"/>
      <c r="N31" s="98"/>
      <c r="O31" s="150">
        <f t="shared" si="8"/>
        <v>20.27</v>
      </c>
      <c r="P31" s="151">
        <f t="shared" si="9"/>
        <v>0</v>
      </c>
      <c r="Q31" s="151">
        <f t="shared" si="10"/>
        <v>0</v>
      </c>
    </row>
    <row r="32" spans="1:20" s="36" customFormat="1" ht="40.5" customHeight="1" x14ac:dyDescent="0.25">
      <c r="A32" s="34"/>
      <c r="B32" s="35"/>
      <c r="C32" s="53" t="s">
        <v>64</v>
      </c>
      <c r="D32" s="73" t="s">
        <v>215</v>
      </c>
      <c r="E32" s="147">
        <v>5.79</v>
      </c>
      <c r="F32" s="148"/>
      <c r="G32" s="149"/>
      <c r="H32" s="147"/>
      <c r="I32" s="148"/>
      <c r="J32" s="149"/>
      <c r="K32" s="147"/>
      <c r="L32" s="148"/>
      <c r="M32" s="149"/>
      <c r="N32" s="152"/>
      <c r="O32" s="150">
        <f t="shared" si="8"/>
        <v>5.79</v>
      </c>
      <c r="P32" s="151">
        <f t="shared" si="9"/>
        <v>0</v>
      </c>
      <c r="Q32" s="151">
        <f t="shared" si="10"/>
        <v>0</v>
      </c>
    </row>
    <row r="33" spans="1:18" s="71" customFormat="1" ht="40.5" customHeight="1" x14ac:dyDescent="0.25">
      <c r="A33" s="68"/>
      <c r="B33" s="33"/>
      <c r="C33" s="70" t="s">
        <v>65</v>
      </c>
      <c r="D33" s="76" t="s">
        <v>190</v>
      </c>
      <c r="E33" s="147">
        <v>81.09</v>
      </c>
      <c r="F33" s="148"/>
      <c r="G33" s="149"/>
      <c r="H33" s="147"/>
      <c r="I33" s="148"/>
      <c r="J33" s="149"/>
      <c r="K33" s="147"/>
      <c r="L33" s="148"/>
      <c r="M33" s="149"/>
      <c r="N33" s="153"/>
      <c r="O33" s="154">
        <f t="shared" si="8"/>
        <v>81.09</v>
      </c>
      <c r="P33" s="155">
        <f t="shared" si="9"/>
        <v>0</v>
      </c>
      <c r="Q33" s="155">
        <f t="shared" si="10"/>
        <v>0</v>
      </c>
    </row>
    <row r="34" spans="1:18" s="71" customFormat="1" ht="38.25" customHeight="1" x14ac:dyDescent="0.25">
      <c r="A34" s="68"/>
      <c r="B34" s="33"/>
      <c r="C34" s="70" t="s">
        <v>66</v>
      </c>
      <c r="D34" s="77" t="s">
        <v>216</v>
      </c>
      <c r="E34" s="147"/>
      <c r="F34" s="148"/>
      <c r="G34" s="149">
        <v>43.44</v>
      </c>
      <c r="H34" s="147"/>
      <c r="I34" s="148"/>
      <c r="J34" s="149"/>
      <c r="K34" s="147"/>
      <c r="L34" s="148"/>
      <c r="M34" s="149"/>
      <c r="N34" s="153"/>
      <c r="O34" s="154">
        <f t="shared" si="8"/>
        <v>0</v>
      </c>
      <c r="P34" s="155">
        <f t="shared" si="9"/>
        <v>0</v>
      </c>
      <c r="Q34" s="155">
        <f t="shared" si="10"/>
        <v>43.44</v>
      </c>
    </row>
    <row r="35" spans="1:18" ht="39.75" customHeight="1" x14ac:dyDescent="0.25">
      <c r="A35" s="6"/>
      <c r="B35" s="7"/>
      <c r="C35" s="53" t="s">
        <v>67</v>
      </c>
      <c r="D35" s="78" t="s">
        <v>178</v>
      </c>
      <c r="E35" s="147">
        <v>72.41</v>
      </c>
      <c r="F35" s="148"/>
      <c r="G35" s="149"/>
      <c r="H35" s="147"/>
      <c r="I35" s="148"/>
      <c r="J35" s="149"/>
      <c r="K35" s="147"/>
      <c r="L35" s="148"/>
      <c r="M35" s="149"/>
      <c r="N35" s="98"/>
      <c r="O35" s="150">
        <f t="shared" si="8"/>
        <v>72.41</v>
      </c>
      <c r="P35" s="151">
        <f t="shared" si="9"/>
        <v>0</v>
      </c>
      <c r="Q35" s="151">
        <f t="shared" si="10"/>
        <v>0</v>
      </c>
    </row>
    <row r="36" spans="1:18" ht="38.25" customHeight="1" x14ac:dyDescent="0.25">
      <c r="A36" s="6"/>
      <c r="B36" s="7"/>
      <c r="C36" s="53" t="s">
        <v>68</v>
      </c>
      <c r="D36" s="45" t="s">
        <v>169</v>
      </c>
      <c r="E36" s="147">
        <v>115.85</v>
      </c>
      <c r="F36" s="148"/>
      <c r="G36" s="149"/>
      <c r="H36" s="147"/>
      <c r="I36" s="148"/>
      <c r="J36" s="149"/>
      <c r="K36" s="147"/>
      <c r="L36" s="148"/>
      <c r="M36" s="149"/>
      <c r="N36" s="98"/>
      <c r="O36" s="150">
        <f t="shared" si="8"/>
        <v>115.85</v>
      </c>
      <c r="P36" s="151">
        <f t="shared" si="9"/>
        <v>0</v>
      </c>
      <c r="Q36" s="151">
        <f t="shared" si="10"/>
        <v>0</v>
      </c>
    </row>
    <row r="37" spans="1:18" ht="23.25" customHeight="1" x14ac:dyDescent="0.25">
      <c r="A37" s="6"/>
      <c r="B37" s="7"/>
      <c r="C37" s="53" t="s">
        <v>69</v>
      </c>
      <c r="D37" s="75" t="s">
        <v>206</v>
      </c>
      <c r="E37" s="147"/>
      <c r="F37" s="148"/>
      <c r="G37" s="149">
        <v>40.549999999999997</v>
      </c>
      <c r="H37" s="147"/>
      <c r="I37" s="148"/>
      <c r="J37" s="149"/>
      <c r="K37" s="147"/>
      <c r="L37" s="148"/>
      <c r="M37" s="149"/>
      <c r="N37" s="98"/>
      <c r="O37" s="150">
        <f t="shared" si="8"/>
        <v>0</v>
      </c>
      <c r="P37" s="151">
        <f t="shared" si="9"/>
        <v>0</v>
      </c>
      <c r="Q37" s="151">
        <f t="shared" si="10"/>
        <v>40.549999999999997</v>
      </c>
    </row>
    <row r="38" spans="1:18" ht="23.25" customHeight="1" x14ac:dyDescent="0.25">
      <c r="A38" s="6"/>
      <c r="B38" s="7"/>
      <c r="C38" s="53" t="s">
        <v>70</v>
      </c>
      <c r="D38" s="75" t="s">
        <v>217</v>
      </c>
      <c r="E38" s="147"/>
      <c r="F38" s="148"/>
      <c r="G38" s="149">
        <v>28.96</v>
      </c>
      <c r="H38" s="147"/>
      <c r="I38" s="148"/>
      <c r="J38" s="149"/>
      <c r="K38" s="147"/>
      <c r="L38" s="148"/>
      <c r="M38" s="149"/>
      <c r="N38" s="98"/>
      <c r="O38" s="150">
        <f t="shared" si="8"/>
        <v>0</v>
      </c>
      <c r="P38" s="151">
        <f t="shared" si="9"/>
        <v>0</v>
      </c>
      <c r="Q38" s="151">
        <f t="shared" si="10"/>
        <v>28.96</v>
      </c>
    </row>
    <row r="39" spans="1:18" ht="42.75" customHeight="1" x14ac:dyDescent="0.25">
      <c r="A39" s="6"/>
      <c r="B39" s="7"/>
      <c r="C39" s="53" t="s">
        <v>71</v>
      </c>
      <c r="D39" s="79" t="s">
        <v>184</v>
      </c>
      <c r="E39" s="147">
        <v>173.77</v>
      </c>
      <c r="F39" s="148"/>
      <c r="G39" s="149"/>
      <c r="H39" s="147"/>
      <c r="I39" s="148"/>
      <c r="J39" s="149"/>
      <c r="K39" s="147"/>
      <c r="L39" s="148"/>
      <c r="M39" s="149"/>
      <c r="N39" s="98"/>
      <c r="O39" s="150">
        <f t="shared" si="8"/>
        <v>173.77</v>
      </c>
      <c r="P39" s="151">
        <f t="shared" si="9"/>
        <v>0</v>
      </c>
      <c r="Q39" s="151">
        <f t="shared" si="10"/>
        <v>0</v>
      </c>
    </row>
    <row r="40" spans="1:18" ht="38.25" customHeight="1" x14ac:dyDescent="0.25">
      <c r="A40" s="6"/>
      <c r="B40" s="7"/>
      <c r="C40" s="53" t="s">
        <v>72</v>
      </c>
      <c r="D40" s="80" t="s">
        <v>218</v>
      </c>
      <c r="E40" s="147"/>
      <c r="F40" s="148"/>
      <c r="G40" s="149">
        <v>26.07</v>
      </c>
      <c r="H40" s="147"/>
      <c r="I40" s="148"/>
      <c r="J40" s="149"/>
      <c r="K40" s="147"/>
      <c r="L40" s="148"/>
      <c r="M40" s="149"/>
      <c r="N40" s="98"/>
      <c r="O40" s="150">
        <f t="shared" si="8"/>
        <v>0</v>
      </c>
      <c r="P40" s="151">
        <f t="shared" si="9"/>
        <v>0</v>
      </c>
      <c r="Q40" s="151">
        <f t="shared" si="10"/>
        <v>26.07</v>
      </c>
    </row>
    <row r="41" spans="1:18" ht="39" customHeight="1" x14ac:dyDescent="0.25">
      <c r="A41" s="6"/>
      <c r="B41" s="7"/>
      <c r="C41" s="53" t="s">
        <v>73</v>
      </c>
      <c r="D41" s="80" t="s">
        <v>180</v>
      </c>
      <c r="E41" s="147"/>
      <c r="F41" s="148"/>
      <c r="G41" s="149">
        <v>28.96</v>
      </c>
      <c r="H41" s="147"/>
      <c r="I41" s="148"/>
      <c r="J41" s="149"/>
      <c r="K41" s="147"/>
      <c r="L41" s="148"/>
      <c r="M41" s="149"/>
      <c r="N41" s="98"/>
      <c r="O41" s="150">
        <f t="shared" si="8"/>
        <v>0</v>
      </c>
      <c r="P41" s="151">
        <f t="shared" si="9"/>
        <v>0</v>
      </c>
      <c r="Q41" s="151">
        <f t="shared" si="10"/>
        <v>28.96</v>
      </c>
    </row>
    <row r="42" spans="1:18" ht="33.75" customHeight="1" x14ac:dyDescent="0.25">
      <c r="A42" s="6"/>
      <c r="B42" s="7"/>
      <c r="C42" s="53" t="s">
        <v>155</v>
      </c>
      <c r="D42" s="43" t="s">
        <v>181</v>
      </c>
      <c r="E42" s="147">
        <v>28.96</v>
      </c>
      <c r="F42" s="148"/>
      <c r="G42" s="149"/>
      <c r="H42" s="147"/>
      <c r="I42" s="148"/>
      <c r="J42" s="149"/>
      <c r="K42" s="147"/>
      <c r="L42" s="148"/>
      <c r="M42" s="149"/>
      <c r="N42" s="98"/>
      <c r="O42" s="150">
        <f t="shared" si="8"/>
        <v>28.96</v>
      </c>
      <c r="P42" s="151">
        <f t="shared" si="9"/>
        <v>0</v>
      </c>
      <c r="Q42" s="151">
        <f t="shared" si="10"/>
        <v>0</v>
      </c>
    </row>
    <row r="43" spans="1:18" ht="21.75" customHeight="1" x14ac:dyDescent="0.25">
      <c r="A43" s="6"/>
      <c r="B43" s="7"/>
      <c r="C43" s="53" t="s">
        <v>156</v>
      </c>
      <c r="D43" s="44" t="s">
        <v>40</v>
      </c>
      <c r="E43" s="147"/>
      <c r="F43" s="148"/>
      <c r="G43" s="149">
        <v>43.44</v>
      </c>
      <c r="H43" s="147"/>
      <c r="I43" s="148"/>
      <c r="J43" s="149"/>
      <c r="K43" s="147"/>
      <c r="L43" s="148"/>
      <c r="M43" s="149"/>
      <c r="N43" s="98"/>
      <c r="O43" s="150">
        <f t="shared" ref="O43:O60" si="12">E43+H43+K43</f>
        <v>0</v>
      </c>
      <c r="P43" s="151">
        <f t="shared" ref="P43:P60" si="13">F43+I43+L43</f>
        <v>0</v>
      </c>
      <c r="Q43" s="151">
        <f t="shared" ref="Q43:Q60" si="14">G43+J43+M43</f>
        <v>43.44</v>
      </c>
    </row>
    <row r="44" spans="1:18" ht="25.5" customHeight="1" x14ac:dyDescent="0.25">
      <c r="A44" s="6"/>
      <c r="B44" s="7"/>
      <c r="C44" s="53" t="s">
        <v>157</v>
      </c>
      <c r="D44" s="75" t="s">
        <v>41</v>
      </c>
      <c r="E44" s="147"/>
      <c r="F44" s="148"/>
      <c r="G44" s="149">
        <v>31.86</v>
      </c>
      <c r="H44" s="147"/>
      <c r="I44" s="148"/>
      <c r="J44" s="149"/>
      <c r="K44" s="147"/>
      <c r="L44" s="148"/>
      <c r="M44" s="149"/>
      <c r="N44" s="98"/>
      <c r="O44" s="150">
        <f t="shared" si="12"/>
        <v>0</v>
      </c>
      <c r="P44" s="151">
        <f t="shared" si="13"/>
        <v>0</v>
      </c>
      <c r="Q44" s="151">
        <f t="shared" si="14"/>
        <v>31.86</v>
      </c>
    </row>
    <row r="45" spans="1:18" ht="30" customHeight="1" x14ac:dyDescent="0.25">
      <c r="A45" s="6"/>
      <c r="B45" s="7"/>
      <c r="C45" s="53" t="s">
        <v>74</v>
      </c>
      <c r="D45" s="45" t="s">
        <v>170</v>
      </c>
      <c r="E45" s="147">
        <v>57.92</v>
      </c>
      <c r="F45" s="148">
        <v>57.92</v>
      </c>
      <c r="G45" s="149">
        <v>57.92</v>
      </c>
      <c r="H45" s="147"/>
      <c r="I45" s="148"/>
      <c r="J45" s="149"/>
      <c r="K45" s="147"/>
      <c r="L45" s="148"/>
      <c r="M45" s="149"/>
      <c r="N45" s="98"/>
      <c r="O45" s="150">
        <f t="shared" si="12"/>
        <v>57.92</v>
      </c>
      <c r="P45" s="151">
        <f t="shared" si="13"/>
        <v>57.92</v>
      </c>
      <c r="Q45" s="151">
        <f t="shared" si="14"/>
        <v>57.92</v>
      </c>
    </row>
    <row r="46" spans="1:18" ht="30" customHeight="1" x14ac:dyDescent="0.25">
      <c r="A46" s="6"/>
      <c r="B46" s="7"/>
      <c r="C46" s="53" t="s">
        <v>158</v>
      </c>
      <c r="D46" s="69" t="s">
        <v>185</v>
      </c>
      <c r="E46" s="147">
        <v>115.85</v>
      </c>
      <c r="F46" s="148"/>
      <c r="G46" s="149"/>
      <c r="H46" s="147"/>
      <c r="I46" s="148"/>
      <c r="J46" s="149"/>
      <c r="K46" s="147"/>
      <c r="L46" s="148"/>
      <c r="M46" s="149"/>
      <c r="N46" s="98"/>
      <c r="O46" s="150">
        <f t="shared" si="12"/>
        <v>115.85</v>
      </c>
      <c r="P46" s="151">
        <f t="shared" si="13"/>
        <v>0</v>
      </c>
      <c r="Q46" s="151">
        <f t="shared" si="14"/>
        <v>0</v>
      </c>
    </row>
    <row r="47" spans="1:18" ht="30.75" customHeight="1" x14ac:dyDescent="0.25">
      <c r="A47" s="6"/>
      <c r="B47" s="7"/>
      <c r="C47" s="53" t="s">
        <v>75</v>
      </c>
      <c r="D47" s="72" t="s">
        <v>219</v>
      </c>
      <c r="E47" s="147"/>
      <c r="F47" s="148"/>
      <c r="G47" s="149"/>
      <c r="H47" s="147"/>
      <c r="I47" s="148"/>
      <c r="J47" s="149">
        <v>57.92</v>
      </c>
      <c r="K47" s="147"/>
      <c r="L47" s="148"/>
      <c r="M47" s="149"/>
      <c r="N47" s="98"/>
      <c r="O47" s="150">
        <f t="shared" si="12"/>
        <v>0</v>
      </c>
      <c r="P47" s="151">
        <f t="shared" si="13"/>
        <v>0</v>
      </c>
      <c r="Q47" s="151">
        <f t="shared" si="14"/>
        <v>57.92</v>
      </c>
    </row>
    <row r="48" spans="1:18" ht="34.5" customHeight="1" x14ac:dyDescent="0.25">
      <c r="A48" s="6"/>
      <c r="B48" s="7"/>
      <c r="C48" s="53" t="s">
        <v>76</v>
      </c>
      <c r="D48" s="46" t="s">
        <v>220</v>
      </c>
      <c r="E48" s="147"/>
      <c r="F48" s="148"/>
      <c r="G48" s="149"/>
      <c r="H48" s="147">
        <v>536.38</v>
      </c>
      <c r="I48" s="148"/>
      <c r="J48" s="149"/>
      <c r="K48" s="147"/>
      <c r="L48" s="148"/>
      <c r="M48" s="149"/>
      <c r="N48" s="98"/>
      <c r="O48" s="150">
        <f t="shared" si="12"/>
        <v>536.38</v>
      </c>
      <c r="P48" s="151">
        <f t="shared" si="13"/>
        <v>0</v>
      </c>
      <c r="Q48" s="151">
        <f t="shared" si="14"/>
        <v>0</v>
      </c>
      <c r="R48" s="93"/>
    </row>
    <row r="49" spans="1:17" ht="33.75" customHeight="1" x14ac:dyDescent="0.25">
      <c r="A49" s="6"/>
      <c r="B49" s="7"/>
      <c r="C49" s="53" t="s">
        <v>77</v>
      </c>
      <c r="D49" s="75" t="s">
        <v>221</v>
      </c>
      <c r="E49" s="147"/>
      <c r="F49" s="148"/>
      <c r="G49" s="149"/>
      <c r="H49" s="147"/>
      <c r="I49" s="148"/>
      <c r="J49" s="149">
        <v>111.21</v>
      </c>
      <c r="K49" s="147"/>
      <c r="L49" s="148"/>
      <c r="M49" s="149"/>
      <c r="N49" s="98"/>
      <c r="O49" s="150">
        <f t="shared" si="12"/>
        <v>0</v>
      </c>
      <c r="P49" s="151">
        <f t="shared" si="13"/>
        <v>0</v>
      </c>
      <c r="Q49" s="151">
        <f t="shared" si="14"/>
        <v>111.21</v>
      </c>
    </row>
    <row r="50" spans="1:17" ht="24" customHeight="1" x14ac:dyDescent="0.25">
      <c r="A50" s="6"/>
      <c r="B50" s="7"/>
      <c r="C50" s="53" t="s">
        <v>78</v>
      </c>
      <c r="D50" s="75" t="s">
        <v>222</v>
      </c>
      <c r="E50" s="147"/>
      <c r="F50" s="148"/>
      <c r="G50" s="149"/>
      <c r="H50" s="147"/>
      <c r="I50" s="148"/>
      <c r="J50" s="149">
        <v>46.92</v>
      </c>
      <c r="K50" s="147"/>
      <c r="L50" s="148"/>
      <c r="M50" s="149"/>
      <c r="N50" s="98"/>
      <c r="O50" s="150">
        <f t="shared" si="12"/>
        <v>0</v>
      </c>
      <c r="P50" s="151">
        <f t="shared" si="13"/>
        <v>0</v>
      </c>
      <c r="Q50" s="151">
        <f t="shared" si="14"/>
        <v>46.92</v>
      </c>
    </row>
    <row r="51" spans="1:17" ht="36" customHeight="1" x14ac:dyDescent="0.25">
      <c r="A51" s="6"/>
      <c r="B51" s="7"/>
      <c r="C51" s="53" t="s">
        <v>79</v>
      </c>
      <c r="D51" s="75" t="s">
        <v>223</v>
      </c>
      <c r="E51" s="147"/>
      <c r="F51" s="148"/>
      <c r="G51" s="149"/>
      <c r="H51" s="147">
        <v>764.6</v>
      </c>
      <c r="I51" s="148"/>
      <c r="J51" s="149"/>
      <c r="K51" s="147"/>
      <c r="L51" s="148"/>
      <c r="M51" s="149"/>
      <c r="N51" s="98"/>
      <c r="O51" s="150">
        <f t="shared" si="12"/>
        <v>764.6</v>
      </c>
      <c r="P51" s="151">
        <f t="shared" si="13"/>
        <v>0</v>
      </c>
      <c r="Q51" s="151">
        <f t="shared" si="14"/>
        <v>0</v>
      </c>
    </row>
    <row r="52" spans="1:17" ht="35.25" customHeight="1" x14ac:dyDescent="0.25">
      <c r="A52" s="6"/>
      <c r="B52" s="7"/>
      <c r="C52" s="53" t="s">
        <v>80</v>
      </c>
      <c r="D52" s="75" t="s">
        <v>224</v>
      </c>
      <c r="E52" s="147"/>
      <c r="F52" s="148"/>
      <c r="G52" s="149"/>
      <c r="H52" s="147"/>
      <c r="I52" s="148"/>
      <c r="J52" s="149">
        <v>354.49</v>
      </c>
      <c r="K52" s="147"/>
      <c r="L52" s="148"/>
      <c r="M52" s="149"/>
      <c r="N52" s="98"/>
      <c r="O52" s="150">
        <f t="shared" si="12"/>
        <v>0</v>
      </c>
      <c r="P52" s="151">
        <f t="shared" si="13"/>
        <v>0</v>
      </c>
      <c r="Q52" s="151">
        <f t="shared" si="14"/>
        <v>354.49</v>
      </c>
    </row>
    <row r="53" spans="1:17" ht="38.25" customHeight="1" x14ac:dyDescent="0.25">
      <c r="A53" s="6"/>
      <c r="B53" s="7"/>
      <c r="C53" s="53" t="s">
        <v>81</v>
      </c>
      <c r="D53" s="75" t="s">
        <v>225</v>
      </c>
      <c r="E53" s="147"/>
      <c r="F53" s="148"/>
      <c r="G53" s="149"/>
      <c r="H53" s="147">
        <v>715.36</v>
      </c>
      <c r="I53" s="148"/>
      <c r="J53" s="149"/>
      <c r="K53" s="147"/>
      <c r="L53" s="148"/>
      <c r="M53" s="149"/>
      <c r="N53" s="98"/>
      <c r="O53" s="150">
        <f t="shared" si="12"/>
        <v>715.36</v>
      </c>
      <c r="P53" s="151">
        <f t="shared" si="13"/>
        <v>0</v>
      </c>
      <c r="Q53" s="151">
        <f t="shared" si="14"/>
        <v>0</v>
      </c>
    </row>
    <row r="54" spans="1:17" ht="36.75" customHeight="1" x14ac:dyDescent="0.25">
      <c r="A54" s="6"/>
      <c r="B54" s="7"/>
      <c r="C54" s="53" t="s">
        <v>82</v>
      </c>
      <c r="D54" s="75" t="s">
        <v>226</v>
      </c>
      <c r="E54" s="147"/>
      <c r="F54" s="148"/>
      <c r="G54" s="149"/>
      <c r="H54" s="147"/>
      <c r="I54" s="148">
        <v>350.44</v>
      </c>
      <c r="J54" s="149"/>
      <c r="K54" s="147"/>
      <c r="L54" s="148"/>
      <c r="M54" s="149"/>
      <c r="N54" s="98"/>
      <c r="O54" s="150">
        <f t="shared" si="12"/>
        <v>0</v>
      </c>
      <c r="P54" s="151">
        <f t="shared" si="13"/>
        <v>350.44</v>
      </c>
      <c r="Q54" s="151">
        <f t="shared" si="14"/>
        <v>0</v>
      </c>
    </row>
    <row r="55" spans="1:17" ht="35.25" customHeight="1" x14ac:dyDescent="0.25">
      <c r="A55" s="6"/>
      <c r="B55" s="7"/>
      <c r="C55" s="53" t="s">
        <v>83</v>
      </c>
      <c r="D55" s="75" t="s">
        <v>227</v>
      </c>
      <c r="E55" s="147"/>
      <c r="F55" s="148"/>
      <c r="G55" s="149"/>
      <c r="H55" s="147"/>
      <c r="I55" s="148">
        <v>486.56</v>
      </c>
      <c r="J55" s="149"/>
      <c r="K55" s="147"/>
      <c r="L55" s="148"/>
      <c r="M55" s="149"/>
      <c r="N55" s="98"/>
      <c r="O55" s="150">
        <f t="shared" si="12"/>
        <v>0</v>
      </c>
      <c r="P55" s="151">
        <f t="shared" si="13"/>
        <v>486.56</v>
      </c>
      <c r="Q55" s="151">
        <f t="shared" si="14"/>
        <v>0</v>
      </c>
    </row>
    <row r="56" spans="1:17" ht="39" customHeight="1" x14ac:dyDescent="0.25">
      <c r="A56" s="6"/>
      <c r="B56" s="7"/>
      <c r="C56" s="53" t="s">
        <v>84</v>
      </c>
      <c r="D56" s="75" t="s">
        <v>228</v>
      </c>
      <c r="E56" s="147"/>
      <c r="F56" s="148"/>
      <c r="G56" s="149"/>
      <c r="H56" s="147">
        <v>411.26</v>
      </c>
      <c r="I56" s="148"/>
      <c r="J56" s="149"/>
      <c r="K56" s="147"/>
      <c r="L56" s="148"/>
      <c r="M56" s="149"/>
      <c r="N56" s="98"/>
      <c r="O56" s="150">
        <f t="shared" si="12"/>
        <v>411.26</v>
      </c>
      <c r="P56" s="151">
        <f t="shared" si="13"/>
        <v>0</v>
      </c>
      <c r="Q56" s="151">
        <f t="shared" si="14"/>
        <v>0</v>
      </c>
    </row>
    <row r="57" spans="1:17" ht="36" customHeight="1" x14ac:dyDescent="0.25">
      <c r="A57" s="6"/>
      <c r="B57" s="7"/>
      <c r="C57" s="53" t="s">
        <v>85</v>
      </c>
      <c r="D57" s="75" t="s">
        <v>229</v>
      </c>
      <c r="E57" s="147"/>
      <c r="F57" s="148"/>
      <c r="G57" s="149"/>
      <c r="H57" s="147">
        <v>625.58000000000004</v>
      </c>
      <c r="I57" s="148"/>
      <c r="J57" s="149"/>
      <c r="K57" s="147"/>
      <c r="L57" s="148"/>
      <c r="M57" s="149"/>
      <c r="N57" s="98"/>
      <c r="O57" s="150">
        <f t="shared" si="12"/>
        <v>625.58000000000004</v>
      </c>
      <c r="P57" s="151">
        <f t="shared" si="13"/>
        <v>0</v>
      </c>
      <c r="Q57" s="151">
        <f t="shared" si="14"/>
        <v>0</v>
      </c>
    </row>
    <row r="58" spans="1:17" ht="35.25" customHeight="1" x14ac:dyDescent="0.25">
      <c r="A58" s="6"/>
      <c r="B58" s="7"/>
      <c r="C58" s="53" t="s">
        <v>86</v>
      </c>
      <c r="D58" s="75" t="s">
        <v>230</v>
      </c>
      <c r="E58" s="147"/>
      <c r="F58" s="148"/>
      <c r="G58" s="149"/>
      <c r="H58" s="147"/>
      <c r="I58" s="148">
        <v>477.87</v>
      </c>
      <c r="J58" s="149"/>
      <c r="K58" s="147"/>
      <c r="L58" s="148"/>
      <c r="M58" s="149"/>
      <c r="N58" s="98"/>
      <c r="O58" s="150">
        <f t="shared" si="12"/>
        <v>0</v>
      </c>
      <c r="P58" s="151">
        <f t="shared" si="13"/>
        <v>477.87</v>
      </c>
      <c r="Q58" s="151">
        <f t="shared" si="14"/>
        <v>0</v>
      </c>
    </row>
    <row r="59" spans="1:17" ht="34.5" customHeight="1" x14ac:dyDescent="0.25">
      <c r="A59" s="6"/>
      <c r="B59" s="7"/>
      <c r="C59" s="53" t="s">
        <v>87</v>
      </c>
      <c r="D59" s="75" t="s">
        <v>231</v>
      </c>
      <c r="E59" s="147"/>
      <c r="F59" s="148"/>
      <c r="G59" s="149"/>
      <c r="H59" s="147"/>
      <c r="I59" s="148">
        <v>301.2</v>
      </c>
      <c r="J59" s="149"/>
      <c r="K59" s="147"/>
      <c r="L59" s="148"/>
      <c r="M59" s="149"/>
      <c r="N59" s="98"/>
      <c r="O59" s="150">
        <f t="shared" si="12"/>
        <v>0</v>
      </c>
      <c r="P59" s="151">
        <f t="shared" si="13"/>
        <v>301.2</v>
      </c>
      <c r="Q59" s="151">
        <f t="shared" si="14"/>
        <v>0</v>
      </c>
    </row>
    <row r="60" spans="1:17" ht="36" customHeight="1" x14ac:dyDescent="0.25">
      <c r="A60" s="6"/>
      <c r="B60" s="7"/>
      <c r="C60" s="53" t="s">
        <v>88</v>
      </c>
      <c r="D60" s="75" t="s">
        <v>232</v>
      </c>
      <c r="E60" s="147"/>
      <c r="F60" s="148"/>
      <c r="G60" s="149"/>
      <c r="H60" s="147"/>
      <c r="I60" s="148"/>
      <c r="J60" s="149">
        <v>280.93</v>
      </c>
      <c r="K60" s="147"/>
      <c r="L60" s="148"/>
      <c r="M60" s="149"/>
      <c r="N60" s="98"/>
      <c r="O60" s="150">
        <f t="shared" si="12"/>
        <v>0</v>
      </c>
      <c r="P60" s="151">
        <f t="shared" si="13"/>
        <v>0</v>
      </c>
      <c r="Q60" s="151">
        <f t="shared" si="14"/>
        <v>280.93</v>
      </c>
    </row>
    <row r="61" spans="1:17" ht="27.75" customHeight="1" x14ac:dyDescent="0.25">
      <c r="A61" s="6"/>
      <c r="B61" s="7"/>
      <c r="C61" s="53" t="s">
        <v>89</v>
      </c>
      <c r="D61" s="75" t="s">
        <v>233</v>
      </c>
      <c r="E61" s="147"/>
      <c r="F61" s="148"/>
      <c r="G61" s="149"/>
      <c r="H61" s="147">
        <v>31.86</v>
      </c>
      <c r="I61" s="148"/>
      <c r="J61" s="149"/>
      <c r="K61" s="147"/>
      <c r="L61" s="148"/>
      <c r="M61" s="149"/>
      <c r="N61" s="98"/>
      <c r="O61" s="150">
        <f t="shared" ref="O61:O86" si="15">E61+H61+K61</f>
        <v>31.86</v>
      </c>
      <c r="P61" s="151">
        <f t="shared" ref="P61:P86" si="16">F61+I61+L61</f>
        <v>0</v>
      </c>
      <c r="Q61" s="151">
        <f t="shared" ref="Q61:Q86" si="17">G61+J61+M61</f>
        <v>0</v>
      </c>
    </row>
    <row r="62" spans="1:17" ht="32.25" customHeight="1" x14ac:dyDescent="0.25">
      <c r="A62" s="6"/>
      <c r="B62" s="7"/>
      <c r="C62" s="53" t="s">
        <v>90</v>
      </c>
      <c r="D62" s="75" t="s">
        <v>234</v>
      </c>
      <c r="E62" s="147"/>
      <c r="F62" s="148"/>
      <c r="G62" s="149"/>
      <c r="H62" s="147">
        <v>69.510000000000005</v>
      </c>
      <c r="I62" s="148"/>
      <c r="J62" s="149"/>
      <c r="K62" s="147"/>
      <c r="L62" s="148"/>
      <c r="M62" s="149"/>
      <c r="N62" s="98"/>
      <c r="O62" s="150">
        <f t="shared" si="15"/>
        <v>69.510000000000005</v>
      </c>
      <c r="P62" s="151">
        <f t="shared" si="16"/>
        <v>0</v>
      </c>
      <c r="Q62" s="151">
        <f t="shared" si="17"/>
        <v>0</v>
      </c>
    </row>
    <row r="63" spans="1:17" ht="33" customHeight="1" x14ac:dyDescent="0.25">
      <c r="A63" s="6"/>
      <c r="B63" s="7"/>
      <c r="C63" s="53" t="s">
        <v>91</v>
      </c>
      <c r="D63" s="75" t="s">
        <v>235</v>
      </c>
      <c r="E63" s="147"/>
      <c r="F63" s="148"/>
      <c r="G63" s="149"/>
      <c r="H63" s="147">
        <v>17.38</v>
      </c>
      <c r="I63" s="148"/>
      <c r="J63" s="149"/>
      <c r="K63" s="147"/>
      <c r="L63" s="148"/>
      <c r="M63" s="149"/>
      <c r="N63" s="98"/>
      <c r="O63" s="150">
        <f t="shared" si="15"/>
        <v>17.38</v>
      </c>
      <c r="P63" s="151">
        <f t="shared" si="16"/>
        <v>0</v>
      </c>
      <c r="Q63" s="151">
        <f t="shared" si="17"/>
        <v>0</v>
      </c>
    </row>
    <row r="64" spans="1:17" ht="30.75" customHeight="1" x14ac:dyDescent="0.25">
      <c r="A64" s="6"/>
      <c r="B64" s="7"/>
      <c r="C64" s="53" t="s">
        <v>118</v>
      </c>
      <c r="D64" s="75" t="s">
        <v>236</v>
      </c>
      <c r="E64" s="147"/>
      <c r="F64" s="148"/>
      <c r="G64" s="149"/>
      <c r="H64" s="147">
        <v>76.75</v>
      </c>
      <c r="I64" s="148"/>
      <c r="J64" s="149"/>
      <c r="K64" s="147"/>
      <c r="L64" s="148"/>
      <c r="M64" s="149"/>
      <c r="N64" s="98"/>
      <c r="O64" s="150">
        <f t="shared" si="15"/>
        <v>76.75</v>
      </c>
      <c r="P64" s="151">
        <f t="shared" si="16"/>
        <v>0</v>
      </c>
      <c r="Q64" s="151">
        <f t="shared" si="17"/>
        <v>0</v>
      </c>
    </row>
    <row r="65" spans="1:17" ht="29.25" customHeight="1" x14ac:dyDescent="0.25">
      <c r="A65" s="6"/>
      <c r="B65" s="7"/>
      <c r="C65" s="53" t="s">
        <v>119</v>
      </c>
      <c r="D65" s="75" t="s">
        <v>237</v>
      </c>
      <c r="E65" s="147"/>
      <c r="F65" s="148"/>
      <c r="G65" s="149"/>
      <c r="H65" s="147">
        <v>20.27</v>
      </c>
      <c r="I65" s="148"/>
      <c r="J65" s="149"/>
      <c r="K65" s="147"/>
      <c r="L65" s="148"/>
      <c r="M65" s="149"/>
      <c r="N65" s="98"/>
      <c r="O65" s="150">
        <f t="shared" si="15"/>
        <v>20.27</v>
      </c>
      <c r="P65" s="151">
        <f t="shared" si="16"/>
        <v>0</v>
      </c>
      <c r="Q65" s="151">
        <f t="shared" si="17"/>
        <v>0</v>
      </c>
    </row>
    <row r="66" spans="1:17" ht="35.25" customHeight="1" x14ac:dyDescent="0.25">
      <c r="A66" s="6"/>
      <c r="B66" s="7"/>
      <c r="C66" s="53" t="s">
        <v>120</v>
      </c>
      <c r="D66" s="75" t="s">
        <v>238</v>
      </c>
      <c r="E66" s="147"/>
      <c r="F66" s="148"/>
      <c r="G66" s="149"/>
      <c r="H66" s="147">
        <v>28.96</v>
      </c>
      <c r="I66" s="148"/>
      <c r="J66" s="149"/>
      <c r="K66" s="147"/>
      <c r="L66" s="148"/>
      <c r="M66" s="149"/>
      <c r="N66" s="98"/>
      <c r="O66" s="150">
        <f t="shared" si="15"/>
        <v>28.96</v>
      </c>
      <c r="P66" s="151">
        <f t="shared" si="16"/>
        <v>0</v>
      </c>
      <c r="Q66" s="151">
        <f t="shared" si="17"/>
        <v>0</v>
      </c>
    </row>
    <row r="67" spans="1:17" ht="36.75" customHeight="1" x14ac:dyDescent="0.25">
      <c r="A67" s="6"/>
      <c r="B67" s="7"/>
      <c r="C67" s="53" t="s">
        <v>121</v>
      </c>
      <c r="D67" s="75" t="s">
        <v>239</v>
      </c>
      <c r="E67" s="147"/>
      <c r="F67" s="148"/>
      <c r="G67" s="149"/>
      <c r="H67" s="147">
        <v>28.96</v>
      </c>
      <c r="I67" s="148"/>
      <c r="J67" s="149"/>
      <c r="K67" s="147"/>
      <c r="L67" s="148"/>
      <c r="M67" s="149"/>
      <c r="N67" s="98"/>
      <c r="O67" s="150">
        <f t="shared" si="15"/>
        <v>28.96</v>
      </c>
      <c r="P67" s="151">
        <f t="shared" si="16"/>
        <v>0</v>
      </c>
      <c r="Q67" s="151">
        <f t="shared" si="17"/>
        <v>0</v>
      </c>
    </row>
    <row r="68" spans="1:17" ht="35.25" customHeight="1" x14ac:dyDescent="0.25">
      <c r="A68" s="6"/>
      <c r="B68" s="7"/>
      <c r="C68" s="53" t="s">
        <v>122</v>
      </c>
      <c r="D68" s="75" t="s">
        <v>240</v>
      </c>
      <c r="E68" s="147"/>
      <c r="F68" s="148"/>
      <c r="G68" s="149"/>
      <c r="H68" s="147">
        <v>57.92</v>
      </c>
      <c r="I68" s="148"/>
      <c r="J68" s="149"/>
      <c r="K68" s="147"/>
      <c r="L68" s="148"/>
      <c r="M68" s="149"/>
      <c r="N68" s="98"/>
      <c r="O68" s="150">
        <f t="shared" si="15"/>
        <v>57.92</v>
      </c>
      <c r="P68" s="151">
        <f t="shared" si="16"/>
        <v>0</v>
      </c>
      <c r="Q68" s="151">
        <f t="shared" si="17"/>
        <v>0</v>
      </c>
    </row>
    <row r="69" spans="1:17" ht="33" customHeight="1" x14ac:dyDescent="0.25">
      <c r="A69" s="6"/>
      <c r="B69" s="7"/>
      <c r="C69" s="53" t="s">
        <v>123</v>
      </c>
      <c r="D69" s="75" t="s">
        <v>241</v>
      </c>
      <c r="E69" s="147"/>
      <c r="F69" s="148"/>
      <c r="G69" s="149"/>
      <c r="H69" s="147">
        <v>2.9</v>
      </c>
      <c r="I69" s="148"/>
      <c r="J69" s="149"/>
      <c r="K69" s="147"/>
      <c r="L69" s="148"/>
      <c r="M69" s="149"/>
      <c r="N69" s="98"/>
      <c r="O69" s="150">
        <f t="shared" si="15"/>
        <v>2.9</v>
      </c>
      <c r="P69" s="151">
        <f t="shared" si="16"/>
        <v>0</v>
      </c>
      <c r="Q69" s="151">
        <f t="shared" si="17"/>
        <v>0</v>
      </c>
    </row>
    <row r="70" spans="1:17" ht="36" customHeight="1" x14ac:dyDescent="0.25">
      <c r="A70" s="6"/>
      <c r="B70" s="7"/>
      <c r="C70" s="53" t="s">
        <v>124</v>
      </c>
      <c r="D70" s="75" t="s">
        <v>242</v>
      </c>
      <c r="E70" s="147"/>
      <c r="F70" s="148"/>
      <c r="G70" s="149"/>
      <c r="H70" s="147">
        <v>8.69</v>
      </c>
      <c r="I70" s="148"/>
      <c r="J70" s="149"/>
      <c r="K70" s="147"/>
      <c r="L70" s="148"/>
      <c r="M70" s="149"/>
      <c r="N70" s="98"/>
      <c r="O70" s="150">
        <f t="shared" si="15"/>
        <v>8.69</v>
      </c>
      <c r="P70" s="151">
        <f t="shared" si="16"/>
        <v>0</v>
      </c>
      <c r="Q70" s="151">
        <f t="shared" si="17"/>
        <v>0</v>
      </c>
    </row>
    <row r="71" spans="1:17" ht="30.75" customHeight="1" x14ac:dyDescent="0.25">
      <c r="A71" s="6"/>
      <c r="B71" s="7"/>
      <c r="C71" s="53" t="s">
        <v>125</v>
      </c>
      <c r="D71" s="75" t="s">
        <v>243</v>
      </c>
      <c r="E71" s="147"/>
      <c r="F71" s="148"/>
      <c r="G71" s="149"/>
      <c r="H71" s="147">
        <v>5.79</v>
      </c>
      <c r="I71" s="148"/>
      <c r="J71" s="149"/>
      <c r="K71" s="147"/>
      <c r="L71" s="148"/>
      <c r="M71" s="149"/>
      <c r="N71" s="98"/>
      <c r="O71" s="150">
        <f t="shared" si="15"/>
        <v>5.79</v>
      </c>
      <c r="P71" s="151">
        <f t="shared" si="16"/>
        <v>0</v>
      </c>
      <c r="Q71" s="151">
        <f t="shared" si="17"/>
        <v>0</v>
      </c>
    </row>
    <row r="72" spans="1:17" ht="33.75" customHeight="1" x14ac:dyDescent="0.25">
      <c r="A72" s="6"/>
      <c r="B72" s="7"/>
      <c r="C72" s="53" t="s">
        <v>159</v>
      </c>
      <c r="D72" s="73" t="s">
        <v>164</v>
      </c>
      <c r="E72" s="147"/>
      <c r="F72" s="148"/>
      <c r="G72" s="149"/>
      <c r="H72" s="147">
        <v>52.13</v>
      </c>
      <c r="I72" s="148"/>
      <c r="J72" s="149"/>
      <c r="K72" s="147"/>
      <c r="L72" s="148"/>
      <c r="M72" s="149"/>
      <c r="N72" s="98"/>
      <c r="O72" s="150">
        <f t="shared" si="15"/>
        <v>52.13</v>
      </c>
      <c r="P72" s="151">
        <f t="shared" si="16"/>
        <v>0</v>
      </c>
      <c r="Q72" s="151">
        <f t="shared" si="17"/>
        <v>0</v>
      </c>
    </row>
    <row r="73" spans="1:17" ht="33.75" customHeight="1" x14ac:dyDescent="0.25">
      <c r="A73" s="6"/>
      <c r="B73" s="7"/>
      <c r="C73" s="53" t="s">
        <v>160</v>
      </c>
      <c r="D73" s="75" t="s">
        <v>244</v>
      </c>
      <c r="E73" s="147"/>
      <c r="F73" s="148"/>
      <c r="G73" s="149"/>
      <c r="H73" s="147">
        <v>34.75</v>
      </c>
      <c r="I73" s="148"/>
      <c r="J73" s="149"/>
      <c r="K73" s="147"/>
      <c r="L73" s="148"/>
      <c r="M73" s="149"/>
      <c r="N73" s="98"/>
      <c r="O73" s="150">
        <f t="shared" si="15"/>
        <v>34.75</v>
      </c>
      <c r="P73" s="151">
        <f t="shared" si="16"/>
        <v>0</v>
      </c>
      <c r="Q73" s="151">
        <f t="shared" si="17"/>
        <v>0</v>
      </c>
    </row>
    <row r="74" spans="1:17" ht="33.75" customHeight="1" x14ac:dyDescent="0.25">
      <c r="A74" s="6"/>
      <c r="B74" s="7"/>
      <c r="C74" s="53" t="s">
        <v>161</v>
      </c>
      <c r="D74" s="75" t="s">
        <v>286</v>
      </c>
      <c r="E74" s="147"/>
      <c r="F74" s="148"/>
      <c r="G74" s="149"/>
      <c r="H74" s="147"/>
      <c r="I74" s="148">
        <v>69.510000000000005</v>
      </c>
      <c r="J74" s="149"/>
      <c r="K74" s="147"/>
      <c r="L74" s="148"/>
      <c r="M74" s="149"/>
      <c r="N74" s="98"/>
      <c r="O74" s="150">
        <f t="shared" si="15"/>
        <v>0</v>
      </c>
      <c r="P74" s="151">
        <f t="shared" si="16"/>
        <v>69.510000000000005</v>
      </c>
      <c r="Q74" s="151">
        <f t="shared" si="17"/>
        <v>0</v>
      </c>
    </row>
    <row r="75" spans="1:17" ht="33.75" customHeight="1" x14ac:dyDescent="0.25">
      <c r="A75" s="6"/>
      <c r="B75" s="7"/>
      <c r="C75" s="53" t="s">
        <v>92</v>
      </c>
      <c r="D75" s="75" t="s">
        <v>245</v>
      </c>
      <c r="E75" s="147"/>
      <c r="F75" s="148"/>
      <c r="G75" s="149"/>
      <c r="H75" s="147"/>
      <c r="I75" s="148">
        <v>101.37</v>
      </c>
      <c r="J75" s="149"/>
      <c r="K75" s="147"/>
      <c r="L75" s="148"/>
      <c r="M75" s="149"/>
      <c r="N75" s="98"/>
      <c r="O75" s="150">
        <f t="shared" si="15"/>
        <v>0</v>
      </c>
      <c r="P75" s="151">
        <f t="shared" si="16"/>
        <v>101.37</v>
      </c>
      <c r="Q75" s="151">
        <f t="shared" si="17"/>
        <v>0</v>
      </c>
    </row>
    <row r="76" spans="1:17" ht="33.75" customHeight="1" x14ac:dyDescent="0.25">
      <c r="A76" s="6"/>
      <c r="B76" s="7"/>
      <c r="C76" s="53" t="s">
        <v>93</v>
      </c>
      <c r="D76" s="75" t="s">
        <v>246</v>
      </c>
      <c r="E76" s="147"/>
      <c r="F76" s="148"/>
      <c r="G76" s="149"/>
      <c r="H76" s="147"/>
      <c r="I76" s="148">
        <v>30.41</v>
      </c>
      <c r="J76" s="149"/>
      <c r="K76" s="147"/>
      <c r="L76" s="148"/>
      <c r="M76" s="149"/>
      <c r="N76" s="98"/>
      <c r="O76" s="150">
        <f t="shared" si="15"/>
        <v>0</v>
      </c>
      <c r="P76" s="151">
        <f t="shared" si="16"/>
        <v>30.41</v>
      </c>
      <c r="Q76" s="151">
        <f t="shared" si="17"/>
        <v>0</v>
      </c>
    </row>
    <row r="77" spans="1:17" ht="33.75" customHeight="1" x14ac:dyDescent="0.25">
      <c r="A77" s="6"/>
      <c r="B77" s="7"/>
      <c r="C77" s="53" t="s">
        <v>94</v>
      </c>
      <c r="D77" s="75" t="s">
        <v>247</v>
      </c>
      <c r="E77" s="147"/>
      <c r="F77" s="148"/>
      <c r="G77" s="149"/>
      <c r="H77" s="147"/>
      <c r="I77" s="148">
        <v>0.57999999999999996</v>
      </c>
      <c r="J77" s="149"/>
      <c r="K77" s="147"/>
      <c r="L77" s="148"/>
      <c r="M77" s="149"/>
      <c r="N77" s="98"/>
      <c r="O77" s="150">
        <f t="shared" si="15"/>
        <v>0</v>
      </c>
      <c r="P77" s="151">
        <f t="shared" si="16"/>
        <v>0.57999999999999996</v>
      </c>
      <c r="Q77" s="151">
        <f t="shared" si="17"/>
        <v>0</v>
      </c>
    </row>
    <row r="78" spans="1:17" ht="33.75" customHeight="1" x14ac:dyDescent="0.25">
      <c r="A78" s="6"/>
      <c r="B78" s="7"/>
      <c r="C78" s="53" t="s">
        <v>95</v>
      </c>
      <c r="D78" s="75" t="s">
        <v>248</v>
      </c>
      <c r="E78" s="147"/>
      <c r="F78" s="148"/>
      <c r="G78" s="149"/>
      <c r="H78" s="147"/>
      <c r="I78" s="148">
        <v>46.34</v>
      </c>
      <c r="J78" s="149"/>
      <c r="K78" s="147"/>
      <c r="L78" s="148"/>
      <c r="M78" s="149"/>
      <c r="N78" s="98"/>
      <c r="O78" s="150">
        <f t="shared" si="15"/>
        <v>0</v>
      </c>
      <c r="P78" s="151">
        <f t="shared" si="16"/>
        <v>46.34</v>
      </c>
      <c r="Q78" s="151">
        <f t="shared" si="17"/>
        <v>0</v>
      </c>
    </row>
    <row r="79" spans="1:17" ht="33.75" customHeight="1" x14ac:dyDescent="0.25">
      <c r="A79" s="6"/>
      <c r="B79" s="7"/>
      <c r="C79" s="53" t="s">
        <v>96</v>
      </c>
      <c r="D79" s="75" t="s">
        <v>249</v>
      </c>
      <c r="E79" s="147"/>
      <c r="F79" s="148"/>
      <c r="G79" s="149"/>
      <c r="H79" s="147"/>
      <c r="I79" s="148">
        <v>111.5</v>
      </c>
      <c r="J79" s="149"/>
      <c r="K79" s="147"/>
      <c r="L79" s="148"/>
      <c r="M79" s="149"/>
      <c r="N79" s="98"/>
      <c r="O79" s="150">
        <f t="shared" si="15"/>
        <v>0</v>
      </c>
      <c r="P79" s="151">
        <f t="shared" si="16"/>
        <v>111.5</v>
      </c>
      <c r="Q79" s="151">
        <f t="shared" si="17"/>
        <v>0</v>
      </c>
    </row>
    <row r="80" spans="1:17" ht="33.75" customHeight="1" x14ac:dyDescent="0.25">
      <c r="A80" s="6"/>
      <c r="B80" s="7"/>
      <c r="C80" s="53" t="s">
        <v>97</v>
      </c>
      <c r="D80" s="75" t="s">
        <v>250</v>
      </c>
      <c r="E80" s="147"/>
      <c r="F80" s="148"/>
      <c r="G80" s="149"/>
      <c r="H80" s="147"/>
      <c r="I80" s="148">
        <v>14.48</v>
      </c>
      <c r="J80" s="149"/>
      <c r="K80" s="147"/>
      <c r="L80" s="148"/>
      <c r="M80" s="149"/>
      <c r="N80" s="98"/>
      <c r="O80" s="150">
        <f t="shared" si="15"/>
        <v>0</v>
      </c>
      <c r="P80" s="151">
        <f t="shared" si="16"/>
        <v>14.48</v>
      </c>
      <c r="Q80" s="151">
        <f t="shared" si="17"/>
        <v>0</v>
      </c>
    </row>
    <row r="81" spans="1:17" ht="33.75" customHeight="1" x14ac:dyDescent="0.25">
      <c r="A81" s="6"/>
      <c r="B81" s="7"/>
      <c r="C81" s="53" t="s">
        <v>98</v>
      </c>
      <c r="D81" s="75" t="s">
        <v>284</v>
      </c>
      <c r="E81" s="147"/>
      <c r="F81" s="148"/>
      <c r="G81" s="149"/>
      <c r="H81" s="147"/>
      <c r="I81" s="148"/>
      <c r="J81" s="149">
        <v>60.82</v>
      </c>
      <c r="K81" s="147"/>
      <c r="L81" s="148"/>
      <c r="M81" s="149"/>
      <c r="N81" s="98"/>
      <c r="O81" s="150">
        <f t="shared" si="15"/>
        <v>0</v>
      </c>
      <c r="P81" s="151">
        <f t="shared" si="16"/>
        <v>0</v>
      </c>
      <c r="Q81" s="151">
        <f t="shared" si="17"/>
        <v>60.82</v>
      </c>
    </row>
    <row r="82" spans="1:17" ht="33.75" customHeight="1" x14ac:dyDescent="0.25">
      <c r="A82" s="6"/>
      <c r="B82" s="7"/>
      <c r="C82" s="53" t="s">
        <v>99</v>
      </c>
      <c r="D82" s="75" t="s">
        <v>285</v>
      </c>
      <c r="E82" s="147"/>
      <c r="F82" s="148"/>
      <c r="G82" s="149"/>
      <c r="H82" s="147"/>
      <c r="I82" s="148"/>
      <c r="J82" s="149">
        <v>57.92</v>
      </c>
      <c r="K82" s="147"/>
      <c r="L82" s="148"/>
      <c r="M82" s="149"/>
      <c r="N82" s="98"/>
      <c r="O82" s="150">
        <f t="shared" si="15"/>
        <v>0</v>
      </c>
      <c r="P82" s="151">
        <f t="shared" si="16"/>
        <v>0</v>
      </c>
      <c r="Q82" s="151">
        <f t="shared" si="17"/>
        <v>57.92</v>
      </c>
    </row>
    <row r="83" spans="1:17" ht="32.25" customHeight="1" x14ac:dyDescent="0.25">
      <c r="A83" s="6"/>
      <c r="B83" s="7"/>
      <c r="C83" s="53" t="s">
        <v>100</v>
      </c>
      <c r="D83" s="75" t="s">
        <v>251</v>
      </c>
      <c r="E83" s="147"/>
      <c r="F83" s="148"/>
      <c r="G83" s="149"/>
      <c r="H83" s="147"/>
      <c r="I83" s="148">
        <v>52.13</v>
      </c>
      <c r="J83" s="149"/>
      <c r="K83" s="147"/>
      <c r="L83" s="148"/>
      <c r="M83" s="149"/>
      <c r="N83" s="98"/>
      <c r="O83" s="150">
        <f t="shared" si="15"/>
        <v>0</v>
      </c>
      <c r="P83" s="151">
        <f t="shared" si="16"/>
        <v>52.13</v>
      </c>
      <c r="Q83" s="151">
        <f t="shared" si="17"/>
        <v>0</v>
      </c>
    </row>
    <row r="84" spans="1:17" ht="34.5" customHeight="1" x14ac:dyDescent="0.25">
      <c r="A84" s="6"/>
      <c r="B84" s="7"/>
      <c r="C84" s="53" t="s">
        <v>101</v>
      </c>
      <c r="D84" s="75" t="s">
        <v>252</v>
      </c>
      <c r="E84" s="147"/>
      <c r="F84" s="148"/>
      <c r="G84" s="149"/>
      <c r="H84" s="147"/>
      <c r="I84" s="148">
        <v>69.510000000000005</v>
      </c>
      <c r="J84" s="149"/>
      <c r="K84" s="147"/>
      <c r="L84" s="148"/>
      <c r="M84" s="149"/>
      <c r="N84" s="98"/>
      <c r="O84" s="150">
        <f t="shared" si="15"/>
        <v>0</v>
      </c>
      <c r="P84" s="151">
        <f t="shared" si="16"/>
        <v>69.510000000000005</v>
      </c>
      <c r="Q84" s="151">
        <f t="shared" si="17"/>
        <v>0</v>
      </c>
    </row>
    <row r="85" spans="1:17" ht="34.5" customHeight="1" x14ac:dyDescent="0.25">
      <c r="A85" s="6"/>
      <c r="B85" s="7"/>
      <c r="C85" s="53" t="s">
        <v>102</v>
      </c>
      <c r="D85" s="75" t="s">
        <v>253</v>
      </c>
      <c r="E85" s="147"/>
      <c r="F85" s="148"/>
      <c r="G85" s="149"/>
      <c r="H85" s="147"/>
      <c r="I85" s="148">
        <v>176.67</v>
      </c>
      <c r="J85" s="149"/>
      <c r="K85" s="147"/>
      <c r="L85" s="148"/>
      <c r="M85" s="149"/>
      <c r="N85" s="98"/>
      <c r="O85" s="150">
        <f t="shared" si="15"/>
        <v>0</v>
      </c>
      <c r="P85" s="151">
        <f t="shared" si="16"/>
        <v>176.67</v>
      </c>
      <c r="Q85" s="151">
        <f t="shared" si="17"/>
        <v>0</v>
      </c>
    </row>
    <row r="86" spans="1:17" ht="34.5" customHeight="1" x14ac:dyDescent="0.25">
      <c r="A86" s="6"/>
      <c r="B86" s="7"/>
      <c r="C86" s="53" t="s">
        <v>103</v>
      </c>
      <c r="D86" s="75" t="s">
        <v>254</v>
      </c>
      <c r="E86" s="147"/>
      <c r="F86" s="148"/>
      <c r="G86" s="149"/>
      <c r="H86" s="147"/>
      <c r="I86" s="148"/>
      <c r="J86" s="149">
        <v>60.82</v>
      </c>
      <c r="K86" s="147"/>
      <c r="L86" s="148"/>
      <c r="M86" s="149"/>
      <c r="N86" s="98"/>
      <c r="O86" s="150">
        <f t="shared" si="15"/>
        <v>0</v>
      </c>
      <c r="P86" s="151">
        <f t="shared" si="16"/>
        <v>0</v>
      </c>
      <c r="Q86" s="151">
        <f t="shared" si="17"/>
        <v>60.82</v>
      </c>
    </row>
    <row r="87" spans="1:17" ht="34.5" customHeight="1" x14ac:dyDescent="0.25">
      <c r="A87" s="6"/>
      <c r="B87" s="7"/>
      <c r="C87" s="53" t="s">
        <v>104</v>
      </c>
      <c r="D87" s="75" t="s">
        <v>255</v>
      </c>
      <c r="E87" s="147"/>
      <c r="F87" s="148"/>
      <c r="G87" s="149"/>
      <c r="H87" s="147"/>
      <c r="I87" s="148"/>
      <c r="J87" s="149">
        <v>162.19</v>
      </c>
      <c r="K87" s="147"/>
      <c r="L87" s="148"/>
      <c r="M87" s="149"/>
      <c r="N87" s="98"/>
      <c r="O87" s="150">
        <f t="shared" ref="O87:O116" si="18">E87+H87+K87</f>
        <v>0</v>
      </c>
      <c r="P87" s="151">
        <f t="shared" ref="P87:P116" si="19">F87+I87+L87</f>
        <v>0</v>
      </c>
      <c r="Q87" s="151">
        <f t="shared" ref="Q87:Q116" si="20">G87+J87+M87</f>
        <v>162.19</v>
      </c>
    </row>
    <row r="88" spans="1:17" ht="34.5" customHeight="1" x14ac:dyDescent="0.25">
      <c r="A88" s="6"/>
      <c r="B88" s="7"/>
      <c r="C88" s="53" t="s">
        <v>105</v>
      </c>
      <c r="D88" s="75" t="s">
        <v>256</v>
      </c>
      <c r="E88" s="147"/>
      <c r="F88" s="148"/>
      <c r="G88" s="149"/>
      <c r="H88" s="147"/>
      <c r="I88" s="148"/>
      <c r="J88" s="149">
        <v>89.78</v>
      </c>
      <c r="K88" s="147"/>
      <c r="L88" s="148"/>
      <c r="M88" s="149"/>
      <c r="N88" s="98"/>
      <c r="O88" s="150">
        <f t="shared" si="18"/>
        <v>0</v>
      </c>
      <c r="P88" s="151">
        <f t="shared" si="19"/>
        <v>0</v>
      </c>
      <c r="Q88" s="151">
        <f t="shared" si="20"/>
        <v>89.78</v>
      </c>
    </row>
    <row r="89" spans="1:17" ht="44.25" customHeight="1" x14ac:dyDescent="0.25">
      <c r="A89" s="6"/>
      <c r="B89" s="7"/>
      <c r="C89" s="53" t="s">
        <v>106</v>
      </c>
      <c r="D89" s="75" t="s">
        <v>257</v>
      </c>
      <c r="E89" s="147"/>
      <c r="F89" s="148"/>
      <c r="G89" s="149"/>
      <c r="H89" s="147"/>
      <c r="I89" s="148"/>
      <c r="J89" s="149">
        <v>182.46</v>
      </c>
      <c r="K89" s="147"/>
      <c r="L89" s="148"/>
      <c r="M89" s="149"/>
      <c r="N89" s="98"/>
      <c r="O89" s="150">
        <f t="shared" si="18"/>
        <v>0</v>
      </c>
      <c r="P89" s="151">
        <f t="shared" si="19"/>
        <v>0</v>
      </c>
      <c r="Q89" s="151">
        <f t="shared" si="20"/>
        <v>182.46</v>
      </c>
    </row>
    <row r="90" spans="1:17" ht="34.5" customHeight="1" x14ac:dyDescent="0.25">
      <c r="A90" s="6"/>
      <c r="B90" s="7"/>
      <c r="C90" s="53" t="s">
        <v>107</v>
      </c>
      <c r="D90" s="75" t="s">
        <v>258</v>
      </c>
      <c r="E90" s="147"/>
      <c r="F90" s="148"/>
      <c r="G90" s="149"/>
      <c r="H90" s="147"/>
      <c r="I90" s="148"/>
      <c r="J90" s="149">
        <v>26.07</v>
      </c>
      <c r="K90" s="147"/>
      <c r="L90" s="148"/>
      <c r="M90" s="149"/>
      <c r="N90" s="98"/>
      <c r="O90" s="150">
        <f t="shared" si="18"/>
        <v>0</v>
      </c>
      <c r="P90" s="151">
        <f t="shared" si="19"/>
        <v>0</v>
      </c>
      <c r="Q90" s="151">
        <f t="shared" si="20"/>
        <v>26.07</v>
      </c>
    </row>
    <row r="91" spans="1:17" ht="38.25" customHeight="1" x14ac:dyDescent="0.25">
      <c r="A91" s="6"/>
      <c r="B91" s="7"/>
      <c r="C91" s="53" t="s">
        <v>108</v>
      </c>
      <c r="D91" s="75" t="s">
        <v>259</v>
      </c>
      <c r="E91" s="147"/>
      <c r="F91" s="148"/>
      <c r="G91" s="149"/>
      <c r="H91" s="147"/>
      <c r="I91" s="148">
        <v>28.96</v>
      </c>
      <c r="J91" s="149"/>
      <c r="K91" s="147"/>
      <c r="L91" s="148"/>
      <c r="M91" s="149"/>
      <c r="N91" s="98"/>
      <c r="O91" s="150">
        <f t="shared" si="18"/>
        <v>0</v>
      </c>
      <c r="P91" s="151">
        <f t="shared" si="19"/>
        <v>28.96</v>
      </c>
      <c r="Q91" s="151">
        <f t="shared" si="20"/>
        <v>0</v>
      </c>
    </row>
    <row r="92" spans="1:17" ht="32.25" customHeight="1" x14ac:dyDescent="0.25">
      <c r="A92" s="6"/>
      <c r="B92" s="7"/>
      <c r="C92" s="53" t="s">
        <v>109</v>
      </c>
      <c r="D92" s="75" t="s">
        <v>260</v>
      </c>
      <c r="E92" s="147"/>
      <c r="F92" s="148"/>
      <c r="G92" s="149"/>
      <c r="H92" s="147"/>
      <c r="I92" s="148">
        <v>57.92</v>
      </c>
      <c r="J92" s="149"/>
      <c r="K92" s="147"/>
      <c r="L92" s="148"/>
      <c r="M92" s="149"/>
      <c r="N92" s="98"/>
      <c r="O92" s="150">
        <f t="shared" si="18"/>
        <v>0</v>
      </c>
      <c r="P92" s="151">
        <f t="shared" si="19"/>
        <v>57.92</v>
      </c>
      <c r="Q92" s="151">
        <f t="shared" si="20"/>
        <v>0</v>
      </c>
    </row>
    <row r="93" spans="1:17" ht="38.25" customHeight="1" x14ac:dyDescent="0.25">
      <c r="A93" s="6"/>
      <c r="B93" s="7"/>
      <c r="C93" s="53" t="s">
        <v>110</v>
      </c>
      <c r="D93" s="75" t="s">
        <v>261</v>
      </c>
      <c r="E93" s="147"/>
      <c r="F93" s="148"/>
      <c r="G93" s="149"/>
      <c r="H93" s="147"/>
      <c r="I93" s="148"/>
      <c r="J93" s="149">
        <v>199.84</v>
      </c>
      <c r="K93" s="147"/>
      <c r="L93" s="148"/>
      <c r="M93" s="149"/>
      <c r="N93" s="98"/>
      <c r="O93" s="150">
        <f t="shared" si="18"/>
        <v>0</v>
      </c>
      <c r="P93" s="151">
        <f t="shared" si="19"/>
        <v>0</v>
      </c>
      <c r="Q93" s="151">
        <f t="shared" si="20"/>
        <v>199.84</v>
      </c>
    </row>
    <row r="94" spans="1:17" ht="45.75" customHeight="1" x14ac:dyDescent="0.25">
      <c r="A94" s="6"/>
      <c r="B94" s="7"/>
      <c r="C94" s="53" t="s">
        <v>111</v>
      </c>
      <c r="D94" s="75" t="s">
        <v>262</v>
      </c>
      <c r="E94" s="147"/>
      <c r="F94" s="148"/>
      <c r="G94" s="149"/>
      <c r="H94" s="147"/>
      <c r="I94" s="148"/>
      <c r="J94" s="149">
        <v>95.57</v>
      </c>
      <c r="K94" s="147"/>
      <c r="L94" s="148"/>
      <c r="M94" s="149"/>
      <c r="N94" s="98"/>
      <c r="O94" s="150">
        <f t="shared" si="18"/>
        <v>0</v>
      </c>
      <c r="P94" s="151">
        <f t="shared" si="19"/>
        <v>0</v>
      </c>
      <c r="Q94" s="151">
        <f t="shared" si="20"/>
        <v>95.57</v>
      </c>
    </row>
    <row r="95" spans="1:17" ht="40.5" customHeight="1" x14ac:dyDescent="0.25">
      <c r="A95" s="6"/>
      <c r="B95" s="7"/>
      <c r="C95" s="53" t="s">
        <v>112</v>
      </c>
      <c r="D95" s="75" t="s">
        <v>287</v>
      </c>
      <c r="E95" s="147"/>
      <c r="F95" s="148"/>
      <c r="G95" s="149"/>
      <c r="H95" s="147"/>
      <c r="I95" s="148"/>
      <c r="J95" s="149">
        <v>63.72</v>
      </c>
      <c r="K95" s="147"/>
      <c r="L95" s="148"/>
      <c r="M95" s="149"/>
      <c r="N95" s="98"/>
      <c r="O95" s="150">
        <f t="shared" si="18"/>
        <v>0</v>
      </c>
      <c r="P95" s="151">
        <f t="shared" si="19"/>
        <v>0</v>
      </c>
      <c r="Q95" s="151">
        <f t="shared" si="20"/>
        <v>63.72</v>
      </c>
    </row>
    <row r="96" spans="1:17" ht="28.5" customHeight="1" x14ac:dyDescent="0.25">
      <c r="A96" s="6"/>
      <c r="B96" s="7"/>
      <c r="C96" s="53" t="s">
        <v>113</v>
      </c>
      <c r="D96" s="75" t="s">
        <v>263</v>
      </c>
      <c r="E96" s="147"/>
      <c r="F96" s="148"/>
      <c r="G96" s="149"/>
      <c r="H96" s="147"/>
      <c r="I96" s="148"/>
      <c r="J96" s="149">
        <v>144.81</v>
      </c>
      <c r="K96" s="147"/>
      <c r="L96" s="148"/>
      <c r="M96" s="149"/>
      <c r="N96" s="98"/>
      <c r="O96" s="150">
        <f t="shared" si="18"/>
        <v>0</v>
      </c>
      <c r="P96" s="151">
        <f t="shared" si="19"/>
        <v>0</v>
      </c>
      <c r="Q96" s="151">
        <f t="shared" si="20"/>
        <v>144.81</v>
      </c>
    </row>
    <row r="97" spans="1:17" ht="29.25" customHeight="1" x14ac:dyDescent="0.25">
      <c r="A97" s="6"/>
      <c r="B97" s="7"/>
      <c r="C97" s="53" t="s">
        <v>114</v>
      </c>
      <c r="D97" s="75" t="s">
        <v>264</v>
      </c>
      <c r="E97" s="147"/>
      <c r="F97" s="148"/>
      <c r="G97" s="149"/>
      <c r="H97" s="147"/>
      <c r="I97" s="148"/>
      <c r="J97" s="149">
        <v>14.48</v>
      </c>
      <c r="K97" s="147"/>
      <c r="L97" s="148"/>
      <c r="M97" s="149"/>
      <c r="N97" s="98"/>
      <c r="O97" s="150">
        <f t="shared" si="18"/>
        <v>0</v>
      </c>
      <c r="P97" s="151">
        <f t="shared" si="19"/>
        <v>0</v>
      </c>
      <c r="Q97" s="151">
        <f t="shared" si="20"/>
        <v>14.48</v>
      </c>
    </row>
    <row r="98" spans="1:17" ht="36" customHeight="1" x14ac:dyDescent="0.25">
      <c r="A98" s="6"/>
      <c r="B98" s="7"/>
      <c r="C98" s="53" t="s">
        <v>115</v>
      </c>
      <c r="D98" s="75" t="s">
        <v>289</v>
      </c>
      <c r="E98" s="147"/>
      <c r="F98" s="148"/>
      <c r="G98" s="149"/>
      <c r="H98" s="147"/>
      <c r="I98" s="148"/>
      <c r="J98" s="149">
        <v>40.549999999999997</v>
      </c>
      <c r="K98" s="147"/>
      <c r="L98" s="148"/>
      <c r="M98" s="149"/>
      <c r="N98" s="98"/>
      <c r="O98" s="150">
        <f t="shared" si="18"/>
        <v>0</v>
      </c>
      <c r="P98" s="151">
        <f t="shared" si="19"/>
        <v>0</v>
      </c>
      <c r="Q98" s="151">
        <f t="shared" si="20"/>
        <v>40.549999999999997</v>
      </c>
    </row>
    <row r="99" spans="1:17" ht="39" customHeight="1" x14ac:dyDescent="0.25">
      <c r="A99" s="6"/>
      <c r="B99" s="7"/>
      <c r="C99" s="53" t="s">
        <v>116</v>
      </c>
      <c r="D99" s="75" t="s">
        <v>265</v>
      </c>
      <c r="E99" s="147"/>
      <c r="F99" s="148"/>
      <c r="G99" s="149"/>
      <c r="H99" s="147"/>
      <c r="I99" s="148">
        <v>60.82</v>
      </c>
      <c r="J99" s="149"/>
      <c r="K99" s="147"/>
      <c r="L99" s="148"/>
      <c r="M99" s="149"/>
      <c r="N99" s="98"/>
      <c r="O99" s="150">
        <f>E99+H99+K99</f>
        <v>0</v>
      </c>
      <c r="P99" s="151">
        <f>F99+I99+L99</f>
        <v>60.82</v>
      </c>
      <c r="Q99" s="151">
        <f>G99+J99+M99</f>
        <v>0</v>
      </c>
    </row>
    <row r="100" spans="1:17" ht="45" customHeight="1" x14ac:dyDescent="0.25">
      <c r="A100" s="6"/>
      <c r="B100" s="7"/>
      <c r="C100" s="53" t="s">
        <v>117</v>
      </c>
      <c r="D100" s="75" t="s">
        <v>266</v>
      </c>
      <c r="E100" s="147"/>
      <c r="F100" s="148"/>
      <c r="G100" s="149"/>
      <c r="H100" s="147"/>
      <c r="I100" s="148">
        <v>251.97</v>
      </c>
      <c r="J100" s="149"/>
      <c r="K100" s="147"/>
      <c r="L100" s="148"/>
      <c r="M100" s="149"/>
      <c r="N100" s="98"/>
      <c r="O100" s="150">
        <f t="shared" si="18"/>
        <v>0</v>
      </c>
      <c r="P100" s="151">
        <f t="shared" si="19"/>
        <v>251.97</v>
      </c>
      <c r="Q100" s="151">
        <f t="shared" si="20"/>
        <v>0</v>
      </c>
    </row>
    <row r="101" spans="1:17" ht="38.25" customHeight="1" x14ac:dyDescent="0.25">
      <c r="A101" s="6"/>
      <c r="B101" s="7"/>
      <c r="C101" s="53" t="s">
        <v>126</v>
      </c>
      <c r="D101" s="75" t="s">
        <v>267</v>
      </c>
      <c r="E101" s="147"/>
      <c r="F101" s="148"/>
      <c r="G101" s="149"/>
      <c r="H101" s="147"/>
      <c r="I101" s="148"/>
      <c r="J101" s="149">
        <v>388.09</v>
      </c>
      <c r="K101" s="147"/>
      <c r="L101" s="148"/>
      <c r="M101" s="149"/>
      <c r="N101" s="98"/>
      <c r="O101" s="150">
        <f t="shared" si="18"/>
        <v>0</v>
      </c>
      <c r="P101" s="151">
        <f t="shared" si="19"/>
        <v>0</v>
      </c>
      <c r="Q101" s="151">
        <f t="shared" si="20"/>
        <v>388.09</v>
      </c>
    </row>
    <row r="102" spans="1:17" ht="24.75" customHeight="1" x14ac:dyDescent="0.25">
      <c r="A102" s="6"/>
      <c r="B102" s="7"/>
      <c r="C102" s="53" t="s">
        <v>127</v>
      </c>
      <c r="D102" s="75" t="s">
        <v>268</v>
      </c>
      <c r="E102" s="147"/>
      <c r="F102" s="148"/>
      <c r="G102" s="149"/>
      <c r="H102" s="147"/>
      <c r="I102" s="148"/>
      <c r="J102" s="149">
        <v>11.58</v>
      </c>
      <c r="K102" s="147"/>
      <c r="L102" s="148"/>
      <c r="M102" s="149"/>
      <c r="N102" s="98"/>
      <c r="O102" s="150">
        <f t="shared" si="18"/>
        <v>0</v>
      </c>
      <c r="P102" s="151">
        <f t="shared" si="19"/>
        <v>0</v>
      </c>
      <c r="Q102" s="151">
        <f t="shared" si="20"/>
        <v>11.58</v>
      </c>
    </row>
    <row r="103" spans="1:17" ht="24.75" customHeight="1" x14ac:dyDescent="0.25">
      <c r="A103" s="6"/>
      <c r="B103" s="7"/>
      <c r="C103" s="53" t="s">
        <v>128</v>
      </c>
      <c r="D103" s="75" t="s">
        <v>269</v>
      </c>
      <c r="E103" s="147"/>
      <c r="F103" s="148"/>
      <c r="G103" s="149"/>
      <c r="H103" s="147"/>
      <c r="I103" s="148"/>
      <c r="J103" s="149">
        <v>14.48</v>
      </c>
      <c r="K103" s="147"/>
      <c r="L103" s="148"/>
      <c r="M103" s="149"/>
      <c r="N103" s="98"/>
      <c r="O103" s="150">
        <f t="shared" si="18"/>
        <v>0</v>
      </c>
      <c r="P103" s="151">
        <f t="shared" si="19"/>
        <v>0</v>
      </c>
      <c r="Q103" s="151">
        <f t="shared" si="20"/>
        <v>14.48</v>
      </c>
    </row>
    <row r="104" spans="1:17" ht="23.25" customHeight="1" x14ac:dyDescent="0.25">
      <c r="A104" s="6"/>
      <c r="B104" s="7"/>
      <c r="C104" s="53" t="s">
        <v>129</v>
      </c>
      <c r="D104" s="75" t="s">
        <v>270</v>
      </c>
      <c r="E104" s="147"/>
      <c r="F104" s="148"/>
      <c r="G104" s="149"/>
      <c r="H104" s="147"/>
      <c r="I104" s="148"/>
      <c r="J104" s="149">
        <v>2.9</v>
      </c>
      <c r="K104" s="147"/>
      <c r="L104" s="148"/>
      <c r="M104" s="149"/>
      <c r="N104" s="98"/>
      <c r="O104" s="150">
        <f t="shared" si="18"/>
        <v>0</v>
      </c>
      <c r="P104" s="151">
        <f t="shared" si="19"/>
        <v>0</v>
      </c>
      <c r="Q104" s="151">
        <f t="shared" si="20"/>
        <v>2.9</v>
      </c>
    </row>
    <row r="105" spans="1:17" ht="22.5" customHeight="1" x14ac:dyDescent="0.25">
      <c r="A105" s="6"/>
      <c r="B105" s="7"/>
      <c r="C105" s="53" t="s">
        <v>130</v>
      </c>
      <c r="D105" s="75" t="s">
        <v>271</v>
      </c>
      <c r="E105" s="147"/>
      <c r="F105" s="148"/>
      <c r="G105" s="149"/>
      <c r="H105" s="147"/>
      <c r="I105" s="148"/>
      <c r="J105" s="149">
        <v>5.79</v>
      </c>
      <c r="K105" s="147"/>
      <c r="L105" s="148"/>
      <c r="M105" s="149"/>
      <c r="N105" s="98"/>
      <c r="O105" s="150">
        <f t="shared" si="18"/>
        <v>0</v>
      </c>
      <c r="P105" s="151">
        <f t="shared" si="19"/>
        <v>0</v>
      </c>
      <c r="Q105" s="151">
        <f t="shared" si="20"/>
        <v>5.79</v>
      </c>
    </row>
    <row r="106" spans="1:17" ht="36.75" customHeight="1" x14ac:dyDescent="0.25">
      <c r="A106" s="6"/>
      <c r="B106" s="7"/>
      <c r="C106" s="53" t="s">
        <v>131</v>
      </c>
      <c r="D106" s="75" t="s">
        <v>288</v>
      </c>
      <c r="E106" s="147"/>
      <c r="F106" s="148"/>
      <c r="G106" s="149"/>
      <c r="H106" s="147"/>
      <c r="I106" s="148"/>
      <c r="J106" s="149">
        <v>121.64</v>
      </c>
      <c r="K106" s="147"/>
      <c r="L106" s="148"/>
      <c r="M106" s="149"/>
      <c r="N106" s="98"/>
      <c r="O106" s="150">
        <f t="shared" si="18"/>
        <v>0</v>
      </c>
      <c r="P106" s="151">
        <f t="shared" si="19"/>
        <v>0</v>
      </c>
      <c r="Q106" s="151">
        <f t="shared" si="20"/>
        <v>121.64</v>
      </c>
    </row>
    <row r="107" spans="1:17" ht="42" customHeight="1" x14ac:dyDescent="0.25">
      <c r="A107" s="6"/>
      <c r="B107" s="7"/>
      <c r="C107" s="53" t="s">
        <v>132</v>
      </c>
      <c r="D107" s="75" t="s">
        <v>272</v>
      </c>
      <c r="E107" s="147"/>
      <c r="F107" s="148"/>
      <c r="G107" s="149"/>
      <c r="H107" s="147"/>
      <c r="I107" s="148"/>
      <c r="J107" s="149">
        <v>86.89</v>
      </c>
      <c r="K107" s="147"/>
      <c r="L107" s="148"/>
      <c r="M107" s="149"/>
      <c r="N107" s="98"/>
      <c r="O107" s="150">
        <f t="shared" si="18"/>
        <v>0</v>
      </c>
      <c r="P107" s="151">
        <f t="shared" si="19"/>
        <v>0</v>
      </c>
      <c r="Q107" s="151">
        <f t="shared" si="20"/>
        <v>86.89</v>
      </c>
    </row>
    <row r="108" spans="1:17" ht="39" customHeight="1" x14ac:dyDescent="0.25">
      <c r="A108" s="6"/>
      <c r="B108" s="7"/>
      <c r="C108" s="53" t="s">
        <v>133</v>
      </c>
      <c r="D108" s="75" t="s">
        <v>273</v>
      </c>
      <c r="E108" s="147"/>
      <c r="F108" s="148"/>
      <c r="G108" s="149"/>
      <c r="H108" s="147"/>
      <c r="I108" s="148"/>
      <c r="J108" s="149">
        <v>89.78</v>
      </c>
      <c r="K108" s="147"/>
      <c r="L108" s="148"/>
      <c r="M108" s="149"/>
      <c r="N108" s="98"/>
      <c r="O108" s="150">
        <f t="shared" si="18"/>
        <v>0</v>
      </c>
      <c r="P108" s="151">
        <f t="shared" si="19"/>
        <v>0</v>
      </c>
      <c r="Q108" s="151">
        <f t="shared" si="20"/>
        <v>89.78</v>
      </c>
    </row>
    <row r="109" spans="1:17" ht="39" customHeight="1" x14ac:dyDescent="0.25">
      <c r="A109" s="6"/>
      <c r="B109" s="7"/>
      <c r="C109" s="53" t="s">
        <v>134</v>
      </c>
      <c r="D109" s="75" t="s">
        <v>274</v>
      </c>
      <c r="E109" s="147"/>
      <c r="F109" s="148"/>
      <c r="G109" s="149"/>
      <c r="H109" s="147"/>
      <c r="I109" s="148"/>
      <c r="J109" s="149">
        <v>68.06</v>
      </c>
      <c r="K109" s="147"/>
      <c r="L109" s="148"/>
      <c r="M109" s="149"/>
      <c r="N109" s="98"/>
      <c r="O109" s="150">
        <f t="shared" si="18"/>
        <v>0</v>
      </c>
      <c r="P109" s="151">
        <f t="shared" si="19"/>
        <v>0</v>
      </c>
      <c r="Q109" s="151">
        <f t="shared" si="20"/>
        <v>68.06</v>
      </c>
    </row>
    <row r="110" spans="1:17" ht="36" customHeight="1" x14ac:dyDescent="0.25">
      <c r="A110" s="6"/>
      <c r="B110" s="7"/>
      <c r="C110" s="53" t="s">
        <v>135</v>
      </c>
      <c r="D110" s="75" t="s">
        <v>275</v>
      </c>
      <c r="E110" s="147"/>
      <c r="F110" s="148"/>
      <c r="G110" s="149"/>
      <c r="H110" s="147"/>
      <c r="I110" s="148"/>
      <c r="J110" s="149">
        <v>118.74</v>
      </c>
      <c r="K110" s="147"/>
      <c r="L110" s="148"/>
      <c r="M110" s="149"/>
      <c r="N110" s="98"/>
      <c r="O110" s="150">
        <f t="shared" si="18"/>
        <v>0</v>
      </c>
      <c r="P110" s="151">
        <f t="shared" si="19"/>
        <v>0</v>
      </c>
      <c r="Q110" s="151">
        <f t="shared" si="20"/>
        <v>118.74</v>
      </c>
    </row>
    <row r="111" spans="1:17" ht="39" customHeight="1" x14ac:dyDescent="0.25">
      <c r="A111" s="6"/>
      <c r="B111" s="7"/>
      <c r="C111" s="53" t="s">
        <v>162</v>
      </c>
      <c r="D111" s="75" t="s">
        <v>276</v>
      </c>
      <c r="E111" s="147"/>
      <c r="F111" s="148"/>
      <c r="G111" s="149"/>
      <c r="H111" s="147"/>
      <c r="I111" s="148">
        <v>127.43</v>
      </c>
      <c r="J111" s="149"/>
      <c r="K111" s="147"/>
      <c r="L111" s="148"/>
      <c r="M111" s="149"/>
      <c r="N111" s="98"/>
      <c r="O111" s="150">
        <f t="shared" si="18"/>
        <v>0</v>
      </c>
      <c r="P111" s="151">
        <f t="shared" si="19"/>
        <v>127.43</v>
      </c>
      <c r="Q111" s="151">
        <f t="shared" si="20"/>
        <v>0</v>
      </c>
    </row>
    <row r="112" spans="1:17" ht="39" customHeight="1" x14ac:dyDescent="0.25">
      <c r="A112" s="6"/>
      <c r="B112" s="7"/>
      <c r="C112" s="53" t="s">
        <v>136</v>
      </c>
      <c r="D112" s="81" t="s">
        <v>277</v>
      </c>
      <c r="E112" s="147"/>
      <c r="F112" s="148"/>
      <c r="G112" s="149"/>
      <c r="H112" s="147"/>
      <c r="I112" s="148">
        <v>463.39</v>
      </c>
      <c r="J112" s="149"/>
      <c r="K112" s="147"/>
      <c r="L112" s="148"/>
      <c r="M112" s="149"/>
      <c r="N112" s="98"/>
      <c r="O112" s="150">
        <f t="shared" ref="O112:Q114" si="21">E112+H112+K112</f>
        <v>0</v>
      </c>
      <c r="P112" s="151">
        <f t="shared" si="21"/>
        <v>463.39</v>
      </c>
      <c r="Q112" s="151">
        <f t="shared" si="21"/>
        <v>0</v>
      </c>
    </row>
    <row r="113" spans="1:17" ht="39" customHeight="1" x14ac:dyDescent="0.25">
      <c r="A113" s="6"/>
      <c r="B113" s="7"/>
      <c r="C113" s="53" t="s">
        <v>137</v>
      </c>
      <c r="D113" s="81" t="s">
        <v>278</v>
      </c>
      <c r="E113" s="147"/>
      <c r="F113" s="148"/>
      <c r="G113" s="149"/>
      <c r="H113" s="147"/>
      <c r="I113" s="148"/>
      <c r="J113" s="149">
        <v>521.32000000000005</v>
      </c>
      <c r="K113" s="147"/>
      <c r="L113" s="148"/>
      <c r="M113" s="149"/>
      <c r="N113" s="98"/>
      <c r="O113" s="150">
        <f t="shared" si="21"/>
        <v>0</v>
      </c>
      <c r="P113" s="151">
        <f t="shared" si="21"/>
        <v>0</v>
      </c>
      <c r="Q113" s="151">
        <f t="shared" si="21"/>
        <v>521.32000000000005</v>
      </c>
    </row>
    <row r="114" spans="1:17" ht="39" customHeight="1" x14ac:dyDescent="0.25">
      <c r="A114" s="6"/>
      <c r="B114" s="7"/>
      <c r="C114" s="53" t="s">
        <v>138</v>
      </c>
      <c r="D114" s="67" t="s">
        <v>279</v>
      </c>
      <c r="E114" s="147"/>
      <c r="F114" s="148"/>
      <c r="G114" s="149"/>
      <c r="H114" s="147"/>
      <c r="I114" s="148"/>
      <c r="J114" s="149">
        <v>173.77</v>
      </c>
      <c r="K114" s="147"/>
      <c r="L114" s="148"/>
      <c r="M114" s="149"/>
      <c r="N114" s="98"/>
      <c r="O114" s="150">
        <f t="shared" si="21"/>
        <v>0</v>
      </c>
      <c r="P114" s="151">
        <f t="shared" si="21"/>
        <v>0</v>
      </c>
      <c r="Q114" s="151">
        <f t="shared" si="21"/>
        <v>173.77</v>
      </c>
    </row>
    <row r="115" spans="1:17" ht="36.75" customHeight="1" x14ac:dyDescent="0.25">
      <c r="A115" s="6"/>
      <c r="B115" s="7"/>
      <c r="C115" s="53" t="s">
        <v>163</v>
      </c>
      <c r="D115" s="75" t="s">
        <v>48</v>
      </c>
      <c r="E115" s="147"/>
      <c r="F115" s="148"/>
      <c r="G115" s="149"/>
      <c r="H115" s="147"/>
      <c r="I115" s="148"/>
      <c r="J115" s="149">
        <v>14.48</v>
      </c>
      <c r="K115" s="147"/>
      <c r="L115" s="148"/>
      <c r="M115" s="149"/>
      <c r="N115" s="98"/>
      <c r="O115" s="150">
        <f t="shared" si="18"/>
        <v>0</v>
      </c>
      <c r="P115" s="151">
        <f t="shared" si="19"/>
        <v>0</v>
      </c>
      <c r="Q115" s="151">
        <f t="shared" si="20"/>
        <v>14.48</v>
      </c>
    </row>
    <row r="116" spans="1:17" ht="46.5" customHeight="1" x14ac:dyDescent="0.25">
      <c r="A116" s="6"/>
      <c r="B116" s="7"/>
      <c r="C116" s="53" t="s">
        <v>139</v>
      </c>
      <c r="D116" s="75" t="s">
        <v>49</v>
      </c>
      <c r="E116" s="147"/>
      <c r="F116" s="148"/>
      <c r="G116" s="149"/>
      <c r="H116" s="147"/>
      <c r="I116" s="148">
        <v>20.27</v>
      </c>
      <c r="J116" s="149"/>
      <c r="K116" s="147"/>
      <c r="L116" s="148"/>
      <c r="M116" s="149"/>
      <c r="N116" s="98"/>
      <c r="O116" s="150">
        <f t="shared" si="18"/>
        <v>0</v>
      </c>
      <c r="P116" s="151">
        <f t="shared" si="19"/>
        <v>20.27</v>
      </c>
      <c r="Q116" s="151">
        <f t="shared" si="20"/>
        <v>0</v>
      </c>
    </row>
    <row r="117" spans="1:17" ht="41.25" customHeight="1" x14ac:dyDescent="0.25">
      <c r="A117" s="6"/>
      <c r="B117" s="7"/>
      <c r="C117" s="53" t="s">
        <v>140</v>
      </c>
      <c r="D117" s="67" t="s">
        <v>168</v>
      </c>
      <c r="E117" s="147"/>
      <c r="F117" s="148"/>
      <c r="G117" s="149"/>
      <c r="H117" s="147"/>
      <c r="I117" s="148">
        <v>28.96</v>
      </c>
      <c r="J117" s="149"/>
      <c r="K117" s="147"/>
      <c r="L117" s="148"/>
      <c r="M117" s="149"/>
      <c r="N117" s="98"/>
      <c r="O117" s="150">
        <f>E117+H117+K117</f>
        <v>0</v>
      </c>
      <c r="P117" s="151">
        <f>F117+I117+L117</f>
        <v>28.96</v>
      </c>
      <c r="Q117" s="151">
        <f>G117+J117+M117</f>
        <v>0</v>
      </c>
    </row>
    <row r="118" spans="1:17" ht="39" customHeight="1" x14ac:dyDescent="0.25">
      <c r="A118" s="6"/>
      <c r="B118" s="7"/>
      <c r="C118" s="53" t="s">
        <v>141</v>
      </c>
      <c r="D118" s="73" t="s">
        <v>280</v>
      </c>
      <c r="E118" s="147"/>
      <c r="F118" s="148"/>
      <c r="G118" s="149"/>
      <c r="H118" s="147">
        <v>34.75</v>
      </c>
      <c r="I118" s="148"/>
      <c r="J118" s="149"/>
      <c r="K118" s="147"/>
      <c r="L118" s="148"/>
      <c r="M118" s="149"/>
      <c r="N118" s="98"/>
      <c r="O118" s="150">
        <f t="shared" ref="O118:O143" si="22">E118+H118+K118</f>
        <v>34.75</v>
      </c>
      <c r="P118" s="151">
        <f t="shared" ref="P118:P143" si="23">F118+I118+L118</f>
        <v>0</v>
      </c>
      <c r="Q118" s="151">
        <f t="shared" ref="Q118:Q143" si="24">G118+J118+M118</f>
        <v>0</v>
      </c>
    </row>
    <row r="119" spans="1:17" ht="41.25" customHeight="1" x14ac:dyDescent="0.25">
      <c r="A119" s="6"/>
      <c r="B119" s="7"/>
      <c r="C119" s="53" t="s">
        <v>142</v>
      </c>
      <c r="D119" s="73" t="s">
        <v>281</v>
      </c>
      <c r="E119" s="147"/>
      <c r="F119" s="148"/>
      <c r="G119" s="149"/>
      <c r="H119" s="147">
        <v>260.66000000000003</v>
      </c>
      <c r="I119" s="148"/>
      <c r="J119" s="149"/>
      <c r="K119" s="147"/>
      <c r="L119" s="148"/>
      <c r="M119" s="149"/>
      <c r="N119" s="98"/>
      <c r="O119" s="150">
        <f t="shared" si="22"/>
        <v>260.66000000000003</v>
      </c>
      <c r="P119" s="151">
        <f t="shared" si="23"/>
        <v>0</v>
      </c>
      <c r="Q119" s="151">
        <f t="shared" si="24"/>
        <v>0</v>
      </c>
    </row>
    <row r="120" spans="1:17" ht="42.75" customHeight="1" x14ac:dyDescent="0.25">
      <c r="A120" s="6"/>
      <c r="B120" s="7"/>
      <c r="C120" s="53" t="s">
        <v>143</v>
      </c>
      <c r="D120" s="73" t="s">
        <v>282</v>
      </c>
      <c r="E120" s="147"/>
      <c r="F120" s="148"/>
      <c r="G120" s="149"/>
      <c r="H120" s="147"/>
      <c r="I120" s="148">
        <v>246.18</v>
      </c>
      <c r="J120" s="149"/>
      <c r="K120" s="147"/>
      <c r="L120" s="148"/>
      <c r="M120" s="149"/>
      <c r="N120" s="98"/>
      <c r="O120" s="150">
        <f t="shared" si="22"/>
        <v>0</v>
      </c>
      <c r="P120" s="151">
        <f t="shared" si="23"/>
        <v>246.18</v>
      </c>
      <c r="Q120" s="151">
        <f t="shared" si="24"/>
        <v>0</v>
      </c>
    </row>
    <row r="121" spans="1:17" ht="54" customHeight="1" x14ac:dyDescent="0.25">
      <c r="A121" s="6"/>
      <c r="B121" s="7"/>
      <c r="C121" s="53" t="s">
        <v>144</v>
      </c>
      <c r="D121" s="73" t="s">
        <v>283</v>
      </c>
      <c r="E121" s="147"/>
      <c r="F121" s="148"/>
      <c r="G121" s="149"/>
      <c r="H121" s="147"/>
      <c r="I121" s="148"/>
      <c r="J121" s="149">
        <v>144.81</v>
      </c>
      <c r="K121" s="147"/>
      <c r="L121" s="148"/>
      <c r="M121" s="149"/>
      <c r="N121" s="98"/>
      <c r="O121" s="150">
        <f t="shared" si="22"/>
        <v>0</v>
      </c>
      <c r="P121" s="151">
        <f t="shared" si="23"/>
        <v>0</v>
      </c>
      <c r="Q121" s="151">
        <f t="shared" si="24"/>
        <v>144.81</v>
      </c>
    </row>
    <row r="122" spans="1:17" ht="28.5" customHeight="1" x14ac:dyDescent="0.25">
      <c r="A122" s="6"/>
      <c r="B122" s="7"/>
      <c r="C122" s="53" t="s">
        <v>145</v>
      </c>
      <c r="D122" s="74" t="s">
        <v>45</v>
      </c>
      <c r="E122" s="147"/>
      <c r="F122" s="148"/>
      <c r="G122" s="149"/>
      <c r="H122" s="147">
        <v>43.44</v>
      </c>
      <c r="I122" s="148">
        <v>43.44</v>
      </c>
      <c r="J122" s="149">
        <v>43.44</v>
      </c>
      <c r="K122" s="147"/>
      <c r="L122" s="148"/>
      <c r="M122" s="149"/>
      <c r="N122" s="98"/>
      <c r="O122" s="150">
        <f t="shared" si="22"/>
        <v>43.44</v>
      </c>
      <c r="P122" s="151">
        <f t="shared" si="23"/>
        <v>43.44</v>
      </c>
      <c r="Q122" s="151">
        <f t="shared" si="24"/>
        <v>43.44</v>
      </c>
    </row>
    <row r="123" spans="1:17" ht="29.25" customHeight="1" x14ac:dyDescent="0.25">
      <c r="A123" s="6"/>
      <c r="B123" s="7"/>
      <c r="C123" s="53" t="s">
        <v>192</v>
      </c>
      <c r="D123" s="42" t="s">
        <v>171</v>
      </c>
      <c r="E123" s="147"/>
      <c r="F123" s="148"/>
      <c r="G123" s="149"/>
      <c r="H123" s="147">
        <v>28.96</v>
      </c>
      <c r="I123" s="148">
        <v>20.27</v>
      </c>
      <c r="J123" s="149">
        <v>37.65</v>
      </c>
      <c r="K123" s="147"/>
      <c r="L123" s="148"/>
      <c r="M123" s="149"/>
      <c r="N123" s="98"/>
      <c r="O123" s="150">
        <f t="shared" si="22"/>
        <v>28.96</v>
      </c>
      <c r="P123" s="151">
        <f t="shared" si="23"/>
        <v>20.27</v>
      </c>
      <c r="Q123" s="151">
        <f t="shared" si="24"/>
        <v>37.65</v>
      </c>
    </row>
    <row r="124" spans="1:17" ht="42.75" customHeight="1" x14ac:dyDescent="0.25">
      <c r="A124" s="6"/>
      <c r="B124" s="7"/>
      <c r="C124" s="53" t="s">
        <v>146</v>
      </c>
      <c r="D124" s="73" t="s">
        <v>50</v>
      </c>
      <c r="E124" s="147"/>
      <c r="F124" s="148"/>
      <c r="G124" s="149"/>
      <c r="H124" s="147">
        <v>289.62</v>
      </c>
      <c r="I124" s="148">
        <v>289.62</v>
      </c>
      <c r="J124" s="149">
        <v>289.62</v>
      </c>
      <c r="K124" s="147"/>
      <c r="L124" s="148"/>
      <c r="M124" s="149"/>
      <c r="N124" s="98"/>
      <c r="O124" s="150">
        <f t="shared" si="22"/>
        <v>289.62</v>
      </c>
      <c r="P124" s="151">
        <f t="shared" si="23"/>
        <v>289.62</v>
      </c>
      <c r="Q124" s="151">
        <f t="shared" si="24"/>
        <v>289.62</v>
      </c>
    </row>
    <row r="125" spans="1:17" s="15" customFormat="1" ht="38.25" customHeight="1" x14ac:dyDescent="0.25">
      <c r="A125" s="27"/>
      <c r="B125" s="14"/>
      <c r="C125" s="53" t="s">
        <v>147</v>
      </c>
      <c r="D125" s="74" t="s">
        <v>182</v>
      </c>
      <c r="E125" s="147"/>
      <c r="F125" s="148"/>
      <c r="G125" s="149"/>
      <c r="H125" s="147"/>
      <c r="I125" s="148"/>
      <c r="J125" s="149">
        <v>43.44</v>
      </c>
      <c r="K125" s="147"/>
      <c r="L125" s="148"/>
      <c r="M125" s="149"/>
      <c r="N125" s="98"/>
      <c r="O125" s="150">
        <f t="shared" si="22"/>
        <v>0</v>
      </c>
      <c r="P125" s="151">
        <f t="shared" si="23"/>
        <v>0</v>
      </c>
      <c r="Q125" s="151">
        <f t="shared" si="24"/>
        <v>43.44</v>
      </c>
    </row>
    <row r="126" spans="1:17" s="15" customFormat="1" ht="41.25" customHeight="1" x14ac:dyDescent="0.25">
      <c r="A126" s="27"/>
      <c r="B126" s="14"/>
      <c r="C126" s="53" t="s">
        <v>148</v>
      </c>
      <c r="D126" s="74" t="s">
        <v>183</v>
      </c>
      <c r="E126" s="147"/>
      <c r="F126" s="148"/>
      <c r="G126" s="149"/>
      <c r="H126" s="147">
        <v>28.96</v>
      </c>
      <c r="I126" s="148"/>
      <c r="J126" s="149"/>
      <c r="K126" s="147"/>
      <c r="L126" s="148"/>
      <c r="M126" s="149"/>
      <c r="N126" s="98"/>
      <c r="O126" s="150">
        <f t="shared" si="22"/>
        <v>28.96</v>
      </c>
      <c r="P126" s="151">
        <f t="shared" si="23"/>
        <v>0</v>
      </c>
      <c r="Q126" s="151">
        <f t="shared" si="24"/>
        <v>0</v>
      </c>
    </row>
    <row r="127" spans="1:17" s="15" customFormat="1" ht="42.75" customHeight="1" x14ac:dyDescent="0.25">
      <c r="A127" s="27"/>
      <c r="B127" s="14"/>
      <c r="C127" s="53" t="s">
        <v>149</v>
      </c>
      <c r="D127" s="73" t="s">
        <v>42</v>
      </c>
      <c r="E127" s="147"/>
      <c r="F127" s="148"/>
      <c r="G127" s="149"/>
      <c r="H127" s="147">
        <v>130.33000000000001</v>
      </c>
      <c r="I127" s="148">
        <v>130.33000000000001</v>
      </c>
      <c r="J127" s="149">
        <v>130.33000000000001</v>
      </c>
      <c r="K127" s="147"/>
      <c r="L127" s="148"/>
      <c r="M127" s="149"/>
      <c r="N127" s="98"/>
      <c r="O127" s="150">
        <f t="shared" si="22"/>
        <v>130.33000000000001</v>
      </c>
      <c r="P127" s="151">
        <f t="shared" si="23"/>
        <v>130.33000000000001</v>
      </c>
      <c r="Q127" s="151">
        <f t="shared" si="24"/>
        <v>130.33000000000001</v>
      </c>
    </row>
    <row r="128" spans="1:17" s="15" customFormat="1" ht="33" customHeight="1" x14ac:dyDescent="0.25">
      <c r="A128" s="27"/>
      <c r="B128" s="14"/>
      <c r="C128" s="53" t="s">
        <v>150</v>
      </c>
      <c r="D128" s="42" t="s">
        <v>166</v>
      </c>
      <c r="E128" s="147">
        <v>28.96</v>
      </c>
      <c r="F128" s="148">
        <v>28.96</v>
      </c>
      <c r="G128" s="149">
        <v>28.96</v>
      </c>
      <c r="H128" s="147"/>
      <c r="I128" s="148"/>
      <c r="J128" s="149"/>
      <c r="K128" s="147"/>
      <c r="L128" s="148"/>
      <c r="M128" s="149"/>
      <c r="N128" s="98"/>
      <c r="O128" s="150">
        <f>E128+H128+K128</f>
        <v>28.96</v>
      </c>
      <c r="P128" s="151">
        <f>F128+I128+L128</f>
        <v>28.96</v>
      </c>
      <c r="Q128" s="151">
        <f>G128+J128+M128</f>
        <v>28.96</v>
      </c>
    </row>
    <row r="129" spans="1:17" s="15" customFormat="1" ht="41.25" customHeight="1" x14ac:dyDescent="0.25">
      <c r="A129" s="27"/>
      <c r="B129" s="14"/>
      <c r="C129" s="53" t="s">
        <v>151</v>
      </c>
      <c r="D129" s="73" t="s">
        <v>43</v>
      </c>
      <c r="E129" s="147"/>
      <c r="F129" s="148"/>
      <c r="G129" s="149"/>
      <c r="H129" s="147">
        <v>231.7</v>
      </c>
      <c r="I129" s="148">
        <v>231.7</v>
      </c>
      <c r="J129" s="149">
        <v>231.7</v>
      </c>
      <c r="K129" s="147"/>
      <c r="L129" s="148"/>
      <c r="M129" s="149"/>
      <c r="N129" s="98"/>
      <c r="O129" s="150">
        <f t="shared" si="22"/>
        <v>231.7</v>
      </c>
      <c r="P129" s="151">
        <f t="shared" si="23"/>
        <v>231.7</v>
      </c>
      <c r="Q129" s="151">
        <f t="shared" si="24"/>
        <v>231.7</v>
      </c>
    </row>
    <row r="130" spans="1:17" s="15" customFormat="1" ht="30" customHeight="1" x14ac:dyDescent="0.25">
      <c r="A130" s="27"/>
      <c r="B130" s="14"/>
      <c r="C130" s="53" t="s">
        <v>152</v>
      </c>
      <c r="D130" s="73" t="s">
        <v>47</v>
      </c>
      <c r="E130" s="147">
        <v>57.92</v>
      </c>
      <c r="F130" s="148">
        <v>57.92</v>
      </c>
      <c r="G130" s="149">
        <v>57.92</v>
      </c>
      <c r="H130" s="147">
        <v>57.92</v>
      </c>
      <c r="I130" s="148">
        <v>57.92</v>
      </c>
      <c r="J130" s="149">
        <v>57.92</v>
      </c>
      <c r="K130" s="147"/>
      <c r="L130" s="148"/>
      <c r="M130" s="149"/>
      <c r="N130" s="98"/>
      <c r="O130" s="150">
        <f t="shared" si="22"/>
        <v>115.84</v>
      </c>
      <c r="P130" s="151">
        <f t="shared" si="23"/>
        <v>115.84</v>
      </c>
      <c r="Q130" s="151">
        <f t="shared" si="24"/>
        <v>115.84</v>
      </c>
    </row>
    <row r="131" spans="1:17" s="15" customFormat="1" ht="30" customHeight="1" x14ac:dyDescent="0.25">
      <c r="A131" s="27"/>
      <c r="B131" s="14"/>
      <c r="C131" s="53" t="s">
        <v>153</v>
      </c>
      <c r="D131" s="73" t="s">
        <v>199</v>
      </c>
      <c r="E131" s="147">
        <v>86.89</v>
      </c>
      <c r="F131" s="148">
        <v>14.48</v>
      </c>
      <c r="G131" s="149"/>
      <c r="H131" s="147"/>
      <c r="I131" s="148"/>
      <c r="J131" s="149"/>
      <c r="K131" s="147"/>
      <c r="L131" s="148"/>
      <c r="M131" s="149"/>
      <c r="N131" s="98"/>
      <c r="O131" s="150">
        <f t="shared" ref="O131:O137" si="25">E131+H131+K131</f>
        <v>86.89</v>
      </c>
      <c r="P131" s="151">
        <f t="shared" ref="P131:P137" si="26">F131+I131+L131</f>
        <v>14.48</v>
      </c>
      <c r="Q131" s="151">
        <f t="shared" ref="Q131:Q137" si="27">G131+J131+M131</f>
        <v>0</v>
      </c>
    </row>
    <row r="132" spans="1:17" s="15" customFormat="1" ht="30" customHeight="1" x14ac:dyDescent="0.25">
      <c r="A132" s="27"/>
      <c r="B132" s="14"/>
      <c r="C132" s="53" t="s">
        <v>167</v>
      </c>
      <c r="D132" s="73" t="s">
        <v>201</v>
      </c>
      <c r="E132" s="147"/>
      <c r="F132" s="148"/>
      <c r="G132" s="149"/>
      <c r="H132" s="147">
        <v>28.96</v>
      </c>
      <c r="I132" s="148">
        <v>28.96</v>
      </c>
      <c r="J132" s="149">
        <v>28.96</v>
      </c>
      <c r="K132" s="147"/>
      <c r="L132" s="148"/>
      <c r="M132" s="149"/>
      <c r="N132" s="98"/>
      <c r="O132" s="150">
        <f t="shared" si="25"/>
        <v>28.96</v>
      </c>
      <c r="P132" s="151">
        <f t="shared" si="26"/>
        <v>28.96</v>
      </c>
      <c r="Q132" s="151">
        <f t="shared" si="27"/>
        <v>28.96</v>
      </c>
    </row>
    <row r="133" spans="1:17" s="15" customFormat="1" ht="30" customHeight="1" x14ac:dyDescent="0.25">
      <c r="A133" s="27"/>
      <c r="B133" s="14"/>
      <c r="C133" s="53" t="s">
        <v>186</v>
      </c>
      <c r="D133" s="73" t="s">
        <v>202</v>
      </c>
      <c r="E133" s="147"/>
      <c r="F133" s="148"/>
      <c r="G133" s="149"/>
      <c r="H133" s="147">
        <v>52.13</v>
      </c>
      <c r="I133" s="148"/>
      <c r="J133" s="149"/>
      <c r="K133" s="147"/>
      <c r="L133" s="148"/>
      <c r="M133" s="149"/>
      <c r="N133" s="98"/>
      <c r="O133" s="150">
        <f t="shared" si="25"/>
        <v>52.13</v>
      </c>
      <c r="P133" s="151">
        <f t="shared" si="26"/>
        <v>0</v>
      </c>
      <c r="Q133" s="151">
        <f t="shared" si="27"/>
        <v>0</v>
      </c>
    </row>
    <row r="134" spans="1:17" s="15" customFormat="1" ht="30" customHeight="1" x14ac:dyDescent="0.25">
      <c r="A134" s="27"/>
      <c r="B134" s="14"/>
      <c r="C134" s="53" t="s">
        <v>187</v>
      </c>
      <c r="D134" s="73" t="s">
        <v>203</v>
      </c>
      <c r="E134" s="147"/>
      <c r="F134" s="148"/>
      <c r="G134" s="149"/>
      <c r="H134" s="147"/>
      <c r="I134" s="148">
        <v>101.37</v>
      </c>
      <c r="J134" s="149"/>
      <c r="K134" s="147"/>
      <c r="L134" s="148"/>
      <c r="M134" s="149"/>
      <c r="N134" s="98"/>
      <c r="O134" s="150">
        <f t="shared" si="25"/>
        <v>0</v>
      </c>
      <c r="P134" s="151">
        <f t="shared" si="26"/>
        <v>101.37</v>
      </c>
      <c r="Q134" s="151">
        <f t="shared" si="27"/>
        <v>0</v>
      </c>
    </row>
    <row r="135" spans="1:17" s="15" customFormat="1" ht="30" customHeight="1" x14ac:dyDescent="0.25">
      <c r="A135" s="27"/>
      <c r="B135" s="14"/>
      <c r="C135" s="53" t="s">
        <v>188</v>
      </c>
      <c r="D135" s="73" t="s">
        <v>204</v>
      </c>
      <c r="E135" s="147"/>
      <c r="F135" s="148"/>
      <c r="G135" s="149"/>
      <c r="H135" s="147"/>
      <c r="I135" s="148">
        <v>14.48</v>
      </c>
      <c r="J135" s="149">
        <v>14.48</v>
      </c>
      <c r="K135" s="147"/>
      <c r="L135" s="148"/>
      <c r="M135" s="149"/>
      <c r="N135" s="98"/>
      <c r="O135" s="150">
        <f t="shared" si="25"/>
        <v>0</v>
      </c>
      <c r="P135" s="151">
        <f t="shared" si="26"/>
        <v>14.48</v>
      </c>
      <c r="Q135" s="151">
        <f t="shared" si="27"/>
        <v>14.48</v>
      </c>
    </row>
    <row r="136" spans="1:17" s="15" customFormat="1" ht="30" customHeight="1" x14ac:dyDescent="0.25">
      <c r="A136" s="27"/>
      <c r="B136" s="14"/>
      <c r="C136" s="53" t="s">
        <v>189</v>
      </c>
      <c r="D136" s="73" t="s">
        <v>200</v>
      </c>
      <c r="E136" s="147"/>
      <c r="F136" s="148"/>
      <c r="G136" s="149">
        <v>57.92</v>
      </c>
      <c r="H136" s="147"/>
      <c r="I136" s="148"/>
      <c r="J136" s="149"/>
      <c r="K136" s="147"/>
      <c r="L136" s="148"/>
      <c r="M136" s="149"/>
      <c r="N136" s="98"/>
      <c r="O136" s="150">
        <f t="shared" si="25"/>
        <v>0</v>
      </c>
      <c r="P136" s="151">
        <f t="shared" si="26"/>
        <v>0</v>
      </c>
      <c r="Q136" s="151">
        <f t="shared" si="27"/>
        <v>57.92</v>
      </c>
    </row>
    <row r="137" spans="1:17" s="15" customFormat="1" ht="30" customHeight="1" x14ac:dyDescent="0.25">
      <c r="A137" s="27"/>
      <c r="B137" s="14"/>
      <c r="C137" s="53" t="s">
        <v>193</v>
      </c>
      <c r="D137" s="73" t="s">
        <v>205</v>
      </c>
      <c r="E137" s="147"/>
      <c r="F137" s="148"/>
      <c r="G137" s="149"/>
      <c r="H137" s="147"/>
      <c r="I137" s="148"/>
      <c r="J137" s="149">
        <v>8.69</v>
      </c>
      <c r="K137" s="147"/>
      <c r="L137" s="148"/>
      <c r="M137" s="149"/>
      <c r="N137" s="98"/>
      <c r="O137" s="150">
        <f t="shared" si="25"/>
        <v>0</v>
      </c>
      <c r="P137" s="151">
        <f t="shared" si="26"/>
        <v>0</v>
      </c>
      <c r="Q137" s="151">
        <f t="shared" si="27"/>
        <v>8.69</v>
      </c>
    </row>
    <row r="138" spans="1:17" s="15" customFormat="1" ht="27" customHeight="1" x14ac:dyDescent="0.25">
      <c r="A138" s="27"/>
      <c r="B138" s="14"/>
      <c r="C138" s="53" t="s">
        <v>194</v>
      </c>
      <c r="D138" s="73" t="s">
        <v>51</v>
      </c>
      <c r="E138" s="147">
        <v>14.48</v>
      </c>
      <c r="F138" s="148">
        <v>20.27</v>
      </c>
      <c r="G138" s="149">
        <v>14.48</v>
      </c>
      <c r="H138" s="147"/>
      <c r="I138" s="148"/>
      <c r="J138" s="149"/>
      <c r="K138" s="147"/>
      <c r="L138" s="148"/>
      <c r="M138" s="149"/>
      <c r="N138" s="98"/>
      <c r="O138" s="150">
        <f t="shared" si="22"/>
        <v>14.48</v>
      </c>
      <c r="P138" s="151">
        <f t="shared" si="23"/>
        <v>20.27</v>
      </c>
      <c r="Q138" s="151">
        <f t="shared" si="24"/>
        <v>14.48</v>
      </c>
    </row>
    <row r="139" spans="1:17" s="15" customFormat="1" ht="39" customHeight="1" x14ac:dyDescent="0.25">
      <c r="A139" s="27"/>
      <c r="B139" s="14"/>
      <c r="C139" s="53" t="s">
        <v>195</v>
      </c>
      <c r="D139" s="73" t="s">
        <v>46</v>
      </c>
      <c r="E139" s="147">
        <v>14.48</v>
      </c>
      <c r="F139" s="148">
        <v>14.48</v>
      </c>
      <c r="G139" s="149">
        <v>14.48</v>
      </c>
      <c r="H139" s="147"/>
      <c r="I139" s="148"/>
      <c r="J139" s="149"/>
      <c r="K139" s="147"/>
      <c r="L139" s="148"/>
      <c r="M139" s="149"/>
      <c r="N139" s="98"/>
      <c r="O139" s="150">
        <f>E139+H139+K139</f>
        <v>14.48</v>
      </c>
      <c r="P139" s="151">
        <f>F139+I139+L139</f>
        <v>14.48</v>
      </c>
      <c r="Q139" s="151">
        <f>G139+J139+M139</f>
        <v>14.48</v>
      </c>
    </row>
    <row r="140" spans="1:17" s="15" customFormat="1" ht="39.75" customHeight="1" x14ac:dyDescent="0.25">
      <c r="A140" s="27"/>
      <c r="B140" s="14"/>
      <c r="C140" s="53" t="s">
        <v>196</v>
      </c>
      <c r="D140" s="42" t="s">
        <v>53</v>
      </c>
      <c r="E140" s="147"/>
      <c r="F140" s="148"/>
      <c r="G140" s="149"/>
      <c r="H140" s="147">
        <v>72.41</v>
      </c>
      <c r="I140" s="148"/>
      <c r="J140" s="149"/>
      <c r="K140" s="147"/>
      <c r="L140" s="148"/>
      <c r="M140" s="149"/>
      <c r="N140" s="98"/>
      <c r="O140" s="150">
        <f t="shared" si="22"/>
        <v>72.41</v>
      </c>
      <c r="P140" s="151">
        <f t="shared" si="23"/>
        <v>0</v>
      </c>
      <c r="Q140" s="151">
        <f t="shared" si="24"/>
        <v>0</v>
      </c>
    </row>
    <row r="141" spans="1:17" s="15" customFormat="1" ht="24.75" customHeight="1" x14ac:dyDescent="0.25">
      <c r="A141" s="27"/>
      <c r="B141" s="14"/>
      <c r="C141" s="53" t="s">
        <v>197</v>
      </c>
      <c r="D141" s="73" t="s">
        <v>44</v>
      </c>
      <c r="E141" s="147">
        <v>26.07</v>
      </c>
      <c r="F141" s="148">
        <v>5.79</v>
      </c>
      <c r="G141" s="149">
        <v>5.79</v>
      </c>
      <c r="H141" s="147"/>
      <c r="I141" s="148"/>
      <c r="J141" s="149"/>
      <c r="K141" s="147"/>
      <c r="L141" s="148"/>
      <c r="M141" s="149"/>
      <c r="N141" s="98"/>
      <c r="O141" s="150">
        <f t="shared" si="22"/>
        <v>26.07</v>
      </c>
      <c r="P141" s="151">
        <f t="shared" si="23"/>
        <v>5.79</v>
      </c>
      <c r="Q141" s="151">
        <f t="shared" si="24"/>
        <v>5.79</v>
      </c>
    </row>
    <row r="142" spans="1:17" s="15" customFormat="1" ht="24.75" customHeight="1" x14ac:dyDescent="0.25">
      <c r="A142" s="27"/>
      <c r="B142" s="14"/>
      <c r="C142" s="53" t="s">
        <v>198</v>
      </c>
      <c r="D142" s="82" t="s">
        <v>52</v>
      </c>
      <c r="E142" s="147">
        <v>28.96</v>
      </c>
      <c r="F142" s="148">
        <v>28.96</v>
      </c>
      <c r="G142" s="149">
        <v>28.96</v>
      </c>
      <c r="H142" s="147"/>
      <c r="I142" s="148"/>
      <c r="J142" s="149"/>
      <c r="K142" s="147"/>
      <c r="L142" s="148"/>
      <c r="M142" s="149"/>
      <c r="N142" s="98"/>
      <c r="O142" s="150">
        <f>E142+H142+K142</f>
        <v>28.96</v>
      </c>
      <c r="P142" s="151">
        <f>F142+I142+L142</f>
        <v>28.96</v>
      </c>
      <c r="Q142" s="151">
        <f>G142+J142+M142</f>
        <v>28.96</v>
      </c>
    </row>
    <row r="143" spans="1:17" ht="24.75" customHeight="1" thickBot="1" x14ac:dyDescent="0.3">
      <c r="A143" s="6"/>
      <c r="B143" s="7" t="s">
        <v>9</v>
      </c>
      <c r="C143" s="54" t="s">
        <v>28</v>
      </c>
      <c r="D143" s="83" t="s">
        <v>29</v>
      </c>
      <c r="E143" s="156">
        <v>10.72</v>
      </c>
      <c r="F143" s="157">
        <v>64.3</v>
      </c>
      <c r="G143" s="158">
        <v>64.010000000000005</v>
      </c>
      <c r="H143" s="156"/>
      <c r="I143" s="157"/>
      <c r="J143" s="158"/>
      <c r="K143" s="156"/>
      <c r="L143" s="157"/>
      <c r="M143" s="158"/>
      <c r="N143" s="98"/>
      <c r="O143" s="159">
        <f t="shared" si="22"/>
        <v>10.72</v>
      </c>
      <c r="P143" s="160">
        <f t="shared" si="23"/>
        <v>64.3</v>
      </c>
      <c r="Q143" s="160">
        <f t="shared" si="24"/>
        <v>64.010000000000005</v>
      </c>
    </row>
    <row r="144" spans="1:17" ht="18" customHeight="1" x14ac:dyDescent="0.25">
      <c r="A144" s="28"/>
      <c r="B144" s="28"/>
      <c r="C144" s="28"/>
      <c r="D144" s="31"/>
      <c r="E144" s="32"/>
      <c r="F144" s="32"/>
      <c r="G144" s="32"/>
      <c r="H144" s="32"/>
      <c r="I144" s="32"/>
      <c r="J144" s="32"/>
      <c r="K144" s="32"/>
      <c r="L144" s="32"/>
      <c r="M144" s="32"/>
      <c r="O144" s="29"/>
      <c r="P144" s="30"/>
      <c r="Q144" s="30"/>
    </row>
    <row r="145" spans="1:17" ht="18" customHeight="1" x14ac:dyDescent="0.25">
      <c r="A145" s="28"/>
      <c r="B145" s="28"/>
      <c r="C145" s="28"/>
      <c r="D145" s="31"/>
      <c r="E145" s="32"/>
      <c r="F145" s="32"/>
      <c r="G145" s="32"/>
      <c r="H145" s="32"/>
      <c r="I145" s="32"/>
      <c r="J145" s="32"/>
      <c r="K145" s="32"/>
      <c r="L145" s="32"/>
      <c r="M145" s="32"/>
      <c r="O145" s="29"/>
      <c r="P145" s="30"/>
      <c r="Q145" s="30"/>
    </row>
    <row r="146" spans="1:17" ht="18" customHeight="1" thickBot="1" x14ac:dyDescent="0.3">
      <c r="A146" s="28"/>
      <c r="B146" s="28"/>
      <c r="C146" s="28"/>
      <c r="D146" s="31"/>
      <c r="E146" s="32"/>
      <c r="F146" s="32"/>
      <c r="G146" s="32"/>
      <c r="H146" s="32"/>
      <c r="I146" s="32"/>
      <c r="J146" s="32"/>
      <c r="K146" s="32"/>
      <c r="L146" s="32"/>
      <c r="M146" s="32"/>
      <c r="O146" s="29"/>
      <c r="P146" s="30"/>
      <c r="Q146" s="30"/>
    </row>
    <row r="147" spans="1:17" ht="12.75" customHeight="1" thickBot="1" x14ac:dyDescent="0.3">
      <c r="E147" s="16"/>
      <c r="F147" s="16"/>
      <c r="G147" s="16"/>
      <c r="H147" s="16"/>
      <c r="I147" s="16"/>
      <c r="J147" s="16"/>
      <c r="K147" s="16"/>
      <c r="L147" s="16"/>
      <c r="M147" s="16"/>
      <c r="O147" s="174" t="s">
        <v>30</v>
      </c>
      <c r="P147" s="175"/>
      <c r="Q147" s="175"/>
    </row>
    <row r="148" spans="1:17" s="17" customFormat="1" ht="12.75" customHeight="1" thickBot="1" x14ac:dyDescent="0.3">
      <c r="C148" s="2"/>
      <c r="D148" s="2" t="s">
        <v>31</v>
      </c>
      <c r="E148" s="16"/>
      <c r="F148" s="16"/>
      <c r="G148" s="16"/>
      <c r="H148" s="16"/>
      <c r="I148" s="2"/>
      <c r="J148" s="2"/>
      <c r="K148" s="16"/>
      <c r="L148" s="16"/>
      <c r="M148" s="16"/>
      <c r="N148" s="2"/>
      <c r="O148" s="18">
        <f>O20/O11*100</f>
        <v>99.833883148459478</v>
      </c>
      <c r="P148" s="19">
        <f>P20/P11*100</f>
        <v>99.429329553095954</v>
      </c>
      <c r="Q148" s="20">
        <f>Q20/Q11*100</f>
        <v>99.189822436183704</v>
      </c>
    </row>
    <row r="149" spans="1:17" ht="15.75" x14ac:dyDescent="0.25">
      <c r="D149" s="2" t="s">
        <v>54</v>
      </c>
      <c r="E149" s="16"/>
      <c r="F149" s="16"/>
      <c r="G149" s="16"/>
      <c r="H149" s="16"/>
      <c r="I149" s="2" t="s">
        <v>32</v>
      </c>
      <c r="J149" s="16"/>
      <c r="K149" s="16"/>
      <c r="L149" s="16"/>
      <c r="M149" s="16"/>
    </row>
    <row r="150" spans="1:17" ht="12.75" customHeight="1" x14ac:dyDescent="0.25">
      <c r="E150" s="16"/>
      <c r="F150" s="16"/>
      <c r="G150" s="16"/>
      <c r="H150" s="16"/>
      <c r="I150" s="16"/>
      <c r="J150" s="16"/>
      <c r="K150" s="16"/>
      <c r="L150" s="16"/>
      <c r="M150" s="16"/>
    </row>
    <row r="151" spans="1:17" ht="12.75" customHeight="1" x14ac:dyDescent="0.25">
      <c r="E151" s="55"/>
      <c r="F151" s="16"/>
      <c r="G151" s="16"/>
      <c r="H151" s="16"/>
      <c r="I151" s="16"/>
      <c r="J151" s="16"/>
      <c r="K151" s="16"/>
      <c r="L151" s="16"/>
      <c r="M151" s="16"/>
    </row>
    <row r="152" spans="1:17" ht="12.75" customHeight="1" x14ac:dyDescent="0.25">
      <c r="E152" s="16"/>
      <c r="F152" s="16"/>
      <c r="G152" s="16"/>
      <c r="H152" s="16"/>
      <c r="I152" s="16"/>
      <c r="J152" s="16"/>
      <c r="K152" s="16"/>
      <c r="L152" s="16"/>
      <c r="M152" s="16"/>
    </row>
    <row r="153" spans="1:17" ht="12.75" customHeight="1" x14ac:dyDescent="0.25">
      <c r="E153" s="16"/>
      <c r="F153" s="16"/>
      <c r="G153" s="16"/>
      <c r="H153" s="16"/>
      <c r="I153" s="16"/>
      <c r="J153" s="16"/>
      <c r="K153" s="16"/>
      <c r="L153" s="16"/>
      <c r="M153" s="16"/>
    </row>
    <row r="154" spans="1:17" ht="12.75" customHeight="1" x14ac:dyDescent="0.25">
      <c r="E154" s="16"/>
      <c r="F154" s="16"/>
      <c r="G154" s="16"/>
      <c r="H154" s="16"/>
      <c r="I154" s="16"/>
      <c r="J154" s="16"/>
      <c r="K154" s="16"/>
      <c r="L154" s="16"/>
      <c r="M154" s="16"/>
    </row>
    <row r="155" spans="1:17" ht="12.75" customHeight="1" x14ac:dyDescent="0.25">
      <c r="E155" s="16"/>
      <c r="F155" s="16"/>
      <c r="G155" s="16"/>
      <c r="H155" s="16"/>
      <c r="I155" s="16"/>
      <c r="J155" s="16"/>
      <c r="K155" s="16"/>
      <c r="L155" s="16"/>
      <c r="M155" s="16"/>
    </row>
    <row r="156" spans="1:17" ht="12.75" customHeight="1" x14ac:dyDescent="0.25">
      <c r="E156" s="16"/>
      <c r="F156" s="16"/>
      <c r="G156" s="16"/>
      <c r="H156" s="16"/>
      <c r="I156" s="16"/>
      <c r="J156" s="16"/>
      <c r="K156" s="16"/>
      <c r="L156" s="16"/>
      <c r="M156" s="16"/>
    </row>
    <row r="157" spans="1:17" ht="12.75" customHeight="1" x14ac:dyDescent="0.25">
      <c r="E157" s="16"/>
      <c r="F157" s="16"/>
      <c r="G157" s="16"/>
      <c r="H157" s="16"/>
      <c r="I157" s="16"/>
      <c r="J157" s="16"/>
      <c r="K157" s="16"/>
      <c r="L157" s="16"/>
      <c r="M157" s="16"/>
    </row>
    <row r="158" spans="1:17" ht="12.75" customHeight="1" x14ac:dyDescent="0.25">
      <c r="E158" s="16"/>
      <c r="F158" s="16"/>
      <c r="G158" s="16"/>
      <c r="H158" s="16"/>
      <c r="I158" s="16"/>
      <c r="J158" s="16"/>
      <c r="K158" s="16"/>
      <c r="L158" s="16"/>
      <c r="M158" s="16"/>
    </row>
    <row r="159" spans="1:17" ht="12.75" customHeight="1" x14ac:dyDescent="0.25">
      <c r="E159" s="16"/>
      <c r="F159" s="16"/>
      <c r="G159" s="16"/>
      <c r="H159" s="16"/>
      <c r="I159" s="16"/>
      <c r="J159" s="16"/>
      <c r="K159" s="16"/>
      <c r="L159" s="16"/>
      <c r="M159" s="16"/>
    </row>
    <row r="160" spans="1:17" ht="12.75" customHeight="1" x14ac:dyDescent="0.25">
      <c r="E160" s="16"/>
      <c r="F160" s="16"/>
      <c r="G160" s="16"/>
      <c r="H160" s="16"/>
      <c r="I160" s="16"/>
      <c r="J160" s="16"/>
      <c r="K160" s="16"/>
      <c r="L160" s="16"/>
      <c r="M160" s="16"/>
    </row>
    <row r="161" spans="5:13" ht="12.75" customHeight="1" x14ac:dyDescent="0.25">
      <c r="E161" s="16"/>
      <c r="F161" s="16"/>
      <c r="G161" s="16"/>
      <c r="H161" s="16"/>
      <c r="I161" s="16"/>
      <c r="J161" s="16"/>
      <c r="K161" s="16"/>
      <c r="L161" s="16"/>
      <c r="M161" s="16"/>
    </row>
    <row r="162" spans="5:13" ht="12.75" customHeight="1" x14ac:dyDescent="0.25">
      <c r="E162" s="16"/>
      <c r="F162" s="16"/>
      <c r="G162" s="16"/>
      <c r="H162" s="16"/>
      <c r="I162" s="16"/>
      <c r="J162" s="16"/>
      <c r="K162" s="16"/>
      <c r="L162" s="16"/>
      <c r="M162" s="16"/>
    </row>
    <row r="163" spans="5:13" ht="12.75" customHeight="1" x14ac:dyDescent="0.25">
      <c r="E163" s="16"/>
      <c r="F163" s="16"/>
      <c r="G163" s="16"/>
      <c r="H163" s="16"/>
      <c r="I163" s="16"/>
      <c r="J163" s="16"/>
      <c r="K163" s="16"/>
      <c r="L163" s="16"/>
      <c r="M163" s="16"/>
    </row>
    <row r="164" spans="5:13" ht="12.75" customHeight="1" x14ac:dyDescent="0.25">
      <c r="E164" s="16"/>
      <c r="F164" s="16"/>
      <c r="G164" s="16"/>
      <c r="H164" s="16"/>
      <c r="I164" s="16"/>
      <c r="J164" s="16"/>
      <c r="K164" s="16"/>
      <c r="L164" s="16"/>
      <c r="M164" s="16"/>
    </row>
    <row r="165" spans="5:13" ht="12.75" customHeight="1" x14ac:dyDescent="0.25">
      <c r="E165" s="16"/>
      <c r="F165" s="16"/>
      <c r="G165" s="16"/>
      <c r="H165" s="16"/>
      <c r="I165" s="16"/>
      <c r="J165" s="16"/>
      <c r="K165" s="16"/>
      <c r="L165" s="16"/>
      <c r="M165" s="16"/>
    </row>
    <row r="166" spans="5:13" ht="12.75" customHeight="1" x14ac:dyDescent="0.25">
      <c r="E166" s="16"/>
      <c r="F166" s="16"/>
      <c r="G166" s="16"/>
      <c r="H166" s="16"/>
      <c r="I166" s="16"/>
      <c r="J166" s="16"/>
      <c r="K166" s="16"/>
      <c r="L166" s="16"/>
      <c r="M166" s="16"/>
    </row>
    <row r="167" spans="5:13" ht="12.75" customHeight="1" x14ac:dyDescent="0.25">
      <c r="E167" s="16"/>
      <c r="F167" s="16"/>
      <c r="G167" s="16"/>
      <c r="H167" s="16"/>
      <c r="I167" s="16"/>
      <c r="J167" s="16"/>
      <c r="K167" s="16"/>
      <c r="L167" s="16"/>
      <c r="M167" s="16"/>
    </row>
    <row r="168" spans="5:13" ht="12.75" customHeight="1" x14ac:dyDescent="0.25">
      <c r="E168" s="16"/>
      <c r="F168" s="16"/>
      <c r="G168" s="16"/>
      <c r="H168" s="16"/>
      <c r="I168" s="16"/>
      <c r="J168" s="16"/>
      <c r="K168" s="16"/>
      <c r="L168" s="16"/>
      <c r="M168" s="16"/>
    </row>
    <row r="169" spans="5:13" ht="12.75" customHeight="1" x14ac:dyDescent="0.25">
      <c r="E169" s="16"/>
      <c r="F169" s="16"/>
      <c r="G169" s="16"/>
      <c r="H169" s="16"/>
      <c r="I169" s="16"/>
      <c r="J169" s="16"/>
      <c r="K169" s="16"/>
      <c r="L169" s="16"/>
      <c r="M169" s="16"/>
    </row>
    <row r="170" spans="5:13" ht="12.75" customHeight="1" x14ac:dyDescent="0.25">
      <c r="E170" s="16"/>
      <c r="F170" s="16"/>
      <c r="G170" s="16"/>
      <c r="H170" s="16"/>
      <c r="I170" s="16"/>
      <c r="J170" s="16"/>
      <c r="K170" s="16"/>
      <c r="L170" s="16"/>
      <c r="M170" s="16"/>
    </row>
    <row r="171" spans="5:13" ht="12.75" customHeight="1" x14ac:dyDescent="0.25">
      <c r="E171" s="16"/>
      <c r="F171" s="16"/>
      <c r="G171" s="16"/>
      <c r="H171" s="16"/>
      <c r="I171" s="16"/>
      <c r="J171" s="16"/>
      <c r="K171" s="16"/>
      <c r="L171" s="16"/>
      <c r="M171" s="16"/>
    </row>
    <row r="172" spans="5:13" ht="12.75" customHeight="1" x14ac:dyDescent="0.25">
      <c r="E172" s="16"/>
      <c r="F172" s="16"/>
      <c r="G172" s="16"/>
      <c r="H172" s="16"/>
      <c r="I172" s="16"/>
      <c r="J172" s="16"/>
      <c r="K172" s="16"/>
      <c r="L172" s="16"/>
      <c r="M172" s="16"/>
    </row>
    <row r="173" spans="5:13" ht="12.75" customHeight="1" x14ac:dyDescent="0.25">
      <c r="E173" s="16"/>
      <c r="F173" s="16"/>
      <c r="G173" s="16"/>
      <c r="H173" s="16"/>
      <c r="I173" s="16"/>
      <c r="J173" s="16"/>
      <c r="K173" s="16"/>
      <c r="L173" s="16"/>
      <c r="M173" s="16"/>
    </row>
    <row r="174" spans="5:13" ht="12.75" customHeight="1" x14ac:dyDescent="0.25">
      <c r="E174" s="16"/>
      <c r="F174" s="16"/>
      <c r="G174" s="16"/>
      <c r="H174" s="16"/>
      <c r="I174" s="16"/>
      <c r="J174" s="16"/>
      <c r="K174" s="16"/>
      <c r="L174" s="16"/>
      <c r="M174" s="16"/>
    </row>
    <row r="175" spans="5:13" ht="12.75" customHeight="1" x14ac:dyDescent="0.25">
      <c r="E175" s="16"/>
      <c r="F175" s="16"/>
      <c r="G175" s="16"/>
      <c r="H175" s="16"/>
      <c r="I175" s="16"/>
      <c r="J175" s="16"/>
      <c r="K175" s="16"/>
      <c r="L175" s="16"/>
      <c r="M175" s="16"/>
    </row>
    <row r="176" spans="5:13" ht="12.75" customHeight="1" x14ac:dyDescent="0.25">
      <c r="E176" s="16"/>
      <c r="F176" s="16"/>
      <c r="G176" s="16"/>
      <c r="H176" s="16"/>
      <c r="I176" s="16"/>
      <c r="J176" s="16"/>
      <c r="K176" s="16"/>
      <c r="L176" s="16"/>
      <c r="M176" s="16"/>
    </row>
    <row r="177" spans="5:13" ht="12.75" customHeight="1" x14ac:dyDescent="0.25">
      <c r="E177" s="16"/>
      <c r="F177" s="16"/>
      <c r="G177" s="16"/>
      <c r="H177" s="16"/>
      <c r="I177" s="16"/>
      <c r="J177" s="16"/>
      <c r="K177" s="16"/>
      <c r="L177" s="16"/>
      <c r="M177" s="16"/>
    </row>
    <row r="178" spans="5:13" ht="12.75" customHeight="1" x14ac:dyDescent="0.25">
      <c r="E178" s="16"/>
      <c r="F178" s="16"/>
      <c r="G178" s="16"/>
      <c r="H178" s="16"/>
      <c r="I178" s="16"/>
      <c r="J178" s="16"/>
      <c r="K178" s="16"/>
      <c r="L178" s="16"/>
      <c r="M178" s="16"/>
    </row>
    <row r="179" spans="5:13" ht="12.75" customHeight="1" x14ac:dyDescent="0.25">
      <c r="E179" s="16"/>
      <c r="F179" s="16"/>
      <c r="G179" s="16"/>
      <c r="H179" s="16"/>
      <c r="I179" s="16"/>
      <c r="J179" s="16"/>
      <c r="K179" s="16"/>
      <c r="L179" s="16"/>
      <c r="M179" s="16"/>
    </row>
    <row r="180" spans="5:13" ht="12.75" customHeight="1" x14ac:dyDescent="0.25">
      <c r="E180" s="16"/>
      <c r="F180" s="16"/>
      <c r="G180" s="16"/>
      <c r="H180" s="16"/>
      <c r="I180" s="16"/>
      <c r="J180" s="16"/>
      <c r="K180" s="16"/>
      <c r="L180" s="16"/>
      <c r="M180" s="16"/>
    </row>
    <row r="181" spans="5:13" ht="12.75" customHeight="1" x14ac:dyDescent="0.25">
      <c r="E181" s="16"/>
      <c r="F181" s="16"/>
      <c r="G181" s="16"/>
      <c r="H181" s="16"/>
      <c r="I181" s="16"/>
      <c r="J181" s="16"/>
      <c r="K181" s="16"/>
      <c r="L181" s="16"/>
      <c r="M181" s="16"/>
    </row>
    <row r="182" spans="5:13" ht="12.75" customHeight="1" x14ac:dyDescent="0.25">
      <c r="E182" s="16"/>
      <c r="F182" s="16"/>
      <c r="G182" s="16"/>
      <c r="H182" s="16"/>
      <c r="I182" s="16"/>
      <c r="J182" s="16"/>
      <c r="K182" s="16"/>
      <c r="L182" s="16"/>
      <c r="M182" s="16"/>
    </row>
    <row r="183" spans="5:13" ht="12.75" customHeight="1" x14ac:dyDescent="0.25">
      <c r="E183" s="16"/>
      <c r="F183" s="16"/>
      <c r="G183" s="16"/>
      <c r="H183" s="16"/>
      <c r="I183" s="16"/>
      <c r="J183" s="16"/>
      <c r="K183" s="16"/>
      <c r="L183" s="16"/>
      <c r="M183" s="16"/>
    </row>
    <row r="184" spans="5:13" ht="12.75" customHeight="1" x14ac:dyDescent="0.25">
      <c r="E184" s="16"/>
      <c r="F184" s="16"/>
      <c r="G184" s="16"/>
      <c r="H184" s="16"/>
      <c r="I184" s="16"/>
      <c r="J184" s="16"/>
      <c r="K184" s="16"/>
      <c r="L184" s="16"/>
      <c r="M184" s="16"/>
    </row>
    <row r="185" spans="5:13" ht="12.75" customHeight="1" x14ac:dyDescent="0.25">
      <c r="E185" s="16"/>
      <c r="F185" s="16"/>
      <c r="G185" s="16"/>
      <c r="H185" s="16"/>
      <c r="I185" s="16"/>
      <c r="J185" s="16"/>
      <c r="K185" s="16"/>
      <c r="L185" s="16"/>
      <c r="M185" s="16"/>
    </row>
    <row r="186" spans="5:13" ht="12.75" customHeight="1" x14ac:dyDescent="0.25">
      <c r="E186" s="16"/>
      <c r="F186" s="16"/>
      <c r="G186" s="16"/>
      <c r="H186" s="16"/>
      <c r="I186" s="16"/>
      <c r="J186" s="16"/>
      <c r="K186" s="16"/>
      <c r="L186" s="16"/>
      <c r="M186" s="16"/>
    </row>
    <row r="187" spans="5:13" ht="12.75" customHeight="1" x14ac:dyDescent="0.25">
      <c r="E187" s="16"/>
      <c r="F187" s="16"/>
      <c r="G187" s="16"/>
      <c r="H187" s="16"/>
      <c r="I187" s="16"/>
      <c r="J187" s="16"/>
      <c r="K187" s="16"/>
      <c r="L187" s="16"/>
      <c r="M187" s="16"/>
    </row>
    <row r="188" spans="5:13" ht="12.75" customHeight="1" x14ac:dyDescent="0.25">
      <c r="E188" s="16"/>
      <c r="F188" s="16"/>
      <c r="G188" s="16"/>
      <c r="H188" s="16"/>
      <c r="I188" s="16"/>
      <c r="J188" s="16"/>
      <c r="K188" s="16"/>
      <c r="L188" s="16"/>
      <c r="M188" s="16"/>
    </row>
    <row r="189" spans="5:13" ht="12.75" customHeight="1" x14ac:dyDescent="0.25">
      <c r="E189" s="16"/>
      <c r="F189" s="16"/>
      <c r="G189" s="16"/>
      <c r="H189" s="16"/>
      <c r="I189" s="16"/>
      <c r="J189" s="16"/>
      <c r="K189" s="16"/>
      <c r="L189" s="16"/>
      <c r="M189" s="16"/>
    </row>
    <row r="190" spans="5:13" ht="12.75" customHeight="1" x14ac:dyDescent="0.25">
      <c r="E190" s="16"/>
      <c r="F190" s="16"/>
      <c r="G190" s="16"/>
      <c r="H190" s="16"/>
      <c r="I190" s="16"/>
      <c r="J190" s="16"/>
      <c r="K190" s="16"/>
      <c r="L190" s="16"/>
      <c r="M190" s="16"/>
    </row>
    <row r="191" spans="5:13" ht="12.75" customHeight="1" x14ac:dyDescent="0.25">
      <c r="E191" s="16"/>
      <c r="F191" s="16"/>
      <c r="G191" s="16"/>
      <c r="H191" s="16"/>
      <c r="I191" s="16"/>
      <c r="J191" s="16"/>
      <c r="K191" s="16"/>
      <c r="L191" s="16"/>
      <c r="M191" s="16"/>
    </row>
    <row r="192" spans="5:13" ht="12.75" customHeight="1" x14ac:dyDescent="0.25">
      <c r="E192" s="16"/>
      <c r="F192" s="16"/>
      <c r="G192" s="16"/>
      <c r="H192" s="16"/>
      <c r="I192" s="16"/>
      <c r="J192" s="16"/>
      <c r="K192" s="16"/>
      <c r="L192" s="16"/>
      <c r="M192" s="16"/>
    </row>
    <row r="193" spans="5:13" ht="12.75" customHeight="1" x14ac:dyDescent="0.25">
      <c r="E193" s="16"/>
      <c r="F193" s="16"/>
      <c r="G193" s="16"/>
      <c r="H193" s="16"/>
      <c r="I193" s="16"/>
      <c r="J193" s="16"/>
      <c r="K193" s="16"/>
      <c r="L193" s="16"/>
      <c r="M193" s="16"/>
    </row>
    <row r="194" spans="5:13" ht="12.75" customHeight="1" x14ac:dyDescent="0.25">
      <c r="E194" s="16"/>
      <c r="F194" s="16"/>
      <c r="G194" s="16"/>
      <c r="H194" s="16"/>
      <c r="I194" s="16"/>
      <c r="J194" s="16"/>
      <c r="K194" s="16"/>
      <c r="L194" s="16"/>
      <c r="M194" s="16"/>
    </row>
    <row r="195" spans="5:13" ht="12.75" customHeight="1" x14ac:dyDescent="0.25">
      <c r="E195" s="16"/>
      <c r="F195" s="16"/>
      <c r="G195" s="16"/>
      <c r="H195" s="16"/>
      <c r="I195" s="16"/>
      <c r="J195" s="16"/>
      <c r="K195" s="16"/>
      <c r="L195" s="16"/>
      <c r="M195" s="16"/>
    </row>
    <row r="196" spans="5:13" ht="12.75" customHeight="1" x14ac:dyDescent="0.25">
      <c r="E196" s="16"/>
      <c r="F196" s="16"/>
      <c r="G196" s="16"/>
      <c r="H196" s="16"/>
      <c r="I196" s="16"/>
      <c r="J196" s="16"/>
      <c r="K196" s="16"/>
      <c r="L196" s="16"/>
      <c r="M196" s="16"/>
    </row>
    <row r="197" spans="5:13" ht="12.75" customHeight="1" x14ac:dyDescent="0.25">
      <c r="E197" s="16"/>
      <c r="F197" s="16"/>
      <c r="G197" s="16"/>
      <c r="H197" s="16"/>
      <c r="I197" s="16"/>
      <c r="J197" s="16"/>
      <c r="K197" s="16"/>
      <c r="L197" s="16"/>
      <c r="M197" s="16"/>
    </row>
    <row r="198" spans="5:13" ht="12.75" customHeight="1" x14ac:dyDescent="0.25">
      <c r="E198" s="16"/>
      <c r="F198" s="16"/>
      <c r="G198" s="16"/>
      <c r="H198" s="16"/>
      <c r="I198" s="16"/>
      <c r="J198" s="16"/>
      <c r="K198" s="16"/>
      <c r="L198" s="16"/>
      <c r="M198" s="16"/>
    </row>
    <row r="199" spans="5:13" ht="12.75" customHeight="1" x14ac:dyDescent="0.25">
      <c r="E199" s="16"/>
      <c r="F199" s="16"/>
      <c r="G199" s="16"/>
      <c r="H199" s="16"/>
      <c r="I199" s="16"/>
      <c r="J199" s="16"/>
      <c r="K199" s="16"/>
      <c r="L199" s="16"/>
      <c r="M199" s="16"/>
    </row>
    <row r="200" spans="5:13" ht="12.75" customHeight="1" x14ac:dyDescent="0.25">
      <c r="E200" s="16"/>
      <c r="F200" s="16"/>
      <c r="G200" s="16"/>
      <c r="H200" s="16"/>
      <c r="I200" s="16"/>
      <c r="J200" s="16"/>
      <c r="K200" s="16"/>
      <c r="L200" s="16"/>
      <c r="M200" s="16"/>
    </row>
    <row r="201" spans="5:13" ht="12.75" customHeight="1" x14ac:dyDescent="0.25">
      <c r="E201" s="16"/>
      <c r="F201" s="16"/>
      <c r="G201" s="16"/>
      <c r="H201" s="16"/>
      <c r="I201" s="16"/>
      <c r="J201" s="16"/>
      <c r="K201" s="16"/>
      <c r="L201" s="16"/>
      <c r="M201" s="16"/>
    </row>
    <row r="202" spans="5:13" ht="12.75" customHeight="1" x14ac:dyDescent="0.25">
      <c r="E202" s="16"/>
      <c r="F202" s="16"/>
      <c r="G202" s="16"/>
      <c r="H202" s="16"/>
      <c r="I202" s="16"/>
      <c r="J202" s="16"/>
      <c r="K202" s="16"/>
      <c r="L202" s="16"/>
      <c r="M202" s="16"/>
    </row>
    <row r="203" spans="5:13" ht="12.75" customHeight="1" x14ac:dyDescent="0.25">
      <c r="E203" s="16"/>
      <c r="F203" s="16"/>
      <c r="G203" s="16"/>
      <c r="H203" s="16"/>
      <c r="I203" s="16"/>
      <c r="J203" s="16"/>
      <c r="K203" s="16"/>
      <c r="L203" s="16"/>
      <c r="M203" s="16"/>
    </row>
    <row r="204" spans="5:13" ht="12.75" customHeight="1" x14ac:dyDescent="0.25">
      <c r="E204" s="16"/>
      <c r="F204" s="16"/>
      <c r="G204" s="16"/>
      <c r="H204" s="16"/>
      <c r="I204" s="16"/>
      <c r="J204" s="16"/>
      <c r="K204" s="16"/>
      <c r="L204" s="16"/>
      <c r="M204" s="16"/>
    </row>
    <row r="205" spans="5:13" ht="12.75" customHeight="1" x14ac:dyDescent="0.25">
      <c r="E205" s="16"/>
      <c r="F205" s="16"/>
      <c r="G205" s="16"/>
      <c r="H205" s="16"/>
      <c r="I205" s="16"/>
      <c r="J205" s="16"/>
      <c r="K205" s="16"/>
      <c r="L205" s="16"/>
      <c r="M205" s="16"/>
    </row>
    <row r="206" spans="5:13" ht="12.75" customHeight="1" x14ac:dyDescent="0.25">
      <c r="E206" s="16"/>
      <c r="F206" s="16"/>
      <c r="G206" s="16"/>
      <c r="H206" s="16"/>
      <c r="I206" s="16"/>
      <c r="J206" s="16"/>
      <c r="K206" s="16"/>
      <c r="L206" s="16"/>
      <c r="M206" s="16"/>
    </row>
    <row r="207" spans="5:13" ht="12.75" customHeight="1" x14ac:dyDescent="0.25">
      <c r="E207" s="16"/>
      <c r="F207" s="16"/>
      <c r="G207" s="16"/>
      <c r="H207" s="16"/>
      <c r="I207" s="16"/>
      <c r="J207" s="16"/>
      <c r="K207" s="16"/>
      <c r="L207" s="16"/>
      <c r="M207" s="16"/>
    </row>
    <row r="208" spans="5:13" ht="12.75" customHeight="1" x14ac:dyDescent="0.25">
      <c r="E208" s="16"/>
      <c r="F208" s="16"/>
      <c r="G208" s="16"/>
      <c r="H208" s="16"/>
      <c r="I208" s="16"/>
      <c r="J208" s="16"/>
      <c r="K208" s="16"/>
      <c r="L208" s="16"/>
      <c r="M208" s="16"/>
    </row>
    <row r="209" spans="5:13" ht="12.75" customHeight="1" x14ac:dyDescent="0.25">
      <c r="E209" s="16"/>
      <c r="F209" s="16"/>
      <c r="G209" s="16"/>
      <c r="H209" s="16"/>
      <c r="I209" s="16"/>
      <c r="J209" s="16"/>
      <c r="K209" s="16"/>
      <c r="L209" s="16"/>
      <c r="M209" s="16"/>
    </row>
    <row r="210" spans="5:13" ht="12.75" customHeight="1" x14ac:dyDescent="0.25">
      <c r="E210" s="16"/>
      <c r="F210" s="16"/>
      <c r="G210" s="16"/>
      <c r="H210" s="16"/>
      <c r="I210" s="16"/>
      <c r="J210" s="16"/>
      <c r="K210" s="16"/>
      <c r="L210" s="16"/>
      <c r="M210" s="16"/>
    </row>
    <row r="211" spans="5:13" ht="12.75" customHeight="1" x14ac:dyDescent="0.25">
      <c r="E211" s="16"/>
      <c r="F211" s="16"/>
      <c r="G211" s="16"/>
      <c r="H211" s="16"/>
      <c r="I211" s="16"/>
      <c r="J211" s="16"/>
      <c r="K211" s="16"/>
      <c r="L211" s="16"/>
      <c r="M211" s="16"/>
    </row>
    <row r="212" spans="5:13" ht="12.75" customHeight="1" x14ac:dyDescent="0.25">
      <c r="E212" s="16"/>
      <c r="F212" s="16"/>
      <c r="G212" s="16"/>
      <c r="H212" s="16"/>
      <c r="I212" s="16"/>
      <c r="J212" s="16"/>
      <c r="K212" s="16"/>
      <c r="L212" s="16"/>
      <c r="M212" s="16"/>
    </row>
    <row r="213" spans="5:13" ht="12.75" customHeight="1" x14ac:dyDescent="0.25">
      <c r="E213" s="16"/>
      <c r="F213" s="16"/>
      <c r="G213" s="16"/>
      <c r="H213" s="16"/>
      <c r="I213" s="16"/>
      <c r="J213" s="16"/>
      <c r="K213" s="16"/>
      <c r="L213" s="16"/>
      <c r="M213" s="16"/>
    </row>
    <row r="214" spans="5:13" ht="12.75" customHeight="1" x14ac:dyDescent="0.25">
      <c r="E214" s="16"/>
      <c r="F214" s="16"/>
      <c r="G214" s="16"/>
      <c r="H214" s="16"/>
      <c r="I214" s="16"/>
      <c r="J214" s="16"/>
      <c r="K214" s="16"/>
      <c r="L214" s="16"/>
      <c r="M214" s="16"/>
    </row>
    <row r="215" spans="5:13" ht="12.75" customHeight="1" x14ac:dyDescent="0.25">
      <c r="E215" s="16"/>
      <c r="F215" s="16"/>
      <c r="G215" s="16"/>
      <c r="H215" s="16"/>
      <c r="I215" s="16"/>
      <c r="J215" s="16"/>
      <c r="K215" s="16"/>
      <c r="L215" s="16"/>
      <c r="M215" s="16"/>
    </row>
    <row r="216" spans="5:13" ht="12.75" customHeight="1" x14ac:dyDescent="0.25">
      <c r="E216" s="16"/>
      <c r="F216" s="16"/>
      <c r="G216" s="16"/>
      <c r="H216" s="16"/>
      <c r="I216" s="16"/>
      <c r="J216" s="16"/>
      <c r="K216" s="16"/>
      <c r="L216" s="16"/>
      <c r="M216" s="16"/>
    </row>
    <row r="217" spans="5:13" ht="12.75" customHeight="1" x14ac:dyDescent="0.25">
      <c r="E217" s="16"/>
      <c r="F217" s="16"/>
      <c r="G217" s="16"/>
      <c r="H217" s="16"/>
      <c r="I217" s="16"/>
      <c r="J217" s="16"/>
      <c r="K217" s="16"/>
      <c r="L217" s="16"/>
      <c r="M217" s="16"/>
    </row>
    <row r="218" spans="5:13" ht="12.75" customHeight="1" x14ac:dyDescent="0.25">
      <c r="E218" s="16"/>
      <c r="F218" s="16"/>
      <c r="G218" s="16"/>
      <c r="H218" s="16"/>
      <c r="I218" s="16"/>
      <c r="J218" s="16"/>
      <c r="K218" s="16"/>
      <c r="L218" s="16"/>
      <c r="M218" s="16"/>
    </row>
    <row r="219" spans="5:13" ht="12.75" customHeight="1" x14ac:dyDescent="0.25">
      <c r="E219" s="16"/>
      <c r="F219" s="16"/>
      <c r="G219" s="16"/>
      <c r="H219" s="16"/>
      <c r="I219" s="16"/>
      <c r="J219" s="16"/>
      <c r="K219" s="16"/>
      <c r="L219" s="16"/>
      <c r="M219" s="16"/>
    </row>
    <row r="220" spans="5:13" ht="12.75" customHeight="1" x14ac:dyDescent="0.25">
      <c r="E220" s="16"/>
      <c r="F220" s="16"/>
      <c r="G220" s="16"/>
      <c r="H220" s="16"/>
      <c r="I220" s="16"/>
      <c r="J220" s="16"/>
      <c r="K220" s="16"/>
      <c r="L220" s="16"/>
      <c r="M220" s="16"/>
    </row>
    <row r="221" spans="5:13" ht="12.75" customHeight="1" x14ac:dyDescent="0.25">
      <c r="E221" s="16"/>
      <c r="F221" s="16"/>
      <c r="G221" s="16"/>
      <c r="H221" s="16"/>
      <c r="I221" s="16"/>
      <c r="J221" s="16"/>
      <c r="K221" s="16"/>
      <c r="L221" s="16"/>
      <c r="M221" s="16"/>
    </row>
    <row r="222" spans="5:13" ht="12.75" customHeight="1" x14ac:dyDescent="0.25">
      <c r="E222" s="16"/>
      <c r="F222" s="16"/>
      <c r="G222" s="16"/>
      <c r="H222" s="16"/>
      <c r="I222" s="16"/>
      <c r="J222" s="16"/>
      <c r="K222" s="16"/>
      <c r="L222" s="16"/>
      <c r="M222" s="16"/>
    </row>
    <row r="223" spans="5:13" ht="12.75" customHeight="1" x14ac:dyDescent="0.25">
      <c r="E223" s="16"/>
      <c r="F223" s="16"/>
      <c r="G223" s="16"/>
      <c r="H223" s="16"/>
      <c r="I223" s="16"/>
      <c r="J223" s="16"/>
      <c r="K223" s="16"/>
      <c r="L223" s="16"/>
      <c r="M223" s="16"/>
    </row>
    <row r="224" spans="5:13" ht="12.75" customHeight="1" x14ac:dyDescent="0.25">
      <c r="E224" s="16"/>
      <c r="F224" s="16"/>
      <c r="G224" s="16"/>
      <c r="H224" s="16"/>
      <c r="I224" s="16"/>
      <c r="J224" s="16"/>
      <c r="K224" s="16"/>
      <c r="L224" s="16"/>
      <c r="M224" s="16"/>
    </row>
    <row r="225" spans="5:13" ht="12.75" customHeight="1" x14ac:dyDescent="0.25">
      <c r="E225" s="16"/>
      <c r="F225" s="16"/>
      <c r="G225" s="16"/>
      <c r="H225" s="16"/>
      <c r="I225" s="16"/>
      <c r="J225" s="16"/>
      <c r="K225" s="16"/>
      <c r="L225" s="16"/>
      <c r="M225" s="16"/>
    </row>
    <row r="226" spans="5:13" ht="12.75" customHeight="1" x14ac:dyDescent="0.25">
      <c r="E226" s="16"/>
      <c r="F226" s="16"/>
      <c r="G226" s="16"/>
      <c r="H226" s="16"/>
      <c r="I226" s="16"/>
      <c r="J226" s="16"/>
      <c r="K226" s="16"/>
      <c r="L226" s="16"/>
      <c r="M226" s="16"/>
    </row>
    <row r="227" spans="5:13" ht="12.75" customHeight="1" x14ac:dyDescent="0.25">
      <c r="E227" s="16"/>
      <c r="F227" s="16"/>
      <c r="G227" s="16"/>
      <c r="H227" s="16"/>
      <c r="I227" s="16"/>
      <c r="J227" s="16"/>
      <c r="K227" s="16"/>
      <c r="L227" s="16"/>
      <c r="M227" s="16"/>
    </row>
    <row r="228" spans="5:13" ht="12.75" customHeight="1" x14ac:dyDescent="0.25">
      <c r="E228" s="16"/>
      <c r="F228" s="16"/>
      <c r="G228" s="16"/>
      <c r="H228" s="16"/>
      <c r="I228" s="16"/>
      <c r="J228" s="16"/>
      <c r="K228" s="16"/>
      <c r="L228" s="16"/>
      <c r="M228" s="16"/>
    </row>
  </sheetData>
  <mergeCells count="11">
    <mergeCell ref="D8:D9"/>
    <mergeCell ref="A8:A9"/>
    <mergeCell ref="B8:B9"/>
    <mergeCell ref="A11:A19"/>
    <mergeCell ref="O147:Q147"/>
    <mergeCell ref="C8:C9"/>
    <mergeCell ref="C6:M6"/>
    <mergeCell ref="O8:Q8"/>
    <mergeCell ref="E8:G8"/>
    <mergeCell ref="H8:J8"/>
    <mergeCell ref="K8:M8"/>
  </mergeCells>
  <phoneticPr fontId="24" type="noConversion"/>
  <conditionalFormatting sqref="D144:D146 E22:M146 E19:M19 E17:M17">
    <cfRule type="expression" dxfId="1" priority="2" stopIfTrue="1">
      <formula>LEN(TRIM(D17))&gt;0</formula>
    </cfRule>
  </conditionalFormatting>
  <conditionalFormatting sqref="D124 D127 D35 D129:D139 D141:D143 D118:D121 D72 D48 D28:D30 D19 D25 D17">
    <cfRule type="expression" dxfId="0" priority="1" stopIfTrue="1">
      <formula>LEN(TRIM(D17))&gt;0</formula>
    </cfRule>
  </conditionalFormatting>
  <pageMargins left="1.04" right="0.15748031496062992" top="0.19685039370078741" bottom="0.19685039370078741" header="0.15748031496062992" footer="0.15748031496062992"/>
  <pageSetup paperSize="9" scale="64" fitToHeight="3" orientation="landscape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Eurai</vt:lpstr>
      <vt:lpstr>Eurai!Print_Area</vt:lpstr>
      <vt:lpstr>Eurai!Print_Titles</vt:lpstr>
    </vt:vector>
  </TitlesOfParts>
  <Company>AB "Klaipedos energija"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Loreta Gaidiene</dc:creator>
  <cp:lastModifiedBy>Virginija Palaimiene</cp:lastModifiedBy>
  <cp:lastPrinted>2014-11-28T05:46:23Z</cp:lastPrinted>
  <dcterms:created xsi:type="dcterms:W3CDTF">2008-07-18T05:03:15Z</dcterms:created>
  <dcterms:modified xsi:type="dcterms:W3CDTF">2015-02-24T08:44:18Z</dcterms:modified>
</cp:coreProperties>
</file>