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7200" windowHeight="11055" activeTab="2"/>
  </bookViews>
  <sheets>
    <sheet name="EURAS" sheetId="1" r:id="rId1"/>
    <sheet name="Vestibiulių įkainiu apsk" sheetId="2" r:id="rId2"/>
    <sheet name="Kino salės įkainio apskaiciavim" sheetId="3" r:id="rId3"/>
  </sheets>
  <calcPr calcId="145621"/>
</workbook>
</file>

<file path=xl/calcChain.xml><?xml version="1.0" encoding="utf-8"?>
<calcChain xmlns="http://schemas.openxmlformats.org/spreadsheetml/2006/main">
  <c r="C8" i="1" l="1"/>
  <c r="D8" i="1" s="1"/>
  <c r="C9" i="1"/>
  <c r="D9" i="1" s="1"/>
  <c r="D11" i="3"/>
  <c r="D10" i="3"/>
  <c r="B6" i="3"/>
  <c r="C7" i="2" l="1"/>
  <c r="C7" i="1"/>
  <c r="D7" i="1" s="1"/>
  <c r="C3" i="2" l="1"/>
  <c r="C3" i="1" l="1"/>
  <c r="D3" i="1" s="1"/>
  <c r="C4" i="1"/>
  <c r="D4" i="1" s="1"/>
  <c r="C5" i="1"/>
  <c r="D5" i="1" s="1"/>
  <c r="C6" i="1"/>
  <c r="D6" i="1" s="1"/>
</calcChain>
</file>

<file path=xl/sharedStrings.xml><?xml version="1.0" encoding="utf-8"?>
<sst xmlns="http://schemas.openxmlformats.org/spreadsheetml/2006/main" count="89" uniqueCount="83">
  <si>
    <t>Kursas</t>
  </si>
  <si>
    <t>Taikyta matematinė formulė:
įkainis Lt / 3,4528 = X,xxxxx
Matematinė apvalinimo taisyklė:
X,xxxxx ≈ X,xx</t>
  </si>
  <si>
    <t>VŠĮ KLAIPĖDOS EKONOMINĖS PLĖTROS AGENTŪROS TEIKIAMŲ KŪRYBINIO INKUBATORIAUS KULTŪROS FABRIKO PASLAUGŲ ĮKAINIŲ KONVERTAVIMO LENTELĖ</t>
  </si>
  <si>
    <t>Inkubatoriaus Kultūros fabriko patalpų komercinės nuomos ne rezidentams  prognozė, Lt (be PVM)</t>
  </si>
  <si>
    <t>8 lentelė</t>
  </si>
  <si>
    <t>(iki 20% nuo inkubatoriaus nuomotinų patalpų užimtumo)</t>
  </si>
  <si>
    <t>Inkubatoriaus patalpos</t>
  </si>
  <si>
    <t>Galima komercinė</t>
  </si>
  <si>
    <t>Nuomos kaina,</t>
  </si>
  <si>
    <t>Pajamos per</t>
  </si>
  <si>
    <t>nuoma dienų į mėn.</t>
  </si>
  <si>
    <t>dienai</t>
  </si>
  <si>
    <t>pilnus veiklos metus</t>
  </si>
  <si>
    <t>(maksimali)</t>
  </si>
  <si>
    <t>arba kv. m</t>
  </si>
  <si>
    <t>Daugiafunkcinė salė</t>
  </si>
  <si>
    <t>Repeticijų ir renginių salė (5 a)</t>
  </si>
  <si>
    <t>Konferencijų salė (1 a)</t>
  </si>
  <si>
    <t>Studijos, biurai, vestibiulis (215 kv. m)</t>
  </si>
  <si>
    <t>viso</t>
  </si>
  <si>
    <t>Kūrybinio inkubatoriaus Kultūros fabriko 2014–2016 metų veiklos programos, patvirtintos Klaipėdos miesto savivaldybės taryba 2013-11-28 sprendimu Nr. T2-288 „Dėl Kūrybinio inkubatoriaus Kultūros fabriko 2014–2016 metų veiklos programos patvirtinimo“, ištrauka</t>
  </si>
  <si>
    <t>PRIELAIDOS</t>
  </si>
  <si>
    <t>Pajamos per pilnus veiklos metus</t>
  </si>
  <si>
    <t>Maksimalus nuomos dienų skaičius</t>
  </si>
  <si>
    <t>Pajamos už patalpos nuomą dienai</t>
  </si>
  <si>
    <t>Laisvų studijų, biurų įkainio apskaičiavimas</t>
  </si>
  <si>
    <t>Vestibiulių 1 kv. m./dieną įkainio apskaičiavimas</t>
  </si>
  <si>
    <t>Patalpų vidutinis plotas, kv. m.</t>
  </si>
  <si>
    <r>
      <rPr>
        <b/>
        <sz val="10"/>
        <rFont val="Arial"/>
        <family val="2"/>
        <charset val="186"/>
      </rPr>
      <t>1)</t>
    </r>
    <r>
      <rPr>
        <sz val="10"/>
        <rFont val="Arial"/>
        <family val="2"/>
        <charset val="186"/>
      </rPr>
      <t xml:space="preserve"> 8 lentelės eilutėje "Studijos, biurai, vestibiulis (215 kv. m)" netinkamai įvaryta grafa "Galima komercinė nuoma dienų į mėn. (</t>
    </r>
    <r>
      <rPr>
        <b/>
        <sz val="10"/>
        <rFont val="Arial"/>
        <family val="2"/>
        <charset val="186"/>
      </rPr>
      <t>maksimali</t>
    </r>
    <r>
      <rPr>
        <sz val="10"/>
        <rFont val="Arial"/>
        <family val="2"/>
        <charset val="186"/>
      </rPr>
      <t xml:space="preserve">)". Šioje eilutėje nurodomas maksimalus dienų skaičius per visus veiklos metus, kadangi pajamos iš šios veiklos pagal patvirtintą Programą gali būti 6.450,00 Lt/metus.
</t>
    </r>
    <r>
      <rPr>
        <b/>
        <sz val="10"/>
        <rFont val="Arial"/>
        <family val="2"/>
        <charset val="186"/>
      </rPr>
      <t>2)</t>
    </r>
    <r>
      <rPr>
        <sz val="10"/>
        <rFont val="Arial"/>
        <family val="2"/>
        <charset val="186"/>
      </rPr>
      <t xml:space="preserve"> Taikoma formulė laisvų studijų, biurų įkainio apskaičiavimui: 
6.450 Lt / 30 dienų = 215,00 Lt dienos įkainis
</t>
    </r>
    <r>
      <rPr>
        <b/>
        <sz val="10"/>
        <rFont val="Arial"/>
        <family val="2"/>
        <charset val="186"/>
      </rPr>
      <t xml:space="preserve">3) </t>
    </r>
    <r>
      <rPr>
        <sz val="10"/>
        <rFont val="Arial"/>
        <family val="2"/>
        <charset val="186"/>
      </rPr>
      <t xml:space="preserve">Vidutinis studijų plotas yra 106 kv. m., dėl šios priežasties laisvos studijos, biuro vienos dienos nuomos įkainis yra dalijamas iš 106 kv. m. ploto, nustatant vestibiulių nuomos 1 kv. m./ dienai įkainį.
</t>
    </r>
    <r>
      <rPr>
        <b/>
        <sz val="10"/>
        <rFont val="Arial"/>
        <family val="2"/>
        <charset val="186"/>
      </rPr>
      <t xml:space="preserve">4) </t>
    </r>
    <r>
      <rPr>
        <sz val="10"/>
        <rFont val="Arial"/>
        <family val="2"/>
        <charset val="186"/>
      </rPr>
      <t xml:space="preserve">Taikoma formulė vestibiulių įkainio apskaičiavimui:
215,00 Lt dienos įkainis / 106 kv. m. = 2,0283 Lt įkainis 1 kv. m./dienai, kuris apvalinamas iki 2,03 Lt
</t>
    </r>
  </si>
  <si>
    <t>Pavadinimas</t>
  </si>
  <si>
    <t>Daugiafunkcė salė</t>
  </si>
  <si>
    <t>Repeticijų ir renginių salė</t>
  </si>
  <si>
    <t>Konferencijų ir renginių salė</t>
  </si>
  <si>
    <t>Laisvos studijos, biurai</t>
  </si>
  <si>
    <t>Vestiliulis</t>
  </si>
  <si>
    <t>Patalpų paskirtis ir plotas</t>
  </si>
  <si>
    <t>Nuomos ir kainodaros modelis</t>
  </si>
  <si>
    <t>Kas gali teikti paraišką konkursui</t>
  </si>
  <si>
    <r>
      <t>(4)</t>
    </r>
    <r>
      <rPr>
        <sz val="7"/>
        <color rgb="FF000000"/>
        <rFont val="Times New Roman"/>
        <family val="1"/>
        <charset val="186"/>
      </rPr>
      <t>      </t>
    </r>
    <r>
      <rPr>
        <sz val="11"/>
        <color rgb="FF000000"/>
        <rFont val="Times New Roman"/>
        <family val="1"/>
        <charset val="186"/>
      </rPr>
      <t>Kino salė </t>
    </r>
    <r>
      <rPr>
        <b/>
        <sz val="11"/>
        <color rgb="FF000000"/>
        <rFont val="Times New Roman"/>
        <family val="1"/>
        <charset val="186"/>
      </rPr>
      <t>0/1 a</t>
    </r>
    <r>
      <rPr>
        <sz val="11"/>
        <color rgb="FF000000"/>
        <rFont val="Times New Roman"/>
        <family val="1"/>
        <charset val="186"/>
      </rPr>
      <t>.,</t>
    </r>
    <r>
      <rPr>
        <b/>
        <sz val="11"/>
        <color rgb="FFFF0000"/>
        <rFont val="Times New Roman"/>
        <family val="1"/>
        <charset val="186"/>
      </rPr>
      <t>165,68 kv. m;</t>
    </r>
  </si>
  <si>
    <r>
      <t>ir 27,39</t>
    </r>
    <r>
      <rPr>
        <sz val="11"/>
        <color rgb="FF000000"/>
        <rFont val="Times New Roman"/>
        <family val="1"/>
        <charset val="186"/>
      </rPr>
      <t> kv. m aparatinė, 128 vietų žiūrovams</t>
    </r>
  </si>
  <si>
    <t>Nuomos sutartis pagal konkursinę kainą kino operatoriui-rezidentui. Galimybė kitiems nuolatiniams rezidentams naudotis sale ir įranga lengvatinėmis sąlygomis.</t>
  </si>
  <si>
    <t>Pagal inkubatoriaus programos kino centro veiklai vykdyti reikalavimus, atviro konkurso būdu parenkant kino operatorių-rezidentą.</t>
  </si>
  <si>
    <t>(5) Pirmojo aukšto vestibiulis (190 kv. m)</t>
  </si>
  <si>
    <t>Bendro naudojimo plotas susitikimams, ekspozicijoms, reklaminei rezidentų informacijai pateikti, kino ir daugiafunkcės salės renginių bilietų pardavimo vietos.</t>
  </si>
  <si>
    <r>
      <t>Bendro naudojimo rezidentų erdvė, dalis patalpų išlaikymo sąnaudų priskiriama kino salei </t>
    </r>
    <r>
      <rPr>
        <b/>
        <sz val="11"/>
        <color rgb="FFFF0000"/>
        <rFont val="Times New Roman"/>
        <family val="1"/>
        <charset val="186"/>
      </rPr>
      <t>(85 kv. m)..</t>
    </r>
  </si>
  <si>
    <r>
      <t xml:space="preserve">Kultūros fabriko pastato patalpų panaudojimo planas
</t>
    </r>
    <r>
      <rPr>
        <sz val="11"/>
        <color rgb="FF000000"/>
        <rFont val="Times New Roman"/>
        <family val="1"/>
        <charset val="186"/>
      </rPr>
      <t>1 lentelės aktualios ištraukos kino salės ploto pagrindimui</t>
    </r>
  </si>
  <si>
    <t>Kino salei priskiriamo ploto apskaičiavimas</t>
  </si>
  <si>
    <t>patalpa</t>
  </si>
  <si>
    <t>plotas, kv. m.</t>
  </si>
  <si>
    <t>Kino salė</t>
  </si>
  <si>
    <t>Aparatinė</t>
  </si>
  <si>
    <t>Priskirta vestibiulio dalis</t>
  </si>
  <si>
    <t>Viso kino salei:</t>
  </si>
  <si>
    <t>Kino salės įkainio apskaičiavimas</t>
  </si>
  <si>
    <t>Patalpų paskirtys</t>
  </si>
  <si>
    <t>Projektinis renginių skaičius/siektinas programos rezultatas</t>
  </si>
  <si>
    <t>Planuojamų patalpų naudojimo trukmė</t>
  </si>
  <si>
    <t>(val. per metus)</t>
  </si>
  <si>
    <t>(8 mėn.)</t>
  </si>
  <si>
    <t>RENGINIAI</t>
  </si>
  <si>
    <t>Kino salė (konkursinė sąlyga kino seansams ir kt. renginiams)</t>
  </si>
  <si>
    <r>
      <t>6.</t>
    </r>
    <r>
      <rPr>
        <sz val="7"/>
        <rFont val="Times New Roman"/>
        <family val="1"/>
        <charset val="186"/>
      </rPr>
      <t>      </t>
    </r>
    <r>
      <rPr>
        <b/>
        <sz val="12"/>
        <rFont val="Times New Roman"/>
        <family val="1"/>
        <charset val="186"/>
      </rPr>
      <t>2014–2016 m. VEIKLOS RODIKLIAI IR UŽDAVINIŲ VERTINIMO KRITERIJAI
3 lentelės ištraukos</t>
    </r>
  </si>
  <si>
    <t>(vnt. per metus)</t>
  </si>
  <si>
    <t>Nuomojamos patalpos rūšis</t>
  </si>
  <si>
    <t>Kainodara *</t>
  </si>
  <si>
    <t>* Į biuro ar studijos nuomą įskaičiuotas ir nemokamas bendrų susitikimų erdvių, seminaro salės, eksploatuojamo stogo ir vestibiulių naudojimas sutartimi nustatytą laiką</t>
  </si>
  <si>
    <t>** gali būti nuomojama ir pagal val. įkainį</t>
  </si>
  <si>
    <r>
      <t>7.3.</t>
    </r>
    <r>
      <rPr>
        <b/>
        <sz val="7"/>
        <rFont val="Times New Roman"/>
        <family val="1"/>
        <charset val="186"/>
      </rPr>
      <t>    </t>
    </r>
    <r>
      <rPr>
        <b/>
        <sz val="12"/>
        <rFont val="Times New Roman"/>
        <family val="1"/>
        <charset val="186"/>
      </rPr>
      <t>KULTŪROS FABRIKO ERDVIŲ NUOMOS ĮKAINIAI IR PAJAMŲ PROGNOZĖ 2014 m</t>
    </r>
    <r>
      <rPr>
        <b/>
        <sz val="11"/>
        <rFont val="Times New Roman"/>
        <family val="1"/>
        <charset val="186"/>
      </rPr>
      <t>.                                                          
7 lentelės ištrauka</t>
    </r>
  </si>
  <si>
    <t xml:space="preserve">Kūrybinio inkubatoriaus Kultūros fabriko 2014–2016 metų veiklos programos, patvirtintos Klaipėdos miesto savivaldybės taryba 2013-11-28 sprendimu Nr. T2-288 „Dėl Kūrybinio inkubatoriaus Kultūros fabriko 2014–2016 metų veiklos programos patvirtinimo“, ištraukos
</t>
  </si>
  <si>
    <t>Priskirtas plotas, kv. m</t>
  </si>
  <si>
    <t>Konkursinė rinkos kaina, numatant minimalią kainą už kv. m salės ir įrangos nuomą</t>
  </si>
  <si>
    <t>Nuomos kaina, Lt 
2014m. (be PVM)
m2/mėn. arba dienai</t>
  </si>
  <si>
    <t>4 val.</t>
  </si>
  <si>
    <t>2val.</t>
  </si>
  <si>
    <t>Laikotarpis</t>
  </si>
  <si>
    <t>Kino salės plotas, kv. m.</t>
  </si>
  <si>
    <t>įkainis 1 kv. m./mėn, Lt</t>
  </si>
  <si>
    <t>Kino salė, 4 val.</t>
  </si>
  <si>
    <t>Kino salė, 2 val.</t>
  </si>
  <si>
    <t>įkainis, Lt</t>
  </si>
  <si>
    <t>įkainis, Eur</t>
  </si>
  <si>
    <t>suapvalintas įkainis, Eur</t>
  </si>
  <si>
    <r>
      <rPr>
        <b/>
        <sz val="10"/>
        <rFont val="Arial"/>
        <family val="2"/>
        <charset val="186"/>
      </rPr>
      <t xml:space="preserve">1) </t>
    </r>
    <r>
      <rPr>
        <sz val="10"/>
        <rFont val="Arial"/>
        <family val="2"/>
        <charset val="186"/>
      </rPr>
      <t xml:space="preserve">Kino salės nuomos įkainis išskaičiuojamas: Programoje planuotas mėnesio pajamas už kino salės nuomą dalijant iš planuoto renginių skaičiaus per mėnesį (15 renginių). Programoje numatytų 15 renginių trukme laikytos 4 valandos. Atitinkamai už 2 valandų trukmės kino renginio organizavimą įkainis dalinamas per pusę. 
</t>
    </r>
    <r>
      <rPr>
        <b/>
        <sz val="10"/>
        <rFont val="Arial"/>
        <family val="2"/>
        <charset val="186"/>
      </rPr>
      <t xml:space="preserve">2) </t>
    </r>
    <r>
      <rPr>
        <sz val="10"/>
        <rFont val="Arial"/>
        <family val="2"/>
        <charset val="186"/>
      </rPr>
      <t xml:space="preserve">Renginių skaičius per mėnesį nustatytas 2015 m. renginių skaičių dalijant iš 12 mėn., t.y. 180 renginių / 12 mėn. = 15 renginių/mėn.
</t>
    </r>
    <r>
      <rPr>
        <b/>
        <sz val="10"/>
        <rFont val="Arial"/>
        <family val="2"/>
        <charset val="186"/>
      </rPr>
      <t>3)</t>
    </r>
    <r>
      <rPr>
        <sz val="10"/>
        <rFont val="Arial"/>
        <family val="2"/>
        <charset val="186"/>
      </rPr>
      <t xml:space="preserve"> Renginio trukmė nustatyta 2015 m. planuojamų patalpų naudojimo trukmę dalijant iš 2015 m. numatyto renginių skaičiaus, t.y. 720 val. / 180 renginių = 4 val./renginiui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</si>
</sst>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Lt&quot;;[Red]\-#,##0\ &quot;Lt&quot;"/>
    <numFmt numFmtId="8" formatCode="#,##0.00\ &quot;Lt&quot;;[Red]\-#,##0.00\ &quot;Lt&quot;"/>
    <numFmt numFmtId="164" formatCode="0.00000"/>
  </numFmts>
  <fonts count="3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name val="Arial"/>
      <family val="2"/>
      <charset val="186"/>
    </font>
    <font>
      <b/>
      <sz val="10"/>
      <color rgb="FF333333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b/>
      <sz val="11"/>
      <color rgb="FFFFFFFF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7"/>
      <name val="Times New Roman"/>
      <family val="1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EB966"/>
        <bgColor indexed="64"/>
      </patternFill>
    </fill>
    <fill>
      <patternFill patternType="solid">
        <fgColor rgb="FFEDE6D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" fillId="0" borderId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5">
    <xf numFmtId="0" fontId="0" fillId="0" borderId="0" xfId="0"/>
    <xf numFmtId="0" fontId="19" fillId="25" borderId="11" xfId="0" applyFont="1" applyFill="1" applyBorder="1"/>
    <xf numFmtId="0" fontId="20" fillId="25" borderId="12" xfId="0" applyFont="1" applyFill="1" applyBorder="1"/>
    <xf numFmtId="0" fontId="19" fillId="25" borderId="13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 wrapText="1"/>
    </xf>
    <xf numFmtId="8" fontId="21" fillId="0" borderId="18" xfId="0" applyNumberFormat="1" applyFont="1" applyBorder="1" applyAlignment="1">
      <alignment horizontal="center" vertical="center"/>
    </xf>
    <xf numFmtId="2" fontId="0" fillId="0" borderId="19" xfId="0" applyNumberFormat="1" applyBorder="1"/>
    <xf numFmtId="2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8" fontId="21" fillId="0" borderId="17" xfId="0" applyNumberFormat="1" applyFont="1" applyBorder="1" applyAlignment="1">
      <alignment horizontal="center" vertical="center"/>
    </xf>
    <xf numFmtId="0" fontId="24" fillId="26" borderId="0" xfId="0" applyFont="1" applyFill="1" applyAlignment="1">
      <alignment vertical="center"/>
    </xf>
    <xf numFmtId="0" fontId="23" fillId="26" borderId="11" xfId="0" applyFont="1" applyFill="1" applyBorder="1" applyAlignment="1">
      <alignment vertical="center"/>
    </xf>
    <xf numFmtId="0" fontId="23" fillId="26" borderId="24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25" xfId="0" applyFont="1" applyFill="1" applyBorder="1" applyAlignment="1">
      <alignment vertical="center"/>
    </xf>
    <xf numFmtId="0" fontId="23" fillId="26" borderId="25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vertical="center"/>
    </xf>
    <xf numFmtId="0" fontId="25" fillId="26" borderId="27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right" vertical="center"/>
    </xf>
    <xf numFmtId="4" fontId="23" fillId="26" borderId="10" xfId="0" applyNumberFormat="1" applyFont="1" applyFill="1" applyBorder="1" applyAlignment="1">
      <alignment horizontal="right" vertical="center"/>
    </xf>
    <xf numFmtId="3" fontId="23" fillId="26" borderId="10" xfId="0" applyNumberFormat="1" applyFont="1" applyFill="1" applyBorder="1" applyAlignment="1">
      <alignment horizontal="right" vertical="center"/>
    </xf>
    <xf numFmtId="0" fontId="23" fillId="26" borderId="10" xfId="0" applyFont="1" applyFill="1" applyBorder="1" applyAlignment="1">
      <alignment vertical="center"/>
    </xf>
    <xf numFmtId="3" fontId="25" fillId="26" borderId="10" xfId="0" applyNumberFormat="1" applyFont="1" applyFill="1" applyBorder="1" applyAlignment="1">
      <alignment horizontal="right" vertical="center"/>
    </xf>
    <xf numFmtId="0" fontId="23" fillId="26" borderId="15" xfId="0" applyFont="1" applyFill="1" applyBorder="1" applyAlignment="1">
      <alignment horizontal="right" vertical="center"/>
    </xf>
    <xf numFmtId="0" fontId="24" fillId="26" borderId="15" xfId="0" applyFont="1" applyFill="1" applyBorder="1" applyAlignment="1">
      <alignment vertical="center"/>
    </xf>
    <xf numFmtId="0" fontId="23" fillId="26" borderId="0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2" fontId="0" fillId="0" borderId="22" xfId="0" applyNumberFormat="1" applyBorder="1"/>
    <xf numFmtId="8" fontId="21" fillId="0" borderId="28" xfId="0" applyNumberFormat="1" applyFont="1" applyBorder="1" applyAlignment="1">
      <alignment horizontal="center" vertical="center"/>
    </xf>
    <xf numFmtId="1" fontId="21" fillId="0" borderId="23" xfId="0" applyNumberFormat="1" applyFont="1" applyBorder="1" applyAlignment="1">
      <alignment horizontal="center"/>
    </xf>
    <xf numFmtId="8" fontId="21" fillId="0" borderId="23" xfId="0" applyNumberFormat="1" applyFont="1" applyBorder="1" applyAlignment="1">
      <alignment horizontal="center" vertical="center"/>
    </xf>
    <xf numFmtId="8" fontId="21" fillId="0" borderId="22" xfId="0" applyNumberFormat="1" applyFont="1" applyBorder="1" applyAlignment="1">
      <alignment horizontal="center" vertical="center"/>
    </xf>
    <xf numFmtId="8" fontId="21" fillId="0" borderId="17" xfId="0" applyNumberFormat="1" applyFont="1" applyBorder="1" applyAlignment="1">
      <alignment horizontal="left" vertical="center" wrapText="1"/>
    </xf>
    <xf numFmtId="8" fontId="21" fillId="0" borderId="18" xfId="0" applyNumberFormat="1" applyFont="1" applyBorder="1" applyAlignment="1">
      <alignment horizontal="left" vertical="center" wrapText="1"/>
    </xf>
    <xf numFmtId="8" fontId="21" fillId="0" borderId="22" xfId="0" applyNumberFormat="1" applyFont="1" applyBorder="1" applyAlignment="1">
      <alignment horizontal="left" vertical="center" wrapText="1"/>
    </xf>
    <xf numFmtId="2" fontId="0" fillId="0" borderId="0" xfId="0" applyNumberFormat="1"/>
    <xf numFmtId="0" fontId="0" fillId="26" borderId="0" xfId="0" applyFill="1"/>
    <xf numFmtId="0" fontId="23" fillId="28" borderId="33" xfId="0" applyFont="1" applyFill="1" applyBorder="1" applyAlignment="1">
      <alignment horizontal="justify" vertical="center" wrapText="1"/>
    </xf>
    <xf numFmtId="0" fontId="23" fillId="28" borderId="34" xfId="0" applyFont="1" applyFill="1" applyBorder="1" applyAlignment="1">
      <alignment horizontal="justify" vertical="center" wrapText="1"/>
    </xf>
    <xf numFmtId="0" fontId="26" fillId="28" borderId="35" xfId="0" applyFont="1" applyFill="1" applyBorder="1" applyAlignment="1">
      <alignment horizontal="justify" vertical="center" wrapText="1"/>
    </xf>
    <xf numFmtId="0" fontId="27" fillId="28" borderId="35" xfId="0" applyFont="1" applyFill="1" applyBorder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8" fontId="21" fillId="29" borderId="28" xfId="0" applyNumberFormat="1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/>
    </xf>
    <xf numFmtId="0" fontId="32" fillId="30" borderId="10" xfId="0" applyFont="1" applyFill="1" applyBorder="1" applyAlignment="1">
      <alignment horizontal="center" vertical="center"/>
    </xf>
    <xf numFmtId="0" fontId="32" fillId="30" borderId="25" xfId="0" applyFont="1" applyFill="1" applyBorder="1" applyAlignment="1">
      <alignment horizontal="center" vertical="center"/>
    </xf>
    <xf numFmtId="0" fontId="32" fillId="30" borderId="26" xfId="0" applyFont="1" applyFill="1" applyBorder="1" applyAlignment="1">
      <alignment horizontal="center" vertical="center"/>
    </xf>
    <xf numFmtId="0" fontId="32" fillId="26" borderId="26" xfId="0" applyFont="1" applyFill="1" applyBorder="1" applyAlignment="1">
      <alignment vertical="center"/>
    </xf>
    <xf numFmtId="0" fontId="31" fillId="26" borderId="10" xfId="0" applyFont="1" applyFill="1" applyBorder="1" applyAlignment="1">
      <alignment vertical="center"/>
    </xf>
    <xf numFmtId="0" fontId="31" fillId="26" borderId="16" xfId="0" applyFont="1" applyFill="1" applyBorder="1" applyAlignment="1">
      <alignment vertical="center"/>
    </xf>
    <xf numFmtId="0" fontId="31" fillId="26" borderId="10" xfId="0" applyFont="1" applyFill="1" applyBorder="1" applyAlignment="1">
      <alignment horizontal="center" vertical="center"/>
    </xf>
    <xf numFmtId="0" fontId="28" fillId="26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26" borderId="26" xfId="0" applyFont="1" applyFill="1" applyBorder="1" applyAlignment="1">
      <alignment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8" fontId="21" fillId="0" borderId="36" xfId="0" applyNumberFormat="1" applyFont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/>
    </xf>
    <xf numFmtId="8" fontId="21" fillId="0" borderId="38" xfId="0" applyNumberFormat="1" applyFont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/>
    </xf>
    <xf numFmtId="8" fontId="21" fillId="0" borderId="38" xfId="0" applyNumberFormat="1" applyFont="1" applyBorder="1" applyAlignment="1">
      <alignment horizontal="center" vertical="center" wrapText="1"/>
    </xf>
    <xf numFmtId="0" fontId="24" fillId="26" borderId="0" xfId="0" applyFont="1" applyFill="1" applyAlignment="1">
      <alignment horizontal="center" vertical="center"/>
    </xf>
    <xf numFmtId="0" fontId="31" fillId="26" borderId="13" xfId="0" applyFont="1" applyFill="1" applyBorder="1" applyAlignment="1">
      <alignment vertical="center"/>
    </xf>
    <xf numFmtId="0" fontId="31" fillId="26" borderId="14" xfId="0" applyFont="1" applyFill="1" applyBorder="1" applyAlignment="1">
      <alignment vertical="center"/>
    </xf>
    <xf numFmtId="8" fontId="21" fillId="0" borderId="42" xfId="0" applyNumberFormat="1" applyFont="1" applyBorder="1" applyAlignment="1">
      <alignment horizontal="center" vertical="center"/>
    </xf>
    <xf numFmtId="8" fontId="21" fillId="0" borderId="21" xfId="0" applyNumberFormat="1" applyFont="1" applyBorder="1" applyAlignment="1">
      <alignment horizontal="center" vertical="center"/>
    </xf>
    <xf numFmtId="8" fontId="21" fillId="0" borderId="40" xfId="0" applyNumberFormat="1" applyFont="1" applyBorder="1" applyAlignment="1">
      <alignment horizontal="center" vertical="center"/>
    </xf>
    <xf numFmtId="2" fontId="21" fillId="0" borderId="43" xfId="0" applyNumberFormat="1" applyFont="1" applyBorder="1" applyAlignment="1">
      <alignment horizontal="center"/>
    </xf>
    <xf numFmtId="8" fontId="21" fillId="0" borderId="44" xfId="0" applyNumberFormat="1" applyFont="1" applyBorder="1" applyAlignment="1">
      <alignment horizontal="center" vertical="center"/>
    </xf>
    <xf numFmtId="2" fontId="21" fillId="0" borderId="41" xfId="0" applyNumberFormat="1" applyFont="1" applyBorder="1" applyAlignment="1">
      <alignment horizontal="center"/>
    </xf>
    <xf numFmtId="8" fontId="21" fillId="0" borderId="26" xfId="0" applyNumberFormat="1" applyFont="1" applyBorder="1" applyAlignment="1">
      <alignment horizontal="center" vertical="center"/>
    </xf>
    <xf numFmtId="8" fontId="21" fillId="0" borderId="14" xfId="0" applyNumberFormat="1" applyFont="1" applyBorder="1" applyAlignment="1">
      <alignment horizontal="left" vertical="center" wrapText="1"/>
    </xf>
    <xf numFmtId="8" fontId="21" fillId="0" borderId="40" xfId="0" applyNumberFormat="1" applyFont="1" applyBorder="1" applyAlignment="1">
      <alignment horizontal="left" vertical="center" wrapText="1"/>
    </xf>
    <xf numFmtId="8" fontId="21" fillId="0" borderId="45" xfId="0" applyNumberFormat="1" applyFont="1" applyBorder="1" applyAlignment="1">
      <alignment horizontal="left" vertical="center" wrapText="1"/>
    </xf>
    <xf numFmtId="8" fontId="21" fillId="0" borderId="14" xfId="0" applyNumberFormat="1" applyFont="1" applyBorder="1" applyAlignment="1">
      <alignment horizontal="center" vertical="center"/>
    </xf>
    <xf numFmtId="8" fontId="21" fillId="0" borderId="45" xfId="0" applyNumberFormat="1" applyFont="1" applyBorder="1" applyAlignment="1">
      <alignment horizontal="center" vertical="center"/>
    </xf>
    <xf numFmtId="164" fontId="0" fillId="0" borderId="25" xfId="0" applyNumberFormat="1" applyBorder="1"/>
    <xf numFmtId="164" fontId="0" fillId="0" borderId="40" xfId="0" applyNumberFormat="1" applyBorder="1"/>
    <xf numFmtId="2" fontId="0" fillId="0" borderId="15" xfId="0" applyNumberFormat="1" applyBorder="1"/>
    <xf numFmtId="2" fontId="0" fillId="0" borderId="40" xfId="0" applyNumberFormat="1" applyBorder="1"/>
    <xf numFmtId="2" fontId="21" fillId="29" borderId="23" xfId="0" applyNumberFormat="1" applyFont="1" applyFill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/>
    </xf>
    <xf numFmtId="0" fontId="19" fillId="25" borderId="3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24" fillId="26" borderId="14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24" fillId="26" borderId="16" xfId="0" applyFont="1" applyFill="1" applyBorder="1" applyAlignment="1">
      <alignment vertical="center"/>
    </xf>
    <xf numFmtId="0" fontId="24" fillId="26" borderId="27" xfId="0" applyFont="1" applyFill="1" applyBorder="1" applyAlignment="1">
      <alignment vertical="center"/>
    </xf>
    <xf numFmtId="0" fontId="24" fillId="26" borderId="15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 wrapText="1"/>
    </xf>
    <xf numFmtId="0" fontId="31" fillId="26" borderId="24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27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6" fontId="34" fillId="0" borderId="13" xfId="0" applyNumberFormat="1" applyFont="1" applyFill="1" applyBorder="1" applyAlignment="1">
      <alignment horizontal="center" vertical="center"/>
    </xf>
    <xf numFmtId="6" fontId="34" fillId="0" borderId="24" xfId="0" applyNumberFormat="1" applyFont="1" applyFill="1" applyBorder="1" applyAlignment="1">
      <alignment horizontal="center" vertical="center"/>
    </xf>
    <xf numFmtId="6" fontId="34" fillId="0" borderId="16" xfId="0" applyNumberFormat="1" applyFont="1" applyFill="1" applyBorder="1" applyAlignment="1">
      <alignment horizontal="center" vertical="center"/>
    </xf>
    <xf numFmtId="6" fontId="34" fillId="0" borderId="27" xfId="0" applyNumberFormat="1" applyFont="1" applyFill="1" applyBorder="1" applyAlignment="1">
      <alignment horizontal="center" vertical="center"/>
    </xf>
    <xf numFmtId="0" fontId="31" fillId="26" borderId="0" xfId="0" applyFont="1" applyFill="1" applyAlignment="1">
      <alignment vertical="center"/>
    </xf>
    <xf numFmtId="0" fontId="31" fillId="26" borderId="24" xfId="0" applyFont="1" applyFill="1" applyBorder="1" applyAlignment="1">
      <alignment vertical="center" wrapText="1"/>
    </xf>
    <xf numFmtId="0" fontId="26" fillId="26" borderId="0" xfId="0" applyFont="1" applyFill="1" applyAlignment="1">
      <alignment vertical="center" wrapText="1"/>
    </xf>
    <xf numFmtId="0" fontId="26" fillId="26" borderId="14" xfId="0" applyFont="1" applyFill="1" applyBorder="1" applyAlignment="1">
      <alignment vertical="center" wrapText="1"/>
    </xf>
    <xf numFmtId="0" fontId="35" fillId="26" borderId="0" xfId="0" applyFont="1" applyFill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21" fillId="26" borderId="0" xfId="0" applyFont="1" applyFill="1" applyAlignment="1">
      <alignment horizontal="center" vertical="center" wrapText="1"/>
    </xf>
    <xf numFmtId="0" fontId="21" fillId="26" borderId="27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30" xfId="0" applyFont="1" applyFill="1" applyBorder="1" applyAlignment="1">
      <alignment horizontal="left" vertical="center" wrapText="1"/>
    </xf>
    <xf numFmtId="0" fontId="31" fillId="29" borderId="28" xfId="0" applyFont="1" applyFill="1" applyBorder="1" applyAlignment="1">
      <alignment horizontal="center" vertical="center"/>
    </xf>
    <xf numFmtId="0" fontId="31" fillId="29" borderId="30" xfId="0" applyFont="1" applyFill="1" applyBorder="1" applyAlignment="1">
      <alignment horizontal="center" vertical="center"/>
    </xf>
    <xf numFmtId="0" fontId="31" fillId="26" borderId="28" xfId="0" applyFont="1" applyFill="1" applyBorder="1" applyAlignment="1">
      <alignment horizontal="center" vertical="center"/>
    </xf>
    <xf numFmtId="0" fontId="31" fillId="26" borderId="30" xfId="0" applyFont="1" applyFill="1" applyBorder="1" applyAlignment="1">
      <alignment horizontal="center" vertical="center"/>
    </xf>
    <xf numFmtId="0" fontId="32" fillId="29" borderId="13" xfId="0" applyFont="1" applyFill="1" applyBorder="1" applyAlignment="1">
      <alignment horizontal="center" vertical="center"/>
    </xf>
    <xf numFmtId="0" fontId="32" fillId="29" borderId="12" xfId="0" applyFont="1" applyFill="1" applyBorder="1" applyAlignment="1">
      <alignment horizontal="center" vertical="center"/>
    </xf>
    <xf numFmtId="0" fontId="32" fillId="29" borderId="16" xfId="0" applyFont="1" applyFill="1" applyBorder="1" applyAlignment="1">
      <alignment horizontal="center" vertical="center"/>
    </xf>
    <xf numFmtId="0" fontId="32" fillId="29" borderId="10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26" xfId="0" applyFont="1" applyFill="1" applyBorder="1" applyAlignment="1">
      <alignment horizontal="center" vertical="center"/>
    </xf>
    <xf numFmtId="0" fontId="31" fillId="29" borderId="28" xfId="0" applyFont="1" applyFill="1" applyBorder="1" applyAlignment="1">
      <alignment vertical="center"/>
    </xf>
    <xf numFmtId="0" fontId="31" fillId="29" borderId="30" xfId="0" applyFont="1" applyFill="1" applyBorder="1" applyAlignment="1">
      <alignment vertical="center"/>
    </xf>
    <xf numFmtId="0" fontId="31" fillId="26" borderId="28" xfId="0" applyFont="1" applyFill="1" applyBorder="1" applyAlignment="1">
      <alignment vertical="center"/>
    </xf>
    <xf numFmtId="0" fontId="31" fillId="26" borderId="30" xfId="0" applyFont="1" applyFill="1" applyBorder="1" applyAlignment="1">
      <alignment vertical="center"/>
    </xf>
    <xf numFmtId="0" fontId="31" fillId="26" borderId="11" xfId="0" applyFont="1" applyFill="1" applyBorder="1" applyAlignment="1">
      <alignment vertical="center"/>
    </xf>
    <xf numFmtId="0" fontId="31" fillId="26" borderId="25" xfId="0" applyFont="1" applyFill="1" applyBorder="1" applyAlignment="1">
      <alignment vertical="center"/>
    </xf>
    <xf numFmtId="0" fontId="32" fillId="26" borderId="13" xfId="0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0" fontId="25" fillId="26" borderId="27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3" fillId="28" borderId="31" xfId="0" applyFont="1" applyFill="1" applyBorder="1" applyAlignment="1">
      <alignment horizontal="justify" vertical="center" wrapText="1"/>
    </xf>
    <xf numFmtId="0" fontId="23" fillId="28" borderId="35" xfId="0" applyFont="1" applyFill="1" applyBorder="1" applyAlignment="1">
      <alignment horizontal="justify" vertical="center" wrapText="1"/>
    </xf>
    <xf numFmtId="0" fontId="23" fillId="28" borderId="33" xfId="0" applyFont="1" applyFill="1" applyBorder="1" applyAlignment="1">
      <alignment horizontal="justify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left" vertical="top"/>
    </xf>
    <xf numFmtId="0" fontId="32" fillId="0" borderId="16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left" vertical="top"/>
    </xf>
    <xf numFmtId="0" fontId="29" fillId="27" borderId="35" xfId="0" applyFont="1" applyFill="1" applyBorder="1" applyAlignment="1">
      <alignment horizontal="justify" vertical="center" wrapText="1"/>
    </xf>
    <xf numFmtId="0" fontId="29" fillId="27" borderId="32" xfId="0" applyFont="1" applyFill="1" applyBorder="1" applyAlignment="1">
      <alignment horizontal="justify" vertical="center" wrapText="1"/>
    </xf>
    <xf numFmtId="0" fontId="29" fillId="27" borderId="35" xfId="0" applyFont="1" applyFill="1" applyBorder="1" applyAlignment="1">
      <alignment horizontal="center" vertical="center" wrapText="1"/>
    </xf>
    <xf numFmtId="0" fontId="29" fillId="27" borderId="32" xfId="0" applyFont="1" applyFill="1" applyBorder="1" applyAlignment="1">
      <alignment horizontal="center" vertical="center" wrapText="1"/>
    </xf>
    <xf numFmtId="0" fontId="31" fillId="26" borderId="24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Įprastas" xfId="0" builtinId="0"/>
    <cellStyle name="Įprastas 2" xfId="35"/>
    <cellStyle name="Linked Cell" xfId="36"/>
    <cellStyle name="Neutral" xfId="37"/>
    <cellStyle name="Note" xfId="38"/>
    <cellStyle name="Output" xfId="39"/>
    <cellStyle name="Paprastas_Lapas1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6" sqref="G6"/>
    </sheetView>
  </sheetViews>
  <sheetFormatPr defaultRowHeight="12.75" x14ac:dyDescent="0.2"/>
  <cols>
    <col min="1" max="1" width="17" customWidth="1"/>
    <col min="2" max="2" width="16.7109375" customWidth="1"/>
    <col min="3" max="3" width="16.140625" customWidth="1"/>
    <col min="4" max="4" width="24.42578125" customWidth="1"/>
    <col min="5" max="5" width="6.5703125" customWidth="1"/>
    <col min="8" max="8" width="15.140625" customWidth="1"/>
  </cols>
  <sheetData>
    <row r="1" spans="1:8" ht="82.5" customHeight="1" thickBot="1" x14ac:dyDescent="0.25">
      <c r="A1" s="95" t="s">
        <v>2</v>
      </c>
      <c r="B1" s="95"/>
      <c r="C1" s="95"/>
      <c r="D1" s="96"/>
    </row>
    <row r="2" spans="1:8" ht="22.5" customHeight="1" thickBot="1" x14ac:dyDescent="0.25">
      <c r="A2" s="3" t="s">
        <v>29</v>
      </c>
      <c r="B2" s="3" t="s">
        <v>79</v>
      </c>
      <c r="C2" s="4" t="s">
        <v>80</v>
      </c>
      <c r="D2" s="5" t="s">
        <v>81</v>
      </c>
    </row>
    <row r="3" spans="1:8" ht="31.5" x14ac:dyDescent="0.2">
      <c r="A3" s="39" t="s">
        <v>30</v>
      </c>
      <c r="B3" s="11">
        <v>1670.99</v>
      </c>
      <c r="C3" s="9">
        <f t="shared" ref="C3:C6" si="0">B3/3.4528</f>
        <v>483.95215477293794</v>
      </c>
      <c r="D3" s="7">
        <f t="shared" ref="D3:D6" si="1">C3</f>
        <v>483.95215477293794</v>
      </c>
    </row>
    <row r="4" spans="1:8" ht="31.5" customHeight="1" x14ac:dyDescent="0.2">
      <c r="A4" s="40" t="s">
        <v>31</v>
      </c>
      <c r="B4" s="6">
        <v>344.83</v>
      </c>
      <c r="C4" s="10">
        <f t="shared" si="0"/>
        <v>99.869670991658936</v>
      </c>
      <c r="D4" s="8">
        <f>C4</f>
        <v>99.869670991658936</v>
      </c>
    </row>
    <row r="5" spans="1:8" ht="31.5" x14ac:dyDescent="0.2">
      <c r="A5" s="40" t="s">
        <v>32</v>
      </c>
      <c r="B5" s="6">
        <v>637.08000000000004</v>
      </c>
      <c r="C5" s="10">
        <f t="shared" si="0"/>
        <v>184.5111214087118</v>
      </c>
      <c r="D5" s="8">
        <f t="shared" si="1"/>
        <v>184.5111214087118</v>
      </c>
    </row>
    <row r="6" spans="1:8" ht="31.5" x14ac:dyDescent="0.2">
      <c r="A6" s="41" t="s">
        <v>33</v>
      </c>
      <c r="B6" s="38">
        <v>215</v>
      </c>
      <c r="C6" s="10">
        <f t="shared" si="0"/>
        <v>62.268303985171457</v>
      </c>
      <c r="D6" s="34">
        <f t="shared" si="1"/>
        <v>62.268303985171457</v>
      </c>
    </row>
    <row r="7" spans="1:8" ht="15.75" x14ac:dyDescent="0.2">
      <c r="A7" s="78" t="s">
        <v>34</v>
      </c>
      <c r="B7" s="81">
        <v>2.0299999999999998</v>
      </c>
      <c r="C7" s="83">
        <f t="shared" ref="C7" si="2">B7/3.4528</f>
        <v>0.58792863762743275</v>
      </c>
      <c r="D7" s="85">
        <f t="shared" ref="D7" si="3">C7</f>
        <v>0.58792863762743275</v>
      </c>
      <c r="H7" s="42"/>
    </row>
    <row r="8" spans="1:8" ht="15.75" x14ac:dyDescent="0.2">
      <c r="A8" s="80" t="s">
        <v>77</v>
      </c>
      <c r="B8" s="82">
        <v>426.37</v>
      </c>
      <c r="C8" s="10">
        <f t="shared" ref="C8:C9" si="4">B8/3.4528</f>
        <v>123.4852873030584</v>
      </c>
      <c r="D8" s="34">
        <f t="shared" ref="D8:D9" si="5">C8</f>
        <v>123.4852873030584</v>
      </c>
      <c r="H8" s="42"/>
    </row>
    <row r="9" spans="1:8" ht="16.5" thickBot="1" x14ac:dyDescent="0.25">
      <c r="A9" s="79" t="s">
        <v>78</v>
      </c>
      <c r="B9" s="73">
        <v>213.19</v>
      </c>
      <c r="C9" s="84">
        <f t="shared" si="4"/>
        <v>61.744091751621873</v>
      </c>
      <c r="D9" s="86">
        <f t="shared" si="5"/>
        <v>61.744091751621873</v>
      </c>
    </row>
    <row r="10" spans="1:8" ht="13.5" thickBot="1" x14ac:dyDescent="0.25"/>
    <row r="11" spans="1:8" ht="13.5" thickBot="1" x14ac:dyDescent="0.25">
      <c r="C11" s="1" t="s">
        <v>0</v>
      </c>
      <c r="D11" s="2">
        <v>3.4527999999999999</v>
      </c>
    </row>
    <row r="12" spans="1:8" x14ac:dyDescent="0.2">
      <c r="C12" s="89" t="s">
        <v>1</v>
      </c>
      <c r="D12" s="90"/>
    </row>
    <row r="13" spans="1:8" x14ac:dyDescent="0.2">
      <c r="C13" s="91"/>
      <c r="D13" s="92"/>
    </row>
    <row r="14" spans="1:8" x14ac:dyDescent="0.2">
      <c r="C14" s="91"/>
      <c r="D14" s="92"/>
    </row>
    <row r="15" spans="1:8" x14ac:dyDescent="0.2">
      <c r="C15" s="91"/>
      <c r="D15" s="92"/>
    </row>
    <row r="16" spans="1:8" x14ac:dyDescent="0.2">
      <c r="C16" s="91"/>
      <c r="D16" s="92"/>
    </row>
    <row r="17" spans="3:4" x14ac:dyDescent="0.2">
      <c r="C17" s="91"/>
      <c r="D17" s="92"/>
    </row>
    <row r="18" spans="3:4" x14ac:dyDescent="0.2">
      <c r="C18" s="91"/>
      <c r="D18" s="92"/>
    </row>
    <row r="19" spans="3:4" x14ac:dyDescent="0.2">
      <c r="C19" s="91"/>
      <c r="D19" s="92"/>
    </row>
    <row r="20" spans="3:4" x14ac:dyDescent="0.2">
      <c r="C20" s="91"/>
      <c r="D20" s="92"/>
    </row>
    <row r="21" spans="3:4" ht="13.5" thickBot="1" x14ac:dyDescent="0.25">
      <c r="C21" s="93"/>
      <c r="D21" s="94"/>
    </row>
  </sheetData>
  <mergeCells count="2">
    <mergeCell ref="C12:D21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G21" sqref="G21"/>
    </sheetView>
  </sheetViews>
  <sheetFormatPr defaultRowHeight="12.75" x14ac:dyDescent="0.2"/>
  <cols>
    <col min="1" max="1" width="16.7109375" customWidth="1"/>
    <col min="2" max="2" width="18.7109375" customWidth="1"/>
    <col min="3" max="3" width="20.7109375" customWidth="1"/>
    <col min="4" max="4" width="6.5703125" customWidth="1"/>
    <col min="5" max="5" width="9.140625" hidden="1" customWidth="1"/>
    <col min="6" max="6" width="35.42578125" customWidth="1"/>
    <col min="7" max="7" width="19.7109375" customWidth="1"/>
    <col min="8" max="8" width="12.7109375" customWidth="1"/>
    <col min="9" max="9" width="18.140625" customWidth="1"/>
    <col min="11" max="11" width="10" customWidth="1"/>
    <col min="12" max="12" width="10.7109375" customWidth="1"/>
    <col min="17" max="17" width="11.7109375" customWidth="1"/>
  </cols>
  <sheetData>
    <row r="1" spans="1:9" ht="52.5" customHeight="1" thickBot="1" x14ac:dyDescent="0.25">
      <c r="A1" s="103" t="s">
        <v>25</v>
      </c>
      <c r="B1" s="104"/>
      <c r="C1" s="105"/>
      <c r="F1" s="97" t="s">
        <v>20</v>
      </c>
      <c r="G1" s="98"/>
      <c r="H1" s="98"/>
      <c r="I1" s="99"/>
    </row>
    <row r="2" spans="1:9" ht="47.25" customHeight="1" thickBot="1" x14ac:dyDescent="0.25">
      <c r="A2" s="32" t="s">
        <v>22</v>
      </c>
      <c r="B2" s="33" t="s">
        <v>23</v>
      </c>
      <c r="C2" s="5" t="s">
        <v>24</v>
      </c>
      <c r="F2" s="100"/>
      <c r="G2" s="101"/>
      <c r="H2" s="101"/>
      <c r="I2" s="102"/>
    </row>
    <row r="3" spans="1:9" ht="15.75" customHeight="1" thickBot="1" x14ac:dyDescent="0.3">
      <c r="A3" s="35">
        <v>6450</v>
      </c>
      <c r="B3" s="36">
        <v>30</v>
      </c>
      <c r="C3" s="37">
        <f>A3/B3</f>
        <v>215</v>
      </c>
      <c r="F3" s="120" t="s">
        <v>3</v>
      </c>
      <c r="G3" s="121"/>
      <c r="H3" s="121"/>
      <c r="I3" s="29" t="s">
        <v>4</v>
      </c>
    </row>
    <row r="4" spans="1:9" ht="15.75" customHeight="1" thickBot="1" x14ac:dyDescent="0.25">
      <c r="F4" s="120"/>
      <c r="G4" s="121"/>
      <c r="H4" s="121"/>
      <c r="I4" s="30"/>
    </row>
    <row r="5" spans="1:9" ht="33" customHeight="1" thickBot="1" x14ac:dyDescent="0.25">
      <c r="A5" s="103" t="s">
        <v>26</v>
      </c>
      <c r="B5" s="104"/>
      <c r="C5" s="105"/>
      <c r="F5" s="114" t="s">
        <v>5</v>
      </c>
      <c r="G5" s="115"/>
      <c r="H5" s="115"/>
      <c r="I5" s="118"/>
    </row>
    <row r="6" spans="1:9" ht="39" thickBot="1" x14ac:dyDescent="0.25">
      <c r="A6" s="5" t="s">
        <v>24</v>
      </c>
      <c r="B6" s="33" t="s">
        <v>27</v>
      </c>
      <c r="C6" s="5" t="s">
        <v>24</v>
      </c>
      <c r="F6" s="116"/>
      <c r="G6" s="117"/>
      <c r="H6" s="117"/>
      <c r="I6" s="119"/>
    </row>
    <row r="7" spans="1:9" ht="16.5" thickBot="1" x14ac:dyDescent="0.3">
      <c r="A7" s="35">
        <v>215</v>
      </c>
      <c r="B7" s="36">
        <v>106</v>
      </c>
      <c r="C7" s="37">
        <f>A7/B7</f>
        <v>2.0283018867924527</v>
      </c>
      <c r="F7" s="13" t="s">
        <v>6</v>
      </c>
      <c r="G7" s="14" t="s">
        <v>7</v>
      </c>
      <c r="H7" s="15" t="s">
        <v>8</v>
      </c>
      <c r="I7" s="16" t="s">
        <v>9</v>
      </c>
    </row>
    <row r="8" spans="1:9" ht="15.75" thickBot="1" x14ac:dyDescent="0.25">
      <c r="F8" s="17"/>
      <c r="G8" s="31" t="s">
        <v>10</v>
      </c>
      <c r="H8" s="18" t="s">
        <v>11</v>
      </c>
      <c r="I8" s="19" t="s">
        <v>12</v>
      </c>
    </row>
    <row r="9" spans="1:9" ht="15.75" thickBot="1" x14ac:dyDescent="0.25">
      <c r="B9" s="106" t="s">
        <v>21</v>
      </c>
      <c r="C9" s="107"/>
      <c r="F9" s="20"/>
      <c r="G9" s="21" t="s">
        <v>13</v>
      </c>
      <c r="H9" s="22" t="s">
        <v>14</v>
      </c>
      <c r="I9" s="23"/>
    </row>
    <row r="10" spans="1:9" ht="15.75" customHeight="1" thickBot="1" x14ac:dyDescent="0.25">
      <c r="B10" s="108" t="s">
        <v>28</v>
      </c>
      <c r="C10" s="109"/>
      <c r="F10" s="20" t="s">
        <v>15</v>
      </c>
      <c r="G10" s="24">
        <v>2.5</v>
      </c>
      <c r="H10" s="25">
        <v>1670.99</v>
      </c>
      <c r="I10" s="26">
        <v>50130</v>
      </c>
    </row>
    <row r="11" spans="1:9" ht="15.75" thickBot="1" x14ac:dyDescent="0.25">
      <c r="B11" s="110"/>
      <c r="C11" s="111"/>
      <c r="F11" s="20"/>
      <c r="G11" s="27"/>
      <c r="H11" s="27"/>
      <c r="I11" s="27"/>
    </row>
    <row r="12" spans="1:9" ht="15.75" thickBot="1" x14ac:dyDescent="0.25">
      <c r="B12" s="110"/>
      <c r="C12" s="111"/>
      <c r="F12" s="20" t="s">
        <v>16</v>
      </c>
      <c r="G12" s="24">
        <v>4</v>
      </c>
      <c r="H12" s="24">
        <v>344.83</v>
      </c>
      <c r="I12" s="26">
        <v>16552</v>
      </c>
    </row>
    <row r="13" spans="1:9" ht="15.75" thickBot="1" x14ac:dyDescent="0.25">
      <c r="B13" s="110"/>
      <c r="C13" s="111"/>
      <c r="F13" s="20"/>
      <c r="G13" s="27"/>
      <c r="H13" s="27"/>
      <c r="I13" s="27"/>
    </row>
    <row r="14" spans="1:9" ht="15.75" thickBot="1" x14ac:dyDescent="0.25">
      <c r="B14" s="110"/>
      <c r="C14" s="111"/>
      <c r="F14" s="20" t="s">
        <v>17</v>
      </c>
      <c r="G14" s="24">
        <v>1</v>
      </c>
      <c r="H14" s="24">
        <v>637.08000000000004</v>
      </c>
      <c r="I14" s="26">
        <v>7645</v>
      </c>
    </row>
    <row r="15" spans="1:9" ht="15.75" thickBot="1" x14ac:dyDescent="0.25">
      <c r="B15" s="110"/>
      <c r="C15" s="111"/>
      <c r="F15" s="20"/>
      <c r="G15" s="27"/>
      <c r="H15" s="27"/>
      <c r="I15" s="27"/>
    </row>
    <row r="16" spans="1:9" ht="15.75" thickBot="1" x14ac:dyDescent="0.25">
      <c r="B16" s="110"/>
      <c r="C16" s="111"/>
      <c r="F16" s="20" t="s">
        <v>18</v>
      </c>
      <c r="G16" s="24">
        <v>30</v>
      </c>
      <c r="H16" s="24">
        <v>30</v>
      </c>
      <c r="I16" s="26">
        <v>6450</v>
      </c>
    </row>
    <row r="17" spans="2:9" ht="15.75" thickBot="1" x14ac:dyDescent="0.25">
      <c r="B17" s="110"/>
      <c r="C17" s="111"/>
      <c r="F17" s="20" t="s">
        <v>19</v>
      </c>
      <c r="G17" s="27"/>
      <c r="H17" s="27"/>
      <c r="I17" s="28">
        <v>80777</v>
      </c>
    </row>
    <row r="18" spans="2:9" ht="15.75" x14ac:dyDescent="0.2">
      <c r="B18" s="110"/>
      <c r="C18" s="111"/>
      <c r="F18" s="12"/>
      <c r="G18" s="12"/>
      <c r="H18" s="12"/>
      <c r="I18" s="12"/>
    </row>
    <row r="19" spans="2:9" x14ac:dyDescent="0.2">
      <c r="B19" s="110"/>
      <c r="C19" s="111"/>
    </row>
    <row r="20" spans="2:9" x14ac:dyDescent="0.2">
      <c r="B20" s="110"/>
      <c r="C20" s="111"/>
    </row>
    <row r="21" spans="2:9" ht="78" customHeight="1" x14ac:dyDescent="0.2">
      <c r="B21" s="110"/>
      <c r="C21" s="111"/>
    </row>
    <row r="22" spans="2:9" ht="13.5" customHeight="1" x14ac:dyDescent="0.2">
      <c r="B22" s="110"/>
      <c r="C22" s="111"/>
    </row>
    <row r="23" spans="2:9" ht="32.25" customHeight="1" thickBot="1" x14ac:dyDescent="0.25">
      <c r="B23" s="112"/>
      <c r="C23" s="113"/>
    </row>
    <row r="25" spans="2:9" ht="12.75" customHeight="1" x14ac:dyDescent="0.2"/>
    <row r="26" spans="2:9" ht="13.5" customHeight="1" x14ac:dyDescent="0.2"/>
  </sheetData>
  <mergeCells count="9">
    <mergeCell ref="B10:C23"/>
    <mergeCell ref="F5:H6"/>
    <mergeCell ref="I5:I6"/>
    <mergeCell ref="F3:H4"/>
    <mergeCell ref="F1:I1"/>
    <mergeCell ref="F2:I2"/>
    <mergeCell ref="A1:C1"/>
    <mergeCell ref="B9:C9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16" workbookViewId="0">
      <selection activeCell="C49" sqref="C49:C53"/>
    </sheetView>
  </sheetViews>
  <sheetFormatPr defaultRowHeight="12.75" x14ac:dyDescent="0.2"/>
  <cols>
    <col min="1" max="1" width="16.7109375" customWidth="1"/>
    <col min="2" max="2" width="18.7109375" customWidth="1"/>
    <col min="3" max="3" width="20.28515625" customWidth="1"/>
    <col min="4" max="4" width="15.140625" customWidth="1"/>
    <col min="5" max="5" width="9.140625" hidden="1" customWidth="1"/>
    <col min="6" max="6" width="12.42578125" customWidth="1"/>
    <col min="8" max="8" width="11.7109375" customWidth="1"/>
  </cols>
  <sheetData>
    <row r="1" spans="1:4" ht="52.5" customHeight="1" thickBot="1" x14ac:dyDescent="0.25">
      <c r="A1" s="103" t="s">
        <v>46</v>
      </c>
      <c r="B1" s="105"/>
    </row>
    <row r="2" spans="1:4" ht="33" customHeight="1" thickBot="1" x14ac:dyDescent="0.25">
      <c r="A2" s="61" t="s">
        <v>47</v>
      </c>
      <c r="B2" s="62" t="s">
        <v>48</v>
      </c>
    </row>
    <row r="3" spans="1:4" ht="15.75" customHeight="1" x14ac:dyDescent="0.25">
      <c r="A3" s="63" t="s">
        <v>49</v>
      </c>
      <c r="B3" s="64">
        <v>165.68</v>
      </c>
    </row>
    <row r="4" spans="1:4" ht="15.75" customHeight="1" x14ac:dyDescent="0.25">
      <c r="A4" s="65" t="s">
        <v>50</v>
      </c>
      <c r="B4" s="66">
        <v>27.39</v>
      </c>
    </row>
    <row r="5" spans="1:4" ht="37.5" customHeight="1" thickBot="1" x14ac:dyDescent="0.25">
      <c r="A5" s="67" t="s">
        <v>51</v>
      </c>
      <c r="B5" s="88">
        <v>85</v>
      </c>
    </row>
    <row r="6" spans="1:4" ht="34.5" customHeight="1" thickBot="1" x14ac:dyDescent="0.25">
      <c r="A6" s="49" t="s">
        <v>52</v>
      </c>
      <c r="B6" s="87">
        <f>SUM(B3:B5)</f>
        <v>278.07</v>
      </c>
    </row>
    <row r="7" spans="1:4" ht="15.75" customHeight="1" thickBot="1" x14ac:dyDescent="0.25"/>
    <row r="8" spans="1:4" ht="33" customHeight="1" thickBot="1" x14ac:dyDescent="0.25">
      <c r="A8" s="103" t="s">
        <v>53</v>
      </c>
      <c r="B8" s="104"/>
      <c r="C8" s="104"/>
      <c r="D8" s="105"/>
    </row>
    <row r="9" spans="1:4" ht="51" customHeight="1" thickBot="1" x14ac:dyDescent="0.25">
      <c r="A9" s="5" t="s">
        <v>74</v>
      </c>
      <c r="B9" s="33" t="s">
        <v>75</v>
      </c>
      <c r="C9" s="5" t="s">
        <v>76</v>
      </c>
      <c r="D9" s="5" t="s">
        <v>24</v>
      </c>
    </row>
    <row r="10" spans="1:4" ht="15.75" x14ac:dyDescent="0.25">
      <c r="A10" s="72" t="s">
        <v>72</v>
      </c>
      <c r="B10" s="76">
        <v>278.07</v>
      </c>
      <c r="C10" s="71">
        <v>23</v>
      </c>
      <c r="D10" s="72">
        <f>B10*C10/15</f>
        <v>426.37399999999997</v>
      </c>
    </row>
    <row r="11" spans="1:4" ht="16.5" thickBot="1" x14ac:dyDescent="0.3">
      <c r="A11" s="73" t="s">
        <v>73</v>
      </c>
      <c r="B11" s="74">
        <v>278.07</v>
      </c>
      <c r="C11" s="75">
        <v>23</v>
      </c>
      <c r="D11" s="77">
        <f>B11*C11/15/2</f>
        <v>213.18699999999998</v>
      </c>
    </row>
    <row r="12" spans="1:4" ht="13.5" thickBot="1" x14ac:dyDescent="0.25"/>
    <row r="13" spans="1:4" ht="13.5" thickBot="1" x14ac:dyDescent="0.25">
      <c r="B13" s="106" t="s">
        <v>21</v>
      </c>
      <c r="C13" s="107"/>
    </row>
    <row r="14" spans="1:4" ht="224.25" customHeight="1" thickBot="1" x14ac:dyDescent="0.25">
      <c r="B14" s="155" t="s">
        <v>82</v>
      </c>
      <c r="C14" s="156"/>
    </row>
    <row r="15" spans="1:4" ht="12" customHeight="1" x14ac:dyDescent="0.2"/>
    <row r="17" spans="1:10" ht="90.75" customHeight="1" thickBot="1" x14ac:dyDescent="0.25">
      <c r="A17" s="195" t="s">
        <v>68</v>
      </c>
      <c r="B17" s="195"/>
      <c r="C17" s="195"/>
    </row>
    <row r="18" spans="1:10" ht="42" customHeight="1" thickBot="1" x14ac:dyDescent="0.25">
      <c r="A18" s="192" t="s">
        <v>45</v>
      </c>
      <c r="B18" s="193"/>
      <c r="C18" s="194"/>
    </row>
    <row r="19" spans="1:10" ht="29.25" customHeight="1" x14ac:dyDescent="0.2">
      <c r="A19" s="205" t="s">
        <v>35</v>
      </c>
      <c r="B19" s="207" t="s">
        <v>36</v>
      </c>
      <c r="C19" s="207" t="s">
        <v>37</v>
      </c>
    </row>
    <row r="20" spans="1:10" ht="13.5" thickBot="1" x14ac:dyDescent="0.25">
      <c r="A20" s="206"/>
      <c r="B20" s="208"/>
      <c r="C20" s="208"/>
    </row>
    <row r="21" spans="1:10" ht="74.25" customHeight="1" thickTop="1" x14ac:dyDescent="0.2">
      <c r="A21" s="46" t="s">
        <v>38</v>
      </c>
      <c r="B21" s="196" t="s">
        <v>40</v>
      </c>
      <c r="C21" s="196" t="s">
        <v>41</v>
      </c>
    </row>
    <row r="22" spans="1:10" ht="45" customHeight="1" x14ac:dyDescent="0.2">
      <c r="A22" s="47" t="s">
        <v>39</v>
      </c>
      <c r="B22" s="197"/>
      <c r="C22" s="197"/>
    </row>
    <row r="23" spans="1:10" ht="15.75" thickBot="1" x14ac:dyDescent="0.25">
      <c r="A23" s="44"/>
      <c r="B23" s="198"/>
      <c r="C23" s="198"/>
    </row>
    <row r="24" spans="1:10" ht="135.75" thickBot="1" x14ac:dyDescent="0.25">
      <c r="A24" s="44" t="s">
        <v>42</v>
      </c>
      <c r="B24" s="45" t="s">
        <v>43</v>
      </c>
      <c r="C24" s="45" t="s">
        <v>44</v>
      </c>
    </row>
    <row r="25" spans="1:10" ht="15" x14ac:dyDescent="0.2">
      <c r="A25" s="48"/>
    </row>
    <row r="26" spans="1:10" ht="12.75" customHeight="1" x14ac:dyDescent="0.2">
      <c r="A26" s="153" t="s">
        <v>61</v>
      </c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 ht="12.75" customHeigh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5.75" customHeight="1" thickBot="1" x14ac:dyDescent="0.25">
      <c r="A28" s="154"/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0" ht="15" x14ac:dyDescent="0.2">
      <c r="A29" s="177" t="s">
        <v>54</v>
      </c>
      <c r="B29" s="180" t="s">
        <v>55</v>
      </c>
      <c r="C29" s="181"/>
      <c r="D29" s="181"/>
      <c r="E29" s="181"/>
      <c r="F29" s="182"/>
      <c r="G29" s="189" t="s">
        <v>56</v>
      </c>
      <c r="H29" s="190"/>
      <c r="I29" s="190"/>
      <c r="J29" s="191"/>
    </row>
    <row r="30" spans="1:10" ht="15" x14ac:dyDescent="0.2">
      <c r="A30" s="178"/>
      <c r="B30" s="183" t="s">
        <v>62</v>
      </c>
      <c r="C30" s="184"/>
      <c r="D30" s="184"/>
      <c r="E30" s="184"/>
      <c r="F30" s="185"/>
      <c r="G30" s="183" t="s">
        <v>57</v>
      </c>
      <c r="H30" s="184"/>
      <c r="I30" s="184"/>
      <c r="J30" s="185"/>
    </row>
    <row r="31" spans="1:10" ht="15" customHeight="1" thickBot="1" x14ac:dyDescent="0.25">
      <c r="A31" s="179"/>
      <c r="B31" s="186"/>
      <c r="C31" s="187"/>
      <c r="D31" s="187"/>
      <c r="E31" s="187"/>
      <c r="F31" s="188"/>
      <c r="G31" s="186"/>
      <c r="H31" s="187"/>
      <c r="I31" s="187"/>
      <c r="J31" s="188"/>
    </row>
    <row r="32" spans="1:10" ht="12.75" customHeight="1" x14ac:dyDescent="0.2">
      <c r="A32" s="171"/>
      <c r="B32" s="50">
        <v>2014</v>
      </c>
      <c r="C32" s="161">
        <v>2015</v>
      </c>
      <c r="D32" s="162"/>
      <c r="E32" s="173">
        <v>2016</v>
      </c>
      <c r="F32" s="174"/>
      <c r="G32" s="52">
        <v>2014</v>
      </c>
      <c r="H32" s="161">
        <v>2015</v>
      </c>
      <c r="I32" s="162"/>
      <c r="J32" s="165">
        <v>2016</v>
      </c>
    </row>
    <row r="33" spans="1:22" ht="13.5" customHeight="1" thickBot="1" x14ac:dyDescent="0.25">
      <c r="A33" s="172"/>
      <c r="B33" s="51" t="s">
        <v>58</v>
      </c>
      <c r="C33" s="163"/>
      <c r="D33" s="164"/>
      <c r="E33" s="175"/>
      <c r="F33" s="176"/>
      <c r="G33" s="53" t="s">
        <v>58</v>
      </c>
      <c r="H33" s="163"/>
      <c r="I33" s="164"/>
      <c r="J33" s="166"/>
    </row>
    <row r="34" spans="1:22" ht="13.5" thickBot="1" x14ac:dyDescent="0.25">
      <c r="A34" s="54" t="s">
        <v>59</v>
      </c>
      <c r="B34" s="55"/>
      <c r="C34" s="167"/>
      <c r="D34" s="168"/>
      <c r="E34" s="169"/>
      <c r="F34" s="170"/>
      <c r="G34" s="55"/>
      <c r="H34" s="167"/>
      <c r="I34" s="168"/>
      <c r="J34" s="55"/>
    </row>
    <row r="35" spans="1:22" ht="51.75" thickBot="1" x14ac:dyDescent="0.25">
      <c r="A35" s="60" t="s">
        <v>60</v>
      </c>
      <c r="B35" s="57">
        <v>135</v>
      </c>
      <c r="C35" s="157">
        <v>180</v>
      </c>
      <c r="D35" s="158"/>
      <c r="E35" s="159">
        <v>180</v>
      </c>
      <c r="F35" s="160"/>
      <c r="G35" s="57">
        <v>540</v>
      </c>
      <c r="H35" s="157">
        <v>720</v>
      </c>
      <c r="I35" s="158"/>
      <c r="J35" s="57">
        <v>720</v>
      </c>
    </row>
    <row r="36" spans="1:22" ht="18.75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</row>
    <row r="37" spans="1:22" x14ac:dyDescent="0.2">
      <c r="A37" s="59"/>
    </row>
    <row r="38" spans="1:22" ht="15.75" customHeight="1" x14ac:dyDescent="0.2">
      <c r="A38" s="146" t="s">
        <v>67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68"/>
    </row>
    <row r="39" spans="1:22" ht="16.5" thickBot="1" x14ac:dyDescent="0.2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2"/>
    </row>
    <row r="40" spans="1:22" ht="15" customHeight="1" x14ac:dyDescent="0.2">
      <c r="A40" s="147" t="s">
        <v>63</v>
      </c>
      <c r="B40" s="148"/>
      <c r="C40" s="122" t="s">
        <v>69</v>
      </c>
      <c r="D40" s="123"/>
      <c r="E40" s="69"/>
      <c r="F40" s="209" t="s">
        <v>64</v>
      </c>
      <c r="G40" s="210"/>
      <c r="H40" s="132" t="s">
        <v>71</v>
      </c>
      <c r="I40" s="133"/>
      <c r="J40" s="133"/>
      <c r="K40" s="145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</row>
    <row r="41" spans="1:22" ht="15" x14ac:dyDescent="0.2">
      <c r="A41" s="149"/>
      <c r="B41" s="150"/>
      <c r="C41" s="199"/>
      <c r="D41" s="200"/>
      <c r="E41" s="70"/>
      <c r="F41" s="211"/>
      <c r="G41" s="212"/>
      <c r="H41" s="134"/>
      <c r="I41" s="135"/>
      <c r="J41" s="135"/>
      <c r="K41" s="145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</row>
    <row r="42" spans="1:22" ht="15.75" thickBot="1" x14ac:dyDescent="0.25">
      <c r="A42" s="151"/>
      <c r="B42" s="152"/>
      <c r="C42" s="124"/>
      <c r="D42" s="125"/>
      <c r="E42" s="56"/>
      <c r="F42" s="213"/>
      <c r="G42" s="214"/>
      <c r="H42" s="136"/>
      <c r="I42" s="137"/>
      <c r="J42" s="137"/>
      <c r="K42" s="145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</row>
    <row r="43" spans="1:22" ht="15" x14ac:dyDescent="0.2">
      <c r="A43" s="201" t="s">
        <v>49</v>
      </c>
      <c r="B43" s="202"/>
      <c r="C43" s="122">
        <v>278.07</v>
      </c>
      <c r="D43" s="123"/>
      <c r="E43" s="126" t="s">
        <v>70</v>
      </c>
      <c r="F43" s="127"/>
      <c r="G43" s="128"/>
      <c r="H43" s="138">
        <v>23</v>
      </c>
      <c r="I43" s="139"/>
      <c r="J43" s="139"/>
      <c r="K43" s="145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</row>
    <row r="44" spans="1:22" ht="40.5" customHeight="1" thickBot="1" x14ac:dyDescent="0.25">
      <c r="A44" s="203"/>
      <c r="B44" s="204"/>
      <c r="C44" s="124"/>
      <c r="D44" s="125"/>
      <c r="E44" s="129"/>
      <c r="F44" s="130"/>
      <c r="G44" s="131"/>
      <c r="H44" s="140"/>
      <c r="I44" s="141"/>
      <c r="J44" s="141"/>
      <c r="K44" s="145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</row>
    <row r="45" spans="1:22" ht="26.25" customHeight="1" x14ac:dyDescent="0.2">
      <c r="A45" s="143" t="s">
        <v>65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</row>
    <row r="46" spans="1:22" x14ac:dyDescent="0.2">
      <c r="A46" s="142" t="s">
        <v>66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</sheetData>
  <mergeCells count="47">
    <mergeCell ref="B13:C13"/>
    <mergeCell ref="A1:B1"/>
    <mergeCell ref="G29:J29"/>
    <mergeCell ref="A18:C18"/>
    <mergeCell ref="A17:C17"/>
    <mergeCell ref="G30:J30"/>
    <mergeCell ref="G31:J31"/>
    <mergeCell ref="B21:B23"/>
    <mergeCell ref="C21:C23"/>
    <mergeCell ref="A19:A20"/>
    <mergeCell ref="B19:B20"/>
    <mergeCell ref="C19:C20"/>
    <mergeCell ref="C32:D33"/>
    <mergeCell ref="E32:F33"/>
    <mergeCell ref="A29:A31"/>
    <mergeCell ref="B29:F29"/>
    <mergeCell ref="B30:F30"/>
    <mergeCell ref="B31:F31"/>
    <mergeCell ref="K42:V42"/>
    <mergeCell ref="K41:V41"/>
    <mergeCell ref="K40:V40"/>
    <mergeCell ref="A38:U39"/>
    <mergeCell ref="A40:B42"/>
    <mergeCell ref="C40:D42"/>
    <mergeCell ref="F40:G42"/>
    <mergeCell ref="A46:J46"/>
    <mergeCell ref="A45:J45"/>
    <mergeCell ref="K45:V45"/>
    <mergeCell ref="K44:V44"/>
    <mergeCell ref="K43:V43"/>
    <mergeCell ref="A43:B44"/>
    <mergeCell ref="C43:D44"/>
    <mergeCell ref="A8:D8"/>
    <mergeCell ref="E43:G44"/>
    <mergeCell ref="H40:J42"/>
    <mergeCell ref="H43:J44"/>
    <mergeCell ref="A26:J28"/>
    <mergeCell ref="B14:C14"/>
    <mergeCell ref="C35:D35"/>
    <mergeCell ref="E35:F35"/>
    <mergeCell ref="H35:I35"/>
    <mergeCell ref="H32:I33"/>
    <mergeCell ref="J32:J33"/>
    <mergeCell ref="C34:D34"/>
    <mergeCell ref="E34:F34"/>
    <mergeCell ref="H34:I34"/>
    <mergeCell ref="A32:A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EURAS</vt:lpstr>
      <vt:lpstr>Vestibiulių įkainiu apsk</vt:lpstr>
      <vt:lpstr>Kino salės įkainio apskaiciavim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Deltuvaite</dc:creator>
  <cp:lastModifiedBy>Virginija Palaimiene</cp:lastModifiedBy>
  <cp:lastPrinted>2015-04-03T12:53:49Z</cp:lastPrinted>
  <dcterms:created xsi:type="dcterms:W3CDTF">2014-08-26T15:36:57Z</dcterms:created>
  <dcterms:modified xsi:type="dcterms:W3CDTF">2015-04-08T06:04:34Z</dcterms:modified>
</cp:coreProperties>
</file>