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16-10-27 PROJEKTAI\"/>
    </mc:Choice>
  </mc:AlternateContent>
  <bookViews>
    <workbookView xWindow="360" yWindow="75" windowWidth="15315" windowHeight="5955" activeTab="1"/>
  </bookViews>
  <sheets>
    <sheet name="Bendra" sheetId="7" r:id="rId1"/>
    <sheet name="2016-09-01" sheetId="8" r:id="rId2"/>
  </sheets>
  <definedNames>
    <definedName name="_xlnm.Print_Area" localSheetId="1">'2016-09-01'!$A$1:$N$110</definedName>
  </definedNames>
  <calcPr calcId="162913"/>
</workbook>
</file>

<file path=xl/calcChain.xml><?xml version="1.0" encoding="utf-8"?>
<calcChain xmlns="http://schemas.openxmlformats.org/spreadsheetml/2006/main">
  <c r="C103" i="8" l="1"/>
  <c r="D103" i="8"/>
  <c r="E103" i="8"/>
  <c r="F103" i="8"/>
  <c r="G103" i="8"/>
  <c r="H103" i="8"/>
  <c r="I103" i="8"/>
  <c r="J103" i="8"/>
  <c r="L103" i="8"/>
  <c r="K103" i="8"/>
  <c r="C102" i="8"/>
  <c r="D102" i="8"/>
  <c r="E102" i="8"/>
  <c r="F102" i="8"/>
  <c r="G102" i="8"/>
  <c r="H102" i="8"/>
  <c r="I102" i="8"/>
  <c r="J102" i="8"/>
  <c r="K102" i="8"/>
  <c r="C98" i="8"/>
  <c r="D98" i="8"/>
  <c r="E98" i="8"/>
  <c r="F98" i="8"/>
  <c r="G98" i="8"/>
  <c r="H98" i="8"/>
  <c r="I98" i="8"/>
  <c r="K98" i="8"/>
  <c r="C91" i="8" l="1"/>
  <c r="D91" i="8"/>
  <c r="E91" i="8"/>
  <c r="F91" i="8"/>
  <c r="H91" i="8"/>
  <c r="I91" i="8"/>
  <c r="K91" i="8"/>
  <c r="C85" i="8"/>
  <c r="D85" i="8"/>
  <c r="E85" i="8"/>
  <c r="F85" i="8"/>
  <c r="H85" i="8"/>
  <c r="I85" i="8"/>
  <c r="K85" i="8"/>
  <c r="C38" i="8"/>
  <c r="D38" i="8"/>
  <c r="E38" i="8"/>
  <c r="F38" i="8"/>
  <c r="H38" i="8"/>
  <c r="I38" i="8"/>
  <c r="K38" i="8"/>
  <c r="G59" i="8" l="1"/>
  <c r="J59" i="8" s="1"/>
  <c r="L59" i="8" s="1"/>
  <c r="H30" i="8" l="1"/>
  <c r="G101" i="8" l="1"/>
  <c r="J101" i="8" s="1"/>
  <c r="L101" i="8" s="1"/>
  <c r="G100" i="8"/>
  <c r="J100" i="8" s="1"/>
  <c r="L100" i="8" s="1"/>
  <c r="G90" i="8"/>
  <c r="J90" i="8" s="1"/>
  <c r="L90" i="8" s="1"/>
  <c r="G92" i="8"/>
  <c r="J92" i="8" s="1"/>
  <c r="L92" i="8" s="1"/>
  <c r="G93" i="8"/>
  <c r="J93" i="8" s="1"/>
  <c r="L93" i="8" s="1"/>
  <c r="G94" i="8"/>
  <c r="J94" i="8" s="1"/>
  <c r="L94" i="8" s="1"/>
  <c r="G95" i="8"/>
  <c r="J95" i="8" s="1"/>
  <c r="L95" i="8" s="1"/>
  <c r="G96" i="8"/>
  <c r="J96" i="8" s="1"/>
  <c r="L96" i="8" s="1"/>
  <c r="G97" i="8"/>
  <c r="J97" i="8" s="1"/>
  <c r="G99" i="8"/>
  <c r="J99" i="8" s="1"/>
  <c r="L99" i="8" s="1"/>
  <c r="G89" i="8"/>
  <c r="J89" i="8" s="1"/>
  <c r="L89" i="8" s="1"/>
  <c r="G88" i="8"/>
  <c r="J88" i="8" s="1"/>
  <c r="L88" i="8" s="1"/>
  <c r="G32" i="8"/>
  <c r="J32" i="8" s="1"/>
  <c r="L32" i="8" s="1"/>
  <c r="G33" i="8"/>
  <c r="J33" i="8" s="1"/>
  <c r="L33" i="8" s="1"/>
  <c r="G34" i="8"/>
  <c r="J34" i="8" s="1"/>
  <c r="L34" i="8" s="1"/>
  <c r="G35" i="8"/>
  <c r="J35" i="8" s="1"/>
  <c r="L35" i="8" s="1"/>
  <c r="G36" i="8"/>
  <c r="J36" i="8" s="1"/>
  <c r="L36" i="8" s="1"/>
  <c r="G37" i="8"/>
  <c r="J37" i="8" s="1"/>
  <c r="L37" i="8" s="1"/>
  <c r="G39" i="8"/>
  <c r="G40" i="8"/>
  <c r="J40" i="8" s="1"/>
  <c r="L40" i="8" s="1"/>
  <c r="G41" i="8"/>
  <c r="J41" i="8" s="1"/>
  <c r="L41" i="8" s="1"/>
  <c r="G42" i="8"/>
  <c r="J42" i="8" s="1"/>
  <c r="L42" i="8" s="1"/>
  <c r="G43" i="8"/>
  <c r="J43" i="8" s="1"/>
  <c r="L43" i="8" s="1"/>
  <c r="G44" i="8"/>
  <c r="J44" i="8" s="1"/>
  <c r="L44" i="8" s="1"/>
  <c r="G45" i="8"/>
  <c r="J45" i="8" s="1"/>
  <c r="L45" i="8" s="1"/>
  <c r="G46" i="8"/>
  <c r="J46" i="8" s="1"/>
  <c r="L46" i="8" s="1"/>
  <c r="G47" i="8"/>
  <c r="J47" i="8" s="1"/>
  <c r="L47" i="8" s="1"/>
  <c r="G48" i="8"/>
  <c r="J48" i="8" s="1"/>
  <c r="L48" i="8" s="1"/>
  <c r="G49" i="8"/>
  <c r="J49" i="8" s="1"/>
  <c r="L49" i="8" s="1"/>
  <c r="G50" i="8"/>
  <c r="J50" i="8" s="1"/>
  <c r="L50" i="8" s="1"/>
  <c r="G51" i="8"/>
  <c r="J51" i="8" s="1"/>
  <c r="L51" i="8" s="1"/>
  <c r="G52" i="8"/>
  <c r="J52" i="8" s="1"/>
  <c r="L52" i="8" s="1"/>
  <c r="G53" i="8"/>
  <c r="J53" i="8" s="1"/>
  <c r="L53" i="8" s="1"/>
  <c r="G54" i="8"/>
  <c r="J54" i="8" s="1"/>
  <c r="L54" i="8" s="1"/>
  <c r="G55" i="8"/>
  <c r="J55" i="8" s="1"/>
  <c r="L55" i="8" s="1"/>
  <c r="G56" i="8"/>
  <c r="J56" i="8" s="1"/>
  <c r="L56" i="8" s="1"/>
  <c r="G57" i="8"/>
  <c r="J57" i="8" s="1"/>
  <c r="L57" i="8" s="1"/>
  <c r="G58" i="8"/>
  <c r="J58" i="8" s="1"/>
  <c r="L58" i="8" s="1"/>
  <c r="G60" i="8"/>
  <c r="J60" i="8" s="1"/>
  <c r="L60" i="8" s="1"/>
  <c r="G61" i="8"/>
  <c r="J61" i="8" s="1"/>
  <c r="L61" i="8" s="1"/>
  <c r="G62" i="8"/>
  <c r="J62" i="8" s="1"/>
  <c r="L62" i="8" s="1"/>
  <c r="G63" i="8"/>
  <c r="J63" i="8" s="1"/>
  <c r="L63" i="8" s="1"/>
  <c r="G64" i="8"/>
  <c r="J64" i="8" s="1"/>
  <c r="L64" i="8" s="1"/>
  <c r="G65" i="8"/>
  <c r="J65" i="8" s="1"/>
  <c r="L65" i="8" s="1"/>
  <c r="G66" i="8"/>
  <c r="J66" i="8" s="1"/>
  <c r="L66" i="8" s="1"/>
  <c r="G67" i="8"/>
  <c r="J67" i="8" s="1"/>
  <c r="L67" i="8" s="1"/>
  <c r="G68" i="8"/>
  <c r="J68" i="8" s="1"/>
  <c r="L68" i="8" s="1"/>
  <c r="G69" i="8"/>
  <c r="J69" i="8" s="1"/>
  <c r="L69" i="8" s="1"/>
  <c r="G70" i="8"/>
  <c r="J70" i="8" s="1"/>
  <c r="L70" i="8" s="1"/>
  <c r="G71" i="8"/>
  <c r="J71" i="8" s="1"/>
  <c r="L71" i="8" s="1"/>
  <c r="G72" i="8"/>
  <c r="J72" i="8" s="1"/>
  <c r="L72" i="8" s="1"/>
  <c r="G73" i="8"/>
  <c r="J73" i="8" s="1"/>
  <c r="L73" i="8" s="1"/>
  <c r="G74" i="8"/>
  <c r="J74" i="8" s="1"/>
  <c r="L74" i="8" s="1"/>
  <c r="G75" i="8"/>
  <c r="J75" i="8" s="1"/>
  <c r="L75" i="8" s="1"/>
  <c r="G76" i="8"/>
  <c r="J76" i="8" s="1"/>
  <c r="L76" i="8" s="1"/>
  <c r="G77" i="8"/>
  <c r="J77" i="8" s="1"/>
  <c r="L77" i="8" s="1"/>
  <c r="G78" i="8"/>
  <c r="J78" i="8" s="1"/>
  <c r="L78" i="8" s="1"/>
  <c r="G79" i="8"/>
  <c r="J79" i="8" s="1"/>
  <c r="L79" i="8" s="1"/>
  <c r="G80" i="8"/>
  <c r="J80" i="8" s="1"/>
  <c r="L80" i="8" s="1"/>
  <c r="G81" i="8"/>
  <c r="J81" i="8" s="1"/>
  <c r="L81" i="8" s="1"/>
  <c r="G82" i="8"/>
  <c r="J82" i="8" s="1"/>
  <c r="L82" i="8" s="1"/>
  <c r="G83" i="8"/>
  <c r="J83" i="8" s="1"/>
  <c r="L83" i="8" s="1"/>
  <c r="G84" i="8"/>
  <c r="J84" i="8" s="1"/>
  <c r="L84" i="8" s="1"/>
  <c r="G86" i="8"/>
  <c r="G87" i="8"/>
  <c r="J87" i="8" s="1"/>
  <c r="L87" i="8" s="1"/>
  <c r="G31" i="8"/>
  <c r="J31" i="8" s="1"/>
  <c r="L31" i="8" s="1"/>
  <c r="G30" i="8"/>
  <c r="J30" i="8" s="1"/>
  <c r="L30" i="8" s="1"/>
  <c r="G29" i="8"/>
  <c r="J29" i="8" s="1"/>
  <c r="L29" i="8" s="1"/>
  <c r="G28" i="8"/>
  <c r="J28" i="8" s="1"/>
  <c r="L28" i="8" s="1"/>
  <c r="G27" i="8"/>
  <c r="J27" i="8" s="1"/>
  <c r="L27" i="8" s="1"/>
  <c r="G26" i="8"/>
  <c r="J26" i="8" s="1"/>
  <c r="L26" i="8" s="1"/>
  <c r="G25" i="8"/>
  <c r="J25" i="8" s="1"/>
  <c r="L25" i="8" s="1"/>
  <c r="G21" i="8"/>
  <c r="J21" i="8" s="1"/>
  <c r="L21" i="8" s="1"/>
  <c r="G22" i="8"/>
  <c r="J22" i="8" s="1"/>
  <c r="L22" i="8" s="1"/>
  <c r="G23" i="8"/>
  <c r="J23" i="8" s="1"/>
  <c r="L23" i="8" s="1"/>
  <c r="G24" i="8"/>
  <c r="J24" i="8" s="1"/>
  <c r="L24" i="8" s="1"/>
  <c r="G20" i="8"/>
  <c r="J20" i="8" s="1"/>
  <c r="L20" i="8" s="1"/>
  <c r="G19" i="8"/>
  <c r="J19" i="8" s="1"/>
  <c r="L19" i="8" s="1"/>
  <c r="G6" i="8"/>
  <c r="G7" i="8"/>
  <c r="J7" i="8" s="1"/>
  <c r="L7" i="8" s="1"/>
  <c r="G8" i="8"/>
  <c r="J8" i="8" s="1"/>
  <c r="L8" i="8" s="1"/>
  <c r="G9" i="8"/>
  <c r="J9" i="8" s="1"/>
  <c r="L9" i="8" s="1"/>
  <c r="G10" i="8"/>
  <c r="J10" i="8" s="1"/>
  <c r="L10" i="8" s="1"/>
  <c r="G11" i="8"/>
  <c r="J11" i="8" s="1"/>
  <c r="L11" i="8" s="1"/>
  <c r="G12" i="8"/>
  <c r="J12" i="8" s="1"/>
  <c r="L12" i="8" s="1"/>
  <c r="G13" i="8"/>
  <c r="J13" i="8" s="1"/>
  <c r="L13" i="8" s="1"/>
  <c r="G14" i="8"/>
  <c r="J14" i="8" s="1"/>
  <c r="L14" i="8" s="1"/>
  <c r="G15" i="8"/>
  <c r="J15" i="8" s="1"/>
  <c r="L15" i="8" s="1"/>
  <c r="G16" i="8"/>
  <c r="J16" i="8" s="1"/>
  <c r="L16" i="8" s="1"/>
  <c r="G17" i="8"/>
  <c r="J17" i="8" s="1"/>
  <c r="L17" i="8" s="1"/>
  <c r="G18" i="8"/>
  <c r="J18" i="8" s="1"/>
  <c r="L18" i="8" s="1"/>
  <c r="G5" i="8"/>
  <c r="J5" i="8" s="1"/>
  <c r="L5" i="8" s="1"/>
  <c r="L102" i="8" l="1"/>
  <c r="L97" i="8"/>
  <c r="L98" i="8" s="1"/>
  <c r="J98" i="8"/>
  <c r="J86" i="8"/>
  <c r="G91" i="8"/>
  <c r="J39" i="8"/>
  <c r="G85" i="8"/>
  <c r="G38" i="8"/>
  <c r="J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L86" i="8" l="1"/>
  <c r="L91" i="8" s="1"/>
  <c r="J91" i="8"/>
  <c r="L39" i="8"/>
  <c r="L85" i="8" s="1"/>
  <c r="J85" i="8"/>
  <c r="L6" i="8"/>
  <c r="L38" i="8" s="1"/>
  <c r="J38" i="8"/>
  <c r="A59" i="8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6" i="8" s="1"/>
  <c r="C97" i="7"/>
  <c r="A87" i="8" l="1"/>
  <c r="A88" i="8" s="1"/>
  <c r="A89" i="8" s="1"/>
  <c r="A90" i="8" s="1"/>
  <c r="A92" i="8" s="1"/>
  <c r="A93" i="8" s="1"/>
  <c r="A94" i="8" s="1"/>
  <c r="A95" i="8" s="1"/>
  <c r="A96" i="8" s="1"/>
  <c r="A97" i="8" s="1"/>
  <c r="A99" i="8" s="1"/>
  <c r="A100" i="8" s="1"/>
  <c r="A101" i="8" s="1"/>
  <c r="E4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70" i="7"/>
  <c r="E71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D77" i="7"/>
  <c r="E77" i="7" s="1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D40" i="7"/>
  <c r="D97" i="7" s="1"/>
  <c r="E75" i="7"/>
  <c r="E74" i="7"/>
  <c r="E73" i="7"/>
  <c r="E72" i="7"/>
  <c r="E40" i="7" l="1"/>
  <c r="E97" i="7" s="1"/>
  <c r="E76" i="7"/>
</calcChain>
</file>

<file path=xl/sharedStrings.xml><?xml version="1.0" encoding="utf-8"?>
<sst xmlns="http://schemas.openxmlformats.org/spreadsheetml/2006/main" count="266" uniqueCount="166">
  <si>
    <t>Eil. Nr.</t>
  </si>
  <si>
    <t>Įstaigos pavadinimas</t>
  </si>
  <si>
    <t>Klaipėdos „Aukuro“ gimnazija</t>
  </si>
  <si>
    <t>Klaipėdos „Ąžuolyno“ gimnazija</t>
  </si>
  <si>
    <t>Klaipėdos „Aitvaro“ gimnazija</t>
  </si>
  <si>
    <t>Klaipėdos Baltijos gimnazija</t>
  </si>
  <si>
    <t>Klaipėdos „Varpo“ gimnazija</t>
  </si>
  <si>
    <t>Klaipėdos Vytauto Didžiojo gimnazija</t>
  </si>
  <si>
    <t>Klaipėdos „Vėtrungės“ gimnazija</t>
  </si>
  <si>
    <t>Klaipėdos „Žemynos“ gimnazija</t>
  </si>
  <si>
    <t>Klaipėdos „Žaliakalnio“ gimnazija</t>
  </si>
  <si>
    <t>Klaipėdos suaugusiųjų gimnazija</t>
  </si>
  <si>
    <t>Klaipėdos Hermano Zudermano gimnazija</t>
  </si>
  <si>
    <t>Klaipėdos Vydūno gimnazija</t>
  </si>
  <si>
    <t>Klaipėdos Gedminų progimnazija</t>
  </si>
  <si>
    <t>Klaipėdos Ievos Simonaitytės pagrindinė mokykla</t>
  </si>
  <si>
    <t>Klaipėdos Maksimo Gorkio pagrindinė mokykla</t>
  </si>
  <si>
    <t>Klaipėdos „Pajūrio“ pagrindinė mokykla</t>
  </si>
  <si>
    <t>Klaipėdos „Santarvės“ pagrindinė mokykla</t>
  </si>
  <si>
    <t>Klaipėdos „Saulėtekio“ pagrindinė mokykla</t>
  </si>
  <si>
    <t>Klaipėdos Sendvario progimnazija</t>
  </si>
  <si>
    <t>Klaipėdos „Vyturio“ pagrindinė mokykla</t>
  </si>
  <si>
    <t>Klaipėdos Vitės pagrindinė mokykla</t>
  </si>
  <si>
    <t>Klaipėdos „Gabijos“ progimnazija</t>
  </si>
  <si>
    <t>Klaipėdos Liudviko Stulpino progimnazija</t>
  </si>
  <si>
    <t>Klaipėdos Martyno Mažvydo progimnazija</t>
  </si>
  <si>
    <t>Klaipėdos Prano Mašioto progimnazija</t>
  </si>
  <si>
    <t>Klaipėdos Simono Dacho progimnazija</t>
  </si>
  <si>
    <t>Klaipėdos „Smeltės“ progimnazija</t>
  </si>
  <si>
    <t>Klaipėdos Tauralaukio progimnazija</t>
  </si>
  <si>
    <t>Klaipėdos „Verdenės“ progimnazija</t>
  </si>
  <si>
    <t>Klaipėdos „Versmės“ progimnazija</t>
  </si>
  <si>
    <t>Klaipėdos „Medeinės“ mokykla</t>
  </si>
  <si>
    <t>Klaipėdos Litorinos mokykla</t>
  </si>
  <si>
    <t>Klaipėdos „Gilijos“ pradinė mokykla</t>
  </si>
  <si>
    <t>Iš viso:</t>
  </si>
  <si>
    <t>Priežastis</t>
  </si>
  <si>
    <t>Klaipėdos regos ugdymo centras</t>
  </si>
  <si>
    <t>Klaipėdos miesto pedagogų švietimo ir kultūros centras</t>
  </si>
  <si>
    <t>Klaipėdos pedagoginė psichologinė tarnyba</t>
  </si>
  <si>
    <t>Klaipėdos lopšelis-darželis „Aitvarėlis“</t>
  </si>
  <si>
    <t>Klaipėdos lopšelis-darželis „Alksniukas“</t>
  </si>
  <si>
    <t>Klaipėdos lopšelis-darželis „Atžalynas“</t>
  </si>
  <si>
    <t>Klaipėdos lopšelis-darželis „Aušrinė“</t>
  </si>
  <si>
    <t>Perkelti darbuotojai į kitas įstaigas</t>
  </si>
  <si>
    <t>Klaipėdos lopšelis-darželis „Ąžuoliukas“</t>
  </si>
  <si>
    <t>Klaipėdos lopšelis-darželis „Bangelė“</t>
  </si>
  <si>
    <t>Klaipėdos lopšelis-darželis „Berželis“</t>
  </si>
  <si>
    <t>Didinama 0,5 nef.ugdymo pedagogo etatas  (2015-09-17 Nr.ŠV1-287 fizinio ugdymo programai)</t>
  </si>
  <si>
    <t>Klaipėdos lopšelis-darželis  „Bitutė“</t>
  </si>
  <si>
    <t>Klaipėdos lopšelis-darželis „Boružėlė“</t>
  </si>
  <si>
    <t>Klaipėdos lopšelis-darželis „Čiauškutė“</t>
  </si>
  <si>
    <t>Klaipėdos lopšelis-darželis „Dobiliukas“</t>
  </si>
  <si>
    <t>Klaipėdos lopšelis-darželis „Du gaideliai“</t>
  </si>
  <si>
    <t>Didinama  1,6 auklėtojo ir 1  auklėtojo padėjėjo etatai dėl naujos grupės atidarymo (grupės darbo laiko  10,5 val.), darbuotojai perkeliami iš l-d "Aušrinė"</t>
  </si>
  <si>
    <t>Klaipėdos lopšelis-darželis „Eglutė“</t>
  </si>
  <si>
    <t>Klaipėdos  „Inkarėlio“ mokykla darželis</t>
  </si>
  <si>
    <t>Klaipėdos opšelis-darželis „Giliukas“</t>
  </si>
  <si>
    <t>Mažėja 3,9 naktinės auklės, 2 auklėtojos padėjėjos ir 0,88 auklėtojos etatų, iš viso 6,78 etatų pagal patvirtintus normatyvus, nes nuo 2015-09-01d. pasikeitė 4-ių darbo rėžimas,  4 -ių savaitinių 24 val. grupių darbo laikas pakeistas į 10,5 val. (2015-09-09 Nr.ŠV1-283)</t>
  </si>
  <si>
    <t>Klaipėdos darželis „Gintarėlis“</t>
  </si>
  <si>
    <t>Klaipėdos lopšelis-darželis „Klevelis“</t>
  </si>
  <si>
    <t>Klaipėdos lopšelis-darželis „Kregždutė“</t>
  </si>
  <si>
    <t>Klaipėdos lopšelis-darželis „Liepaitė“</t>
  </si>
  <si>
    <t>Klaipėdos lopšelis-darželis „Linelis“</t>
  </si>
  <si>
    <t>Klaipėdos lopšelis-darželis „Obelėlė“</t>
  </si>
  <si>
    <t>Klaipėdos lopšelis-darželis „Pagrandukas“</t>
  </si>
  <si>
    <t>Klaipėdos lopšelis-darželis „Papartėlis“</t>
  </si>
  <si>
    <t>Klaipėdos lopšelis-darželis „Pingvinukas“</t>
  </si>
  <si>
    <t>Klaipėdos lopšelis-darželis „Pumpurėlis“</t>
  </si>
  <si>
    <t>Klaipėdos lopšelis-darželis „Puriena“</t>
  </si>
  <si>
    <t xml:space="preserve">Klaipėdos lopšelis-darželis „Pušaitė“ </t>
  </si>
  <si>
    <t>Klaipėdos lopšelis-darželis „Putinėlis“</t>
  </si>
  <si>
    <t>Klaipėdos lopšelis-darželis „Radastėlė“</t>
  </si>
  <si>
    <t>Klaipėdos lopšelis-darželis „Rūta“</t>
  </si>
  <si>
    <t>Klaipėdos lopšelis-darželis „Sakalėlis“</t>
  </si>
  <si>
    <t>Klaipėdos lopšelis-darželis  „Svirpliukas“</t>
  </si>
  <si>
    <t>Klaipėdos lopšelis-darželis  „Šermukšnėlė“</t>
  </si>
  <si>
    <t>Klaipėdos lopšelis-darželis  „Švyturėlis“</t>
  </si>
  <si>
    <t>Didinama 0,5 auklėtojo (mokytojo) padėjėjo etatas (201509-10 NrAD1-2639)</t>
  </si>
  <si>
    <t>Klaipėdos lopšelis-darželis  „Traukinukas“</t>
  </si>
  <si>
    <t>Didinama  1,6 auklėtojo ir 1  auklėtojo padėjėjo etatų dėl naujos grupės atidarymo (grupės darbo laiko  10,5 val.)</t>
  </si>
  <si>
    <t>Klaipėdos lopšelis-darželis  „Versmė“</t>
  </si>
  <si>
    <t>Klaipėdos  lopšelis-darželis „Vėrinėlis“</t>
  </si>
  <si>
    <t>Klaipėdos lopšelis-darželis „Vyturėlis“</t>
  </si>
  <si>
    <t>Klaipėdos lopšelis-darželis „Volungėlė“</t>
  </si>
  <si>
    <t>Klaipėdos lopšelis-darželis „Želmenėlis“</t>
  </si>
  <si>
    <t>Klaipėdos lopšelis-darželis „Žemuogėlė“</t>
  </si>
  <si>
    <t>Didinama  3,64  auklėtojo, 3,0 auklėtojo padėjėjų, 2,6 naktinės auklėtojos etatai (viso 9,24 et.) dėl dviejų naujai atidaromų grupių, darbuotjai atkeliami iš l-d "Aušrinė",  pridedama 0,5 virėjos etatas, kuris išlaikomas iš tėvų įmokų, mažinama 0,25 valytojos etao, nes sumažėjo valomas plotas</t>
  </si>
  <si>
    <t>Klaipėdos lopšelis-darželis „Žiburėlis“</t>
  </si>
  <si>
    <t>Klaipėdos lopšelis-darželis „Žilvitis“</t>
  </si>
  <si>
    <t>Klaipėdos lopšelis-darželis „Žiogelis“</t>
  </si>
  <si>
    <t xml:space="preserve">Didinama  6,62 auklėtojo; 4,5 auklėtojo padėjėjų; 1,3 naktinės auklėtojos ir 1 virėjos  etatų (viso 13,42 et.) dėl keturių naujai atidaromų grupių, darbuotjai atkeliami iš l-d "Aušrinė", 0,25 valytojos etato, dėl padidėjusio valomo ploto (papildomai - 208 m2) ir 0,25 specialisto etato dėl padidėjusio darbo krūvio (papildomai 75 vaikai); iš viso 13,92 etatų </t>
  </si>
  <si>
    <t>Klaipėdos lopšelis-darželis „Žuvėdra“</t>
  </si>
  <si>
    <t>Marijos Montessori mokykla-darželis</t>
  </si>
  <si>
    <t>Nykštuko mokykla-darželis</t>
  </si>
  <si>
    <t>Saulutės mokykla-darželis</t>
  </si>
  <si>
    <t>Vadovaujantis 2014-06-20  įsakymu Nr. AD1-1911 patvirtintais normatyvais bei 2015-08-21 įsakymu Nr. AD1-2447 "Dėl Klaipėdos lopšelio-darželio "Aušrinė" veiklos organizavimo 2015-2016 m. priemonių plano patvirtinimo"  1.2.2. punktu,  2015-2016 mokslo metams reikalingi papildomi meninio ugdymo mokytojo (pedagogo) 0,5 etato, auklėtojo 1,6 etato, auklėtojo padėjėjo 1 etatas</t>
  </si>
  <si>
    <t>Šaltinėlio mokykla-darželis</t>
  </si>
  <si>
    <t>Varpelio mokykla-darželis</t>
  </si>
  <si>
    <t>Pakalnutės mokykla-darželis</t>
  </si>
  <si>
    <t xml:space="preserve">Vadovaujantis 2015-09-10 įsakymu Nr.AD1-2639 įsteigta 2,5 auklėtojo (mokytojo) padėjėjo etato </t>
  </si>
  <si>
    <t>Vaikų laisvalaikio centras</t>
  </si>
  <si>
    <t xml:space="preserve">Prašymas pagal įstaigos direktorės 2015-09-10 raštą Nr. V6-444, įsteigti valytojo  0,50 et. pagal Savivaldybės administracijos direktoriaus 2014-07-21 patvirtintus įsakymu Nr. AD1-2188 pareigybių normatyvus, nes įstaiga persikėlė į naujas ir didesnes patalpas (H. Manto g. 77) plotas padidėjo 223,19 m². </t>
  </si>
  <si>
    <t>Jaunimo centras</t>
  </si>
  <si>
    <t>Adomo Brako dailės mokykla</t>
  </si>
  <si>
    <t>Moksleivių saviraiškos centras</t>
  </si>
  <si>
    <t>Jeronimo Kačinsko muzikos mokykla</t>
  </si>
  <si>
    <t>Juozo Karoso muzikos mokykla</t>
  </si>
  <si>
    <t>Iš viso</t>
  </si>
  <si>
    <t xml:space="preserve">Didinama  1 nef.ugdymo pedagogo etatas (2015-0917 Nr.ŠV1-288  dailės gebėjimo ir sveikos gyvensenos proframa "Augu sveikas") ir  0,5 virėjos etatu, kuris išlaikomas iš tėvų įmokų                                                                           </t>
  </si>
  <si>
    <t xml:space="preserve">Nuo 2015-09-01 didinama 0,5 virėjos etatu, kuris išlaikomas iš tėvų įmokų </t>
  </si>
  <si>
    <t xml:space="preserve">Vadovaujantis 2015-09-10 įsakymu Nr.AD1-2639 įsteigta 0,5 mokytojo padėjėjo etato </t>
  </si>
  <si>
    <t xml:space="preserve">Vadovaujantis 2015-09-10 įsakymu Nr.AD1-2639 įsteigta 1,5 mokytojo padėjėjo etato </t>
  </si>
  <si>
    <t>Pagal normatyvą.</t>
  </si>
  <si>
    <t>Lyginamoji pareigybių skaičiaus lentelė</t>
  </si>
  <si>
    <t>Pagal sprendimus: T2-281 ir T2-177</t>
  </si>
  <si>
    <t>Dėl perduotų patalpų PŠKC, mažėja valomas plotas (1 valytojo etatas)</t>
  </si>
  <si>
    <t>Dėl valgyklos perdavimo privatininkams (2,5 virėjo etatai)</t>
  </si>
  <si>
    <t>Vadovaujantis 2015-09-11 įsakymu Nr.ŠV1-285, dėl pailgintos dienos grupės (PDG auklėtojas 0,5 etato)</t>
  </si>
  <si>
    <t>Vadovaujantis 2015-09-03 įsakymu  Nr.ŠV1-275, dėl pailgintos dienos grupės (PDG auklėtojas 0,5 etato)</t>
  </si>
  <si>
    <t>2015-09-11, Nr.ŠV1-285, dėl pailgintos dienos grupės (PDG auklėtojas 0,75 etato)</t>
  </si>
  <si>
    <t xml:space="preserve">Vadovaujantis 2015-09-10 įsakymu Nr.AD1-2639 įsteigti 3 mokytojo padėjėjo etatai </t>
  </si>
  <si>
    <t>Vadovaujantis 2015-09-10 įsakymu Nr. AD1-2639 įsteigtas 1 mokytojo padėjėjo etatas. Pagal įstaigos prašymą įsteigtas 1 psichologo etatas  iš MK.</t>
  </si>
  <si>
    <t>Poreikis nuo 2015-09-01</t>
  </si>
  <si>
    <t>Sprendimas 2015-10-29 Nr. T2-272</t>
  </si>
  <si>
    <t>Poreikis nuo 2016-09-01</t>
  </si>
  <si>
    <t>Sprendimas 2016-07-28 Nr. T2-204</t>
  </si>
  <si>
    <t xml:space="preserve">didinti </t>
  </si>
  <si>
    <t>mažinti</t>
  </si>
  <si>
    <t>Sprendimas 2016-02-25 Nr. T2-50</t>
  </si>
  <si>
    <t>Iš viso iki keitimo</t>
  </si>
  <si>
    <t>Dėl valgyklos perdavimo privatininkams mažėja 5 virėjo etatai, 0,5 etato didėja mokytojo padėjėjo etatas, 1 etatas prailgintos dienos grupės auklėtojas.</t>
  </si>
  <si>
    <t>Dėl valgyklos perdavimo privatininkams mažėja 4 virėjo etatai, dėl sumažėjusio ploto 0,25 etato valytojo.</t>
  </si>
  <si>
    <t>Dėl valgyklos perdavimo privatininkams mažėja 6 virėjo etatai, 0,5 etato didėja mokytojo padėjėjo, 2 etatai prailgintos dienos grupės auklėtojo.</t>
  </si>
  <si>
    <t>Iš viso etatų nuo 2016-09-01</t>
  </si>
  <si>
    <t>Iš viso etatų nuo 2017-01-01</t>
  </si>
  <si>
    <t>Klaipėdos lopšelis darželis  „Inkarėlis“</t>
  </si>
  <si>
    <t>Klaipėdos lopšelis-darželis „Giliukas“</t>
  </si>
  <si>
    <t>Klaipėdos lopšelis darželis "Nykštukas"</t>
  </si>
  <si>
    <t>Priežastys</t>
  </si>
  <si>
    <t>Didėja 0,5 etato mokytojo padėjėjo ir 1 etatas virtuvės darbininko (išlaikomo iš tėvų įmokų).</t>
  </si>
  <si>
    <t>Didėja 2 etatai mokytojo padėjėjo.</t>
  </si>
  <si>
    <t>Didėja 0,5 etato mokytojo padėjėjo.</t>
  </si>
  <si>
    <t>Didėja 0,5 etato prailgintos dienos grupės auklėtojo.</t>
  </si>
  <si>
    <t>Didėja 1 etatas registratoriaus, 1 etatas psichologo, 0,5 etato specialiojo pedagogo pagal 2014-07-21 įsak.Nr.AD1-2188.</t>
  </si>
  <si>
    <t>Mažėja viena grupe (1 auklėtojo padėjėjas, 1,6 pedagogo).</t>
  </si>
  <si>
    <t>Mažėja 6 etatais dėl sumažinto mokytojų padėjėjų skaičiaus (buvo 21, dabar 15).</t>
  </si>
  <si>
    <t>Dėl valgyklos perdavimo privatininkams mažėja 2,25 virėjo etatai, 1 etatas didėja dėl padidėjusio  mokytojo padėjėjo skaičiaus.</t>
  </si>
  <si>
    <t xml:space="preserve">Didėja 0,5 etato mokytojo padėjėjo, 0,5 etato  pailgintos dienos grupės auklėtojo. </t>
  </si>
  <si>
    <t>Didėja 1 IT specialisto etatas dėl padidėjusio IT įrenginių skaičiaus ir jų aptarnavimo.</t>
  </si>
  <si>
    <t>Didėja 5 etatai mokytojų padėjėjų iš 14511 (KMS administracijos direktoriaus 2016-09-07 įsakymas Nr. AD1-2699), auklėtojas 1,0 etatas (Litorinos mokyklos direktoriaus 2016-08-24 raštas Nr. S1-76(1.9)).</t>
  </si>
  <si>
    <t>Įstaiga likviduota pagal TS 2016-03-31 Nr.T2-88.</t>
  </si>
  <si>
    <t>Iš viso pirmas priedas</t>
  </si>
  <si>
    <t xml:space="preserve">Papildomas  0,25 et. Valytojo, nes įstaiga persikėlė į naujas ir didesnes patalpas (H. Manto g. 77) plotas padidėjo 193,68 m². </t>
  </si>
  <si>
    <t>Trečias priedas</t>
  </si>
  <si>
    <t>Ketvirtas priedas</t>
  </si>
  <si>
    <t>Pastabos:</t>
  </si>
  <si>
    <t>1. Mokytojo padėjėjai didėja vadovaujantis 2016 m. rugsėjo 7 d. direktoriaus įsakymu Nr.AD1-2699 "Dėl auklėtojo (mokytojo) ir mokytojo padėjėjo etatų"; 2016 rugsėjo 21 d. įsakymu "Dėl Klaipėdos miesto savivaldybės administracijos direktoriaus 2016 m. rugsėjo 7 d. įsakymo  Nr.AD1-2699 "Dėl auklėtojo (mokytojo) ir mokytojo padėjėjo etatų" pakeitimo";</t>
  </si>
  <si>
    <t>2. Prailgintos dienos auklėtojai didėja vadovaujantis UKD Švietimo skyriaus vedėjo 2016 rugsėjo 6 d. įsakymu Nr.ŠV1-310 "Dėl pailgintos dienos grupių skaičiaus bendrojo ugdymo mokyklose 2016-2017 mokslo metams nustatymo"; 2016 m. rugsėjo 12 d. įsakymu Nr.ŠV1-312 "Dėl Klaipėdos miesto savivaldybės administracijos Ugdymo ir kultūros departamento Švietimo skyriaus vedėjo 2016 m. rugsėjo 6 d. įsakymo Nr.ŠV1-310 "Dėl pailgintos dienos grupių skaičiaus bendrojo ugdymo mokyklose 2016-2017 mokslo metams nustatymo" pakeitimo".</t>
  </si>
  <si>
    <t>Dėl rėžimo pasikeitimo iš 24 val  į 12 val, naikinasi 0,5 auklėtojo padėjėjo etatas ir 1,3 nakt. auklės etatai.</t>
  </si>
  <si>
    <t>1  naujai įvedamas vairuotojo etatas dėl mokyklinio autobusiuko perdavimo neįgaliųjų vaikų vežiojimui.</t>
  </si>
  <si>
    <t>Dėl valgyklos perdavimo privatininkams mažėja 5 virėjo etatai, 0,5 etato didėja mokytojo padėjėjo etatas ir 0,5 prailgintos dienos grupės auklėtojas.</t>
  </si>
  <si>
    <t>Antras priedas (lopšeliai-darželiai)</t>
  </si>
  <si>
    <t>Antras priedas (mokyklos-darželiai)</t>
  </si>
  <si>
    <t>Parengė: Planavimo ir analizės skyriaus vyriausioji specialistė Ingrida Urbonavičienė, tel.396155</t>
  </si>
  <si>
    <t>Mažinami bendr.prak. slaugytojai 2016-07-28 TS Nr.T2-192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</si>
</sst>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Įprastas" xfId="0" builtinId="0"/>
    <cellStyle name="Įprastas 2" xfId="2"/>
    <cellStyle name="Įprasta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zoomScaleSheetLayoutView="100" workbookViewId="0">
      <selection activeCell="F11" sqref="F11"/>
    </sheetView>
  </sheetViews>
  <sheetFormatPr defaultColWidth="9.140625" defaultRowHeight="15" x14ac:dyDescent="0.25"/>
  <cols>
    <col min="1" max="1" width="4.85546875" style="10" customWidth="1"/>
    <col min="2" max="2" width="24.85546875" style="10" customWidth="1"/>
    <col min="3" max="3" width="12.140625" style="10" customWidth="1"/>
    <col min="4" max="4" width="7.7109375" style="10" customWidth="1"/>
    <col min="5" max="5" width="9.7109375" style="10" customWidth="1"/>
    <col min="6" max="6" width="31.85546875" style="10" customWidth="1"/>
    <col min="7" max="16384" width="9.140625" style="10"/>
  </cols>
  <sheetData>
    <row r="1" spans="1:6" ht="32.25" customHeight="1" x14ac:dyDescent="0.25">
      <c r="A1" s="43" t="s">
        <v>114</v>
      </c>
      <c r="B1" s="43"/>
      <c r="C1" s="43"/>
      <c r="D1" s="43"/>
      <c r="E1" s="43"/>
      <c r="F1" s="43"/>
    </row>
    <row r="2" spans="1:6" s="3" customFormat="1" ht="48" customHeight="1" x14ac:dyDescent="0.25">
      <c r="A2" s="1" t="s">
        <v>0</v>
      </c>
      <c r="B2" s="1" t="s">
        <v>1</v>
      </c>
      <c r="C2" s="2" t="s">
        <v>115</v>
      </c>
      <c r="D2" s="2" t="s">
        <v>123</v>
      </c>
      <c r="E2" s="2" t="s">
        <v>108</v>
      </c>
      <c r="F2" s="1" t="s">
        <v>36</v>
      </c>
    </row>
    <row r="3" spans="1:6" s="3" customFormat="1" ht="12.75" x14ac:dyDescent="0.25">
      <c r="A3" s="5">
        <v>1</v>
      </c>
      <c r="B3" s="5">
        <v>2</v>
      </c>
      <c r="C3" s="6">
        <v>3</v>
      </c>
      <c r="D3" s="6">
        <v>4</v>
      </c>
      <c r="E3" s="6">
        <v>5</v>
      </c>
      <c r="F3" s="5">
        <v>6</v>
      </c>
    </row>
    <row r="4" spans="1:6" s="3" customFormat="1" ht="20.25" customHeight="1" x14ac:dyDescent="0.25">
      <c r="A4" s="5">
        <v>1</v>
      </c>
      <c r="B4" s="5" t="s">
        <v>2</v>
      </c>
      <c r="C4" s="6">
        <v>32.75</v>
      </c>
      <c r="D4" s="6"/>
      <c r="E4" s="12">
        <f>SUM(C4:D4)</f>
        <v>32.75</v>
      </c>
      <c r="F4" s="5"/>
    </row>
    <row r="5" spans="1:6" s="3" customFormat="1" ht="25.5" customHeight="1" x14ac:dyDescent="0.25">
      <c r="A5" s="5">
        <f>+A4+1</f>
        <v>2</v>
      </c>
      <c r="B5" s="5" t="s">
        <v>3</v>
      </c>
      <c r="C5" s="6">
        <v>32.75</v>
      </c>
      <c r="D5" s="6"/>
      <c r="E5" s="12">
        <f t="shared" ref="E5:E38" si="0">SUM(C5:D5)</f>
        <v>32.75</v>
      </c>
      <c r="F5" s="5"/>
    </row>
    <row r="6" spans="1:6" s="3" customFormat="1" ht="20.25" customHeight="1" x14ac:dyDescent="0.25">
      <c r="A6" s="5">
        <f t="shared" ref="A6:A69" si="1">+A5+1</f>
        <v>3</v>
      </c>
      <c r="B6" s="5" t="s">
        <v>4</v>
      </c>
      <c r="C6" s="6">
        <v>28.75</v>
      </c>
      <c r="D6" s="6"/>
      <c r="E6" s="12">
        <f t="shared" si="0"/>
        <v>28.75</v>
      </c>
      <c r="F6" s="5"/>
    </row>
    <row r="7" spans="1:6" s="3" customFormat="1" ht="27.75" customHeight="1" x14ac:dyDescent="0.25">
      <c r="A7" s="5">
        <f t="shared" si="1"/>
        <v>4</v>
      </c>
      <c r="B7" s="5" t="s">
        <v>5</v>
      </c>
      <c r="C7" s="6">
        <v>37.75</v>
      </c>
      <c r="D7" s="6">
        <v>-1</v>
      </c>
      <c r="E7" s="12">
        <f t="shared" si="0"/>
        <v>36.75</v>
      </c>
      <c r="F7" s="5" t="s">
        <v>116</v>
      </c>
    </row>
    <row r="8" spans="1:6" s="3" customFormat="1" ht="20.25" customHeight="1" x14ac:dyDescent="0.25">
      <c r="A8" s="5">
        <f t="shared" si="1"/>
        <v>5</v>
      </c>
      <c r="B8" s="5" t="s">
        <v>6</v>
      </c>
      <c r="C8" s="6">
        <v>36.75</v>
      </c>
      <c r="D8" s="6"/>
      <c r="E8" s="12">
        <f t="shared" si="0"/>
        <v>36.75</v>
      </c>
      <c r="F8" s="5"/>
    </row>
    <row r="9" spans="1:6" s="3" customFormat="1" ht="27" customHeight="1" x14ac:dyDescent="0.25">
      <c r="A9" s="5">
        <f t="shared" si="1"/>
        <v>6</v>
      </c>
      <c r="B9" s="5" t="s">
        <v>7</v>
      </c>
      <c r="C9" s="6">
        <v>44.75</v>
      </c>
      <c r="D9" s="6"/>
      <c r="E9" s="12">
        <f t="shared" si="0"/>
        <v>44.75</v>
      </c>
      <c r="F9" s="5"/>
    </row>
    <row r="10" spans="1:6" s="3" customFormat="1" ht="20.25" customHeight="1" x14ac:dyDescent="0.25">
      <c r="A10" s="5">
        <f t="shared" si="1"/>
        <v>7</v>
      </c>
      <c r="B10" s="5" t="s">
        <v>8</v>
      </c>
      <c r="C10" s="6">
        <v>33</v>
      </c>
      <c r="D10" s="6"/>
      <c r="E10" s="12">
        <f t="shared" si="0"/>
        <v>33</v>
      </c>
      <c r="F10" s="5"/>
    </row>
    <row r="11" spans="1:6" s="3" customFormat="1" ht="25.5" customHeight="1" x14ac:dyDescent="0.25">
      <c r="A11" s="5">
        <f t="shared" si="1"/>
        <v>8</v>
      </c>
      <c r="B11" s="5" t="s">
        <v>9</v>
      </c>
      <c r="C11" s="6">
        <v>35.25</v>
      </c>
      <c r="D11" s="6">
        <v>-2.5</v>
      </c>
      <c r="E11" s="12">
        <f t="shared" si="0"/>
        <v>32.75</v>
      </c>
      <c r="F11" s="5" t="s">
        <v>117</v>
      </c>
    </row>
    <row r="12" spans="1:6" s="3" customFormat="1" ht="25.5" customHeight="1" x14ac:dyDescent="0.25">
      <c r="A12" s="5">
        <f t="shared" si="1"/>
        <v>9</v>
      </c>
      <c r="B12" s="5" t="s">
        <v>10</v>
      </c>
      <c r="C12" s="6">
        <v>29.75</v>
      </c>
      <c r="D12" s="6"/>
      <c r="E12" s="12">
        <f t="shared" si="0"/>
        <v>29.75</v>
      </c>
      <c r="F12" s="5"/>
    </row>
    <row r="13" spans="1:6" s="3" customFormat="1" ht="20.25" customHeight="1" x14ac:dyDescent="0.25">
      <c r="A13" s="5">
        <f t="shared" si="1"/>
        <v>10</v>
      </c>
      <c r="B13" s="5" t="s">
        <v>11</v>
      </c>
      <c r="C13" s="6">
        <v>26</v>
      </c>
      <c r="D13" s="6"/>
      <c r="E13" s="12">
        <f t="shared" si="0"/>
        <v>26</v>
      </c>
      <c r="F13" s="5"/>
    </row>
    <row r="14" spans="1:6" s="3" customFormat="1" ht="40.5" customHeight="1" x14ac:dyDescent="0.25">
      <c r="A14" s="5">
        <f t="shared" si="1"/>
        <v>11</v>
      </c>
      <c r="B14" s="5" t="s">
        <v>12</v>
      </c>
      <c r="C14" s="6">
        <v>35</v>
      </c>
      <c r="D14" s="6">
        <v>0.5</v>
      </c>
      <c r="E14" s="12">
        <f t="shared" si="0"/>
        <v>35.5</v>
      </c>
      <c r="F14" s="5" t="s">
        <v>118</v>
      </c>
    </row>
    <row r="15" spans="1:6" s="3" customFormat="1" ht="20.25" customHeight="1" x14ac:dyDescent="0.25">
      <c r="A15" s="5">
        <f t="shared" si="1"/>
        <v>12</v>
      </c>
      <c r="B15" s="5" t="s">
        <v>13</v>
      </c>
      <c r="C15" s="6">
        <v>42.75</v>
      </c>
      <c r="D15" s="6"/>
      <c r="E15" s="12">
        <f t="shared" si="0"/>
        <v>42.75</v>
      </c>
      <c r="F15" s="5"/>
    </row>
    <row r="16" spans="1:6" s="3" customFormat="1" ht="39" customHeight="1" x14ac:dyDescent="0.25">
      <c r="A16" s="5">
        <f t="shared" si="1"/>
        <v>13</v>
      </c>
      <c r="B16" s="5" t="s">
        <v>14</v>
      </c>
      <c r="C16" s="6">
        <v>40.75</v>
      </c>
      <c r="D16" s="6">
        <v>0.5</v>
      </c>
      <c r="E16" s="12">
        <f t="shared" si="0"/>
        <v>41.25</v>
      </c>
      <c r="F16" s="9" t="s">
        <v>111</v>
      </c>
    </row>
    <row r="17" spans="1:6" s="3" customFormat="1" ht="25.5" customHeight="1" x14ac:dyDescent="0.25">
      <c r="A17" s="5">
        <f t="shared" si="1"/>
        <v>14</v>
      </c>
      <c r="B17" s="5" t="s">
        <v>15</v>
      </c>
      <c r="C17" s="6">
        <v>26.25</v>
      </c>
      <c r="D17" s="6"/>
      <c r="E17" s="12">
        <f t="shared" si="0"/>
        <v>26.25</v>
      </c>
      <c r="F17" s="5"/>
    </row>
    <row r="18" spans="1:6" s="3" customFormat="1" ht="39" customHeight="1" x14ac:dyDescent="0.25">
      <c r="A18" s="5">
        <f t="shared" si="1"/>
        <v>15</v>
      </c>
      <c r="B18" s="5" t="s">
        <v>16</v>
      </c>
      <c r="C18" s="6">
        <v>39</v>
      </c>
      <c r="D18" s="6">
        <v>0.5</v>
      </c>
      <c r="E18" s="12">
        <f t="shared" si="0"/>
        <v>39.5</v>
      </c>
      <c r="F18" s="5" t="s">
        <v>119</v>
      </c>
    </row>
    <row r="19" spans="1:6" s="3" customFormat="1" ht="26.25" customHeight="1" x14ac:dyDescent="0.25">
      <c r="A19" s="5">
        <f t="shared" si="1"/>
        <v>16</v>
      </c>
      <c r="B19" s="5" t="s">
        <v>17</v>
      </c>
      <c r="C19" s="6">
        <v>34.75</v>
      </c>
      <c r="D19" s="6"/>
      <c r="E19" s="12">
        <f t="shared" si="0"/>
        <v>34.75</v>
      </c>
      <c r="F19" s="5"/>
    </row>
    <row r="20" spans="1:6" s="3" customFormat="1" ht="40.5" customHeight="1" x14ac:dyDescent="0.25">
      <c r="A20" s="5">
        <f t="shared" si="1"/>
        <v>17</v>
      </c>
      <c r="B20" s="5" t="s">
        <v>18</v>
      </c>
      <c r="C20" s="6">
        <v>33.25</v>
      </c>
      <c r="D20" s="6">
        <v>1.5</v>
      </c>
      <c r="E20" s="12">
        <f t="shared" si="0"/>
        <v>34.75</v>
      </c>
      <c r="F20" s="9" t="s">
        <v>112</v>
      </c>
    </row>
    <row r="21" spans="1:6" s="3" customFormat="1" ht="26.25" customHeight="1" x14ac:dyDescent="0.25">
      <c r="A21" s="5">
        <f t="shared" si="1"/>
        <v>18</v>
      </c>
      <c r="B21" s="5" t="s">
        <v>19</v>
      </c>
      <c r="C21" s="6">
        <v>32</v>
      </c>
      <c r="D21" s="6"/>
      <c r="E21" s="12">
        <f t="shared" si="0"/>
        <v>32</v>
      </c>
      <c r="F21" s="5"/>
    </row>
    <row r="22" spans="1:6" s="3" customFormat="1" ht="37.5" customHeight="1" x14ac:dyDescent="0.25">
      <c r="A22" s="5">
        <f t="shared" si="1"/>
        <v>19</v>
      </c>
      <c r="B22" s="5" t="s">
        <v>20</v>
      </c>
      <c r="C22" s="6">
        <v>28</v>
      </c>
      <c r="D22" s="6">
        <v>0.75</v>
      </c>
      <c r="E22" s="12">
        <f t="shared" si="0"/>
        <v>28.75</v>
      </c>
      <c r="F22" s="5" t="s">
        <v>120</v>
      </c>
    </row>
    <row r="23" spans="1:6" s="3" customFormat="1" ht="39.75" customHeight="1" x14ac:dyDescent="0.25">
      <c r="A23" s="5">
        <f t="shared" si="1"/>
        <v>20</v>
      </c>
      <c r="B23" s="5" t="s">
        <v>21</v>
      </c>
      <c r="C23" s="6">
        <v>32.75</v>
      </c>
      <c r="D23" s="6">
        <v>3</v>
      </c>
      <c r="E23" s="12">
        <f t="shared" si="0"/>
        <v>35.75</v>
      </c>
      <c r="F23" s="9" t="s">
        <v>121</v>
      </c>
    </row>
    <row r="24" spans="1:6" s="3" customFormat="1" ht="26.25" customHeight="1" x14ac:dyDescent="0.25">
      <c r="A24" s="5">
        <f t="shared" si="1"/>
        <v>21</v>
      </c>
      <c r="B24" s="5" t="s">
        <v>22</v>
      </c>
      <c r="C24" s="6">
        <v>35.6</v>
      </c>
      <c r="D24" s="6"/>
      <c r="E24" s="12">
        <f t="shared" si="0"/>
        <v>35.6</v>
      </c>
      <c r="F24" s="5"/>
    </row>
    <row r="25" spans="1:6" s="3" customFormat="1" ht="20.25" customHeight="1" x14ac:dyDescent="0.25">
      <c r="A25" s="5">
        <f t="shared" si="1"/>
        <v>22</v>
      </c>
      <c r="B25" s="5" t="s">
        <v>23</v>
      </c>
      <c r="C25" s="6">
        <v>23.75</v>
      </c>
      <c r="D25" s="6"/>
      <c r="E25" s="12">
        <f t="shared" si="0"/>
        <v>23.75</v>
      </c>
      <c r="F25" s="5"/>
    </row>
    <row r="26" spans="1:6" s="3" customFormat="1" ht="26.25" customHeight="1" x14ac:dyDescent="0.25">
      <c r="A26" s="5">
        <f t="shared" si="1"/>
        <v>23</v>
      </c>
      <c r="B26" s="5" t="s">
        <v>24</v>
      </c>
      <c r="C26" s="6">
        <v>42.5</v>
      </c>
      <c r="D26" s="6"/>
      <c r="E26" s="12">
        <f t="shared" si="0"/>
        <v>42.5</v>
      </c>
      <c r="F26" s="5"/>
    </row>
    <row r="27" spans="1:6" s="3" customFormat="1" ht="25.5" customHeight="1" x14ac:dyDescent="0.25">
      <c r="A27" s="5">
        <f t="shared" si="1"/>
        <v>24</v>
      </c>
      <c r="B27" s="5" t="s">
        <v>25</v>
      </c>
      <c r="C27" s="6">
        <v>65.75</v>
      </c>
      <c r="D27" s="6"/>
      <c r="E27" s="12">
        <f t="shared" si="0"/>
        <v>65.75</v>
      </c>
      <c r="F27" s="5"/>
    </row>
    <row r="28" spans="1:6" s="3" customFormat="1" ht="25.5" customHeight="1" x14ac:dyDescent="0.25">
      <c r="A28" s="5">
        <f t="shared" si="1"/>
        <v>25</v>
      </c>
      <c r="B28" s="5" t="s">
        <v>26</v>
      </c>
      <c r="C28" s="6">
        <v>42</v>
      </c>
      <c r="D28" s="6"/>
      <c r="E28" s="12">
        <f t="shared" si="0"/>
        <v>42</v>
      </c>
      <c r="F28" s="5"/>
    </row>
    <row r="29" spans="1:6" s="3" customFormat="1" ht="29.25" customHeight="1" x14ac:dyDescent="0.25">
      <c r="A29" s="5">
        <f t="shared" si="1"/>
        <v>26</v>
      </c>
      <c r="B29" s="5" t="s">
        <v>27</v>
      </c>
      <c r="C29" s="6">
        <v>47</v>
      </c>
      <c r="D29" s="6"/>
      <c r="E29" s="12">
        <f t="shared" si="0"/>
        <v>47</v>
      </c>
      <c r="F29" s="5"/>
    </row>
    <row r="30" spans="1:6" s="3" customFormat="1" ht="27" customHeight="1" x14ac:dyDescent="0.25">
      <c r="A30" s="5">
        <f t="shared" si="1"/>
        <v>27</v>
      </c>
      <c r="B30" s="5" t="s">
        <v>28</v>
      </c>
      <c r="C30" s="6">
        <v>40.6</v>
      </c>
      <c r="D30" s="6"/>
      <c r="E30" s="12">
        <f t="shared" si="0"/>
        <v>40.6</v>
      </c>
      <c r="F30" s="5"/>
    </row>
    <row r="31" spans="1:6" s="3" customFormat="1" ht="51" customHeight="1" x14ac:dyDescent="0.25">
      <c r="A31" s="5">
        <f t="shared" si="1"/>
        <v>28</v>
      </c>
      <c r="B31" s="5" t="s">
        <v>29</v>
      </c>
      <c r="C31" s="6">
        <v>28.3</v>
      </c>
      <c r="D31" s="6">
        <v>2</v>
      </c>
      <c r="E31" s="12">
        <f t="shared" si="0"/>
        <v>30.3</v>
      </c>
      <c r="F31" s="5" t="s">
        <v>122</v>
      </c>
    </row>
    <row r="32" spans="1:6" s="3" customFormat="1" ht="25.5" customHeight="1" x14ac:dyDescent="0.25">
      <c r="A32" s="5">
        <f t="shared" si="1"/>
        <v>29</v>
      </c>
      <c r="B32" s="5" t="s">
        <v>30</v>
      </c>
      <c r="C32" s="6">
        <v>35</v>
      </c>
      <c r="D32" s="6"/>
      <c r="E32" s="12">
        <f t="shared" si="0"/>
        <v>35</v>
      </c>
      <c r="F32" s="5"/>
    </row>
    <row r="33" spans="1:6" s="3" customFormat="1" ht="25.5" customHeight="1" x14ac:dyDescent="0.25">
      <c r="A33" s="5">
        <f t="shared" si="1"/>
        <v>30</v>
      </c>
      <c r="B33" s="5" t="s">
        <v>31</v>
      </c>
      <c r="C33" s="6">
        <v>35</v>
      </c>
      <c r="D33" s="6"/>
      <c r="E33" s="12">
        <f t="shared" si="0"/>
        <v>35</v>
      </c>
      <c r="F33" s="5"/>
    </row>
    <row r="34" spans="1:6" s="3" customFormat="1" ht="20.25" customHeight="1" x14ac:dyDescent="0.25">
      <c r="A34" s="5">
        <f t="shared" si="1"/>
        <v>31</v>
      </c>
      <c r="B34" s="5" t="s">
        <v>32</v>
      </c>
      <c r="C34" s="6">
        <v>77.5</v>
      </c>
      <c r="D34" s="6"/>
      <c r="E34" s="12">
        <f t="shared" si="0"/>
        <v>77.5</v>
      </c>
      <c r="F34" s="5"/>
    </row>
    <row r="35" spans="1:6" s="3" customFormat="1" ht="20.25" customHeight="1" x14ac:dyDescent="0.25">
      <c r="A35" s="5">
        <f t="shared" si="1"/>
        <v>32</v>
      </c>
      <c r="B35" s="5" t="s">
        <v>33</v>
      </c>
      <c r="C35" s="6">
        <v>22.35</v>
      </c>
      <c r="D35" s="6"/>
      <c r="E35" s="12">
        <f t="shared" si="0"/>
        <v>22.35</v>
      </c>
      <c r="F35" s="5"/>
    </row>
    <row r="36" spans="1:6" s="3" customFormat="1" ht="39" customHeight="1" x14ac:dyDescent="0.25">
      <c r="A36" s="5">
        <f t="shared" si="1"/>
        <v>33</v>
      </c>
      <c r="B36" s="5" t="s">
        <v>34</v>
      </c>
      <c r="C36" s="6">
        <v>28.25</v>
      </c>
      <c r="D36" s="6">
        <v>2.5</v>
      </c>
      <c r="E36" s="12">
        <f t="shared" si="0"/>
        <v>30.75</v>
      </c>
      <c r="F36" s="8" t="s">
        <v>100</v>
      </c>
    </row>
    <row r="37" spans="1:6" ht="25.5" x14ac:dyDescent="0.25">
      <c r="A37" s="5">
        <f t="shared" si="1"/>
        <v>34</v>
      </c>
      <c r="B37" s="13" t="s">
        <v>40</v>
      </c>
      <c r="C37" s="12">
        <v>47.07</v>
      </c>
      <c r="D37" s="12"/>
      <c r="E37" s="12">
        <f t="shared" si="0"/>
        <v>47.07</v>
      </c>
      <c r="F37" s="5"/>
    </row>
    <row r="38" spans="1:6" ht="25.5" x14ac:dyDescent="0.25">
      <c r="A38" s="5">
        <f t="shared" si="1"/>
        <v>35</v>
      </c>
      <c r="B38" s="13" t="s">
        <v>41</v>
      </c>
      <c r="C38" s="12">
        <v>45.35</v>
      </c>
      <c r="D38" s="12"/>
      <c r="E38" s="12">
        <f t="shared" si="0"/>
        <v>45.35</v>
      </c>
      <c r="F38" s="5"/>
    </row>
    <row r="39" spans="1:6" ht="25.5" x14ac:dyDescent="0.25">
      <c r="A39" s="5">
        <f t="shared" si="1"/>
        <v>36</v>
      </c>
      <c r="B39" s="13" t="s">
        <v>42</v>
      </c>
      <c r="C39" s="12">
        <v>44</v>
      </c>
      <c r="D39" s="12"/>
      <c r="E39" s="12">
        <f>SUM(C39:D39)</f>
        <v>44</v>
      </c>
      <c r="F39" s="5"/>
    </row>
    <row r="40" spans="1:6" ht="25.5" x14ac:dyDescent="0.25">
      <c r="A40" s="5">
        <f t="shared" si="1"/>
        <v>37</v>
      </c>
      <c r="B40" s="13" t="s">
        <v>43</v>
      </c>
      <c r="C40" s="12">
        <v>50.06</v>
      </c>
      <c r="D40" s="12">
        <f>-40.86+1</f>
        <v>-39.86</v>
      </c>
      <c r="E40" s="12">
        <f>SUM(C40:D40)</f>
        <v>10.200000000000003</v>
      </c>
      <c r="F40" s="6" t="s">
        <v>44</v>
      </c>
    </row>
    <row r="41" spans="1:6" ht="25.5" x14ac:dyDescent="0.25">
      <c r="A41" s="5">
        <f t="shared" si="1"/>
        <v>38</v>
      </c>
      <c r="B41" s="13" t="s">
        <v>45</v>
      </c>
      <c r="C41" s="12">
        <v>47.6</v>
      </c>
      <c r="D41" s="12"/>
      <c r="E41" s="12">
        <f t="shared" ref="E41:E50" si="2">SUM(C41:D41)</f>
        <v>47.6</v>
      </c>
      <c r="F41" s="6"/>
    </row>
    <row r="42" spans="1:6" ht="33.75" customHeight="1" x14ac:dyDescent="0.25">
      <c r="A42" s="5">
        <f t="shared" si="1"/>
        <v>39</v>
      </c>
      <c r="B42" s="13" t="s">
        <v>46</v>
      </c>
      <c r="C42" s="12">
        <v>50.45</v>
      </c>
      <c r="D42" s="12"/>
      <c r="E42" s="12">
        <f t="shared" si="2"/>
        <v>50.45</v>
      </c>
      <c r="F42" s="5"/>
    </row>
    <row r="43" spans="1:6" ht="42.75" customHeight="1" x14ac:dyDescent="0.25">
      <c r="A43" s="5">
        <f t="shared" si="1"/>
        <v>40</v>
      </c>
      <c r="B43" s="14" t="s">
        <v>47</v>
      </c>
      <c r="C43" s="12">
        <v>45.85</v>
      </c>
      <c r="D43" s="12">
        <v>0.5</v>
      </c>
      <c r="E43" s="12">
        <f t="shared" si="2"/>
        <v>46.35</v>
      </c>
      <c r="F43" s="5" t="s">
        <v>48</v>
      </c>
    </row>
    <row r="44" spans="1:6" ht="25.5" x14ac:dyDescent="0.25">
      <c r="A44" s="5">
        <f t="shared" si="1"/>
        <v>41</v>
      </c>
      <c r="B44" s="14" t="s">
        <v>49</v>
      </c>
      <c r="C44" s="12">
        <v>41.65</v>
      </c>
      <c r="D44" s="12"/>
      <c r="E44" s="12">
        <f t="shared" si="2"/>
        <v>41.65</v>
      </c>
      <c r="F44" s="5"/>
    </row>
    <row r="45" spans="1:6" ht="25.5" x14ac:dyDescent="0.25">
      <c r="A45" s="5">
        <f t="shared" si="1"/>
        <v>42</v>
      </c>
      <c r="B45" s="14" t="s">
        <v>50</v>
      </c>
      <c r="C45" s="12">
        <v>23.15</v>
      </c>
      <c r="D45" s="12"/>
      <c r="E45" s="12">
        <f t="shared" si="2"/>
        <v>23.15</v>
      </c>
      <c r="F45" s="6"/>
    </row>
    <row r="46" spans="1:6" ht="25.5" x14ac:dyDescent="0.25">
      <c r="A46" s="5">
        <f t="shared" si="1"/>
        <v>43</v>
      </c>
      <c r="B46" s="14" t="s">
        <v>51</v>
      </c>
      <c r="C46" s="12">
        <v>49.4</v>
      </c>
      <c r="D46" s="12"/>
      <c r="E46" s="12">
        <f t="shared" si="2"/>
        <v>49.4</v>
      </c>
      <c r="F46" s="6"/>
    </row>
    <row r="47" spans="1:6" ht="25.5" x14ac:dyDescent="0.25">
      <c r="A47" s="5">
        <f t="shared" si="1"/>
        <v>44</v>
      </c>
      <c r="B47" s="14" t="s">
        <v>52</v>
      </c>
      <c r="C47" s="12">
        <v>43.75</v>
      </c>
      <c r="D47" s="12"/>
      <c r="E47" s="12">
        <f t="shared" si="2"/>
        <v>43.75</v>
      </c>
      <c r="F47" s="5"/>
    </row>
    <row r="48" spans="1:6" ht="63.75" x14ac:dyDescent="0.25">
      <c r="A48" s="5">
        <f t="shared" si="1"/>
        <v>45</v>
      </c>
      <c r="B48" s="14" t="s">
        <v>53</v>
      </c>
      <c r="C48" s="12">
        <v>46.25</v>
      </c>
      <c r="D48" s="12">
        <v>2.6</v>
      </c>
      <c r="E48" s="12">
        <f t="shared" si="2"/>
        <v>48.85</v>
      </c>
      <c r="F48" s="5" t="s">
        <v>54</v>
      </c>
    </row>
    <row r="49" spans="1:6" ht="25.5" x14ac:dyDescent="0.25">
      <c r="A49" s="5">
        <f t="shared" si="1"/>
        <v>46</v>
      </c>
      <c r="B49" s="14" t="s">
        <v>55</v>
      </c>
      <c r="C49" s="12">
        <v>48.6</v>
      </c>
      <c r="D49" s="12"/>
      <c r="E49" s="12">
        <f t="shared" si="2"/>
        <v>48.6</v>
      </c>
      <c r="F49" s="5"/>
    </row>
    <row r="50" spans="1:6" ht="25.5" x14ac:dyDescent="0.25">
      <c r="A50" s="5">
        <f t="shared" si="1"/>
        <v>47</v>
      </c>
      <c r="B50" s="14" t="s">
        <v>56</v>
      </c>
      <c r="C50" s="6">
        <v>43.75</v>
      </c>
      <c r="D50" s="6"/>
      <c r="E50" s="12">
        <f t="shared" si="2"/>
        <v>43.75</v>
      </c>
      <c r="F50" s="5"/>
    </row>
    <row r="51" spans="1:6" ht="102" x14ac:dyDescent="0.25">
      <c r="A51" s="5">
        <f t="shared" si="1"/>
        <v>48</v>
      </c>
      <c r="B51" s="14" t="s">
        <v>57</v>
      </c>
      <c r="C51" s="12">
        <v>60.03</v>
      </c>
      <c r="D51" s="12">
        <v>-6.78</v>
      </c>
      <c r="E51" s="12">
        <f>SUM(C51:D51)</f>
        <v>53.25</v>
      </c>
      <c r="F51" s="5" t="s">
        <v>58</v>
      </c>
    </row>
    <row r="52" spans="1:6" x14ac:dyDescent="0.25">
      <c r="A52" s="5">
        <f t="shared" si="1"/>
        <v>49</v>
      </c>
      <c r="B52" s="14" t="s">
        <v>59</v>
      </c>
      <c r="C52" s="12">
        <v>34.5</v>
      </c>
      <c r="D52" s="12"/>
      <c r="E52" s="12">
        <f t="shared" ref="E52:E56" si="3">SUM(C52:D52)</f>
        <v>34.5</v>
      </c>
      <c r="F52" s="5"/>
    </row>
    <row r="53" spans="1:6" ht="25.5" x14ac:dyDescent="0.25">
      <c r="A53" s="5">
        <f t="shared" si="1"/>
        <v>50</v>
      </c>
      <c r="B53" s="14" t="s">
        <v>60</v>
      </c>
      <c r="C53" s="12">
        <v>48.7</v>
      </c>
      <c r="D53" s="12"/>
      <c r="E53" s="12">
        <f t="shared" si="3"/>
        <v>48.7</v>
      </c>
      <c r="F53" s="5"/>
    </row>
    <row r="54" spans="1:6" ht="25.5" x14ac:dyDescent="0.25">
      <c r="A54" s="5">
        <f t="shared" si="1"/>
        <v>51</v>
      </c>
      <c r="B54" s="14" t="s">
        <v>61</v>
      </c>
      <c r="C54" s="12">
        <v>30.35</v>
      </c>
      <c r="D54" s="12"/>
      <c r="E54" s="12">
        <f t="shared" si="3"/>
        <v>30.35</v>
      </c>
      <c r="F54" s="6"/>
    </row>
    <row r="55" spans="1:6" ht="25.5" x14ac:dyDescent="0.25">
      <c r="A55" s="5">
        <f t="shared" si="1"/>
        <v>52</v>
      </c>
      <c r="B55" s="14" t="s">
        <v>62</v>
      </c>
      <c r="C55" s="12">
        <v>46.72</v>
      </c>
      <c r="D55" s="12"/>
      <c r="E55" s="12">
        <f t="shared" si="3"/>
        <v>46.72</v>
      </c>
      <c r="F55" s="6"/>
    </row>
    <row r="56" spans="1:6" ht="25.5" x14ac:dyDescent="0.25">
      <c r="A56" s="5">
        <f t="shared" si="1"/>
        <v>53</v>
      </c>
      <c r="B56" s="14" t="s">
        <v>63</v>
      </c>
      <c r="C56" s="12">
        <v>46.6</v>
      </c>
      <c r="D56" s="12"/>
      <c r="E56" s="12">
        <f t="shared" si="3"/>
        <v>46.6</v>
      </c>
      <c r="F56" s="6"/>
    </row>
    <row r="57" spans="1:6" ht="25.5" x14ac:dyDescent="0.25">
      <c r="A57" s="5">
        <f t="shared" si="1"/>
        <v>54</v>
      </c>
      <c r="B57" s="14" t="s">
        <v>64</v>
      </c>
      <c r="C57" s="12">
        <v>35.799999999999997</v>
      </c>
      <c r="D57" s="12">
        <v>0.5</v>
      </c>
      <c r="E57" s="12">
        <f>SUM(C57:D57)</f>
        <v>36.299999999999997</v>
      </c>
      <c r="F57" s="5" t="s">
        <v>110</v>
      </c>
    </row>
    <row r="58" spans="1:6" ht="25.5" x14ac:dyDescent="0.25">
      <c r="A58" s="5">
        <f t="shared" si="1"/>
        <v>55</v>
      </c>
      <c r="B58" s="14" t="s">
        <v>65</v>
      </c>
      <c r="C58" s="12">
        <v>45.5</v>
      </c>
      <c r="D58" s="12"/>
      <c r="E58" s="12">
        <f t="shared" ref="E58:E60" si="4">SUM(C58:D58)</f>
        <v>45.5</v>
      </c>
      <c r="F58" s="6"/>
    </row>
    <row r="59" spans="1:6" ht="25.5" x14ac:dyDescent="0.25">
      <c r="A59" s="5">
        <f t="shared" si="1"/>
        <v>56</v>
      </c>
      <c r="B59" s="14" t="s">
        <v>66</v>
      </c>
      <c r="C59" s="12">
        <v>46.35</v>
      </c>
      <c r="D59" s="12"/>
      <c r="E59" s="12">
        <f t="shared" si="4"/>
        <v>46.35</v>
      </c>
      <c r="F59" s="6"/>
    </row>
    <row r="60" spans="1:6" ht="25.5" x14ac:dyDescent="0.25">
      <c r="A60" s="5">
        <f t="shared" si="1"/>
        <v>57</v>
      </c>
      <c r="B60" s="14" t="s">
        <v>67</v>
      </c>
      <c r="C60" s="12">
        <v>30.85</v>
      </c>
      <c r="D60" s="12"/>
      <c r="E60" s="12">
        <f t="shared" si="4"/>
        <v>30.85</v>
      </c>
      <c r="F60" s="6"/>
    </row>
    <row r="61" spans="1:6" ht="63.75" x14ac:dyDescent="0.25">
      <c r="A61" s="5">
        <f t="shared" si="1"/>
        <v>58</v>
      </c>
      <c r="B61" s="14" t="s">
        <v>68</v>
      </c>
      <c r="C61" s="12">
        <v>44.82</v>
      </c>
      <c r="D61" s="12">
        <v>1.5</v>
      </c>
      <c r="E61" s="12">
        <f>SUM(C61:D61)</f>
        <v>46.32</v>
      </c>
      <c r="F61" s="5" t="s">
        <v>109</v>
      </c>
    </row>
    <row r="62" spans="1:6" ht="25.5" x14ac:dyDescent="0.25">
      <c r="A62" s="5">
        <f t="shared" si="1"/>
        <v>59</v>
      </c>
      <c r="B62" s="14" t="s">
        <v>69</v>
      </c>
      <c r="C62" s="12">
        <v>45.5</v>
      </c>
      <c r="D62" s="12"/>
      <c r="E62" s="12">
        <f t="shared" ref="E62:E71" si="5">SUM(C62:D62)</f>
        <v>45.5</v>
      </c>
      <c r="F62" s="6"/>
    </row>
    <row r="63" spans="1:6" ht="25.5" x14ac:dyDescent="0.25">
      <c r="A63" s="5">
        <f t="shared" si="1"/>
        <v>60</v>
      </c>
      <c r="B63" s="14" t="s">
        <v>70</v>
      </c>
      <c r="C63" s="12">
        <v>46.72</v>
      </c>
      <c r="D63" s="12"/>
      <c r="E63" s="12">
        <f t="shared" si="5"/>
        <v>46.72</v>
      </c>
      <c r="F63" s="5"/>
    </row>
    <row r="64" spans="1:6" ht="25.5" x14ac:dyDescent="0.25">
      <c r="A64" s="5">
        <f t="shared" si="1"/>
        <v>61</v>
      </c>
      <c r="B64" s="14" t="s">
        <v>71</v>
      </c>
      <c r="C64" s="12">
        <v>30.1</v>
      </c>
      <c r="D64" s="12"/>
      <c r="E64" s="12">
        <f t="shared" si="5"/>
        <v>30.1</v>
      </c>
      <c r="F64" s="6"/>
    </row>
    <row r="65" spans="1:6" ht="25.5" x14ac:dyDescent="0.25">
      <c r="A65" s="5">
        <f t="shared" si="1"/>
        <v>62</v>
      </c>
      <c r="B65" s="14" t="s">
        <v>72</v>
      </c>
      <c r="C65" s="12">
        <v>39.15</v>
      </c>
      <c r="D65" s="12"/>
      <c r="E65" s="12">
        <f t="shared" si="5"/>
        <v>39.15</v>
      </c>
      <c r="F65" s="6"/>
    </row>
    <row r="66" spans="1:6" ht="25.5" x14ac:dyDescent="0.25">
      <c r="A66" s="5">
        <f t="shared" si="1"/>
        <v>63</v>
      </c>
      <c r="B66" s="14" t="s">
        <v>73</v>
      </c>
      <c r="C66" s="12">
        <v>48.2</v>
      </c>
      <c r="D66" s="12"/>
      <c r="E66" s="12">
        <f t="shared" si="5"/>
        <v>48.2</v>
      </c>
      <c r="F66" s="6"/>
    </row>
    <row r="67" spans="1:6" ht="25.5" x14ac:dyDescent="0.25">
      <c r="A67" s="5">
        <f t="shared" si="1"/>
        <v>64</v>
      </c>
      <c r="B67" s="14" t="s">
        <v>74</v>
      </c>
      <c r="C67" s="12">
        <v>74.900000000000006</v>
      </c>
      <c r="D67" s="12"/>
      <c r="E67" s="12">
        <f t="shared" si="5"/>
        <v>74.900000000000006</v>
      </c>
      <c r="F67" s="6"/>
    </row>
    <row r="68" spans="1:6" ht="25.5" x14ac:dyDescent="0.25">
      <c r="A68" s="5">
        <f t="shared" si="1"/>
        <v>65</v>
      </c>
      <c r="B68" s="14" t="s">
        <v>75</v>
      </c>
      <c r="C68" s="12">
        <v>37.549999999999997</v>
      </c>
      <c r="D68" s="12"/>
      <c r="E68" s="12">
        <f t="shared" si="5"/>
        <v>37.549999999999997</v>
      </c>
      <c r="F68" s="6"/>
    </row>
    <row r="69" spans="1:6" ht="25.5" x14ac:dyDescent="0.25">
      <c r="A69" s="5">
        <f t="shared" si="1"/>
        <v>66</v>
      </c>
      <c r="B69" s="14" t="s">
        <v>76</v>
      </c>
      <c r="C69" s="12">
        <v>33.869999999999997</v>
      </c>
      <c r="D69" s="12"/>
      <c r="E69" s="12">
        <f t="shared" si="5"/>
        <v>33.869999999999997</v>
      </c>
      <c r="F69" s="6"/>
    </row>
    <row r="70" spans="1:6" ht="38.25" x14ac:dyDescent="0.25">
      <c r="A70" s="5">
        <f t="shared" ref="A70:A96" si="6">+A69+1</f>
        <v>67</v>
      </c>
      <c r="B70" s="14" t="s">
        <v>77</v>
      </c>
      <c r="C70" s="12">
        <v>45.45</v>
      </c>
      <c r="D70" s="12">
        <v>0.5</v>
      </c>
      <c r="E70" s="12">
        <f t="shared" si="5"/>
        <v>45.95</v>
      </c>
      <c r="F70" s="5" t="s">
        <v>78</v>
      </c>
    </row>
    <row r="71" spans="1:6" ht="25.5" x14ac:dyDescent="0.25">
      <c r="A71" s="5">
        <f t="shared" si="6"/>
        <v>68</v>
      </c>
      <c r="B71" s="14" t="s">
        <v>79</v>
      </c>
      <c r="C71" s="12">
        <v>39.4</v>
      </c>
      <c r="D71" s="12"/>
      <c r="E71" s="12">
        <f t="shared" si="5"/>
        <v>39.4</v>
      </c>
      <c r="F71" s="5"/>
    </row>
    <row r="72" spans="1:6" ht="25.5" x14ac:dyDescent="0.25">
      <c r="A72" s="5">
        <f t="shared" si="6"/>
        <v>69</v>
      </c>
      <c r="B72" s="14" t="s">
        <v>81</v>
      </c>
      <c r="C72" s="12">
        <v>72.25</v>
      </c>
      <c r="D72" s="12"/>
      <c r="E72" s="12">
        <f t="shared" ref="E72:E81" si="7">SUM(C72:D72)</f>
        <v>72.25</v>
      </c>
      <c r="F72" s="5"/>
    </row>
    <row r="73" spans="1:6" ht="25.5" x14ac:dyDescent="0.25">
      <c r="A73" s="5">
        <f t="shared" si="6"/>
        <v>70</v>
      </c>
      <c r="B73" s="14" t="s">
        <v>82</v>
      </c>
      <c r="C73" s="12">
        <v>30.6</v>
      </c>
      <c r="D73" s="12"/>
      <c r="E73" s="12">
        <f t="shared" si="7"/>
        <v>30.6</v>
      </c>
      <c r="F73" s="6"/>
    </row>
    <row r="74" spans="1:6" ht="25.5" x14ac:dyDescent="0.25">
      <c r="A74" s="5">
        <f t="shared" si="6"/>
        <v>71</v>
      </c>
      <c r="B74" s="14" t="s">
        <v>83</v>
      </c>
      <c r="C74" s="12">
        <v>46.6</v>
      </c>
      <c r="D74" s="12"/>
      <c r="E74" s="12">
        <f t="shared" si="7"/>
        <v>46.6</v>
      </c>
      <c r="F74" s="6"/>
    </row>
    <row r="75" spans="1:6" ht="25.5" x14ac:dyDescent="0.25">
      <c r="A75" s="5">
        <f t="shared" si="6"/>
        <v>72</v>
      </c>
      <c r="B75" s="14" t="s">
        <v>84</v>
      </c>
      <c r="C75" s="12">
        <v>47.6</v>
      </c>
      <c r="D75" s="12"/>
      <c r="E75" s="12">
        <f t="shared" si="7"/>
        <v>47.6</v>
      </c>
      <c r="F75" s="6"/>
    </row>
    <row r="76" spans="1:6" ht="25.5" x14ac:dyDescent="0.25">
      <c r="A76" s="5">
        <f t="shared" si="6"/>
        <v>73</v>
      </c>
      <c r="B76" s="14" t="s">
        <v>85</v>
      </c>
      <c r="C76" s="12">
        <v>44.72</v>
      </c>
      <c r="D76" s="12"/>
      <c r="E76" s="12">
        <f t="shared" si="7"/>
        <v>44.72</v>
      </c>
      <c r="F76" s="6"/>
    </row>
    <row r="77" spans="1:6" ht="102" x14ac:dyDescent="0.25">
      <c r="A77" s="5">
        <f t="shared" si="6"/>
        <v>74</v>
      </c>
      <c r="B77" s="14" t="s">
        <v>86</v>
      </c>
      <c r="C77" s="12">
        <v>38.549999999999997</v>
      </c>
      <c r="D77" s="12">
        <f>9.24+0.5-0.25</f>
        <v>9.49</v>
      </c>
      <c r="E77" s="12">
        <f t="shared" si="7"/>
        <v>48.04</v>
      </c>
      <c r="F77" s="5" t="s">
        <v>87</v>
      </c>
    </row>
    <row r="78" spans="1:6" ht="51" x14ac:dyDescent="0.25">
      <c r="A78" s="5">
        <f t="shared" si="6"/>
        <v>75</v>
      </c>
      <c r="B78" s="14" t="s">
        <v>88</v>
      </c>
      <c r="C78" s="12">
        <v>45</v>
      </c>
      <c r="D78" s="12"/>
      <c r="E78" s="12">
        <f t="shared" si="7"/>
        <v>45</v>
      </c>
      <c r="F78" s="5" t="s">
        <v>80</v>
      </c>
    </row>
    <row r="79" spans="1:6" ht="38.25" x14ac:dyDescent="0.25">
      <c r="A79" s="5">
        <f t="shared" si="6"/>
        <v>76</v>
      </c>
      <c r="B79" s="14" t="s">
        <v>89</v>
      </c>
      <c r="C79" s="12">
        <v>47.79</v>
      </c>
      <c r="D79" s="12">
        <v>0.5</v>
      </c>
      <c r="E79" s="12">
        <f t="shared" si="7"/>
        <v>48.29</v>
      </c>
      <c r="F79" s="5" t="s">
        <v>78</v>
      </c>
    </row>
    <row r="80" spans="1:6" ht="116.25" customHeight="1" x14ac:dyDescent="0.25">
      <c r="A80" s="5">
        <f t="shared" si="6"/>
        <v>77</v>
      </c>
      <c r="B80" s="14" t="s">
        <v>90</v>
      </c>
      <c r="C80" s="12">
        <v>33.200000000000003</v>
      </c>
      <c r="D80" s="12">
        <v>13.92</v>
      </c>
      <c r="E80" s="12">
        <f t="shared" si="7"/>
        <v>47.120000000000005</v>
      </c>
      <c r="F80" s="5" t="s">
        <v>91</v>
      </c>
    </row>
    <row r="81" spans="1:6" ht="25.5" x14ac:dyDescent="0.25">
      <c r="A81" s="5">
        <f t="shared" si="6"/>
        <v>78</v>
      </c>
      <c r="B81" s="14" t="s">
        <v>92</v>
      </c>
      <c r="C81" s="12">
        <v>43.72</v>
      </c>
      <c r="D81" s="12"/>
      <c r="E81" s="12">
        <f t="shared" si="7"/>
        <v>43.72</v>
      </c>
      <c r="F81" s="6"/>
    </row>
    <row r="82" spans="1:6" ht="25.5" x14ac:dyDescent="0.25">
      <c r="A82" s="5">
        <f t="shared" si="6"/>
        <v>79</v>
      </c>
      <c r="B82" s="5" t="s">
        <v>93</v>
      </c>
      <c r="C82" s="6">
        <v>39.35</v>
      </c>
      <c r="D82" s="6"/>
      <c r="E82" s="6">
        <f>+D82+C82</f>
        <v>39.35</v>
      </c>
      <c r="F82" s="5"/>
    </row>
    <row r="83" spans="1:6" x14ac:dyDescent="0.25">
      <c r="A83" s="5">
        <f t="shared" si="6"/>
        <v>80</v>
      </c>
      <c r="B83" s="5" t="s">
        <v>94</v>
      </c>
      <c r="C83" s="6">
        <v>48.1</v>
      </c>
      <c r="D83" s="6"/>
      <c r="E83" s="6">
        <f t="shared" ref="E83:E87" si="8">+D83+C83</f>
        <v>48.1</v>
      </c>
      <c r="F83" s="5"/>
    </row>
    <row r="84" spans="1:6" ht="149.25" customHeight="1" x14ac:dyDescent="0.25">
      <c r="A84" s="5">
        <f t="shared" si="6"/>
        <v>81</v>
      </c>
      <c r="B84" s="8" t="s">
        <v>95</v>
      </c>
      <c r="C84" s="7">
        <v>33.75</v>
      </c>
      <c r="D84" s="7">
        <v>3.1</v>
      </c>
      <c r="E84" s="6">
        <f t="shared" si="8"/>
        <v>36.85</v>
      </c>
      <c r="F84" s="8" t="s">
        <v>96</v>
      </c>
    </row>
    <row r="85" spans="1:6" x14ac:dyDescent="0.25">
      <c r="A85" s="5">
        <f t="shared" si="6"/>
        <v>82</v>
      </c>
      <c r="B85" s="5" t="s">
        <v>97</v>
      </c>
      <c r="C85" s="6">
        <v>44.65</v>
      </c>
      <c r="D85" s="6"/>
      <c r="E85" s="6">
        <f t="shared" si="8"/>
        <v>44.65</v>
      </c>
      <c r="F85" s="5"/>
    </row>
    <row r="86" spans="1:6" x14ac:dyDescent="0.25">
      <c r="A86" s="5">
        <f t="shared" si="6"/>
        <v>83</v>
      </c>
      <c r="B86" s="8" t="s">
        <v>98</v>
      </c>
      <c r="C86" s="6">
        <v>43.05</v>
      </c>
      <c r="D86" s="6"/>
      <c r="E86" s="6">
        <f t="shared" si="8"/>
        <v>43.05</v>
      </c>
      <c r="F86" s="5"/>
    </row>
    <row r="87" spans="1:6" x14ac:dyDescent="0.25">
      <c r="A87" s="5">
        <f t="shared" si="6"/>
        <v>84</v>
      </c>
      <c r="B87" s="8" t="s">
        <v>99</v>
      </c>
      <c r="C87" s="6">
        <v>41.45</v>
      </c>
      <c r="D87" s="6"/>
      <c r="E87" s="6">
        <f t="shared" si="8"/>
        <v>41.45</v>
      </c>
      <c r="F87" s="8"/>
    </row>
    <row r="88" spans="1:6" ht="114.75" x14ac:dyDescent="0.25">
      <c r="A88" s="5">
        <f t="shared" si="6"/>
        <v>85</v>
      </c>
      <c r="B88" s="5" t="s">
        <v>101</v>
      </c>
      <c r="C88" s="6">
        <v>18</v>
      </c>
      <c r="D88" s="6">
        <v>0.5</v>
      </c>
      <c r="E88" s="6">
        <f>+C88+D88</f>
        <v>18.5</v>
      </c>
      <c r="F88" s="5" t="s">
        <v>102</v>
      </c>
    </row>
    <row r="89" spans="1:6" x14ac:dyDescent="0.25">
      <c r="A89" s="5">
        <f t="shared" si="6"/>
        <v>86</v>
      </c>
      <c r="B89" s="5" t="s">
        <v>103</v>
      </c>
      <c r="C89" s="6">
        <v>37.5</v>
      </c>
      <c r="D89" s="6">
        <v>-3.5</v>
      </c>
      <c r="E89" s="6">
        <f t="shared" ref="E89:E93" si="9">+C89+D89</f>
        <v>34</v>
      </c>
      <c r="F89" s="5" t="s">
        <v>113</v>
      </c>
    </row>
    <row r="90" spans="1:6" x14ac:dyDescent="0.25">
      <c r="A90" s="5">
        <f t="shared" si="6"/>
        <v>87</v>
      </c>
      <c r="B90" s="5" t="s">
        <v>104</v>
      </c>
      <c r="C90" s="6">
        <v>14.75</v>
      </c>
      <c r="D90" s="6">
        <v>0</v>
      </c>
      <c r="E90" s="6">
        <f t="shared" si="9"/>
        <v>14.75</v>
      </c>
      <c r="F90" s="5"/>
    </row>
    <row r="91" spans="1:6" ht="25.5" x14ac:dyDescent="0.25">
      <c r="A91" s="5">
        <f t="shared" si="6"/>
        <v>88</v>
      </c>
      <c r="B91" s="5" t="s">
        <v>105</v>
      </c>
      <c r="C91" s="6">
        <v>33.25</v>
      </c>
      <c r="D91" s="6">
        <v>0</v>
      </c>
      <c r="E91" s="6">
        <f t="shared" si="9"/>
        <v>33.25</v>
      </c>
      <c r="F91" s="5"/>
    </row>
    <row r="92" spans="1:6" ht="25.5" x14ac:dyDescent="0.25">
      <c r="A92" s="5">
        <f t="shared" si="6"/>
        <v>89</v>
      </c>
      <c r="B92" s="5" t="s">
        <v>106</v>
      </c>
      <c r="C92" s="6">
        <v>18.5</v>
      </c>
      <c r="D92" s="6">
        <v>0</v>
      </c>
      <c r="E92" s="6">
        <f t="shared" si="9"/>
        <v>18.5</v>
      </c>
      <c r="F92" s="5"/>
    </row>
    <row r="93" spans="1:6" ht="25.5" x14ac:dyDescent="0.25">
      <c r="A93" s="5">
        <f t="shared" si="6"/>
        <v>90</v>
      </c>
      <c r="B93" s="5" t="s">
        <v>107</v>
      </c>
      <c r="C93" s="6">
        <v>14.5</v>
      </c>
      <c r="D93" s="6">
        <v>0</v>
      </c>
      <c r="E93" s="6">
        <f t="shared" si="9"/>
        <v>14.5</v>
      </c>
      <c r="F93" s="5"/>
    </row>
    <row r="94" spans="1:6" ht="25.5" x14ac:dyDescent="0.25">
      <c r="A94" s="5">
        <f t="shared" si="6"/>
        <v>91</v>
      </c>
      <c r="B94" s="11" t="s">
        <v>37</v>
      </c>
      <c r="C94" s="7">
        <v>48.75</v>
      </c>
      <c r="D94" s="6">
        <v>0</v>
      </c>
      <c r="E94" s="11">
        <v>48.75</v>
      </c>
      <c r="F94" s="6"/>
    </row>
    <row r="95" spans="1:6" ht="25.5" x14ac:dyDescent="0.25">
      <c r="A95" s="5">
        <f t="shared" si="6"/>
        <v>92</v>
      </c>
      <c r="B95" s="11" t="s">
        <v>38</v>
      </c>
      <c r="C95" s="7">
        <v>11.75</v>
      </c>
      <c r="D95" s="6">
        <v>0</v>
      </c>
      <c r="E95" s="11">
        <v>11.75</v>
      </c>
      <c r="F95" s="6"/>
    </row>
    <row r="96" spans="1:6" ht="25.5" x14ac:dyDescent="0.25">
      <c r="A96" s="5">
        <f t="shared" si="6"/>
        <v>93</v>
      </c>
      <c r="B96" s="11" t="s">
        <v>39</v>
      </c>
      <c r="C96" s="7">
        <v>32</v>
      </c>
      <c r="D96" s="6">
        <v>0</v>
      </c>
      <c r="E96" s="11">
        <v>32</v>
      </c>
      <c r="F96" s="6"/>
    </row>
    <row r="97" spans="1:6" x14ac:dyDescent="0.25">
      <c r="A97" s="15"/>
      <c r="B97" s="15" t="s">
        <v>35</v>
      </c>
      <c r="C97" s="16">
        <f t="shared" ref="C97:D97" si="10">SUM(C4:C96)</f>
        <v>3672.9699999999984</v>
      </c>
      <c r="D97" s="16">
        <f t="shared" si="10"/>
        <v>-9.2799999999999976</v>
      </c>
      <c r="E97" s="16">
        <f>SUM(E4:E96)</f>
        <v>3663.6899999999987</v>
      </c>
      <c r="F97" s="4"/>
    </row>
  </sheetData>
  <mergeCells count="1">
    <mergeCell ref="A1:F1"/>
  </mergeCells>
  <pageMargins left="0.7" right="0.7" top="0.75" bottom="0.75" header="0.3" footer="0.3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view="pageBreakPreview" zoomScaleNormal="100" zoomScaleSheetLayoutView="100" workbookViewId="0">
      <pane ySplit="4" topLeftCell="A98" activePane="bottomLeft" state="frozen"/>
      <selection pane="bottomLeft" activeCell="M13" sqref="M13"/>
    </sheetView>
  </sheetViews>
  <sheetFormatPr defaultColWidth="9.140625" defaultRowHeight="15" x14ac:dyDescent="0.25"/>
  <cols>
    <col min="1" max="1" width="4.85546875" style="10" customWidth="1"/>
    <col min="2" max="2" width="26.28515625" style="10" customWidth="1"/>
    <col min="3" max="3" width="11.42578125" style="10" customWidth="1"/>
    <col min="4" max="4" width="9.42578125" style="10" customWidth="1"/>
    <col min="5" max="5" width="10" style="10" customWidth="1"/>
    <col min="6" max="6" width="10.42578125" style="10" customWidth="1"/>
    <col min="7" max="7" width="8" style="10" customWidth="1"/>
    <col min="8" max="9" width="6.42578125" style="10" customWidth="1"/>
    <col min="10" max="10" width="8.85546875" style="10" customWidth="1"/>
    <col min="11" max="11" width="11.42578125" style="10" customWidth="1"/>
    <col min="12" max="12" width="8.28515625" style="10" customWidth="1"/>
    <col min="13" max="13" width="52.28515625" style="10" customWidth="1"/>
    <col min="14" max="14" width="2.140625" style="10" customWidth="1"/>
    <col min="15" max="16384" width="9.140625" style="10"/>
  </cols>
  <sheetData>
    <row r="1" spans="1:14" ht="32.25" customHeight="1" x14ac:dyDescent="0.25">
      <c r="A1" s="43" t="s">
        <v>114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s="3" customFormat="1" ht="36" customHeight="1" x14ac:dyDescent="0.25">
      <c r="A2" s="50" t="s">
        <v>0</v>
      </c>
      <c r="B2" s="50" t="s">
        <v>1</v>
      </c>
      <c r="C2" s="46" t="s">
        <v>115</v>
      </c>
      <c r="D2" s="46" t="s">
        <v>124</v>
      </c>
      <c r="E2" s="46" t="s">
        <v>129</v>
      </c>
      <c r="F2" s="46" t="s">
        <v>126</v>
      </c>
      <c r="G2" s="18" t="s">
        <v>130</v>
      </c>
      <c r="H2" s="48" t="s">
        <v>125</v>
      </c>
      <c r="I2" s="49"/>
      <c r="J2" s="46" t="s">
        <v>134</v>
      </c>
      <c r="K2" s="46" t="s">
        <v>165</v>
      </c>
      <c r="L2" s="46" t="s">
        <v>135</v>
      </c>
      <c r="M2" s="50" t="s">
        <v>139</v>
      </c>
      <c r="N2" s="45"/>
    </row>
    <row r="3" spans="1:14" s="3" customFormat="1" ht="27" customHeight="1" x14ac:dyDescent="0.25">
      <c r="A3" s="51"/>
      <c r="B3" s="51"/>
      <c r="C3" s="47"/>
      <c r="D3" s="47"/>
      <c r="E3" s="47"/>
      <c r="F3" s="47"/>
      <c r="G3" s="19"/>
      <c r="H3" s="2" t="s">
        <v>127</v>
      </c>
      <c r="I3" s="2" t="s">
        <v>128</v>
      </c>
      <c r="J3" s="47"/>
      <c r="K3" s="47"/>
      <c r="L3" s="47"/>
      <c r="M3" s="51"/>
      <c r="N3" s="45"/>
    </row>
    <row r="4" spans="1:14" s="3" customFormat="1" ht="12.75" x14ac:dyDescent="0.25">
      <c r="A4" s="5">
        <v>1</v>
      </c>
      <c r="B4" s="5">
        <v>2</v>
      </c>
      <c r="C4" s="6">
        <v>3</v>
      </c>
      <c r="D4" s="6">
        <v>4</v>
      </c>
      <c r="E4" s="6">
        <v>5</v>
      </c>
      <c r="F4" s="6">
        <v>6</v>
      </c>
      <c r="G4" s="20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5">
        <v>13</v>
      </c>
    </row>
    <row r="5" spans="1:14" s="3" customFormat="1" ht="20.25" customHeight="1" x14ac:dyDescent="0.25">
      <c r="A5" s="5">
        <v>1</v>
      </c>
      <c r="B5" s="9" t="s">
        <v>2</v>
      </c>
      <c r="C5" s="6">
        <v>32.75</v>
      </c>
      <c r="D5" s="6">
        <v>32.75</v>
      </c>
      <c r="E5" s="6"/>
      <c r="F5" s="6"/>
      <c r="G5" s="20">
        <f>+D5</f>
        <v>32.75</v>
      </c>
      <c r="H5" s="6"/>
      <c r="I5" s="6"/>
      <c r="J5" s="12">
        <f>G5+H5-I5</f>
        <v>32.75</v>
      </c>
      <c r="K5" s="12"/>
      <c r="L5" s="24">
        <f>+J5-K5</f>
        <v>32.75</v>
      </c>
      <c r="M5" s="9"/>
    </row>
    <row r="6" spans="1:14" s="3" customFormat="1" ht="25.5" customHeight="1" x14ac:dyDescent="0.25">
      <c r="A6" s="5">
        <f>+A5+1</f>
        <v>2</v>
      </c>
      <c r="B6" s="9" t="s">
        <v>3</v>
      </c>
      <c r="C6" s="6">
        <v>32.75</v>
      </c>
      <c r="D6" s="6">
        <v>32.75</v>
      </c>
      <c r="E6" s="6"/>
      <c r="F6" s="6"/>
      <c r="G6" s="20">
        <f t="shared" ref="G6:G18" si="0">+D6</f>
        <v>32.75</v>
      </c>
      <c r="H6" s="6"/>
      <c r="I6" s="6"/>
      <c r="J6" s="12">
        <f t="shared" ref="J6:J71" si="1">G6+H6-I6</f>
        <v>32.75</v>
      </c>
      <c r="K6" s="12"/>
      <c r="L6" s="24">
        <f t="shared" ref="L6:L71" si="2">+J6-K6</f>
        <v>32.75</v>
      </c>
      <c r="M6" s="9"/>
    </row>
    <row r="7" spans="1:14" s="3" customFormat="1" ht="20.25" customHeight="1" x14ac:dyDescent="0.25">
      <c r="A7" s="5">
        <f t="shared" ref="A7:A72" si="3">+A6+1</f>
        <v>3</v>
      </c>
      <c r="B7" s="9" t="s">
        <v>4</v>
      </c>
      <c r="C7" s="6">
        <v>28.75</v>
      </c>
      <c r="D7" s="6">
        <v>28.75</v>
      </c>
      <c r="E7" s="6"/>
      <c r="F7" s="6"/>
      <c r="G7" s="20">
        <f t="shared" si="0"/>
        <v>28.75</v>
      </c>
      <c r="H7" s="6"/>
      <c r="I7" s="6"/>
      <c r="J7" s="12">
        <f t="shared" si="1"/>
        <v>28.75</v>
      </c>
      <c r="K7" s="12"/>
      <c r="L7" s="24">
        <f t="shared" si="2"/>
        <v>28.75</v>
      </c>
      <c r="M7" s="9"/>
    </row>
    <row r="8" spans="1:14" s="3" customFormat="1" ht="30.75" customHeight="1" x14ac:dyDescent="0.25">
      <c r="A8" s="5">
        <f t="shared" si="3"/>
        <v>4</v>
      </c>
      <c r="B8" s="9" t="s">
        <v>5</v>
      </c>
      <c r="C8" s="6">
        <v>37.75</v>
      </c>
      <c r="D8" s="6">
        <v>36.75</v>
      </c>
      <c r="E8" s="6"/>
      <c r="F8" s="6"/>
      <c r="G8" s="20">
        <f t="shared" si="0"/>
        <v>36.75</v>
      </c>
      <c r="H8" s="6">
        <v>1</v>
      </c>
      <c r="I8" s="6"/>
      <c r="J8" s="12">
        <f t="shared" si="1"/>
        <v>37.75</v>
      </c>
      <c r="K8" s="12"/>
      <c r="L8" s="24">
        <f t="shared" si="2"/>
        <v>37.75</v>
      </c>
      <c r="M8" s="9" t="s">
        <v>160</v>
      </c>
    </row>
    <row r="9" spans="1:14" s="3" customFormat="1" ht="20.25" customHeight="1" x14ac:dyDescent="0.25">
      <c r="A9" s="5">
        <f t="shared" si="3"/>
        <v>5</v>
      </c>
      <c r="B9" s="9" t="s">
        <v>6</v>
      </c>
      <c r="C9" s="6">
        <v>36.75</v>
      </c>
      <c r="D9" s="6">
        <v>36.75</v>
      </c>
      <c r="E9" s="6"/>
      <c r="F9" s="6"/>
      <c r="G9" s="20">
        <f t="shared" si="0"/>
        <v>36.75</v>
      </c>
      <c r="H9" s="6"/>
      <c r="I9" s="6"/>
      <c r="J9" s="12">
        <f t="shared" si="1"/>
        <v>36.75</v>
      </c>
      <c r="K9" s="12"/>
      <c r="L9" s="24">
        <f t="shared" si="2"/>
        <v>36.75</v>
      </c>
      <c r="M9" s="9"/>
    </row>
    <row r="10" spans="1:14" s="3" customFormat="1" ht="27" customHeight="1" x14ac:dyDescent="0.25">
      <c r="A10" s="5">
        <f t="shared" si="3"/>
        <v>6</v>
      </c>
      <c r="B10" s="9" t="s">
        <v>7</v>
      </c>
      <c r="C10" s="6">
        <v>44.75</v>
      </c>
      <c r="D10" s="6">
        <v>44.75</v>
      </c>
      <c r="E10" s="6"/>
      <c r="F10" s="6"/>
      <c r="G10" s="20">
        <f t="shared" si="0"/>
        <v>44.75</v>
      </c>
      <c r="H10" s="6"/>
      <c r="I10" s="6"/>
      <c r="J10" s="12">
        <f t="shared" si="1"/>
        <v>44.75</v>
      </c>
      <c r="K10" s="12"/>
      <c r="L10" s="24">
        <f t="shared" si="2"/>
        <v>44.75</v>
      </c>
      <c r="M10" s="9"/>
    </row>
    <row r="11" spans="1:14" s="3" customFormat="1" ht="20.25" customHeight="1" x14ac:dyDescent="0.25">
      <c r="A11" s="5">
        <f t="shared" si="3"/>
        <v>7</v>
      </c>
      <c r="B11" s="9" t="s">
        <v>8</v>
      </c>
      <c r="C11" s="12">
        <v>33</v>
      </c>
      <c r="D11" s="12">
        <v>33</v>
      </c>
      <c r="E11" s="12"/>
      <c r="F11" s="12"/>
      <c r="G11" s="20">
        <f t="shared" si="0"/>
        <v>33</v>
      </c>
      <c r="H11" s="12"/>
      <c r="I11" s="12"/>
      <c r="J11" s="12">
        <f t="shared" si="1"/>
        <v>33</v>
      </c>
      <c r="K11" s="12"/>
      <c r="L11" s="24">
        <f t="shared" si="2"/>
        <v>33</v>
      </c>
      <c r="M11" s="9"/>
    </row>
    <row r="12" spans="1:14" s="3" customFormat="1" ht="25.5" customHeight="1" x14ac:dyDescent="0.25">
      <c r="A12" s="5">
        <f t="shared" si="3"/>
        <v>8</v>
      </c>
      <c r="B12" s="9" t="s">
        <v>9</v>
      </c>
      <c r="C12" s="6">
        <v>35.25</v>
      </c>
      <c r="D12" s="6">
        <v>32.75</v>
      </c>
      <c r="E12" s="6"/>
      <c r="F12" s="6"/>
      <c r="G12" s="20">
        <f t="shared" si="0"/>
        <v>32.75</v>
      </c>
      <c r="H12" s="6"/>
      <c r="I12" s="6"/>
      <c r="J12" s="12">
        <f t="shared" si="1"/>
        <v>32.75</v>
      </c>
      <c r="K12" s="12"/>
      <c r="L12" s="24">
        <f t="shared" si="2"/>
        <v>32.75</v>
      </c>
      <c r="M12" s="9"/>
    </row>
    <row r="13" spans="1:14" s="3" customFormat="1" ht="25.5" customHeight="1" x14ac:dyDescent="0.25">
      <c r="A13" s="5">
        <f t="shared" si="3"/>
        <v>9</v>
      </c>
      <c r="B13" s="9" t="s">
        <v>10</v>
      </c>
      <c r="C13" s="6">
        <v>29.75</v>
      </c>
      <c r="D13" s="6">
        <v>29.75</v>
      </c>
      <c r="E13" s="6"/>
      <c r="F13" s="6"/>
      <c r="G13" s="20">
        <f t="shared" si="0"/>
        <v>29.75</v>
      </c>
      <c r="H13" s="6"/>
      <c r="I13" s="6"/>
      <c r="J13" s="12">
        <f t="shared" si="1"/>
        <v>29.75</v>
      </c>
      <c r="K13" s="12"/>
      <c r="L13" s="24">
        <f t="shared" si="2"/>
        <v>29.75</v>
      </c>
      <c r="M13" s="9"/>
    </row>
    <row r="14" spans="1:14" s="3" customFormat="1" ht="20.25" customHeight="1" x14ac:dyDescent="0.25">
      <c r="A14" s="5">
        <f t="shared" si="3"/>
        <v>10</v>
      </c>
      <c r="B14" s="9" t="s">
        <v>11</v>
      </c>
      <c r="C14" s="12">
        <v>26</v>
      </c>
      <c r="D14" s="12">
        <v>26</v>
      </c>
      <c r="E14" s="12"/>
      <c r="F14" s="12"/>
      <c r="G14" s="20">
        <f t="shared" si="0"/>
        <v>26</v>
      </c>
      <c r="H14" s="12"/>
      <c r="I14" s="12"/>
      <c r="J14" s="12">
        <f t="shared" si="1"/>
        <v>26</v>
      </c>
      <c r="K14" s="12"/>
      <c r="L14" s="24">
        <f t="shared" si="2"/>
        <v>26</v>
      </c>
      <c r="M14" s="9"/>
    </row>
    <row r="15" spans="1:14" s="3" customFormat="1" ht="27.75" customHeight="1" x14ac:dyDescent="0.25">
      <c r="A15" s="5">
        <f t="shared" si="3"/>
        <v>11</v>
      </c>
      <c r="B15" s="9" t="s">
        <v>12</v>
      </c>
      <c r="C15" s="12">
        <v>35</v>
      </c>
      <c r="D15" s="12">
        <v>35.5</v>
      </c>
      <c r="E15" s="12"/>
      <c r="F15" s="12"/>
      <c r="G15" s="20">
        <f t="shared" si="0"/>
        <v>35.5</v>
      </c>
      <c r="H15" s="12">
        <v>0.5</v>
      </c>
      <c r="I15" s="12"/>
      <c r="J15" s="12">
        <f t="shared" si="1"/>
        <v>36</v>
      </c>
      <c r="K15" s="12"/>
      <c r="L15" s="24">
        <f t="shared" si="2"/>
        <v>36</v>
      </c>
      <c r="M15" s="9" t="s">
        <v>142</v>
      </c>
    </row>
    <row r="16" spans="1:14" s="3" customFormat="1" ht="20.25" customHeight="1" x14ac:dyDescent="0.25">
      <c r="A16" s="5">
        <f t="shared" si="3"/>
        <v>12</v>
      </c>
      <c r="B16" s="9" t="s">
        <v>13</v>
      </c>
      <c r="C16" s="6">
        <v>42.75</v>
      </c>
      <c r="D16" s="6">
        <v>42.75</v>
      </c>
      <c r="E16" s="6"/>
      <c r="F16" s="6"/>
      <c r="G16" s="20">
        <f t="shared" si="0"/>
        <v>42.75</v>
      </c>
      <c r="H16" s="6"/>
      <c r="I16" s="6"/>
      <c r="J16" s="12">
        <f t="shared" si="1"/>
        <v>42.75</v>
      </c>
      <c r="K16" s="12"/>
      <c r="L16" s="24">
        <f t="shared" si="2"/>
        <v>42.75</v>
      </c>
      <c r="M16" s="9"/>
    </row>
    <row r="17" spans="1:13" s="3" customFormat="1" ht="39" customHeight="1" x14ac:dyDescent="0.25">
      <c r="A17" s="5">
        <f t="shared" si="3"/>
        <v>13</v>
      </c>
      <c r="B17" s="9" t="s">
        <v>14</v>
      </c>
      <c r="C17" s="6">
        <v>40.75</v>
      </c>
      <c r="D17" s="6">
        <v>41.25</v>
      </c>
      <c r="E17" s="6"/>
      <c r="F17" s="6"/>
      <c r="G17" s="20">
        <f t="shared" si="0"/>
        <v>41.25</v>
      </c>
      <c r="H17" s="6">
        <v>1</v>
      </c>
      <c r="I17" s="12">
        <v>5</v>
      </c>
      <c r="J17" s="12">
        <f t="shared" si="1"/>
        <v>37.25</v>
      </c>
      <c r="K17" s="12"/>
      <c r="L17" s="24">
        <f t="shared" si="2"/>
        <v>37.25</v>
      </c>
      <c r="M17" s="9" t="s">
        <v>161</v>
      </c>
    </row>
    <row r="18" spans="1:13" s="3" customFormat="1" ht="25.5" customHeight="1" x14ac:dyDescent="0.25">
      <c r="A18" s="5">
        <f t="shared" si="3"/>
        <v>14</v>
      </c>
      <c r="B18" s="9" t="s">
        <v>15</v>
      </c>
      <c r="C18" s="6">
        <v>26.25</v>
      </c>
      <c r="D18" s="6">
        <v>26.25</v>
      </c>
      <c r="E18" s="6"/>
      <c r="F18" s="6"/>
      <c r="G18" s="20">
        <f t="shared" si="0"/>
        <v>26.25</v>
      </c>
      <c r="H18" s="6"/>
      <c r="I18" s="6"/>
      <c r="J18" s="12">
        <f t="shared" si="1"/>
        <v>26.25</v>
      </c>
      <c r="K18" s="12"/>
      <c r="L18" s="24">
        <f t="shared" si="2"/>
        <v>26.25</v>
      </c>
      <c r="M18" s="9"/>
    </row>
    <row r="19" spans="1:13" s="3" customFormat="1" ht="39.75" customHeight="1" x14ac:dyDescent="0.25">
      <c r="A19" s="5">
        <f t="shared" si="3"/>
        <v>15</v>
      </c>
      <c r="B19" s="9" t="s">
        <v>16</v>
      </c>
      <c r="C19" s="12">
        <v>39</v>
      </c>
      <c r="D19" s="12">
        <v>39.5</v>
      </c>
      <c r="E19" s="12"/>
      <c r="F19" s="12">
        <v>42.1</v>
      </c>
      <c r="G19" s="21">
        <f>+F19</f>
        <v>42.1</v>
      </c>
      <c r="H19" s="12">
        <v>1.5</v>
      </c>
      <c r="I19" s="12">
        <v>5</v>
      </c>
      <c r="J19" s="12">
        <f t="shared" si="1"/>
        <v>38.6</v>
      </c>
      <c r="K19" s="12"/>
      <c r="L19" s="24">
        <f t="shared" si="2"/>
        <v>38.6</v>
      </c>
      <c r="M19" s="9" t="s">
        <v>131</v>
      </c>
    </row>
    <row r="20" spans="1:13" s="3" customFormat="1" ht="26.25" customHeight="1" x14ac:dyDescent="0.25">
      <c r="A20" s="5">
        <f t="shared" si="3"/>
        <v>16</v>
      </c>
      <c r="B20" s="9" t="s">
        <v>17</v>
      </c>
      <c r="C20" s="6">
        <v>34.75</v>
      </c>
      <c r="D20" s="6">
        <v>34.75</v>
      </c>
      <c r="E20" s="6"/>
      <c r="F20" s="6"/>
      <c r="G20" s="20">
        <f>+D20</f>
        <v>34.75</v>
      </c>
      <c r="H20" s="6"/>
      <c r="I20" s="6"/>
      <c r="J20" s="12">
        <f t="shared" si="1"/>
        <v>34.75</v>
      </c>
      <c r="K20" s="12"/>
      <c r="L20" s="24">
        <f t="shared" si="2"/>
        <v>34.75</v>
      </c>
      <c r="M20" s="9"/>
    </row>
    <row r="21" spans="1:13" s="3" customFormat="1" ht="28.5" customHeight="1" x14ac:dyDescent="0.25">
      <c r="A21" s="5">
        <f t="shared" si="3"/>
        <v>17</v>
      </c>
      <c r="B21" s="9" t="s">
        <v>18</v>
      </c>
      <c r="C21" s="6">
        <v>33.25</v>
      </c>
      <c r="D21" s="6">
        <v>34.75</v>
      </c>
      <c r="E21" s="6"/>
      <c r="F21" s="6"/>
      <c r="G21" s="20">
        <f t="shared" ref="G21:G24" si="4">+D21</f>
        <v>34.75</v>
      </c>
      <c r="H21" s="6"/>
      <c r="I21" s="6"/>
      <c r="J21" s="12">
        <f t="shared" si="1"/>
        <v>34.75</v>
      </c>
      <c r="K21" s="12"/>
      <c r="L21" s="24">
        <f t="shared" si="2"/>
        <v>34.75</v>
      </c>
      <c r="M21" s="9"/>
    </row>
    <row r="22" spans="1:13" s="3" customFormat="1" ht="29.25" customHeight="1" x14ac:dyDescent="0.25">
      <c r="A22" s="5">
        <f t="shared" si="3"/>
        <v>18</v>
      </c>
      <c r="B22" s="9" t="s">
        <v>19</v>
      </c>
      <c r="C22" s="12">
        <v>32</v>
      </c>
      <c r="D22" s="12">
        <v>32</v>
      </c>
      <c r="E22" s="12"/>
      <c r="F22" s="12"/>
      <c r="G22" s="20">
        <f t="shared" si="4"/>
        <v>32</v>
      </c>
      <c r="H22" s="12"/>
      <c r="I22" s="12">
        <v>4.25</v>
      </c>
      <c r="J22" s="12">
        <f t="shared" si="1"/>
        <v>27.75</v>
      </c>
      <c r="K22" s="12"/>
      <c r="L22" s="24">
        <f t="shared" si="2"/>
        <v>27.75</v>
      </c>
      <c r="M22" s="9" t="s">
        <v>132</v>
      </c>
    </row>
    <row r="23" spans="1:13" s="3" customFormat="1" ht="28.5" customHeight="1" x14ac:dyDescent="0.25">
      <c r="A23" s="5">
        <f t="shared" si="3"/>
        <v>19</v>
      </c>
      <c r="B23" s="9" t="s">
        <v>20</v>
      </c>
      <c r="C23" s="12">
        <v>28</v>
      </c>
      <c r="D23" s="6">
        <v>28.75</v>
      </c>
      <c r="E23" s="6"/>
      <c r="F23" s="6"/>
      <c r="G23" s="20">
        <f t="shared" si="4"/>
        <v>28.75</v>
      </c>
      <c r="H23" s="6">
        <v>0.5</v>
      </c>
      <c r="I23" s="6"/>
      <c r="J23" s="12">
        <f t="shared" si="1"/>
        <v>29.25</v>
      </c>
      <c r="K23" s="12"/>
      <c r="L23" s="24">
        <f t="shared" si="2"/>
        <v>29.25</v>
      </c>
      <c r="M23" s="9" t="s">
        <v>142</v>
      </c>
    </row>
    <row r="24" spans="1:13" s="3" customFormat="1" ht="29.25" customHeight="1" x14ac:dyDescent="0.25">
      <c r="A24" s="5">
        <f t="shared" si="3"/>
        <v>20</v>
      </c>
      <c r="B24" s="9" t="s">
        <v>21</v>
      </c>
      <c r="C24" s="6">
        <v>32.75</v>
      </c>
      <c r="D24" s="6">
        <v>35.75</v>
      </c>
      <c r="E24" s="6"/>
      <c r="F24" s="6"/>
      <c r="G24" s="20">
        <f t="shared" si="4"/>
        <v>35.75</v>
      </c>
      <c r="H24" s="6"/>
      <c r="I24" s="6"/>
      <c r="J24" s="12">
        <f t="shared" si="1"/>
        <v>35.75</v>
      </c>
      <c r="K24" s="12"/>
      <c r="L24" s="24">
        <f t="shared" si="2"/>
        <v>35.75</v>
      </c>
      <c r="M24" s="9"/>
    </row>
    <row r="25" spans="1:13" s="3" customFormat="1" ht="30" customHeight="1" x14ac:dyDescent="0.25">
      <c r="A25" s="5">
        <f t="shared" si="3"/>
        <v>21</v>
      </c>
      <c r="B25" s="9" t="s">
        <v>22</v>
      </c>
      <c r="C25" s="12">
        <v>35.6</v>
      </c>
      <c r="D25" s="12">
        <v>35.6</v>
      </c>
      <c r="E25" s="12"/>
      <c r="F25" s="12">
        <v>40.799999999999997</v>
      </c>
      <c r="G25" s="21">
        <f>+F25</f>
        <v>40.799999999999997</v>
      </c>
      <c r="H25" s="12">
        <v>1</v>
      </c>
      <c r="I25" s="12">
        <v>2.25</v>
      </c>
      <c r="J25" s="12">
        <f t="shared" si="1"/>
        <v>39.549999999999997</v>
      </c>
      <c r="K25" s="12"/>
      <c r="L25" s="24">
        <f t="shared" si="2"/>
        <v>39.549999999999997</v>
      </c>
      <c r="M25" s="9" t="s">
        <v>147</v>
      </c>
    </row>
    <row r="26" spans="1:13" s="3" customFormat="1" ht="20.25" customHeight="1" x14ac:dyDescent="0.25">
      <c r="A26" s="5">
        <f t="shared" si="3"/>
        <v>22</v>
      </c>
      <c r="B26" s="9" t="s">
        <v>23</v>
      </c>
      <c r="C26" s="6">
        <v>23.75</v>
      </c>
      <c r="D26" s="6">
        <v>23.75</v>
      </c>
      <c r="E26" s="6"/>
      <c r="F26" s="6"/>
      <c r="G26" s="20">
        <f>+D26</f>
        <v>23.75</v>
      </c>
      <c r="H26" s="6"/>
      <c r="I26" s="6"/>
      <c r="J26" s="12">
        <f t="shared" si="1"/>
        <v>23.75</v>
      </c>
      <c r="K26" s="12"/>
      <c r="L26" s="24">
        <f t="shared" si="2"/>
        <v>23.75</v>
      </c>
      <c r="M26" s="9"/>
    </row>
    <row r="27" spans="1:13" s="3" customFormat="1" ht="26.25" customHeight="1" x14ac:dyDescent="0.25">
      <c r="A27" s="5">
        <f t="shared" si="3"/>
        <v>23</v>
      </c>
      <c r="B27" s="9" t="s">
        <v>24</v>
      </c>
      <c r="C27" s="12">
        <v>42.5</v>
      </c>
      <c r="D27" s="12">
        <v>42.5</v>
      </c>
      <c r="E27" s="12"/>
      <c r="F27" s="12">
        <v>45.1</v>
      </c>
      <c r="G27" s="21">
        <f>+F27</f>
        <v>45.1</v>
      </c>
      <c r="H27" s="12"/>
      <c r="I27" s="12"/>
      <c r="J27" s="12">
        <f t="shared" si="1"/>
        <v>45.1</v>
      </c>
      <c r="K27" s="12"/>
      <c r="L27" s="24">
        <f t="shared" si="2"/>
        <v>45.1</v>
      </c>
      <c r="M27" s="9"/>
    </row>
    <row r="28" spans="1:13" s="3" customFormat="1" ht="25.5" customHeight="1" x14ac:dyDescent="0.25">
      <c r="A28" s="5">
        <f t="shared" si="3"/>
        <v>24</v>
      </c>
      <c r="B28" s="9" t="s">
        <v>25</v>
      </c>
      <c r="C28" s="6">
        <v>65.75</v>
      </c>
      <c r="D28" s="6">
        <v>65.75</v>
      </c>
      <c r="E28" s="6"/>
      <c r="F28" s="6"/>
      <c r="G28" s="20">
        <f>+D28</f>
        <v>65.75</v>
      </c>
      <c r="H28" s="6"/>
      <c r="I28" s="6">
        <v>6</v>
      </c>
      <c r="J28" s="12">
        <f t="shared" si="1"/>
        <v>59.75</v>
      </c>
      <c r="K28" s="12"/>
      <c r="L28" s="24">
        <f t="shared" si="2"/>
        <v>59.75</v>
      </c>
      <c r="M28" s="9" t="s">
        <v>146</v>
      </c>
    </row>
    <row r="29" spans="1:13" s="3" customFormat="1" ht="25.5" customHeight="1" x14ac:dyDescent="0.25">
      <c r="A29" s="5">
        <f t="shared" si="3"/>
        <v>25</v>
      </c>
      <c r="B29" s="9" t="s">
        <v>26</v>
      </c>
      <c r="C29" s="12">
        <v>42</v>
      </c>
      <c r="D29" s="12">
        <v>42</v>
      </c>
      <c r="E29" s="12"/>
      <c r="F29" s="12">
        <v>44.6</v>
      </c>
      <c r="G29" s="21">
        <f>+F29</f>
        <v>44.6</v>
      </c>
      <c r="H29" s="12"/>
      <c r="I29" s="12"/>
      <c r="J29" s="12">
        <f t="shared" si="1"/>
        <v>44.6</v>
      </c>
      <c r="K29" s="12"/>
      <c r="L29" s="24">
        <f t="shared" si="2"/>
        <v>44.6</v>
      </c>
      <c r="M29" s="9"/>
    </row>
    <row r="30" spans="1:13" s="3" customFormat="1" ht="35.25" customHeight="1" x14ac:dyDescent="0.25">
      <c r="A30" s="5">
        <f t="shared" si="3"/>
        <v>26</v>
      </c>
      <c r="B30" s="9" t="s">
        <v>27</v>
      </c>
      <c r="C30" s="12">
        <v>47</v>
      </c>
      <c r="D30" s="12">
        <v>47</v>
      </c>
      <c r="E30" s="12">
        <v>48</v>
      </c>
      <c r="F30" s="12"/>
      <c r="G30" s="21">
        <f>+E30</f>
        <v>48</v>
      </c>
      <c r="H30" s="23">
        <f>0.5+2</f>
        <v>2.5</v>
      </c>
      <c r="I30" s="23">
        <v>6</v>
      </c>
      <c r="J30" s="12">
        <f t="shared" si="1"/>
        <v>44.5</v>
      </c>
      <c r="K30" s="12"/>
      <c r="L30" s="24">
        <f t="shared" si="2"/>
        <v>44.5</v>
      </c>
      <c r="M30" s="9" t="s">
        <v>133</v>
      </c>
    </row>
    <row r="31" spans="1:13" s="3" customFormat="1" ht="27" customHeight="1" x14ac:dyDescent="0.25">
      <c r="A31" s="5">
        <f t="shared" si="3"/>
        <v>27</v>
      </c>
      <c r="B31" s="9" t="s">
        <v>28</v>
      </c>
      <c r="C31" s="12">
        <v>40.6</v>
      </c>
      <c r="D31" s="12">
        <v>40.6</v>
      </c>
      <c r="E31" s="12"/>
      <c r="F31" s="12"/>
      <c r="G31" s="21">
        <f>+D31</f>
        <v>40.6</v>
      </c>
      <c r="H31" s="12"/>
      <c r="I31" s="12"/>
      <c r="J31" s="12">
        <f t="shared" si="1"/>
        <v>40.6</v>
      </c>
      <c r="K31" s="12"/>
      <c r="L31" s="24">
        <f t="shared" si="2"/>
        <v>40.6</v>
      </c>
      <c r="M31" s="9"/>
    </row>
    <row r="32" spans="1:13" s="3" customFormat="1" ht="21" customHeight="1" x14ac:dyDescent="0.25">
      <c r="A32" s="5">
        <f t="shared" si="3"/>
        <v>28</v>
      </c>
      <c r="B32" s="9" t="s">
        <v>29</v>
      </c>
      <c r="C32" s="12">
        <v>28.3</v>
      </c>
      <c r="D32" s="12">
        <v>30.3</v>
      </c>
      <c r="E32" s="12"/>
      <c r="F32" s="12"/>
      <c r="G32" s="21">
        <f t="shared" ref="G32:G87" si="5">+D32</f>
        <v>30.3</v>
      </c>
      <c r="H32" s="12"/>
      <c r="I32" s="12"/>
      <c r="J32" s="12">
        <f t="shared" si="1"/>
        <v>30.3</v>
      </c>
      <c r="K32" s="12"/>
      <c r="L32" s="24">
        <f t="shared" si="2"/>
        <v>30.3</v>
      </c>
      <c r="M32" s="9"/>
    </row>
    <row r="33" spans="1:13" s="3" customFormat="1" ht="18" customHeight="1" x14ac:dyDescent="0.25">
      <c r="A33" s="5">
        <f t="shared" si="3"/>
        <v>29</v>
      </c>
      <c r="B33" s="9" t="s">
        <v>30</v>
      </c>
      <c r="C33" s="12">
        <v>35</v>
      </c>
      <c r="D33" s="12">
        <v>35</v>
      </c>
      <c r="E33" s="12"/>
      <c r="F33" s="12"/>
      <c r="G33" s="21">
        <f t="shared" si="5"/>
        <v>35</v>
      </c>
      <c r="H33" s="12"/>
      <c r="I33" s="12"/>
      <c r="J33" s="12">
        <f t="shared" si="1"/>
        <v>35</v>
      </c>
      <c r="K33" s="12"/>
      <c r="L33" s="24">
        <f t="shared" si="2"/>
        <v>35</v>
      </c>
      <c r="M33" s="9"/>
    </row>
    <row r="34" spans="1:13" s="3" customFormat="1" ht="19.5" customHeight="1" x14ac:dyDescent="0.25">
      <c r="A34" s="5">
        <f t="shared" si="3"/>
        <v>30</v>
      </c>
      <c r="B34" s="9" t="s">
        <v>31</v>
      </c>
      <c r="C34" s="12">
        <v>35</v>
      </c>
      <c r="D34" s="12">
        <v>35</v>
      </c>
      <c r="E34" s="12"/>
      <c r="F34" s="12"/>
      <c r="G34" s="21">
        <f t="shared" si="5"/>
        <v>35</v>
      </c>
      <c r="H34" s="12"/>
      <c r="I34" s="12"/>
      <c r="J34" s="12">
        <f t="shared" si="1"/>
        <v>35</v>
      </c>
      <c r="K34" s="12"/>
      <c r="L34" s="24">
        <f t="shared" si="2"/>
        <v>35</v>
      </c>
      <c r="M34" s="9"/>
    </row>
    <row r="35" spans="1:13" s="3" customFormat="1" ht="18.75" customHeight="1" x14ac:dyDescent="0.25">
      <c r="A35" s="5">
        <f t="shared" si="3"/>
        <v>31</v>
      </c>
      <c r="B35" s="9" t="s">
        <v>32</v>
      </c>
      <c r="C35" s="6">
        <v>77.5</v>
      </c>
      <c r="D35" s="6">
        <v>77.5</v>
      </c>
      <c r="E35" s="6"/>
      <c r="F35" s="6"/>
      <c r="G35" s="21">
        <f t="shared" si="5"/>
        <v>77.5</v>
      </c>
      <c r="H35" s="6"/>
      <c r="I35" s="6"/>
      <c r="J35" s="12">
        <f t="shared" si="1"/>
        <v>77.5</v>
      </c>
      <c r="K35" s="12"/>
      <c r="L35" s="24">
        <f t="shared" si="2"/>
        <v>77.5</v>
      </c>
      <c r="M35" s="9"/>
    </row>
    <row r="36" spans="1:13" s="3" customFormat="1" ht="45" customHeight="1" x14ac:dyDescent="0.25">
      <c r="A36" s="5">
        <f t="shared" si="3"/>
        <v>32</v>
      </c>
      <c r="B36" s="9" t="s">
        <v>33</v>
      </c>
      <c r="C36" s="6">
        <v>22.35</v>
      </c>
      <c r="D36" s="6">
        <v>22.35</v>
      </c>
      <c r="E36" s="6"/>
      <c r="F36" s="6"/>
      <c r="G36" s="21">
        <f t="shared" si="5"/>
        <v>22.35</v>
      </c>
      <c r="H36" s="6">
        <v>6</v>
      </c>
      <c r="I36" s="6"/>
      <c r="J36" s="12">
        <f t="shared" si="1"/>
        <v>28.35</v>
      </c>
      <c r="K36" s="12"/>
      <c r="L36" s="24">
        <f t="shared" si="2"/>
        <v>28.35</v>
      </c>
      <c r="M36" s="9" t="s">
        <v>150</v>
      </c>
    </row>
    <row r="37" spans="1:13" s="3" customFormat="1" ht="31.5" customHeight="1" x14ac:dyDescent="0.25">
      <c r="A37" s="5">
        <f t="shared" si="3"/>
        <v>33</v>
      </c>
      <c r="B37" s="9" t="s">
        <v>34</v>
      </c>
      <c r="C37" s="6">
        <v>28.25</v>
      </c>
      <c r="D37" s="6">
        <v>30.75</v>
      </c>
      <c r="E37" s="6"/>
      <c r="F37" s="6"/>
      <c r="G37" s="21">
        <f t="shared" si="5"/>
        <v>30.75</v>
      </c>
      <c r="H37" s="6">
        <v>1</v>
      </c>
      <c r="I37" s="6"/>
      <c r="J37" s="12">
        <f t="shared" si="1"/>
        <v>31.75</v>
      </c>
      <c r="K37" s="12"/>
      <c r="L37" s="24">
        <f t="shared" si="2"/>
        <v>31.75</v>
      </c>
      <c r="M37" s="25" t="s">
        <v>148</v>
      </c>
    </row>
    <row r="38" spans="1:13" s="3" customFormat="1" ht="31.5" customHeight="1" x14ac:dyDescent="0.25">
      <c r="A38" s="29"/>
      <c r="B38" s="34" t="s">
        <v>152</v>
      </c>
      <c r="C38" s="30">
        <f t="shared" ref="C38:K38" si="6">+SUM(C5:C37)</f>
        <v>1205.5999999999999</v>
      </c>
      <c r="D38" s="30">
        <f t="shared" si="6"/>
        <v>1213.3499999999999</v>
      </c>
      <c r="E38" s="30">
        <f t="shared" si="6"/>
        <v>48</v>
      </c>
      <c r="F38" s="30">
        <f t="shared" si="6"/>
        <v>172.6</v>
      </c>
      <c r="G38" s="30">
        <f t="shared" si="6"/>
        <v>1227.3499999999999</v>
      </c>
      <c r="H38" s="30">
        <f t="shared" si="6"/>
        <v>15</v>
      </c>
      <c r="I38" s="30">
        <f t="shared" si="6"/>
        <v>28.5</v>
      </c>
      <c r="J38" s="30">
        <f t="shared" si="6"/>
        <v>1213.8499999999999</v>
      </c>
      <c r="K38" s="30">
        <f t="shared" si="6"/>
        <v>0</v>
      </c>
      <c r="L38" s="30">
        <f>+SUM(L5:L37)</f>
        <v>1213.8499999999999</v>
      </c>
      <c r="M38" s="25"/>
    </row>
    <row r="39" spans="1:13" ht="25.5" x14ac:dyDescent="0.25">
      <c r="A39" s="5">
        <f>+A37+1</f>
        <v>34</v>
      </c>
      <c r="B39" s="26" t="s">
        <v>40</v>
      </c>
      <c r="C39" s="12">
        <v>47.07</v>
      </c>
      <c r="D39" s="12">
        <v>47.07</v>
      </c>
      <c r="E39" s="12"/>
      <c r="F39" s="12"/>
      <c r="G39" s="21">
        <f t="shared" si="5"/>
        <v>47.07</v>
      </c>
      <c r="H39" s="12"/>
      <c r="I39" s="12"/>
      <c r="J39" s="12">
        <f t="shared" si="1"/>
        <v>47.07</v>
      </c>
      <c r="K39" s="12">
        <v>1</v>
      </c>
      <c r="L39" s="24">
        <f t="shared" si="2"/>
        <v>46.07</v>
      </c>
      <c r="M39" s="9"/>
    </row>
    <row r="40" spans="1:13" ht="25.5" x14ac:dyDescent="0.25">
      <c r="A40" s="5">
        <f t="shared" si="3"/>
        <v>35</v>
      </c>
      <c r="B40" s="26" t="s">
        <v>41</v>
      </c>
      <c r="C40" s="12">
        <v>45.35</v>
      </c>
      <c r="D40" s="12">
        <v>45.35</v>
      </c>
      <c r="E40" s="12"/>
      <c r="F40" s="12"/>
      <c r="G40" s="21">
        <f t="shared" si="5"/>
        <v>45.35</v>
      </c>
      <c r="H40" s="12"/>
      <c r="I40" s="12"/>
      <c r="J40" s="12">
        <f t="shared" si="1"/>
        <v>45.35</v>
      </c>
      <c r="K40" s="12">
        <v>1</v>
      </c>
      <c r="L40" s="24">
        <f t="shared" si="2"/>
        <v>44.35</v>
      </c>
      <c r="M40" s="9"/>
    </row>
    <row r="41" spans="1:13" ht="25.5" x14ac:dyDescent="0.25">
      <c r="A41" s="5">
        <f t="shared" si="3"/>
        <v>36</v>
      </c>
      <c r="B41" s="26" t="s">
        <v>42</v>
      </c>
      <c r="C41" s="12">
        <v>44</v>
      </c>
      <c r="D41" s="12">
        <v>44</v>
      </c>
      <c r="E41" s="12"/>
      <c r="F41" s="12"/>
      <c r="G41" s="21">
        <f t="shared" si="5"/>
        <v>44</v>
      </c>
      <c r="H41" s="12"/>
      <c r="I41" s="12"/>
      <c r="J41" s="12">
        <f t="shared" si="1"/>
        <v>44</v>
      </c>
      <c r="K41" s="12">
        <v>1</v>
      </c>
      <c r="L41" s="24">
        <f t="shared" si="2"/>
        <v>43</v>
      </c>
      <c r="M41" s="9"/>
    </row>
    <row r="42" spans="1:13" ht="25.5" x14ac:dyDescent="0.25">
      <c r="A42" s="5">
        <f t="shared" si="3"/>
        <v>37</v>
      </c>
      <c r="B42" s="26" t="s">
        <v>43</v>
      </c>
      <c r="C42" s="12">
        <v>50.06</v>
      </c>
      <c r="D42" s="12">
        <v>10.199999999999999</v>
      </c>
      <c r="E42" s="12"/>
      <c r="F42" s="12"/>
      <c r="G42" s="21">
        <f t="shared" si="5"/>
        <v>10.199999999999999</v>
      </c>
      <c r="H42" s="12"/>
      <c r="I42" s="12">
        <v>10.199999999999999</v>
      </c>
      <c r="J42" s="12">
        <f t="shared" si="1"/>
        <v>0</v>
      </c>
      <c r="K42" s="12"/>
      <c r="L42" s="24">
        <f t="shared" si="2"/>
        <v>0</v>
      </c>
      <c r="M42" s="9" t="s">
        <v>151</v>
      </c>
    </row>
    <row r="43" spans="1:13" ht="25.5" x14ac:dyDescent="0.25">
      <c r="A43" s="5">
        <f t="shared" si="3"/>
        <v>38</v>
      </c>
      <c r="B43" s="26" t="s">
        <v>45</v>
      </c>
      <c r="C43" s="12">
        <v>47.6</v>
      </c>
      <c r="D43" s="12">
        <v>47.6</v>
      </c>
      <c r="E43" s="12"/>
      <c r="F43" s="12"/>
      <c r="G43" s="21">
        <f t="shared" si="5"/>
        <v>47.6</v>
      </c>
      <c r="H43" s="12"/>
      <c r="I43" s="12"/>
      <c r="J43" s="12">
        <f t="shared" si="1"/>
        <v>47.6</v>
      </c>
      <c r="K43" s="12">
        <v>1</v>
      </c>
      <c r="L43" s="24">
        <f t="shared" si="2"/>
        <v>46.6</v>
      </c>
      <c r="M43" s="9"/>
    </row>
    <row r="44" spans="1:13" ht="33.75" customHeight="1" x14ac:dyDescent="0.25">
      <c r="A44" s="5">
        <f t="shared" si="3"/>
        <v>39</v>
      </c>
      <c r="B44" s="26" t="s">
        <v>46</v>
      </c>
      <c r="C44" s="12">
        <v>50.45</v>
      </c>
      <c r="D44" s="12">
        <v>50.45</v>
      </c>
      <c r="E44" s="12"/>
      <c r="F44" s="12"/>
      <c r="G44" s="21">
        <f t="shared" si="5"/>
        <v>50.45</v>
      </c>
      <c r="H44" s="12"/>
      <c r="I44" s="12"/>
      <c r="J44" s="12">
        <f t="shared" si="1"/>
        <v>50.45</v>
      </c>
      <c r="K44" s="12">
        <v>1</v>
      </c>
      <c r="L44" s="24">
        <f t="shared" si="2"/>
        <v>49.45</v>
      </c>
      <c r="M44" s="9"/>
    </row>
    <row r="45" spans="1:13" ht="42.75" customHeight="1" x14ac:dyDescent="0.25">
      <c r="A45" s="5">
        <f t="shared" si="3"/>
        <v>40</v>
      </c>
      <c r="B45" s="27" t="s">
        <v>47</v>
      </c>
      <c r="C45" s="12">
        <v>45.85</v>
      </c>
      <c r="D45" s="12">
        <v>46.35</v>
      </c>
      <c r="E45" s="12"/>
      <c r="F45" s="12"/>
      <c r="G45" s="21">
        <f t="shared" si="5"/>
        <v>46.35</v>
      </c>
      <c r="H45" s="12"/>
      <c r="I45" s="12"/>
      <c r="J45" s="12">
        <f t="shared" si="1"/>
        <v>46.35</v>
      </c>
      <c r="K45" s="12">
        <v>1</v>
      </c>
      <c r="L45" s="24">
        <f t="shared" si="2"/>
        <v>45.35</v>
      </c>
      <c r="M45" s="9"/>
    </row>
    <row r="46" spans="1:13" ht="25.5" x14ac:dyDescent="0.25">
      <c r="A46" s="5">
        <f t="shared" si="3"/>
        <v>41</v>
      </c>
      <c r="B46" s="27" t="s">
        <v>49</v>
      </c>
      <c r="C46" s="12">
        <v>41.65</v>
      </c>
      <c r="D46" s="12">
        <v>41.65</v>
      </c>
      <c r="E46" s="12"/>
      <c r="F46" s="12"/>
      <c r="G46" s="21">
        <f t="shared" si="5"/>
        <v>41.65</v>
      </c>
      <c r="H46" s="12"/>
      <c r="I46" s="12"/>
      <c r="J46" s="12">
        <f t="shared" si="1"/>
        <v>41.65</v>
      </c>
      <c r="K46" s="12">
        <v>1</v>
      </c>
      <c r="L46" s="24">
        <f t="shared" si="2"/>
        <v>40.65</v>
      </c>
      <c r="M46" s="9"/>
    </row>
    <row r="47" spans="1:13" ht="25.5" x14ac:dyDescent="0.25">
      <c r="A47" s="5">
        <f t="shared" si="3"/>
        <v>42</v>
      </c>
      <c r="B47" s="27" t="s">
        <v>50</v>
      </c>
      <c r="C47" s="12">
        <v>23.15</v>
      </c>
      <c r="D47" s="12">
        <v>23.15</v>
      </c>
      <c r="E47" s="12"/>
      <c r="F47" s="12"/>
      <c r="G47" s="21">
        <f t="shared" si="5"/>
        <v>23.15</v>
      </c>
      <c r="H47" s="12"/>
      <c r="I47" s="12"/>
      <c r="J47" s="12">
        <f t="shared" si="1"/>
        <v>23.15</v>
      </c>
      <c r="K47" s="12">
        <v>0.5</v>
      </c>
      <c r="L47" s="24">
        <f t="shared" si="2"/>
        <v>22.65</v>
      </c>
      <c r="M47" s="9"/>
    </row>
    <row r="48" spans="1:13" ht="25.5" x14ac:dyDescent="0.25">
      <c r="A48" s="5">
        <f t="shared" si="3"/>
        <v>43</v>
      </c>
      <c r="B48" s="27" t="s">
        <v>51</v>
      </c>
      <c r="C48" s="12">
        <v>49.4</v>
      </c>
      <c r="D48" s="12">
        <v>49.4</v>
      </c>
      <c r="E48" s="12"/>
      <c r="F48" s="12"/>
      <c r="G48" s="21">
        <f t="shared" si="5"/>
        <v>49.4</v>
      </c>
      <c r="H48" s="12"/>
      <c r="I48" s="12"/>
      <c r="J48" s="12">
        <f t="shared" si="1"/>
        <v>49.4</v>
      </c>
      <c r="K48" s="12">
        <v>1</v>
      </c>
      <c r="L48" s="24">
        <f t="shared" si="2"/>
        <v>48.4</v>
      </c>
      <c r="M48" s="9"/>
    </row>
    <row r="49" spans="1:13" ht="25.5" x14ac:dyDescent="0.25">
      <c r="A49" s="5">
        <f t="shared" si="3"/>
        <v>44</v>
      </c>
      <c r="B49" s="27" t="s">
        <v>52</v>
      </c>
      <c r="C49" s="12">
        <v>43.75</v>
      </c>
      <c r="D49" s="12">
        <v>43.75</v>
      </c>
      <c r="E49" s="12"/>
      <c r="F49" s="12"/>
      <c r="G49" s="21">
        <f t="shared" si="5"/>
        <v>43.75</v>
      </c>
      <c r="H49" s="12"/>
      <c r="I49" s="12"/>
      <c r="J49" s="12">
        <f t="shared" si="1"/>
        <v>43.75</v>
      </c>
      <c r="K49" s="12">
        <v>1</v>
      </c>
      <c r="L49" s="24">
        <f t="shared" si="2"/>
        <v>42.75</v>
      </c>
      <c r="M49" s="9"/>
    </row>
    <row r="50" spans="1:13" ht="25.5" x14ac:dyDescent="0.25">
      <c r="A50" s="5">
        <f t="shared" si="3"/>
        <v>45</v>
      </c>
      <c r="B50" s="27" t="s">
        <v>53</v>
      </c>
      <c r="C50" s="12">
        <v>46.25</v>
      </c>
      <c r="D50" s="12">
        <v>48.85</v>
      </c>
      <c r="E50" s="12"/>
      <c r="F50" s="12"/>
      <c r="G50" s="21">
        <f t="shared" si="5"/>
        <v>48.85</v>
      </c>
      <c r="H50" s="12"/>
      <c r="I50" s="12">
        <v>2.6</v>
      </c>
      <c r="J50" s="12">
        <f t="shared" si="1"/>
        <v>46.25</v>
      </c>
      <c r="K50" s="12">
        <v>1</v>
      </c>
      <c r="L50" s="24">
        <f t="shared" si="2"/>
        <v>45.25</v>
      </c>
      <c r="M50" s="9" t="s">
        <v>145</v>
      </c>
    </row>
    <row r="51" spans="1:13" ht="25.5" x14ac:dyDescent="0.25">
      <c r="A51" s="5">
        <f t="shared" si="3"/>
        <v>46</v>
      </c>
      <c r="B51" s="27" t="s">
        <v>55</v>
      </c>
      <c r="C51" s="12">
        <v>48.6</v>
      </c>
      <c r="D51" s="12">
        <v>48.6</v>
      </c>
      <c r="E51" s="12"/>
      <c r="F51" s="12"/>
      <c r="G51" s="21">
        <f t="shared" si="5"/>
        <v>48.6</v>
      </c>
      <c r="H51" s="12"/>
      <c r="I51" s="12"/>
      <c r="J51" s="12">
        <f t="shared" si="1"/>
        <v>48.6</v>
      </c>
      <c r="K51" s="12">
        <v>2</v>
      </c>
      <c r="L51" s="24">
        <f t="shared" si="2"/>
        <v>46.6</v>
      </c>
      <c r="M51" s="9"/>
    </row>
    <row r="52" spans="1:13" ht="25.5" x14ac:dyDescent="0.25">
      <c r="A52" s="5">
        <f t="shared" si="3"/>
        <v>47</v>
      </c>
      <c r="B52" s="27" t="s">
        <v>136</v>
      </c>
      <c r="C52" s="6">
        <v>43.75</v>
      </c>
      <c r="D52" s="6">
        <v>43.75</v>
      </c>
      <c r="E52" s="6"/>
      <c r="F52" s="6"/>
      <c r="G52" s="21">
        <f t="shared" si="5"/>
        <v>43.75</v>
      </c>
      <c r="H52" s="6"/>
      <c r="I52" s="6"/>
      <c r="J52" s="12">
        <f t="shared" si="1"/>
        <v>43.75</v>
      </c>
      <c r="K52" s="12">
        <v>1</v>
      </c>
      <c r="L52" s="24">
        <f t="shared" si="2"/>
        <v>42.75</v>
      </c>
      <c r="M52" s="9"/>
    </row>
    <row r="53" spans="1:13" ht="25.5" x14ac:dyDescent="0.25">
      <c r="A53" s="5">
        <f t="shared" si="3"/>
        <v>48</v>
      </c>
      <c r="B53" s="27" t="s">
        <v>137</v>
      </c>
      <c r="C53" s="12">
        <v>60.03</v>
      </c>
      <c r="D53" s="12">
        <v>53.25</v>
      </c>
      <c r="E53" s="12"/>
      <c r="F53" s="12"/>
      <c r="G53" s="21">
        <f t="shared" si="5"/>
        <v>53.25</v>
      </c>
      <c r="H53" s="12"/>
      <c r="I53" s="12"/>
      <c r="J53" s="12">
        <f t="shared" si="1"/>
        <v>53.25</v>
      </c>
      <c r="K53" s="12">
        <v>1</v>
      </c>
      <c r="L53" s="24">
        <f t="shared" si="2"/>
        <v>52.25</v>
      </c>
      <c r="M53" s="9"/>
    </row>
    <row r="54" spans="1:13" x14ac:dyDescent="0.25">
      <c r="A54" s="5">
        <f t="shared" si="3"/>
        <v>49</v>
      </c>
      <c r="B54" s="27" t="s">
        <v>59</v>
      </c>
      <c r="C54" s="12">
        <v>34.5</v>
      </c>
      <c r="D54" s="12">
        <v>34.5</v>
      </c>
      <c r="E54" s="12"/>
      <c r="F54" s="12"/>
      <c r="G54" s="21">
        <f t="shared" si="5"/>
        <v>34.5</v>
      </c>
      <c r="H54" s="12"/>
      <c r="I54" s="12"/>
      <c r="J54" s="12">
        <f t="shared" si="1"/>
        <v>34.5</v>
      </c>
      <c r="K54" s="12">
        <v>2</v>
      </c>
      <c r="L54" s="24">
        <f t="shared" si="2"/>
        <v>32.5</v>
      </c>
      <c r="M54" s="9"/>
    </row>
    <row r="55" spans="1:13" ht="25.5" x14ac:dyDescent="0.25">
      <c r="A55" s="5">
        <f t="shared" si="3"/>
        <v>50</v>
      </c>
      <c r="B55" s="27" t="s">
        <v>60</v>
      </c>
      <c r="C55" s="12">
        <v>48.7</v>
      </c>
      <c r="D55" s="12">
        <v>48.7</v>
      </c>
      <c r="E55" s="12"/>
      <c r="F55" s="12"/>
      <c r="G55" s="21">
        <f t="shared" si="5"/>
        <v>48.7</v>
      </c>
      <c r="H55" s="12"/>
      <c r="I55" s="12"/>
      <c r="J55" s="12">
        <f t="shared" si="1"/>
        <v>48.7</v>
      </c>
      <c r="K55" s="12">
        <v>1</v>
      </c>
      <c r="L55" s="24">
        <f t="shared" si="2"/>
        <v>47.7</v>
      </c>
      <c r="M55" s="9"/>
    </row>
    <row r="56" spans="1:13" ht="25.5" x14ac:dyDescent="0.25">
      <c r="A56" s="5">
        <f t="shared" si="3"/>
        <v>51</v>
      </c>
      <c r="B56" s="27" t="s">
        <v>61</v>
      </c>
      <c r="C56" s="12">
        <v>30.35</v>
      </c>
      <c r="D56" s="12">
        <v>30.35</v>
      </c>
      <c r="E56" s="12"/>
      <c r="F56" s="12"/>
      <c r="G56" s="21">
        <f t="shared" si="5"/>
        <v>30.35</v>
      </c>
      <c r="H56" s="12"/>
      <c r="I56" s="12"/>
      <c r="J56" s="12">
        <f t="shared" si="1"/>
        <v>30.35</v>
      </c>
      <c r="K56" s="12">
        <v>1</v>
      </c>
      <c r="L56" s="24">
        <f t="shared" si="2"/>
        <v>29.35</v>
      </c>
      <c r="M56" s="9"/>
    </row>
    <row r="57" spans="1:13" ht="25.5" x14ac:dyDescent="0.25">
      <c r="A57" s="5">
        <f t="shared" si="3"/>
        <v>52</v>
      </c>
      <c r="B57" s="27" t="s">
        <v>62</v>
      </c>
      <c r="C57" s="12">
        <v>46.72</v>
      </c>
      <c r="D57" s="12">
        <v>46.72</v>
      </c>
      <c r="E57" s="12"/>
      <c r="F57" s="12"/>
      <c r="G57" s="21">
        <f t="shared" si="5"/>
        <v>46.72</v>
      </c>
      <c r="H57" s="12"/>
      <c r="I57" s="12"/>
      <c r="J57" s="12">
        <f t="shared" si="1"/>
        <v>46.72</v>
      </c>
      <c r="K57" s="12">
        <v>1</v>
      </c>
      <c r="L57" s="24">
        <f t="shared" si="2"/>
        <v>45.72</v>
      </c>
      <c r="M57" s="9"/>
    </row>
    <row r="58" spans="1:13" ht="25.5" x14ac:dyDescent="0.25">
      <c r="A58" s="5">
        <f t="shared" si="3"/>
        <v>53</v>
      </c>
      <c r="B58" s="27" t="s">
        <v>63</v>
      </c>
      <c r="C58" s="12">
        <v>46.6</v>
      </c>
      <c r="D58" s="12">
        <v>46.6</v>
      </c>
      <c r="E58" s="12"/>
      <c r="F58" s="12"/>
      <c r="G58" s="21">
        <f t="shared" si="5"/>
        <v>46.6</v>
      </c>
      <c r="H58" s="12"/>
      <c r="I58" s="12"/>
      <c r="J58" s="12">
        <f t="shared" si="1"/>
        <v>46.6</v>
      </c>
      <c r="K58" s="12">
        <v>1</v>
      </c>
      <c r="L58" s="24">
        <f t="shared" si="2"/>
        <v>45.6</v>
      </c>
      <c r="M58" s="9"/>
    </row>
    <row r="59" spans="1:13" ht="27.75" customHeight="1" x14ac:dyDescent="0.25">
      <c r="A59" s="5">
        <f t="shared" si="3"/>
        <v>54</v>
      </c>
      <c r="B59" s="9" t="s">
        <v>138</v>
      </c>
      <c r="C59" s="6">
        <v>48.1</v>
      </c>
      <c r="D59" s="12">
        <v>48.1</v>
      </c>
      <c r="E59" s="6"/>
      <c r="F59" s="6"/>
      <c r="G59" s="21">
        <f t="shared" ref="G59" si="7">+D59</f>
        <v>48.1</v>
      </c>
      <c r="H59" s="6"/>
      <c r="I59" s="6"/>
      <c r="J59" s="12">
        <f t="shared" si="1"/>
        <v>48.1</v>
      </c>
      <c r="K59" s="12">
        <v>1</v>
      </c>
      <c r="L59" s="24">
        <f t="shared" si="2"/>
        <v>47.1</v>
      </c>
      <c r="M59" s="9"/>
    </row>
    <row r="60" spans="1:13" ht="25.5" x14ac:dyDescent="0.25">
      <c r="A60" s="5">
        <f t="shared" si="3"/>
        <v>55</v>
      </c>
      <c r="B60" s="27" t="s">
        <v>64</v>
      </c>
      <c r="C60" s="12">
        <v>35.799999999999997</v>
      </c>
      <c r="D60" s="12">
        <v>36.299999999999997</v>
      </c>
      <c r="E60" s="12"/>
      <c r="F60" s="12"/>
      <c r="G60" s="21">
        <f t="shared" si="5"/>
        <v>36.299999999999997</v>
      </c>
      <c r="H60" s="12"/>
      <c r="I60" s="12"/>
      <c r="J60" s="12">
        <f t="shared" si="1"/>
        <v>36.299999999999997</v>
      </c>
      <c r="K60" s="12">
        <v>1</v>
      </c>
      <c r="L60" s="24">
        <f t="shared" si="2"/>
        <v>35.299999999999997</v>
      </c>
      <c r="M60" s="9"/>
    </row>
    <row r="61" spans="1:13" ht="25.5" x14ac:dyDescent="0.25">
      <c r="A61" s="5">
        <f t="shared" si="3"/>
        <v>56</v>
      </c>
      <c r="B61" s="27" t="s">
        <v>65</v>
      </c>
      <c r="C61" s="12">
        <v>45.5</v>
      </c>
      <c r="D61" s="12">
        <v>45.5</v>
      </c>
      <c r="E61" s="12"/>
      <c r="F61" s="12"/>
      <c r="G61" s="21">
        <f t="shared" si="5"/>
        <v>45.5</v>
      </c>
      <c r="H61" s="12"/>
      <c r="I61" s="12"/>
      <c r="J61" s="12">
        <f t="shared" si="1"/>
        <v>45.5</v>
      </c>
      <c r="K61" s="12">
        <v>1</v>
      </c>
      <c r="L61" s="24">
        <f t="shared" si="2"/>
        <v>44.5</v>
      </c>
      <c r="M61" s="9"/>
    </row>
    <row r="62" spans="1:13" ht="25.5" x14ac:dyDescent="0.25">
      <c r="A62" s="5">
        <f t="shared" si="3"/>
        <v>57</v>
      </c>
      <c r="B62" s="27" t="s">
        <v>66</v>
      </c>
      <c r="C62" s="12">
        <v>46.35</v>
      </c>
      <c r="D62" s="12">
        <v>46.35</v>
      </c>
      <c r="E62" s="12"/>
      <c r="F62" s="12"/>
      <c r="G62" s="21">
        <f t="shared" si="5"/>
        <v>46.35</v>
      </c>
      <c r="H62" s="12"/>
      <c r="I62" s="12"/>
      <c r="J62" s="12">
        <f t="shared" si="1"/>
        <v>46.35</v>
      </c>
      <c r="K62" s="12">
        <v>1</v>
      </c>
      <c r="L62" s="24">
        <f t="shared" si="2"/>
        <v>45.35</v>
      </c>
      <c r="M62" s="9"/>
    </row>
    <row r="63" spans="1:13" ht="25.5" x14ac:dyDescent="0.25">
      <c r="A63" s="5">
        <f t="shared" si="3"/>
        <v>58</v>
      </c>
      <c r="B63" s="27" t="s">
        <v>67</v>
      </c>
      <c r="C63" s="12">
        <v>30.85</v>
      </c>
      <c r="D63" s="12">
        <v>30.85</v>
      </c>
      <c r="E63" s="12"/>
      <c r="F63" s="12"/>
      <c r="G63" s="21">
        <f t="shared" si="5"/>
        <v>30.85</v>
      </c>
      <c r="H63" s="12"/>
      <c r="I63" s="12"/>
      <c r="J63" s="12">
        <f t="shared" si="1"/>
        <v>30.85</v>
      </c>
      <c r="K63" s="12">
        <v>1</v>
      </c>
      <c r="L63" s="24">
        <f t="shared" si="2"/>
        <v>29.85</v>
      </c>
      <c r="M63" s="9"/>
    </row>
    <row r="64" spans="1:13" ht="25.5" x14ac:dyDescent="0.25">
      <c r="A64" s="5">
        <f t="shared" si="3"/>
        <v>59</v>
      </c>
      <c r="B64" s="27" t="s">
        <v>68</v>
      </c>
      <c r="C64" s="12">
        <v>44.82</v>
      </c>
      <c r="D64" s="12">
        <v>46.32</v>
      </c>
      <c r="E64" s="12"/>
      <c r="F64" s="12"/>
      <c r="G64" s="21">
        <f t="shared" si="5"/>
        <v>46.32</v>
      </c>
      <c r="H64" s="12"/>
      <c r="I64" s="12"/>
      <c r="J64" s="12">
        <f t="shared" si="1"/>
        <v>46.32</v>
      </c>
      <c r="K64" s="12">
        <v>1</v>
      </c>
      <c r="L64" s="24">
        <f t="shared" si="2"/>
        <v>45.32</v>
      </c>
      <c r="M64" s="9"/>
    </row>
    <row r="65" spans="1:13" ht="25.5" x14ac:dyDescent="0.25">
      <c r="A65" s="5">
        <f t="shared" si="3"/>
        <v>60</v>
      </c>
      <c r="B65" s="27" t="s">
        <v>69</v>
      </c>
      <c r="C65" s="12">
        <v>45.5</v>
      </c>
      <c r="D65" s="12">
        <v>45.5</v>
      </c>
      <c r="E65" s="12"/>
      <c r="F65" s="12"/>
      <c r="G65" s="21">
        <f t="shared" si="5"/>
        <v>45.5</v>
      </c>
      <c r="H65" s="12"/>
      <c r="I65" s="12"/>
      <c r="J65" s="12">
        <f t="shared" si="1"/>
        <v>45.5</v>
      </c>
      <c r="K65" s="12">
        <v>1</v>
      </c>
      <c r="L65" s="24">
        <f t="shared" si="2"/>
        <v>44.5</v>
      </c>
      <c r="M65" s="9"/>
    </row>
    <row r="66" spans="1:13" ht="25.5" x14ac:dyDescent="0.25">
      <c r="A66" s="5">
        <f t="shared" si="3"/>
        <v>61</v>
      </c>
      <c r="B66" s="27" t="s">
        <v>70</v>
      </c>
      <c r="C66" s="12">
        <v>46.72</v>
      </c>
      <c r="D66" s="12">
        <v>46.72</v>
      </c>
      <c r="E66" s="12"/>
      <c r="F66" s="12"/>
      <c r="G66" s="21">
        <f t="shared" si="5"/>
        <v>46.72</v>
      </c>
      <c r="H66" s="12"/>
      <c r="I66" s="12"/>
      <c r="J66" s="12">
        <f t="shared" si="1"/>
        <v>46.72</v>
      </c>
      <c r="K66" s="12">
        <v>1</v>
      </c>
      <c r="L66" s="24">
        <f t="shared" si="2"/>
        <v>45.72</v>
      </c>
      <c r="M66" s="9"/>
    </row>
    <row r="67" spans="1:13" ht="25.5" x14ac:dyDescent="0.25">
      <c r="A67" s="5">
        <f t="shared" si="3"/>
        <v>62</v>
      </c>
      <c r="B67" s="27" t="s">
        <v>71</v>
      </c>
      <c r="C67" s="12">
        <v>30.1</v>
      </c>
      <c r="D67" s="12">
        <v>30.1</v>
      </c>
      <c r="E67" s="12"/>
      <c r="F67" s="12"/>
      <c r="G67" s="21">
        <f t="shared" si="5"/>
        <v>30.1</v>
      </c>
      <c r="H67" s="12"/>
      <c r="I67" s="12"/>
      <c r="J67" s="12">
        <f t="shared" si="1"/>
        <v>30.1</v>
      </c>
      <c r="K67" s="12">
        <v>1</v>
      </c>
      <c r="L67" s="24">
        <f t="shared" si="2"/>
        <v>29.1</v>
      </c>
      <c r="M67" s="9"/>
    </row>
    <row r="68" spans="1:13" ht="25.5" x14ac:dyDescent="0.25">
      <c r="A68" s="5">
        <f t="shared" si="3"/>
        <v>63</v>
      </c>
      <c r="B68" s="27" t="s">
        <v>72</v>
      </c>
      <c r="C68" s="12">
        <v>39.15</v>
      </c>
      <c r="D68" s="12">
        <v>39.15</v>
      </c>
      <c r="E68" s="12"/>
      <c r="F68" s="12"/>
      <c r="G68" s="21">
        <f t="shared" si="5"/>
        <v>39.15</v>
      </c>
      <c r="H68" s="12"/>
      <c r="I68" s="12"/>
      <c r="J68" s="12">
        <f t="shared" si="1"/>
        <v>39.15</v>
      </c>
      <c r="K68" s="12">
        <v>1</v>
      </c>
      <c r="L68" s="24">
        <f t="shared" si="2"/>
        <v>38.15</v>
      </c>
      <c r="M68" s="9"/>
    </row>
    <row r="69" spans="1:13" ht="25.5" x14ac:dyDescent="0.25">
      <c r="A69" s="5">
        <f t="shared" si="3"/>
        <v>64</v>
      </c>
      <c r="B69" s="27" t="s">
        <v>73</v>
      </c>
      <c r="C69" s="12">
        <v>48.2</v>
      </c>
      <c r="D69" s="12">
        <v>48.2</v>
      </c>
      <c r="E69" s="12"/>
      <c r="F69" s="12"/>
      <c r="G69" s="21">
        <f t="shared" si="5"/>
        <v>48.2</v>
      </c>
      <c r="H69" s="12"/>
      <c r="I69" s="12"/>
      <c r="J69" s="12">
        <f t="shared" si="1"/>
        <v>48.2</v>
      </c>
      <c r="K69" s="12">
        <v>1</v>
      </c>
      <c r="L69" s="24">
        <f t="shared" si="2"/>
        <v>47.2</v>
      </c>
      <c r="M69" s="9"/>
    </row>
    <row r="70" spans="1:13" ht="25.5" x14ac:dyDescent="0.25">
      <c r="A70" s="5">
        <f t="shared" si="3"/>
        <v>65</v>
      </c>
      <c r="B70" s="27" t="s">
        <v>74</v>
      </c>
      <c r="C70" s="12">
        <v>74.900000000000006</v>
      </c>
      <c r="D70" s="12">
        <v>74.900000000000006</v>
      </c>
      <c r="E70" s="12"/>
      <c r="F70" s="12"/>
      <c r="G70" s="21">
        <f t="shared" si="5"/>
        <v>74.900000000000006</v>
      </c>
      <c r="H70" s="12"/>
      <c r="I70" s="12"/>
      <c r="J70" s="12">
        <f t="shared" si="1"/>
        <v>74.900000000000006</v>
      </c>
      <c r="K70" s="12">
        <v>1</v>
      </c>
      <c r="L70" s="24">
        <f t="shared" si="2"/>
        <v>73.900000000000006</v>
      </c>
      <c r="M70" s="9"/>
    </row>
    <row r="71" spans="1:13" ht="25.5" x14ac:dyDescent="0.25">
      <c r="A71" s="5">
        <f t="shared" si="3"/>
        <v>66</v>
      </c>
      <c r="B71" s="27" t="s">
        <v>75</v>
      </c>
      <c r="C71" s="12">
        <v>37.549999999999997</v>
      </c>
      <c r="D71" s="12">
        <v>37.549999999999997</v>
      </c>
      <c r="E71" s="12"/>
      <c r="F71" s="12"/>
      <c r="G71" s="21">
        <f t="shared" si="5"/>
        <v>37.549999999999997</v>
      </c>
      <c r="H71" s="12"/>
      <c r="I71" s="12"/>
      <c r="J71" s="12">
        <f t="shared" si="1"/>
        <v>37.549999999999997</v>
      </c>
      <c r="K71" s="12">
        <v>1</v>
      </c>
      <c r="L71" s="24">
        <f t="shared" si="2"/>
        <v>36.549999999999997</v>
      </c>
      <c r="M71" s="9"/>
    </row>
    <row r="72" spans="1:13" ht="25.5" x14ac:dyDescent="0.25">
      <c r="A72" s="5">
        <f t="shared" si="3"/>
        <v>67</v>
      </c>
      <c r="B72" s="27" t="s">
        <v>76</v>
      </c>
      <c r="C72" s="12">
        <v>33.869999999999997</v>
      </c>
      <c r="D72" s="12">
        <v>33.869999999999997</v>
      </c>
      <c r="E72" s="12"/>
      <c r="F72" s="12"/>
      <c r="G72" s="21">
        <f t="shared" si="5"/>
        <v>33.869999999999997</v>
      </c>
      <c r="H72" s="12"/>
      <c r="I72" s="12"/>
      <c r="J72" s="12">
        <f t="shared" ref="J72:J101" si="8">G72+H72-I72</f>
        <v>33.869999999999997</v>
      </c>
      <c r="K72" s="12">
        <v>1</v>
      </c>
      <c r="L72" s="24">
        <f t="shared" ref="L72:L101" si="9">+J72-K72</f>
        <v>32.869999999999997</v>
      </c>
      <c r="M72" s="9"/>
    </row>
    <row r="73" spans="1:13" ht="25.5" x14ac:dyDescent="0.25">
      <c r="A73" s="5">
        <f t="shared" ref="A73:A101" si="10">+A72+1</f>
        <v>68</v>
      </c>
      <c r="B73" s="27" t="s">
        <v>77</v>
      </c>
      <c r="C73" s="12">
        <v>45.45</v>
      </c>
      <c r="D73" s="12">
        <v>45.95</v>
      </c>
      <c r="E73" s="12"/>
      <c r="F73" s="12"/>
      <c r="G73" s="21">
        <f t="shared" si="5"/>
        <v>45.95</v>
      </c>
      <c r="H73" s="12">
        <v>0.5</v>
      </c>
      <c r="I73" s="12"/>
      <c r="J73" s="12">
        <f t="shared" si="8"/>
        <v>46.45</v>
      </c>
      <c r="K73" s="12">
        <v>1</v>
      </c>
      <c r="L73" s="24">
        <f t="shared" si="9"/>
        <v>45.45</v>
      </c>
      <c r="M73" s="9" t="s">
        <v>142</v>
      </c>
    </row>
    <row r="74" spans="1:13" ht="25.5" x14ac:dyDescent="0.25">
      <c r="A74" s="5">
        <f t="shared" si="10"/>
        <v>69</v>
      </c>
      <c r="B74" s="27" t="s">
        <v>79</v>
      </c>
      <c r="C74" s="12">
        <v>39.4</v>
      </c>
      <c r="D74" s="12">
        <v>39.4</v>
      </c>
      <c r="E74" s="12"/>
      <c r="F74" s="12"/>
      <c r="G74" s="21">
        <f t="shared" si="5"/>
        <v>39.4</v>
      </c>
      <c r="H74" s="12"/>
      <c r="I74" s="12"/>
      <c r="J74" s="12">
        <f t="shared" si="8"/>
        <v>39.4</v>
      </c>
      <c r="K74" s="12">
        <v>1</v>
      </c>
      <c r="L74" s="24">
        <f t="shared" si="9"/>
        <v>38.4</v>
      </c>
      <c r="M74" s="9"/>
    </row>
    <row r="75" spans="1:13" ht="25.5" x14ac:dyDescent="0.25">
      <c r="A75" s="5">
        <f t="shared" si="10"/>
        <v>70</v>
      </c>
      <c r="B75" s="27" t="s">
        <v>81</v>
      </c>
      <c r="C75" s="12">
        <v>72.25</v>
      </c>
      <c r="D75" s="12">
        <v>72.25</v>
      </c>
      <c r="E75" s="12"/>
      <c r="F75" s="12"/>
      <c r="G75" s="21">
        <f t="shared" si="5"/>
        <v>72.25</v>
      </c>
      <c r="H75" s="12">
        <v>2</v>
      </c>
      <c r="I75" s="12"/>
      <c r="J75" s="12">
        <f t="shared" si="8"/>
        <v>74.25</v>
      </c>
      <c r="K75" s="12">
        <v>2</v>
      </c>
      <c r="L75" s="24">
        <f t="shared" si="9"/>
        <v>72.25</v>
      </c>
      <c r="M75" s="9" t="s">
        <v>141</v>
      </c>
    </row>
    <row r="76" spans="1:13" ht="25.5" x14ac:dyDescent="0.25">
      <c r="A76" s="5">
        <f t="shared" si="10"/>
        <v>71</v>
      </c>
      <c r="B76" s="27" t="s">
        <v>82</v>
      </c>
      <c r="C76" s="12">
        <v>30.6</v>
      </c>
      <c r="D76" s="12">
        <v>30.6</v>
      </c>
      <c r="E76" s="12"/>
      <c r="F76" s="12"/>
      <c r="G76" s="21">
        <f t="shared" si="5"/>
        <v>30.6</v>
      </c>
      <c r="H76" s="12"/>
      <c r="I76" s="12"/>
      <c r="J76" s="12">
        <f t="shared" si="8"/>
        <v>30.6</v>
      </c>
      <c r="K76" s="12">
        <v>1</v>
      </c>
      <c r="L76" s="24">
        <f t="shared" si="9"/>
        <v>29.6</v>
      </c>
      <c r="M76" s="9"/>
    </row>
    <row r="77" spans="1:13" ht="25.5" x14ac:dyDescent="0.25">
      <c r="A77" s="5">
        <f t="shared" si="10"/>
        <v>72</v>
      </c>
      <c r="B77" s="27" t="s">
        <v>83</v>
      </c>
      <c r="C77" s="12">
        <v>46.6</v>
      </c>
      <c r="D77" s="12">
        <v>46.6</v>
      </c>
      <c r="E77" s="12"/>
      <c r="F77" s="12"/>
      <c r="G77" s="21">
        <f t="shared" si="5"/>
        <v>46.6</v>
      </c>
      <c r="H77" s="12"/>
      <c r="I77" s="12"/>
      <c r="J77" s="12">
        <f t="shared" si="8"/>
        <v>46.6</v>
      </c>
      <c r="K77" s="12">
        <v>1</v>
      </c>
      <c r="L77" s="24">
        <f t="shared" si="9"/>
        <v>45.6</v>
      </c>
      <c r="M77" s="9"/>
    </row>
    <row r="78" spans="1:13" ht="25.5" x14ac:dyDescent="0.25">
      <c r="A78" s="5">
        <f t="shared" si="10"/>
        <v>73</v>
      </c>
      <c r="B78" s="27" t="s">
        <v>84</v>
      </c>
      <c r="C78" s="12">
        <v>47.6</v>
      </c>
      <c r="D78" s="12">
        <v>47.6</v>
      </c>
      <c r="E78" s="12"/>
      <c r="F78" s="12"/>
      <c r="G78" s="21">
        <f t="shared" si="5"/>
        <v>47.6</v>
      </c>
      <c r="H78" s="12"/>
      <c r="I78" s="12"/>
      <c r="J78" s="12">
        <f t="shared" si="8"/>
        <v>47.6</v>
      </c>
      <c r="K78" s="12">
        <v>1</v>
      </c>
      <c r="L78" s="24">
        <f t="shared" si="9"/>
        <v>46.6</v>
      </c>
      <c r="M78" s="9"/>
    </row>
    <row r="79" spans="1:13" ht="25.5" x14ac:dyDescent="0.25">
      <c r="A79" s="5">
        <f t="shared" si="10"/>
        <v>74</v>
      </c>
      <c r="B79" s="27" t="s">
        <v>85</v>
      </c>
      <c r="C79" s="12">
        <v>44.72</v>
      </c>
      <c r="D79" s="12">
        <v>44.72</v>
      </c>
      <c r="E79" s="12"/>
      <c r="F79" s="12"/>
      <c r="G79" s="21">
        <f t="shared" si="5"/>
        <v>44.72</v>
      </c>
      <c r="H79" s="12">
        <v>1.5</v>
      </c>
      <c r="I79" s="12"/>
      <c r="J79" s="12">
        <f t="shared" si="8"/>
        <v>46.22</v>
      </c>
      <c r="K79" s="12">
        <v>1</v>
      </c>
      <c r="L79" s="24">
        <f t="shared" si="9"/>
        <v>45.22</v>
      </c>
      <c r="M79" s="9" t="s">
        <v>140</v>
      </c>
    </row>
    <row r="80" spans="1:13" ht="25.5" x14ac:dyDescent="0.25">
      <c r="A80" s="5">
        <f t="shared" si="10"/>
        <v>75</v>
      </c>
      <c r="B80" s="27" t="s">
        <v>86</v>
      </c>
      <c r="C80" s="12">
        <v>38.549999999999997</v>
      </c>
      <c r="D80" s="12">
        <v>48.04</v>
      </c>
      <c r="E80" s="12"/>
      <c r="F80" s="12"/>
      <c r="G80" s="21">
        <f t="shared" si="5"/>
        <v>48.04</v>
      </c>
      <c r="H80" s="12"/>
      <c r="I80" s="12">
        <v>2.6</v>
      </c>
      <c r="J80" s="12">
        <f t="shared" si="8"/>
        <v>45.44</v>
      </c>
      <c r="K80" s="12">
        <v>1</v>
      </c>
      <c r="L80" s="24">
        <f t="shared" si="9"/>
        <v>44.44</v>
      </c>
      <c r="M80" s="9" t="s">
        <v>145</v>
      </c>
    </row>
    <row r="81" spans="1:13" ht="25.5" x14ac:dyDescent="0.25">
      <c r="A81" s="5">
        <f t="shared" si="10"/>
        <v>76</v>
      </c>
      <c r="B81" s="27" t="s">
        <v>88</v>
      </c>
      <c r="C81" s="12">
        <v>45</v>
      </c>
      <c r="D81" s="12">
        <v>45</v>
      </c>
      <c r="E81" s="12"/>
      <c r="F81" s="12"/>
      <c r="G81" s="21">
        <f t="shared" si="5"/>
        <v>45</v>
      </c>
      <c r="H81" s="12"/>
      <c r="I81" s="12"/>
      <c r="J81" s="12">
        <f t="shared" si="8"/>
        <v>45</v>
      </c>
      <c r="K81" s="12">
        <v>1</v>
      </c>
      <c r="L81" s="24">
        <f t="shared" si="9"/>
        <v>44</v>
      </c>
      <c r="M81" s="9"/>
    </row>
    <row r="82" spans="1:13" ht="25.5" x14ac:dyDescent="0.25">
      <c r="A82" s="5">
        <f t="shared" si="10"/>
        <v>77</v>
      </c>
      <c r="B82" s="27" t="s">
        <v>89</v>
      </c>
      <c r="C82" s="12">
        <v>47.79</v>
      </c>
      <c r="D82" s="12">
        <v>48.29</v>
      </c>
      <c r="E82" s="12"/>
      <c r="F82" s="12"/>
      <c r="G82" s="21">
        <f t="shared" si="5"/>
        <v>48.29</v>
      </c>
      <c r="H82" s="12"/>
      <c r="I82" s="12"/>
      <c r="J82" s="12">
        <f t="shared" si="8"/>
        <v>48.29</v>
      </c>
      <c r="K82" s="12">
        <v>1</v>
      </c>
      <c r="L82" s="24">
        <f t="shared" si="9"/>
        <v>47.29</v>
      </c>
      <c r="M82" s="9"/>
    </row>
    <row r="83" spans="1:13" ht="32.25" customHeight="1" x14ac:dyDescent="0.25">
      <c r="A83" s="5">
        <f t="shared" si="10"/>
        <v>78</v>
      </c>
      <c r="B83" s="27" t="s">
        <v>90</v>
      </c>
      <c r="C83" s="12">
        <v>33.200000000000003</v>
      </c>
      <c r="D83" s="12">
        <v>47.12</v>
      </c>
      <c r="E83" s="12"/>
      <c r="F83" s="12"/>
      <c r="G83" s="21">
        <f t="shared" si="5"/>
        <v>47.12</v>
      </c>
      <c r="H83" s="12"/>
      <c r="I83" s="12">
        <v>1.8</v>
      </c>
      <c r="J83" s="12">
        <f t="shared" si="8"/>
        <v>45.32</v>
      </c>
      <c r="K83" s="12">
        <v>1</v>
      </c>
      <c r="L83" s="24">
        <f t="shared" si="9"/>
        <v>44.32</v>
      </c>
      <c r="M83" s="9" t="s">
        <v>159</v>
      </c>
    </row>
    <row r="84" spans="1:13" ht="23.25" customHeight="1" x14ac:dyDescent="0.25">
      <c r="A84" s="5">
        <f t="shared" si="10"/>
        <v>79</v>
      </c>
      <c r="B84" s="27" t="s">
        <v>92</v>
      </c>
      <c r="C84" s="12">
        <v>43.72</v>
      </c>
      <c r="D84" s="12">
        <v>43.72</v>
      </c>
      <c r="E84" s="12"/>
      <c r="F84" s="12"/>
      <c r="G84" s="21">
        <f t="shared" si="5"/>
        <v>43.72</v>
      </c>
      <c r="H84" s="12">
        <v>0.5</v>
      </c>
      <c r="I84" s="12"/>
      <c r="J84" s="12">
        <f t="shared" si="8"/>
        <v>44.22</v>
      </c>
      <c r="K84" s="12">
        <v>1</v>
      </c>
      <c r="L84" s="24">
        <f t="shared" si="9"/>
        <v>43.22</v>
      </c>
      <c r="M84" s="9" t="s">
        <v>142</v>
      </c>
    </row>
    <row r="85" spans="1:13" ht="23.25" customHeight="1" x14ac:dyDescent="0.25">
      <c r="A85" s="29"/>
      <c r="B85" s="37" t="s">
        <v>162</v>
      </c>
      <c r="C85" s="30">
        <f t="shared" ref="C85:K85" si="11">SUM(C39:C84)</f>
        <v>2036.1199999999997</v>
      </c>
      <c r="D85" s="30">
        <f t="shared" si="11"/>
        <v>2018.9899999999996</v>
      </c>
      <c r="E85" s="30">
        <f t="shared" si="11"/>
        <v>0</v>
      </c>
      <c r="F85" s="30">
        <f t="shared" si="11"/>
        <v>0</v>
      </c>
      <c r="G85" s="30">
        <f t="shared" si="11"/>
        <v>2018.9899999999996</v>
      </c>
      <c r="H85" s="30">
        <f t="shared" si="11"/>
        <v>4.5</v>
      </c>
      <c r="I85" s="30">
        <f t="shared" si="11"/>
        <v>17.2</v>
      </c>
      <c r="J85" s="30">
        <f t="shared" si="11"/>
        <v>2006.29</v>
      </c>
      <c r="K85" s="30">
        <f t="shared" si="11"/>
        <v>47.5</v>
      </c>
      <c r="L85" s="30">
        <f>SUM(L39:L84)</f>
        <v>1958.79</v>
      </c>
      <c r="M85" s="9"/>
    </row>
    <row r="86" spans="1:13" ht="25.5" x14ac:dyDescent="0.25">
      <c r="A86" s="5">
        <f>+A84+1</f>
        <v>80</v>
      </c>
      <c r="B86" s="9" t="s">
        <v>93</v>
      </c>
      <c r="C86" s="6">
        <v>39.35</v>
      </c>
      <c r="D86" s="6">
        <v>39.35</v>
      </c>
      <c r="E86" s="6"/>
      <c r="F86" s="6"/>
      <c r="G86" s="21">
        <f t="shared" si="5"/>
        <v>39.35</v>
      </c>
      <c r="H86" s="6"/>
      <c r="I86" s="6"/>
      <c r="J86" s="12">
        <f t="shared" si="8"/>
        <v>39.35</v>
      </c>
      <c r="K86" s="12">
        <v>1</v>
      </c>
      <c r="L86" s="24">
        <f t="shared" si="9"/>
        <v>38.35</v>
      </c>
      <c r="M86" s="9"/>
    </row>
    <row r="87" spans="1:13" ht="20.25" customHeight="1" x14ac:dyDescent="0.25">
      <c r="A87" s="5">
        <f t="shared" si="10"/>
        <v>81</v>
      </c>
      <c r="B87" s="25" t="s">
        <v>95</v>
      </c>
      <c r="C87" s="7">
        <v>33.75</v>
      </c>
      <c r="D87" s="7">
        <v>36.85</v>
      </c>
      <c r="E87" s="7"/>
      <c r="F87" s="7"/>
      <c r="G87" s="21">
        <f t="shared" si="5"/>
        <v>36.85</v>
      </c>
      <c r="H87" s="7"/>
      <c r="I87" s="7"/>
      <c r="J87" s="12">
        <f t="shared" si="8"/>
        <v>36.85</v>
      </c>
      <c r="K87" s="12">
        <v>1</v>
      </c>
      <c r="L87" s="24">
        <f t="shared" si="9"/>
        <v>35.85</v>
      </c>
      <c r="M87" s="25"/>
    </row>
    <row r="88" spans="1:13" ht="20.25" customHeight="1" x14ac:dyDescent="0.25">
      <c r="A88" s="5">
        <f t="shared" si="10"/>
        <v>82</v>
      </c>
      <c r="B88" s="9" t="s">
        <v>97</v>
      </c>
      <c r="C88" s="6">
        <v>44.65</v>
      </c>
      <c r="D88" s="6">
        <v>44.65</v>
      </c>
      <c r="E88" s="6"/>
      <c r="F88" s="6">
        <v>48.75</v>
      </c>
      <c r="G88" s="20">
        <f>+F88</f>
        <v>48.75</v>
      </c>
      <c r="H88" s="6"/>
      <c r="I88" s="6"/>
      <c r="J88" s="12">
        <f t="shared" si="8"/>
        <v>48.75</v>
      </c>
      <c r="K88" s="12">
        <v>1</v>
      </c>
      <c r="L88" s="24">
        <f t="shared" si="9"/>
        <v>47.75</v>
      </c>
      <c r="M88" s="9"/>
    </row>
    <row r="89" spans="1:13" ht="20.25" customHeight="1" x14ac:dyDescent="0.25">
      <c r="A89" s="5">
        <f t="shared" si="10"/>
        <v>83</v>
      </c>
      <c r="B89" s="25" t="s">
        <v>98</v>
      </c>
      <c r="C89" s="6">
        <v>43.05</v>
      </c>
      <c r="D89" s="6">
        <v>43.05</v>
      </c>
      <c r="E89" s="6"/>
      <c r="F89" s="6"/>
      <c r="G89" s="20">
        <f>+D89</f>
        <v>43.05</v>
      </c>
      <c r="H89" s="6">
        <v>0.5</v>
      </c>
      <c r="I89" s="6"/>
      <c r="J89" s="12">
        <f t="shared" si="8"/>
        <v>43.55</v>
      </c>
      <c r="K89" s="12">
        <v>1</v>
      </c>
      <c r="L89" s="24">
        <f t="shared" si="9"/>
        <v>42.55</v>
      </c>
      <c r="M89" s="9" t="s">
        <v>143</v>
      </c>
    </row>
    <row r="90" spans="1:13" ht="20.25" customHeight="1" x14ac:dyDescent="0.25">
      <c r="A90" s="5">
        <f t="shared" si="10"/>
        <v>84</v>
      </c>
      <c r="B90" s="25" t="s">
        <v>99</v>
      </c>
      <c r="C90" s="6">
        <v>41.45</v>
      </c>
      <c r="D90" s="6">
        <v>41.45</v>
      </c>
      <c r="E90" s="6"/>
      <c r="F90" s="6"/>
      <c r="G90" s="20">
        <f t="shared" ref="G90:G99" si="12">+D90</f>
        <v>41.45</v>
      </c>
      <c r="H90" s="6"/>
      <c r="I90" s="6"/>
      <c r="J90" s="12">
        <f t="shared" si="8"/>
        <v>41.45</v>
      </c>
      <c r="K90" s="12">
        <v>1</v>
      </c>
      <c r="L90" s="24">
        <f t="shared" si="9"/>
        <v>40.450000000000003</v>
      </c>
      <c r="M90" s="25"/>
    </row>
    <row r="91" spans="1:13" ht="20.25" customHeight="1" x14ac:dyDescent="0.25">
      <c r="A91" s="30"/>
      <c r="B91" s="38" t="s">
        <v>163</v>
      </c>
      <c r="C91" s="30">
        <f t="shared" ref="C91:K91" si="13">SUM(C86:C90)</f>
        <v>202.25</v>
      </c>
      <c r="D91" s="30">
        <f t="shared" si="13"/>
        <v>205.34999999999997</v>
      </c>
      <c r="E91" s="30">
        <f t="shared" si="13"/>
        <v>0</v>
      </c>
      <c r="F91" s="30">
        <f t="shared" si="13"/>
        <v>48.75</v>
      </c>
      <c r="G91" s="30">
        <f t="shared" si="13"/>
        <v>209.45</v>
      </c>
      <c r="H91" s="30">
        <f t="shared" si="13"/>
        <v>0.5</v>
      </c>
      <c r="I91" s="30">
        <f t="shared" si="13"/>
        <v>0</v>
      </c>
      <c r="J91" s="30">
        <f t="shared" si="13"/>
        <v>209.95</v>
      </c>
      <c r="K91" s="30">
        <f t="shared" si="13"/>
        <v>5</v>
      </c>
      <c r="L91" s="30">
        <f>SUM(L86:L90)</f>
        <v>204.95</v>
      </c>
      <c r="M91" s="25"/>
    </row>
    <row r="92" spans="1:13" ht="29.25" customHeight="1" x14ac:dyDescent="0.25">
      <c r="A92" s="5">
        <f>+A90+1</f>
        <v>85</v>
      </c>
      <c r="B92" s="9" t="s">
        <v>101</v>
      </c>
      <c r="C92" s="6">
        <v>18</v>
      </c>
      <c r="D92" s="6">
        <v>18.5</v>
      </c>
      <c r="E92" s="6"/>
      <c r="F92" s="6"/>
      <c r="G92" s="20">
        <f t="shared" si="12"/>
        <v>18.5</v>
      </c>
      <c r="H92" s="6">
        <v>0.25</v>
      </c>
      <c r="I92" s="6"/>
      <c r="J92" s="12">
        <f t="shared" si="8"/>
        <v>18.75</v>
      </c>
      <c r="K92" s="12"/>
      <c r="L92" s="24">
        <f t="shared" si="9"/>
        <v>18.75</v>
      </c>
      <c r="M92" s="9" t="s">
        <v>153</v>
      </c>
    </row>
    <row r="93" spans="1:13" ht="20.25" customHeight="1" x14ac:dyDescent="0.25">
      <c r="A93" s="5">
        <f t="shared" si="10"/>
        <v>86</v>
      </c>
      <c r="B93" s="9" t="s">
        <v>103</v>
      </c>
      <c r="C93" s="6">
        <v>37.5</v>
      </c>
      <c r="D93" s="6">
        <v>34</v>
      </c>
      <c r="E93" s="6"/>
      <c r="F93" s="6"/>
      <c r="G93" s="20">
        <f t="shared" si="12"/>
        <v>34</v>
      </c>
      <c r="H93" s="6"/>
      <c r="I93" s="6"/>
      <c r="J93" s="12">
        <f t="shared" si="8"/>
        <v>34</v>
      </c>
      <c r="K93" s="12"/>
      <c r="L93" s="24">
        <f t="shared" si="9"/>
        <v>34</v>
      </c>
      <c r="M93" s="9"/>
    </row>
    <row r="94" spans="1:13" ht="20.25" customHeight="1" x14ac:dyDescent="0.25">
      <c r="A94" s="5">
        <f t="shared" si="10"/>
        <v>87</v>
      </c>
      <c r="B94" s="9" t="s">
        <v>104</v>
      </c>
      <c r="C94" s="6">
        <v>14.75</v>
      </c>
      <c r="D94" s="6">
        <v>14.75</v>
      </c>
      <c r="E94" s="6"/>
      <c r="F94" s="6"/>
      <c r="G94" s="20">
        <f t="shared" si="12"/>
        <v>14.75</v>
      </c>
      <c r="H94" s="6"/>
      <c r="I94" s="6"/>
      <c r="J94" s="12">
        <f t="shared" si="8"/>
        <v>14.75</v>
      </c>
      <c r="K94" s="12"/>
      <c r="L94" s="24">
        <f t="shared" si="9"/>
        <v>14.75</v>
      </c>
      <c r="M94" s="9"/>
    </row>
    <row r="95" spans="1:13" ht="20.25" customHeight="1" x14ac:dyDescent="0.25">
      <c r="A95" s="5">
        <f t="shared" si="10"/>
        <v>88</v>
      </c>
      <c r="B95" s="9" t="s">
        <v>105</v>
      </c>
      <c r="C95" s="6">
        <v>33.25</v>
      </c>
      <c r="D95" s="6">
        <v>33.25</v>
      </c>
      <c r="E95" s="6"/>
      <c r="F95" s="6"/>
      <c r="G95" s="20">
        <f t="shared" si="12"/>
        <v>33.25</v>
      </c>
      <c r="H95" s="6"/>
      <c r="I95" s="6"/>
      <c r="J95" s="12">
        <f t="shared" si="8"/>
        <v>33.25</v>
      </c>
      <c r="K95" s="12"/>
      <c r="L95" s="24">
        <f t="shared" si="9"/>
        <v>33.25</v>
      </c>
      <c r="M95" s="9"/>
    </row>
    <row r="96" spans="1:13" ht="20.25" customHeight="1" x14ac:dyDescent="0.25">
      <c r="A96" s="5">
        <f t="shared" si="10"/>
        <v>89</v>
      </c>
      <c r="B96" s="9" t="s">
        <v>106</v>
      </c>
      <c r="C96" s="6">
        <v>18.5</v>
      </c>
      <c r="D96" s="6">
        <v>18.5</v>
      </c>
      <c r="E96" s="6"/>
      <c r="F96" s="6"/>
      <c r="G96" s="20">
        <f t="shared" si="12"/>
        <v>18.5</v>
      </c>
      <c r="H96" s="6"/>
      <c r="I96" s="6"/>
      <c r="J96" s="12">
        <f t="shared" si="8"/>
        <v>18.5</v>
      </c>
      <c r="K96" s="12"/>
      <c r="L96" s="24">
        <f t="shared" si="9"/>
        <v>18.5</v>
      </c>
      <c r="M96" s="9"/>
    </row>
    <row r="97" spans="1:13" ht="20.25" customHeight="1" x14ac:dyDescent="0.25">
      <c r="A97" s="5">
        <f t="shared" si="10"/>
        <v>90</v>
      </c>
      <c r="B97" s="9" t="s">
        <v>107</v>
      </c>
      <c r="C97" s="6">
        <v>14.5</v>
      </c>
      <c r="D97" s="6">
        <v>14.5</v>
      </c>
      <c r="E97" s="6"/>
      <c r="F97" s="6"/>
      <c r="G97" s="20">
        <f t="shared" si="12"/>
        <v>14.5</v>
      </c>
      <c r="H97" s="6"/>
      <c r="I97" s="6"/>
      <c r="J97" s="12">
        <f t="shared" si="8"/>
        <v>14.5</v>
      </c>
      <c r="K97" s="12"/>
      <c r="L97" s="24">
        <f t="shared" si="9"/>
        <v>14.5</v>
      </c>
      <c r="M97" s="9"/>
    </row>
    <row r="98" spans="1:13" s="32" customFormat="1" ht="20.25" customHeight="1" x14ac:dyDescent="0.25">
      <c r="A98" s="33"/>
      <c r="B98" s="34" t="s">
        <v>154</v>
      </c>
      <c r="C98" s="30">
        <f t="shared" ref="C98:K98" si="14">+C97+C96+C95+C94+C93+C92</f>
        <v>136.5</v>
      </c>
      <c r="D98" s="30">
        <f t="shared" si="14"/>
        <v>133.5</v>
      </c>
      <c r="E98" s="30">
        <f t="shared" si="14"/>
        <v>0</v>
      </c>
      <c r="F98" s="30">
        <f t="shared" si="14"/>
        <v>0</v>
      </c>
      <c r="G98" s="30">
        <f t="shared" si="14"/>
        <v>133.5</v>
      </c>
      <c r="H98" s="30">
        <f t="shared" si="14"/>
        <v>0.25</v>
      </c>
      <c r="I98" s="30">
        <f t="shared" si="14"/>
        <v>0</v>
      </c>
      <c r="J98" s="30">
        <f t="shared" si="14"/>
        <v>133.75</v>
      </c>
      <c r="K98" s="30">
        <f t="shared" si="14"/>
        <v>0</v>
      </c>
      <c r="L98" s="30">
        <f>+L97+L96+L95+L94+L93+L92</f>
        <v>133.75</v>
      </c>
      <c r="M98" s="31"/>
    </row>
    <row r="99" spans="1:13" ht="20.25" customHeight="1" x14ac:dyDescent="0.25">
      <c r="A99" s="5">
        <f>+A97+1</f>
        <v>91</v>
      </c>
      <c r="B99" s="28" t="s">
        <v>37</v>
      </c>
      <c r="C99" s="7">
        <v>48.75</v>
      </c>
      <c r="D99" s="6">
        <v>48.75</v>
      </c>
      <c r="E99" s="6"/>
      <c r="F99" s="6"/>
      <c r="G99" s="20">
        <f t="shared" si="12"/>
        <v>48.75</v>
      </c>
      <c r="H99" s="6"/>
      <c r="I99" s="6"/>
      <c r="J99" s="12">
        <f t="shared" si="8"/>
        <v>48.75</v>
      </c>
      <c r="K99" s="12">
        <v>1</v>
      </c>
      <c r="L99" s="24">
        <f t="shared" si="9"/>
        <v>47.75</v>
      </c>
      <c r="M99" s="9"/>
    </row>
    <row r="100" spans="1:13" ht="25.5" x14ac:dyDescent="0.25">
      <c r="A100" s="5">
        <f t="shared" si="10"/>
        <v>92</v>
      </c>
      <c r="B100" s="28" t="s">
        <v>38</v>
      </c>
      <c r="C100" s="7">
        <v>11.75</v>
      </c>
      <c r="D100" s="6">
        <v>11.75</v>
      </c>
      <c r="E100" s="6">
        <v>12.75</v>
      </c>
      <c r="F100" s="6"/>
      <c r="G100" s="20">
        <f>+E100</f>
        <v>12.75</v>
      </c>
      <c r="H100" s="6">
        <v>1</v>
      </c>
      <c r="I100" s="6"/>
      <c r="J100" s="12">
        <f t="shared" si="8"/>
        <v>13.75</v>
      </c>
      <c r="K100" s="12"/>
      <c r="L100" s="24">
        <f t="shared" si="9"/>
        <v>13.75</v>
      </c>
      <c r="M100" s="9" t="s">
        <v>149</v>
      </c>
    </row>
    <row r="101" spans="1:13" ht="29.25" customHeight="1" x14ac:dyDescent="0.25">
      <c r="A101" s="5">
        <f t="shared" si="10"/>
        <v>93</v>
      </c>
      <c r="B101" s="28" t="s">
        <v>39</v>
      </c>
      <c r="C101" s="17">
        <v>32</v>
      </c>
      <c r="D101" s="12">
        <v>32</v>
      </c>
      <c r="E101" s="12"/>
      <c r="F101" s="12"/>
      <c r="G101" s="21">
        <f>+D101</f>
        <v>32</v>
      </c>
      <c r="H101" s="12">
        <v>2.5</v>
      </c>
      <c r="I101" s="12"/>
      <c r="J101" s="12">
        <f t="shared" si="8"/>
        <v>34.5</v>
      </c>
      <c r="K101" s="12"/>
      <c r="L101" s="24">
        <f t="shared" si="9"/>
        <v>34.5</v>
      </c>
      <c r="M101" s="9" t="s">
        <v>144</v>
      </c>
    </row>
    <row r="102" spans="1:13" x14ac:dyDescent="0.25">
      <c r="A102" s="33"/>
      <c r="B102" s="35" t="s">
        <v>155</v>
      </c>
      <c r="C102" s="30">
        <f t="shared" ref="C102:K102" si="15">+C101+C100+C99</f>
        <v>92.5</v>
      </c>
      <c r="D102" s="30">
        <f t="shared" si="15"/>
        <v>92.5</v>
      </c>
      <c r="E102" s="30">
        <f t="shared" si="15"/>
        <v>12.75</v>
      </c>
      <c r="F102" s="30">
        <f t="shared" si="15"/>
        <v>0</v>
      </c>
      <c r="G102" s="30">
        <f t="shared" si="15"/>
        <v>93.5</v>
      </c>
      <c r="H102" s="30">
        <f t="shared" si="15"/>
        <v>3.5</v>
      </c>
      <c r="I102" s="30">
        <f t="shared" si="15"/>
        <v>0</v>
      </c>
      <c r="J102" s="30">
        <f t="shared" si="15"/>
        <v>97</v>
      </c>
      <c r="K102" s="30">
        <f t="shared" si="15"/>
        <v>1</v>
      </c>
      <c r="L102" s="30">
        <f>+L101+L100+L99</f>
        <v>96</v>
      </c>
      <c r="M102" s="9"/>
    </row>
    <row r="103" spans="1:13" x14ac:dyDescent="0.25">
      <c r="A103" s="39"/>
      <c r="B103" s="39" t="s">
        <v>35</v>
      </c>
      <c r="C103" s="36">
        <f t="shared" ref="C103:J103" si="16">+C102+C98+C91+C85+C38</f>
        <v>3672.97</v>
      </c>
      <c r="D103" s="36">
        <f t="shared" si="16"/>
        <v>3663.6899999999996</v>
      </c>
      <c r="E103" s="36">
        <f t="shared" si="16"/>
        <v>60.75</v>
      </c>
      <c r="F103" s="36">
        <f t="shared" si="16"/>
        <v>221.35</v>
      </c>
      <c r="G103" s="36">
        <f t="shared" si="16"/>
        <v>3682.7899999999995</v>
      </c>
      <c r="H103" s="36">
        <f t="shared" si="16"/>
        <v>23.75</v>
      </c>
      <c r="I103" s="36">
        <f t="shared" si="16"/>
        <v>45.7</v>
      </c>
      <c r="J103" s="36">
        <f t="shared" si="16"/>
        <v>3660.8399999999997</v>
      </c>
      <c r="K103" s="36">
        <f>+K102+K98+K91+K85+K38</f>
        <v>53.5</v>
      </c>
      <c r="L103" s="36">
        <f>+L102+L98+L91+L85+L38</f>
        <v>3607.3399999999997</v>
      </c>
      <c r="M103" s="22"/>
    </row>
    <row r="105" spans="1:13" x14ac:dyDescent="0.25">
      <c r="A105" s="41" t="s">
        <v>156</v>
      </c>
      <c r="B105" s="42"/>
    </row>
    <row r="106" spans="1:13" ht="29.25" customHeight="1" x14ac:dyDescent="0.25">
      <c r="A106" s="44" t="s">
        <v>157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5">
      <c r="A107" s="40"/>
    </row>
    <row r="108" spans="1:13" ht="45" customHeight="1" x14ac:dyDescent="0.25">
      <c r="A108" s="44" t="s">
        <v>158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10" spans="1:13" x14ac:dyDescent="0.25">
      <c r="A110" s="40" t="s">
        <v>164</v>
      </c>
    </row>
  </sheetData>
  <mergeCells count="15">
    <mergeCell ref="A106:M106"/>
    <mergeCell ref="A108:M108"/>
    <mergeCell ref="N2:N3"/>
    <mergeCell ref="L2:L3"/>
    <mergeCell ref="A1:M1"/>
    <mergeCell ref="H2:I2"/>
    <mergeCell ref="A2:A3"/>
    <mergeCell ref="B2:B3"/>
    <mergeCell ref="C2:C3"/>
    <mergeCell ref="D2:D3"/>
    <mergeCell ref="F2:F3"/>
    <mergeCell ref="J2:J3"/>
    <mergeCell ref="M2:M3"/>
    <mergeCell ref="E2:E3"/>
    <mergeCell ref="K2:K3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Bendra</vt:lpstr>
      <vt:lpstr>2016-09-01</vt:lpstr>
      <vt:lpstr>'2016-09-01'!Print_Area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Virginija Palaimiene</cp:lastModifiedBy>
  <cp:lastPrinted>2016-10-04T05:34:47Z</cp:lastPrinted>
  <dcterms:created xsi:type="dcterms:W3CDTF">2015-10-05T13:45:22Z</dcterms:created>
  <dcterms:modified xsi:type="dcterms:W3CDTF">2016-10-10T08:13:31Z</dcterms:modified>
</cp:coreProperties>
</file>