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luosnis\Kmsa\Strateginio planavimo skyrius\SVP PLANAI\2017-2019 SVP\2016-12-22 SPRENDIMAS T2-290\"/>
    </mc:Choice>
  </mc:AlternateContent>
  <bookViews>
    <workbookView xWindow="30" yWindow="1905" windowWidth="23010" windowHeight="9480"/>
  </bookViews>
  <sheets>
    <sheet name="1 programa" sheetId="9" r:id="rId1"/>
    <sheet name="Aiškinamoji lentelė" sheetId="8" state="hidden" r:id="rId2"/>
    <sheet name="Asignavimų valdytojų kodai" sheetId="3" state="hidden" r:id="rId3"/>
  </sheets>
  <definedNames>
    <definedName name="_xlnm.Print_Area" localSheetId="0">'1 programa'!$A$1:$N$108</definedName>
    <definedName name="_xlnm.Print_Area" localSheetId="1">'Aiškinamoji lentelė'!$A$1:$W$118</definedName>
    <definedName name="_xlnm.Print_Titles" localSheetId="0">'1 programa'!$6:$8</definedName>
    <definedName name="_xlnm.Print_Titles" localSheetId="1">'Aiškinamoji lentelė'!$6:$8</definedName>
  </definedNames>
  <calcPr calcId="162913" fullPrecision="0"/>
</workbook>
</file>

<file path=xl/calcChain.xml><?xml version="1.0" encoding="utf-8"?>
<calcChain xmlns="http://schemas.openxmlformats.org/spreadsheetml/2006/main">
  <c r="H35" i="9" l="1"/>
  <c r="H76" i="9" l="1"/>
  <c r="M84" i="8"/>
  <c r="N90" i="8" l="1"/>
  <c r="M90" i="8"/>
  <c r="H82" i="9"/>
  <c r="M89" i="8" l="1"/>
  <c r="H81" i="9" l="1"/>
  <c r="H34" i="9"/>
  <c r="I61" i="9"/>
  <c r="J61" i="9"/>
  <c r="H61" i="9"/>
  <c r="H62" i="9" s="1"/>
  <c r="I49" i="9"/>
  <c r="J49" i="9"/>
  <c r="I34" i="9"/>
  <c r="J34" i="9"/>
  <c r="J100" i="9"/>
  <c r="I100" i="9"/>
  <c r="I50" i="9" l="1"/>
  <c r="I62" i="9" s="1"/>
  <c r="J50" i="9"/>
  <c r="J62" i="9" s="1"/>
  <c r="H36" i="9" l="1"/>
  <c r="H49" i="9" l="1"/>
  <c r="H50" i="9" s="1"/>
  <c r="M68" i="8"/>
  <c r="M56" i="8"/>
  <c r="M37" i="8"/>
  <c r="J107" i="9"/>
  <c r="I107" i="9"/>
  <c r="H107" i="9"/>
  <c r="J106" i="9"/>
  <c r="I106" i="9"/>
  <c r="H106" i="9"/>
  <c r="J105" i="9"/>
  <c r="I105" i="9"/>
  <c r="H105" i="9"/>
  <c r="J103" i="9"/>
  <c r="I103" i="9"/>
  <c r="H103" i="9"/>
  <c r="J102" i="9"/>
  <c r="I102" i="9"/>
  <c r="H102" i="9"/>
  <c r="J101" i="9"/>
  <c r="I101" i="9"/>
  <c r="H101" i="9"/>
  <c r="H100" i="9"/>
  <c r="J92" i="9"/>
  <c r="I92" i="9"/>
  <c r="H92" i="9"/>
  <c r="J90" i="9"/>
  <c r="I90" i="9"/>
  <c r="H90" i="9"/>
  <c r="J88" i="9"/>
  <c r="H88" i="9"/>
  <c r="J85" i="9"/>
  <c r="I85" i="9"/>
  <c r="H85" i="9"/>
  <c r="J81" i="9"/>
  <c r="I81" i="9"/>
  <c r="J76" i="9"/>
  <c r="I76" i="9"/>
  <c r="H93" i="9" l="1"/>
  <c r="H94" i="9" s="1"/>
  <c r="J99" i="9"/>
  <c r="J104" i="9"/>
  <c r="H99" i="9"/>
  <c r="H104" i="9"/>
  <c r="I104" i="9"/>
  <c r="I99" i="9"/>
  <c r="I108" i="9" s="1"/>
  <c r="I93" i="9"/>
  <c r="I94" i="9" s="1"/>
  <c r="J93" i="9"/>
  <c r="J94" i="9" s="1"/>
  <c r="Q37" i="8"/>
  <c r="J108" i="9" l="1"/>
  <c r="H95" i="9"/>
  <c r="H108" i="9"/>
  <c r="I95" i="9"/>
  <c r="J95" i="9"/>
  <c r="N96" i="8"/>
  <c r="M96" i="8"/>
  <c r="K96" i="8"/>
  <c r="L96" i="8"/>
  <c r="R96" i="8"/>
  <c r="L93" i="8" l="1"/>
  <c r="M93" i="8"/>
  <c r="N93" i="8"/>
  <c r="O93" i="8"/>
  <c r="P93" i="8"/>
  <c r="Q93" i="8"/>
  <c r="R93" i="8"/>
  <c r="K93" i="8"/>
  <c r="L16" i="8" l="1"/>
  <c r="R100" i="8" l="1"/>
  <c r="Q100" i="8"/>
  <c r="P100" i="8"/>
  <c r="O100" i="8"/>
  <c r="N100" i="8"/>
  <c r="M100" i="8"/>
  <c r="L100" i="8"/>
  <c r="K100" i="8"/>
  <c r="Q89" i="8" l="1"/>
  <c r="R89" i="8"/>
  <c r="P89" i="8"/>
  <c r="L89" i="8"/>
  <c r="K89" i="8"/>
  <c r="L113" i="8" l="1"/>
  <c r="M110" i="8" l="1"/>
  <c r="Q68" i="8" l="1"/>
  <c r="R110" i="8"/>
  <c r="Q110" i="8"/>
  <c r="R84" i="8"/>
  <c r="Q84" i="8"/>
  <c r="R68" i="8"/>
  <c r="R112" i="8"/>
  <c r="Q112" i="8"/>
  <c r="M112" i="8"/>
  <c r="L112" i="8"/>
  <c r="K112" i="8"/>
  <c r="L84" i="8"/>
  <c r="N84" i="8"/>
  <c r="O84" i="8"/>
  <c r="P84" i="8"/>
  <c r="K84" i="8"/>
  <c r="N89" i="8" l="1"/>
  <c r="O89" i="8"/>
  <c r="L68" i="8"/>
  <c r="K68" i="8"/>
  <c r="K56" i="8"/>
  <c r="R37" i="8" l="1"/>
  <c r="P37" i="8"/>
  <c r="N37" i="8"/>
  <c r="L37" i="8"/>
  <c r="K19" i="8"/>
  <c r="K34" i="8" l="1"/>
  <c r="Q111" i="8" l="1"/>
  <c r="Q109" i="8" s="1"/>
  <c r="L110" i="8"/>
  <c r="R111" i="8" l="1"/>
  <c r="R109" i="8" l="1"/>
  <c r="R117" i="8"/>
  <c r="Q117" i="8"/>
  <c r="R116" i="8"/>
  <c r="Q116" i="8"/>
  <c r="R115" i="8"/>
  <c r="Q115" i="8"/>
  <c r="R113" i="8"/>
  <c r="Q113" i="8"/>
  <c r="Q114" i="8" l="1"/>
  <c r="Q118" i="8" s="1"/>
  <c r="R114" i="8"/>
  <c r="R118" i="8" s="1"/>
  <c r="M117" i="8"/>
  <c r="M116" i="8"/>
  <c r="M115" i="8"/>
  <c r="M113" i="8"/>
  <c r="M111" i="8"/>
  <c r="M109" i="8" s="1"/>
  <c r="M114" i="8" l="1"/>
  <c r="M118" i="8" s="1"/>
  <c r="L117" i="8"/>
  <c r="L116" i="8"/>
  <c r="L115" i="8"/>
  <c r="L111" i="8"/>
  <c r="L109" i="8" s="1"/>
  <c r="R98" i="8"/>
  <c r="R101" i="8" s="1"/>
  <c r="Q98" i="8"/>
  <c r="Q101" i="8" s="1"/>
  <c r="P98" i="8"/>
  <c r="P101" i="8" s="1"/>
  <c r="O98" i="8"/>
  <c r="O101" i="8" s="1"/>
  <c r="N98" i="8"/>
  <c r="N101" i="8" s="1"/>
  <c r="M98" i="8"/>
  <c r="M101" i="8" s="1"/>
  <c r="L98" i="8"/>
  <c r="L101" i="8" s="1"/>
  <c r="K98" i="8"/>
  <c r="K101" i="8" s="1"/>
  <c r="L56" i="8" l="1"/>
  <c r="N56" i="8"/>
  <c r="O56" i="8"/>
  <c r="P56" i="8"/>
  <c r="Q56" i="8"/>
  <c r="R56" i="8"/>
  <c r="R69" i="8" l="1"/>
  <c r="Q69" i="8"/>
  <c r="O37" i="8"/>
  <c r="O68" i="8"/>
  <c r="O69" i="8" s="1"/>
  <c r="P68" i="8"/>
  <c r="P69" i="8" s="1"/>
  <c r="N68" i="8"/>
  <c r="N69" i="8" s="1"/>
  <c r="M69" i="8"/>
  <c r="L69" i="8"/>
  <c r="Q57" i="8" l="1"/>
  <c r="Q102" i="8" s="1"/>
  <c r="R57" i="8"/>
  <c r="R102" i="8" s="1"/>
  <c r="M57" i="8"/>
  <c r="M102" i="8" s="1"/>
  <c r="N57" i="8"/>
  <c r="N102" i="8" s="1"/>
  <c r="P57" i="8"/>
  <c r="P102" i="8" s="1"/>
  <c r="O57" i="8"/>
  <c r="O102" i="8" s="1"/>
  <c r="L57" i="8"/>
  <c r="L102" i="8" l="1"/>
  <c r="O103" i="8"/>
  <c r="R103" i="8"/>
  <c r="P103" i="8"/>
  <c r="Q103" i="8"/>
  <c r="L103" i="8" l="1"/>
  <c r="N103" i="8"/>
  <c r="K14" i="8"/>
  <c r="K37" i="8" s="1"/>
  <c r="K69" i="8" l="1"/>
  <c r="K57" i="8" l="1"/>
  <c r="K113" i="8" l="1"/>
  <c r="K117" i="8"/>
  <c r="K116" i="8"/>
  <c r="K115" i="8"/>
  <c r="K114" i="8" l="1"/>
  <c r="K102" i="8"/>
  <c r="K111" i="8" l="1"/>
  <c r="K103" i="8" l="1"/>
  <c r="K110" i="8"/>
  <c r="K109" i="8" l="1"/>
  <c r="K118" i="8" s="1"/>
  <c r="L114" i="8"/>
  <c r="L118" i="8" s="1"/>
  <c r="M103" i="8" l="1"/>
</calcChain>
</file>

<file path=xl/comments1.xml><?xml version="1.0" encoding="utf-8"?>
<comments xmlns="http://schemas.openxmlformats.org/spreadsheetml/2006/main">
  <authors>
    <author>Audra Cepiene</author>
  </authors>
  <commentList>
    <comment ref="E17" authorId="0" shapeId="0">
      <text>
        <r>
          <rPr>
            <sz val="9"/>
            <color indexed="81"/>
            <rFont val="Tahoma"/>
            <family val="2"/>
            <charset val="186"/>
          </rPr>
          <t>2.1.2.1Parengti Klaipėdos miesto susisiekimo plėtros studiją ir darnaus judumo planą</t>
        </r>
      </text>
    </comment>
    <comment ref="D20" authorId="0" shapeId="0">
      <text>
        <r>
          <rPr>
            <sz val="9"/>
            <color indexed="81"/>
            <rFont val="Tahoma"/>
            <family val="2"/>
            <charset val="186"/>
          </rPr>
          <t xml:space="preserve">pagal sudarytą sutartį su UAB „Dujų sfera“ teritorijos tarp Tilžės g. , geležinkelio, Klemiškės ir kelio A13 detaliojo plano baigiamajam etapui.  Kadangi UAB „Dujų sfera“ labai blogai vykdo sutartinius įsipareigojimus, kelia nepagrįstus reikalavimus, medžiaga dėl sutarties nutraukimo ir tiekėjo įrašymo į nepatikimų tiekėjų sąrašą perduota Teisės skyriui. Šiuo metu neaišku, ar detalusis planas bus baigtas, ar bus nutraukta sutartis, ar šių metų lėšos bus įsisavintos, ar reikės lėšų 2017 metais. </t>
        </r>
      </text>
    </comment>
    <comment ref="K20" authorId="0" shapeId="0">
      <text>
        <r>
          <rPr>
            <sz val="9"/>
            <color indexed="81"/>
            <rFont val="Tahoma"/>
            <family val="2"/>
            <charset val="186"/>
          </rPr>
          <t>pagal sudarytą sutartį su UAB „Dujų sfera“ teritorijos tarp Tilžės g. , geležinkelio, Klemiškės ir kelio A13 detaliojo plano baigiamajam etapui.  Kadangi UAB „Dujų sfera“ labai blogai vykdo sutartinius įsipareigojimus, kelia nepagrįstus reikalavimus, medžiaga dėl sutarties nutraukimo ir tiekėjo įrašymo į nepatikimų tiekėjų sąrašą perduota Teisės skyriui. Šiuo metu neaišku, ar detalusis planas bus baigtas, ar bus nutraukta sutartis, ar šių metų lėšos bus įsisavintos, ar reikės lėšų 2017 metais.</t>
        </r>
      </text>
    </comment>
    <comment ref="G31" authorId="0" shapeId="0">
      <text>
        <r>
          <rPr>
            <b/>
            <sz val="9"/>
            <color indexed="81"/>
            <rFont val="Tahoma"/>
            <family val="2"/>
            <charset val="186"/>
          </rPr>
          <t>Finansuojamas iniciatoriaus lėšomis
Rengia Vitės valdos</t>
        </r>
        <r>
          <rPr>
            <sz val="9"/>
            <color indexed="81"/>
            <rFont val="Tahoma"/>
            <family val="2"/>
            <charset val="186"/>
          </rPr>
          <t xml:space="preserve">
</t>
        </r>
      </text>
    </comment>
    <comment ref="D42" authorId="0" shapeId="0">
      <text>
        <r>
          <rPr>
            <sz val="9"/>
            <color indexed="81"/>
            <rFont val="Tahoma"/>
            <family val="2"/>
            <charset val="186"/>
          </rPr>
          <t>Numatoma apimti visuomenės poreikiams:
Danės g. 6 – paimama 0,0253 ha sklypo dalis;  Bangų g. 11 (visas sklypas) ir Gluosnių skg. 6 (dalis sklypo) – paimama 0,06 ha žemės sklypo, gyvenamasis namas su negyvenamosiomis patalpomis (332,51 m2  bendro ploto)</t>
        </r>
      </text>
    </comment>
    <comment ref="D44" authorId="0" shapeId="0">
      <text>
        <r>
          <rPr>
            <sz val="9"/>
            <color indexed="81"/>
            <rFont val="Tahoma"/>
            <family val="2"/>
            <charset val="186"/>
          </rPr>
          <t>Numatoma paimti pastatus Šilutės pl. 91 – gyvenamąjį pastatą (111,88  kv.m bendro ploto), pastatą –sandėlį (122 kub. m tūrio), kitus inž. statinius (kiemo statinius - šulinį, kiemo aikštelę, aptvėrimą), esančius laisvos valstybinės žemės plote (žemės sklypas nesuformuotas)</t>
        </r>
      </text>
    </comment>
    <comment ref="D45" authorId="0" shapeId="0">
      <text>
        <r>
          <rPr>
            <sz val="9"/>
            <color indexed="81"/>
            <rFont val="Tahoma"/>
            <family val="2"/>
            <charset val="186"/>
          </rPr>
          <t>Numatoma paimti 3 pastatus – garažus Kulių vartų g. 5A, dirbtuves,  Tiltų g. 27. Visi pastatai yra valstybinės žemės sklype, nuomos sutartys nesudarytos</t>
        </r>
      </text>
    </comment>
    <comment ref="D46" authorId="0" shapeId="0">
      <text>
        <r>
          <rPr>
            <sz val="9"/>
            <color indexed="81"/>
            <rFont val="Tahoma"/>
            <family val="2"/>
            <charset val="186"/>
          </rPr>
          <t xml:space="preserve">(paimami  Didžioji Vandens g. 28B sandėliukai) </t>
        </r>
      </text>
    </comment>
    <comment ref="D47" authorId="0" shapeId="0">
      <text>
        <r>
          <rPr>
            <sz val="9"/>
            <color indexed="81"/>
            <rFont val="Tahoma"/>
            <family val="2"/>
            <charset val="186"/>
          </rPr>
          <t xml:space="preserve">1. Pagal Klaipėdos miesto tarybos 2008-02-28 sprendimu Nr. T2-47 patvirtinto Kelio nuo Medelyno g. per Labrenciškės gyvenvietę į Girulius detaliojo plano sprendinius numatyta tiesti naują gatvę, sujungsiančią Medelyno g. su Pamario g. 
Gatvė bus tiesiama per šiuo metu miško paskirties žemę, kurią reikia Lietuvos Respublikos Vyriausybės nustatyta tvarka paversti kitomis naudmenomis, kompensuojant miško vertę pinigais. Lietuvos Respublikos aplinkos ministerijos Valstybinės miškų tarnyba apskaičiavo piniginę kompensaciją už miško žemės pavertimą kitomis naudmenomis – 132 000 Eur. Rengiamas kelio techninis projektas, kuris galės būti įgyvendinamas tik sumokėjus į valstybės biudžetą apskaičiuotą piniginę kompensaciją ir įregistravus  kitos paskirties žemės sklypą nekilnojamojo turto registre.
           2. Pagal Klaipėdos miesto tarybos 2008-04-04 sprendimu Nr. T2-115 patvirtinto Pamario g. rekonstrukcijos su gretimų teritorijų rekreacine infrastruktūra detaliojo plano sprendinius numatyta rekonstruoti Pamario g., įrengiant automobilių stovėjimo aikšteles. Gatvės platinimui ir aikštelių įrengimui miško žemę reikia paversti kitomis naudmenomis, už kurią paskaičiuota piniginė kompensacija – 307145 Eur.  Rengiamas gatvės rekonstrukcijos techninis projektas, kurį įgyvendinti bus galima tik pervedus į Valstybės biudžetą piniginę kompensaciją, įregistravus kitos paskirties žemės sklypą Nekilnojamojo turto registre.   
           3. Pagal parengtą Girulių detalųjį planą yra numatyta įrengti automobilių stovėjimo aikštelę prie Stovyklos g., rekonstruoti Skautų g. tęsinį iki Stovyklos g., išplatinant iki 10 m pločio,  taip pat nutiesti D1 kategorijos Rasytės g. tęsinį iki sankryžos su Šlaito g. .tam reikia paversti miško žemę kitomis naudmenomis (lėšos planuojamos 2018 m.).  </t>
        </r>
      </text>
    </comment>
    <comment ref="K72" authorId="0" shapeId="0">
      <text>
        <r>
          <rPr>
            <sz val="9"/>
            <color indexed="81"/>
            <rFont val="Tahoma"/>
            <family val="2"/>
            <charset val="186"/>
          </rPr>
          <t>Planuojamos lėšos dėl  nenumatytų darbų kai reikalinga atlikti archeologinius tyrinėjimus</t>
        </r>
      </text>
    </comment>
    <comment ref="E77" authorId="0" shapeId="0">
      <text>
        <r>
          <rPr>
            <b/>
            <sz val="9"/>
            <color indexed="81"/>
            <rFont val="Tahoma"/>
            <family val="2"/>
            <charset val="186"/>
          </rPr>
          <t>P.2.4.3.2.</t>
        </r>
        <r>
          <rPr>
            <sz val="9"/>
            <color indexed="81"/>
            <rFont val="Tahoma"/>
            <family val="2"/>
            <charset val="186"/>
          </rPr>
          <t xml:space="preserve"> Vykdant kultūros paveldo prevencinę apsaugą tvarkyti savivaldybės kultūros paveldo objektus, skatinti kultūros paveldo objektų valdytojus ir naudotojus tinkamai prižiūrėti ir naudoti kultūros paveldo objektus</t>
        </r>
      </text>
    </comment>
    <comment ref="K79" authorId="0" shapeId="0">
      <text>
        <r>
          <rPr>
            <sz val="9"/>
            <color indexed="81"/>
            <rFont val="Tahoma"/>
            <family val="2"/>
            <charset val="186"/>
          </rPr>
          <t>stogo techninis projektas yra parengtas, stoge įrengta difūzinė plėvelė</t>
        </r>
      </text>
    </comment>
    <comment ref="E86" authorId="0" shapeId="0">
      <text>
        <r>
          <rPr>
            <b/>
            <sz val="9"/>
            <color indexed="81"/>
            <rFont val="Tahoma"/>
            <family val="2"/>
            <charset val="186"/>
          </rPr>
          <t>P2.4.3.5.</t>
        </r>
        <r>
          <rPr>
            <sz val="9"/>
            <color indexed="81"/>
            <rFont val="Tahoma"/>
            <family val="2"/>
            <charset val="186"/>
          </rPr>
          <t xml:space="preserve">
Atkurti Šv. Jono bažnyčios pastatą</t>
        </r>
      </text>
    </comment>
    <comment ref="E89" authorId="0" shapeId="0">
      <text>
        <r>
          <rPr>
            <b/>
            <sz val="9"/>
            <color indexed="81"/>
            <rFont val="Tahoma"/>
            <family val="2"/>
            <charset val="186"/>
          </rPr>
          <t xml:space="preserve">P2.4.3.3. </t>
        </r>
        <r>
          <rPr>
            <sz val="9"/>
            <color indexed="81"/>
            <rFont val="Tahoma"/>
            <family val="2"/>
            <charset val="186"/>
          </rPr>
          <t xml:space="preserve">
Pagal parengtus techninius projektus sutvarkyti miesto teritorijoje esančius piliakalnius ir istorines miesto kapines</t>
        </r>
      </text>
    </comment>
    <comment ref="E91" authorId="0" shapeId="0">
      <text>
        <r>
          <rPr>
            <b/>
            <sz val="9"/>
            <color indexed="81"/>
            <rFont val="Tahoma"/>
            <family val="2"/>
            <charset val="186"/>
          </rPr>
          <t xml:space="preserve">P2.4.3.3. </t>
        </r>
        <r>
          <rPr>
            <sz val="9"/>
            <color indexed="81"/>
            <rFont val="Tahoma"/>
            <family val="2"/>
            <charset val="186"/>
          </rPr>
          <t xml:space="preserve">
Pagal parengtus techninius projektus sutvarkyti miesto teritorijoje esančius piliakalnius ir istorines miesto kapines</t>
        </r>
      </text>
    </comment>
    <comment ref="K91" authorId="0" shapeId="0">
      <text>
        <r>
          <rPr>
            <sz val="9"/>
            <color indexed="81"/>
            <rFont val="Tahoma"/>
            <family val="2"/>
            <charset val="186"/>
          </rPr>
          <t xml:space="preserve">2016-10-05 svarstytas UPD veiklos planas pas direktorių, nuspręsta planuoti priemonę
</t>
        </r>
      </text>
    </comment>
  </commentList>
</comments>
</file>

<file path=xl/comments2.xml><?xml version="1.0" encoding="utf-8"?>
<comments xmlns="http://schemas.openxmlformats.org/spreadsheetml/2006/main">
  <authors>
    <author>Audra Cepiene</author>
  </authors>
  <commentList>
    <comment ref="F16" authorId="0" shapeId="0">
      <text>
        <r>
          <rPr>
            <sz val="9"/>
            <color indexed="81"/>
            <rFont val="Tahoma"/>
            <family val="2"/>
            <charset val="186"/>
          </rPr>
          <t>2.1.2.1Parengti Klaipėdos miesto susisiekimo plėtros studiją ir darnaus judumo planą</t>
        </r>
      </text>
    </comment>
    <comment ref="E19" authorId="0" shapeId="0">
      <text>
        <r>
          <rPr>
            <sz val="9"/>
            <color indexed="81"/>
            <rFont val="Tahoma"/>
            <family val="2"/>
            <charset val="186"/>
          </rPr>
          <t xml:space="preserve">pagal sudarytą sutartį su UAB „Dujų sfera“ teritorijos tarp Tilžės g. , geležinkelio, Klemiškės ir kelio A13 detaliojo plano baigiamajam etapui.  Kadangi UAB „Dujų sfera“ labai blogai vykdo sutartinius įsipareigojimus, kelia nepagrįstus reikalavimus, medžiaga dėl sutarties nutraukimo ir tiekėjo įrašymo į nepatikimų tiekėjų sąrašą perduota Teisės skyriui. Šiuo metu neaišku, ar detalusis planas bus baigtas, ar bus nutraukta sutartis, ar šių metų lėšos bus įsisavintos, ar reikės lėšų 2017 metais. </t>
        </r>
      </text>
    </comment>
    <comment ref="S19" authorId="0" shapeId="0">
      <text>
        <r>
          <rPr>
            <sz val="9"/>
            <color indexed="81"/>
            <rFont val="Tahoma"/>
            <family val="2"/>
            <charset val="186"/>
          </rPr>
          <t>pagal sudarytą sutartį su UAB „Dujų sfera“ teritorijos tarp Tilžės g. , geležinkelio, Klemiškės ir kelio A13 detaliojo plano baigiamajam etapui.  Kadangi UAB „Dujų sfera“ labai blogai vykdo sutartinius įsipareigojimus, kelia nepagrįstus reikalavimus, medžiaga dėl sutarties nutraukimo ir tiekėjo įrašymo į nepatikimų tiekėjų sąrašą perduota Teisės skyriui. Šiuo metu neaišku, ar detalusis planas bus baigtas, ar bus nutraukta sutartis, ar šių metų lėšos bus įsisavintos, ar reikės lėšų 2017 metais.</t>
        </r>
      </text>
    </comment>
    <comment ref="S24" authorId="0" shapeId="0">
      <text>
        <r>
          <rPr>
            <sz val="9"/>
            <color indexed="81"/>
            <rFont val="Tahoma"/>
            <family val="2"/>
            <charset val="186"/>
          </rPr>
          <t>„Klaipėdos architektūra“</t>
        </r>
      </text>
    </comment>
    <comment ref="S27" authorId="0" shapeId="0">
      <text>
        <r>
          <rPr>
            <b/>
            <sz val="9"/>
            <color indexed="81"/>
            <rFont val="Tahoma"/>
            <family val="2"/>
            <charset val="186"/>
          </rPr>
          <t>2017 m.</t>
        </r>
        <r>
          <rPr>
            <sz val="9"/>
            <color indexed="81"/>
            <rFont val="Tahoma"/>
            <family val="2"/>
            <charset val="186"/>
          </rPr>
          <t xml:space="preserve"> numatoma: 2 radijo laidos; 4 viešinimai žiniasklaidoje; 1 tūkst. egz lankstinukų; 50 vnt. plakatų. </t>
        </r>
        <r>
          <rPr>
            <b/>
            <sz val="9"/>
            <color indexed="81"/>
            <rFont val="Tahoma"/>
            <family val="2"/>
            <charset val="186"/>
          </rPr>
          <t xml:space="preserve">2018 m. </t>
        </r>
        <r>
          <rPr>
            <sz val="9"/>
            <color indexed="81"/>
            <rFont val="Tahoma"/>
            <family val="2"/>
            <charset val="186"/>
          </rPr>
          <t xml:space="preserve">1 radijo laida; 2 viešinimai žiniasklaidoje;
</t>
        </r>
      </text>
    </comment>
    <comment ref="S30" authorId="0" shapeId="0">
      <text>
        <r>
          <rPr>
            <b/>
            <sz val="9"/>
            <color indexed="81"/>
            <rFont val="Tahoma"/>
            <family val="2"/>
            <charset val="186"/>
          </rPr>
          <t>Finansuojamas iniciatoriaus lėšomis</t>
        </r>
        <r>
          <rPr>
            <sz val="9"/>
            <color indexed="81"/>
            <rFont val="Tahoma"/>
            <family val="2"/>
            <charset val="186"/>
          </rPr>
          <t xml:space="preserve">
Rengia Vitės valdos</t>
        </r>
      </text>
    </comment>
    <comment ref="F32" authorId="0" shapeId="0">
      <text>
        <r>
          <rPr>
            <b/>
            <sz val="9"/>
            <color indexed="81"/>
            <rFont val="Tahoma"/>
            <family val="2"/>
            <charset val="186"/>
          </rPr>
          <t xml:space="preserve">KSP 2.1.2.11 priemonė. </t>
        </r>
        <r>
          <rPr>
            <sz val="9"/>
            <color indexed="81"/>
            <rFont val="Tahoma"/>
            <family val="2"/>
            <charset val="186"/>
          </rPr>
          <t xml:space="preserve">Modernizuoti centrinės miesto dalies gatvių tinklą:
 nutiesti Bastionų g. ir pastatyti naują tiltą per Danės upę;
</t>
        </r>
      </text>
    </comment>
    <comment ref="U45" authorId="0" shapeId="0">
      <text>
        <r>
          <rPr>
            <sz val="9"/>
            <color indexed="81"/>
            <rFont val="Tahoma"/>
            <family val="2"/>
            <charset val="186"/>
          </rPr>
          <t>Numatoma apimti visuomenės poreikiams:
Danės g. 6 – paimama 0,0253 ha sklypo dalis;  Bangų g. 11 (visas sklypas) ir Gluosnių skg. 6 (dalis sklypo) – paimama 0,06 ha žemės sklypo, gyvenamasis namas su negyvenamosiomis patalpomis (332,51 m2  bendro ploto)</t>
        </r>
      </text>
    </comment>
    <comment ref="U48" authorId="0" shapeId="0">
      <text>
        <r>
          <rPr>
            <sz val="9"/>
            <color indexed="81"/>
            <rFont val="Tahoma"/>
            <family val="2"/>
            <charset val="186"/>
          </rPr>
          <t>Numatoma paimti pastatus Šilutės pl. 91 – gyvenamąjį pastatą (111,88  kv.m bendro ploto), pastatą –sandėlį (122 kub. m tūrio), kitus inž. statinius (kiemo statinius- šulinį, kiemo aikštelę, aptvėrimą), esančius laisvos valstybinės žemės plote (žemės sklypas nesuformuotas).</t>
        </r>
      </text>
    </comment>
    <comment ref="U50" authorId="0" shapeId="0">
      <text>
        <r>
          <rPr>
            <sz val="9"/>
            <color indexed="81"/>
            <rFont val="Tahoma"/>
            <family val="2"/>
            <charset val="186"/>
          </rPr>
          <t>Numatoma paimti 3 pastatus – garažus Kulių vartų g. 5A, dirbtuves,  Tiltų g. 27. Visi pastatai yra valstybinės žemės sklype, nuomos sutartys nesudarytos</t>
        </r>
      </text>
    </comment>
    <comment ref="E51" authorId="0" shapeId="0">
      <text>
        <r>
          <rPr>
            <sz val="9"/>
            <color indexed="81"/>
            <rFont val="Tahoma"/>
            <family val="2"/>
            <charset val="186"/>
          </rPr>
          <t xml:space="preserve">(paimami  Didžioji Vandens g. 28B sandėliukai) </t>
        </r>
      </text>
    </comment>
    <comment ref="U51" authorId="0" shapeId="0">
      <text>
        <r>
          <rPr>
            <sz val="9"/>
            <color indexed="81"/>
            <rFont val="Tahoma"/>
            <family val="2"/>
            <charset val="186"/>
          </rPr>
          <t xml:space="preserve">Žemės Didžioji Vandens g. 28B paėmimas visuomenės poreikiams </t>
        </r>
      </text>
    </comment>
    <comment ref="T52" authorId="0" shapeId="0">
      <text>
        <r>
          <rPr>
            <sz val="9"/>
            <color indexed="81"/>
            <rFont val="Tahoma"/>
            <family val="2"/>
            <charset val="186"/>
          </rPr>
          <t xml:space="preserve">Žemės Pajūrio g. 7 paėmimas visuomenės poreikiams  </t>
        </r>
      </text>
    </comment>
    <comment ref="E53" authorId="0" shapeId="0">
      <text>
        <r>
          <rPr>
            <sz val="9"/>
            <color indexed="81"/>
            <rFont val="Tahoma"/>
            <family val="2"/>
            <charset val="186"/>
          </rPr>
          <t xml:space="preserve">
1. Pagal Klaipėdos miesto tarybos 2008-02-28 sprendimu Nr. T2-47 patvirtinto Kelio nuo Medelyno g. per Labrenciškės gyvenvietę į Girulius detaliojo plano sprendinius numatyta tiesti naują gatvę, sujungsiančią Medelyno g. su Pamario g. 
Gatvė bus tiesiama per šiuo metu miško paskirties žemę, kurią reikia Lietuvos Respublikos Vyriausybės nustatyta tvarka paversti kitomis naudmenomis, kompensuojant miško vertę pinigais. Lietuvos Respublikos aplinkos ministerijos Valstybinės miškų tarnyba apskaičiavo piniginę kompensaciją už miško žemės pavertimą kitomis naudmenomis – 132 000 Eur. Rengiamas kelio techninis projektas, kuris galės būti įgyvendinamas tik sumokėjus į valstybės biudžetą apskaičiuotą piniginę kompensaciją ir įregistravus  kitos paskirties žemės sklypą nekilnojamojo turto registre.
           2. Pagal Klaipėdos miesto tarybos 2008-04-04 sprendimu Nr. T2-115 patvirtinto Pamario g. rekonstrukcijos su gretimų teritorijų rekreacine infrastruktūra detaliojo plano sprendinius numatyta rekonstruoti Pamario g., įrengiant automobilių stovėjimo aikšteles. Gatvės platinimui ir aikštelių įrengimui miško žemę reikia paversti kitomis naudmenomis, už kurią paskaičiuota piniginė kompensacija – 307145 Eur.  Rengiamas gatvės rekonstrukcijos techninis projektas, kurį įgyvendinti bus galima tik pervedus į Valstybės biudžetą piniginę kompensaciją, įregistravus kitos paskirties žemės sklypą Nekilnojamojo turto registre.   
           3. Pagal parengtą Girulių detalųjį planą yra numatyta įrengti automobilių stovėjimo aikštelę prie Stovyklos g., rekonstruoti Skautų g. tęsinį iki Stovyklos g., išplatinant iki 10 m pločio,  taip pat nutiesti D1 kategorijos Rasytės g. tęsinį iki sankryžos su Šlaito g. .tam reikia paversti miško žemę kitomis naudmenomis (lėšos planuojamos 2018 m.).  
</t>
        </r>
      </text>
    </comment>
    <comment ref="S78" authorId="0" shapeId="0">
      <text>
        <r>
          <rPr>
            <sz val="9"/>
            <color indexed="81"/>
            <rFont val="Tahoma"/>
            <family val="2"/>
            <charset val="186"/>
          </rPr>
          <t>Planuojamos lėšos dėl  nenumatytų darbų kai reikalinga atlikti archeologinius tyrinėjimus</t>
        </r>
      </text>
    </comment>
    <comment ref="F85" authorId="0" shapeId="0">
      <text>
        <r>
          <rPr>
            <b/>
            <sz val="9"/>
            <color indexed="81"/>
            <rFont val="Tahoma"/>
            <family val="2"/>
            <charset val="186"/>
          </rPr>
          <t>P.2.4.3.2.</t>
        </r>
        <r>
          <rPr>
            <sz val="9"/>
            <color indexed="81"/>
            <rFont val="Tahoma"/>
            <family val="2"/>
            <charset val="186"/>
          </rPr>
          <t xml:space="preserve"> Vykdant kultūros paveldo prevencinę apsaugą tvarkyti savivaldybės kultūros paveldo objektus, skatinti kultūros paveldo objektų valdytojus ir naudotojus tinkamai prižiūrėti ir naudoti kultūros paveldo objektus</t>
        </r>
      </text>
    </comment>
    <comment ref="S87" authorId="0" shapeId="0">
      <text>
        <r>
          <rPr>
            <sz val="9"/>
            <color indexed="81"/>
            <rFont val="Tahoma"/>
            <family val="2"/>
            <charset val="186"/>
          </rPr>
          <t>stogo techninis projektas yra parengtas, stoge įrengta difūzinė plėvelė</t>
        </r>
      </text>
    </comment>
    <comment ref="F97" authorId="0" shapeId="0">
      <text>
        <r>
          <rPr>
            <b/>
            <sz val="9"/>
            <color indexed="81"/>
            <rFont val="Tahoma"/>
            <family val="2"/>
            <charset val="186"/>
          </rPr>
          <t xml:space="preserve">P2.4.3.3. </t>
        </r>
        <r>
          <rPr>
            <sz val="9"/>
            <color indexed="81"/>
            <rFont val="Tahoma"/>
            <family val="2"/>
            <charset val="186"/>
          </rPr>
          <t xml:space="preserve">
Pagal parengtus techninius projektus sutvarkyti miesto teritorijoje esančius piliakalnius ir istorines miesto kapines</t>
        </r>
      </text>
    </comment>
    <comment ref="F99" authorId="0" shapeId="0">
      <text>
        <r>
          <rPr>
            <b/>
            <sz val="9"/>
            <color indexed="81"/>
            <rFont val="Tahoma"/>
            <family val="2"/>
            <charset val="186"/>
          </rPr>
          <t xml:space="preserve">P2.4.3.3. </t>
        </r>
        <r>
          <rPr>
            <sz val="9"/>
            <color indexed="81"/>
            <rFont val="Tahoma"/>
            <family val="2"/>
            <charset val="186"/>
          </rPr>
          <t xml:space="preserve">
Pagal parengtus techninius projektus sutvarkyti miesto teritorijoje esančius piliakalnius ir istorines miesto kapines</t>
        </r>
      </text>
    </comment>
    <comment ref="S99" authorId="0" shapeId="0">
      <text>
        <r>
          <rPr>
            <sz val="9"/>
            <color indexed="81"/>
            <rFont val="Tahoma"/>
            <family val="2"/>
            <charset val="186"/>
          </rPr>
          <t xml:space="preserve">2016-10-05 svarstytas UPD veiklos planas pas direktorių, nuspręsta planuoti priemonę
</t>
        </r>
      </text>
    </comment>
    <comment ref="K109" authorId="0" shapeId="0">
      <text>
        <r>
          <rPr>
            <b/>
            <sz val="9"/>
            <color indexed="81"/>
            <rFont val="Tahoma"/>
            <family val="2"/>
            <charset val="186"/>
          </rPr>
          <t>1022,2</t>
        </r>
      </text>
    </comment>
    <comment ref="L109" authorId="0" shapeId="0">
      <text>
        <r>
          <rPr>
            <sz val="9"/>
            <color indexed="81"/>
            <rFont val="Tahoma"/>
            <family val="2"/>
            <charset val="186"/>
          </rPr>
          <t>1022,2</t>
        </r>
      </text>
    </comment>
  </commentList>
</comments>
</file>

<file path=xl/sharedStrings.xml><?xml version="1.0" encoding="utf-8"?>
<sst xmlns="http://schemas.openxmlformats.org/spreadsheetml/2006/main" count="602" uniqueCount="257">
  <si>
    <t>Uždavinio kodas</t>
  </si>
  <si>
    <t>Priemonės kodas</t>
  </si>
  <si>
    <t>Priemonės požymis</t>
  </si>
  <si>
    <t>Asignavimų valdytojo kodas</t>
  </si>
  <si>
    <t>Finansavimo šaltinis</t>
  </si>
  <si>
    <t>01</t>
  </si>
  <si>
    <t>Iš viso:</t>
  </si>
  <si>
    <t>02</t>
  </si>
  <si>
    <t>Iš viso uždaviniui:</t>
  </si>
  <si>
    <t>Iš viso tikslui:</t>
  </si>
  <si>
    <t>Finansavimo šaltiniai</t>
  </si>
  <si>
    <t>Produkto kriterijaus</t>
  </si>
  <si>
    <t>Pavadinimas</t>
  </si>
  <si>
    <t>Finansavimo šaltinių suvestinė</t>
  </si>
  <si>
    <t>SAVIVALDYBĖS  LĖŠOS, IŠ VISO:</t>
  </si>
  <si>
    <t>KITI ŠALTINIAI, IŠ VISO:</t>
  </si>
  <si>
    <t>IŠ VISO:</t>
  </si>
  <si>
    <t xml:space="preserve">                              Pavadinimas</t>
  </si>
  <si>
    <t>Asignavimų valdytojų kodų klasifikatorius*</t>
  </si>
  <si>
    <t>1.</t>
  </si>
  <si>
    <t>Savivaldybės administracijos direktorius</t>
  </si>
  <si>
    <t>2.</t>
  </si>
  <si>
    <t>Ugdymo ir kultūros departamento direktorius</t>
  </si>
  <si>
    <t>3.</t>
  </si>
  <si>
    <t>Socialinių reikalų departamento direktorius</t>
  </si>
  <si>
    <t>4.</t>
  </si>
  <si>
    <t>Urbanistinės plėtros departamento direktorius</t>
  </si>
  <si>
    <t>5.</t>
  </si>
  <si>
    <t>Investicijų ir ekonomikos departamento direktorius</t>
  </si>
  <si>
    <t>6.</t>
  </si>
  <si>
    <t>Miesto ūkio departamento direktorius</t>
  </si>
  <si>
    <t xml:space="preserve">Iš viso  veiklos planui: </t>
  </si>
  <si>
    <t xml:space="preserve"> TIKSLŲ, UŽDAVINIŲ, PRIEMONIŲ, PRIEMONIŲ IŠLAIDŲ IR PRODUKTO KRITERIJŲ SUVESTINĖ</t>
  </si>
  <si>
    <t>Veiklos plano tikslo kodas</t>
  </si>
  <si>
    <t>Vykdytojas (skyrius / asmuo)</t>
  </si>
  <si>
    <t>* patvirtinta Klaipėdos miesto savivaldybės administracijos direktoriaus 2011-02-24 įsakymu Nr. AD1-384</t>
  </si>
  <si>
    <r>
      <t xml:space="preserve">Savivaldybės biudžeto lėšos </t>
    </r>
    <r>
      <rPr>
        <b/>
        <sz val="10"/>
        <rFont val="Times New Roman"/>
        <family val="1"/>
        <charset val="186"/>
      </rPr>
      <t>SB</t>
    </r>
  </si>
  <si>
    <r>
      <t xml:space="preserve">Europos Sąjungos paramos lėšos </t>
    </r>
    <r>
      <rPr>
        <b/>
        <sz val="10"/>
        <rFont val="Times New Roman"/>
        <family val="1"/>
        <charset val="186"/>
      </rPr>
      <t>ES</t>
    </r>
  </si>
  <si>
    <r>
      <t xml:space="preserve">Valstybės biudžeto lėšos </t>
    </r>
    <r>
      <rPr>
        <b/>
        <sz val="10"/>
        <rFont val="Times New Roman"/>
        <family val="1"/>
        <charset val="186"/>
      </rPr>
      <t>LRVB</t>
    </r>
  </si>
  <si>
    <t>SB</t>
  </si>
  <si>
    <t>Papriemonės kodas</t>
  </si>
  <si>
    <t>03</t>
  </si>
  <si>
    <t>04</t>
  </si>
  <si>
    <t>05</t>
  </si>
  <si>
    <t>06</t>
  </si>
  <si>
    <t>MIESTO URBANISTINIO PLANAVIMO PROGRAMOS (NR. 01)</t>
  </si>
  <si>
    <t>01 Miesto urbanistinio planavimo programa</t>
  </si>
  <si>
    <t>Užtikrinti kompleksišką ir darnų miesto planavimą</t>
  </si>
  <si>
    <t>Rengti miesto teritorijų planavimo bei susijusius dokumentus</t>
  </si>
  <si>
    <t>4</t>
  </si>
  <si>
    <t xml:space="preserve">B </t>
  </si>
  <si>
    <t>Parengtas detalusis planas, vnt.</t>
  </si>
  <si>
    <t>Parengta planų, vnt.</t>
  </si>
  <si>
    <t>Metinio architektūros darbų leidinio „Klaipėdos architektūra“  išleidimas ir architektūrinės parodos su aptarimu organizavimas</t>
  </si>
  <si>
    <t>Užtikrinti geoinformacinių sistemų (GIS) administravimą ir vykdomų geodezinių darbų kontrolę</t>
  </si>
  <si>
    <t>Parengta žemės paėmimo visuomenės poreikiams projektų, vnt.</t>
  </si>
  <si>
    <t>Savivaldybės administracijos GIS programinės įrangos ir informacinių sistemų, veikiančių GIS pagrindu, atnaujinimas, papildymas</t>
  </si>
  <si>
    <t>Atnaujinta duomenų bazių, vnt.</t>
  </si>
  <si>
    <t>Kultūrinės vertės nustatymo objektų dokumentacijos parengimas</t>
  </si>
  <si>
    <t>Informacinio leidinio apie paveldo objektus leidyba</t>
  </si>
  <si>
    <t>Išleistas leidinys, egz.</t>
  </si>
  <si>
    <t>Parengta objektų kultūrinės vertės nustatymo dokumentacija, vnt.</t>
  </si>
  <si>
    <t>Parengta techninių projektų, vnt.</t>
  </si>
  <si>
    <t>Strateginis tikslas 01. Didinti miesto konkurencingumą, kryptingai vystant infrastruktūrą ir sudarant palankias sąlygas verslui</t>
  </si>
  <si>
    <t>2016-ieji metai</t>
  </si>
  <si>
    <t>07</t>
  </si>
  <si>
    <r>
      <t xml:space="preserve">Programų lėšų likučių laikinai laisvos lėšos </t>
    </r>
    <r>
      <rPr>
        <b/>
        <sz val="10"/>
        <rFont val="Times New Roman"/>
        <family val="1"/>
        <charset val="186"/>
      </rPr>
      <t>SB(L)</t>
    </r>
  </si>
  <si>
    <t>Bendrojo plano parengimas</t>
  </si>
  <si>
    <t>P2.2.2.4</t>
  </si>
  <si>
    <t>Iš viso priemonei:</t>
  </si>
  <si>
    <t>P2.1.3.2</t>
  </si>
  <si>
    <t>1</t>
  </si>
  <si>
    <t>Parengta galimybių studija, vnt.</t>
  </si>
  <si>
    <t>Miesto vystymo zonų prioritetų nustatymo schemos (specialiojo plano) parengimas</t>
  </si>
  <si>
    <t>UPD Paveldo-saugos sk.</t>
  </si>
  <si>
    <t>UPD Žemėtvarkos sk.</t>
  </si>
  <si>
    <t>UPD Geodezijos ir GIS sk.</t>
  </si>
  <si>
    <t>Suorganizuota paroda, vnt.</t>
  </si>
  <si>
    <t xml:space="preserve">Teritorijos tarp Tilžės gatvės, Klemiškės gatvės, geležinkelio iki kelio A13 (numatomo naujo sporto komplekso) detaliojo plano parengimas </t>
  </si>
  <si>
    <t xml:space="preserve">UPD Urbanistikos skyrius </t>
  </si>
  <si>
    <t>Bendrojo plano sprendinių įgyvendinimo (monitoringo) įvertinimo ekspertų paslaugų pirkimas bei visuomenės informavimo ir įtraukimo į teritorijų planavimą priemonių vykdymas</t>
  </si>
  <si>
    <t>Geoinformacinių sistemų (GIS) administravimas ir kontrolė:</t>
  </si>
  <si>
    <t>Klaipėdos miesto paveldo apsaugos strategijos parengimas</t>
  </si>
  <si>
    <t>Parengta strategija, vnt.</t>
  </si>
  <si>
    <t>P2.4.3.2</t>
  </si>
  <si>
    <t>Paversta kitomis naudmenomis miško žemės, ha</t>
  </si>
  <si>
    <r>
      <t xml:space="preserve">Klaipėdos valstybinio jūrų uosto lėšos </t>
    </r>
    <r>
      <rPr>
        <b/>
        <sz val="10"/>
        <rFont val="Times New Roman"/>
        <family val="1"/>
        <charset val="186"/>
      </rPr>
      <t>KVJUD</t>
    </r>
  </si>
  <si>
    <t>Kt</t>
  </si>
  <si>
    <r>
      <t xml:space="preserve">Kiti finansavimo šaltiniai </t>
    </r>
    <r>
      <rPr>
        <b/>
        <sz val="10"/>
        <rFont val="Times New Roman"/>
        <family val="1"/>
        <charset val="186"/>
      </rPr>
      <t>Kt</t>
    </r>
  </si>
  <si>
    <t>2.4.3.2</t>
  </si>
  <si>
    <t>Apskaityti bei vertinti kultūros paveldo objektus ir vykdyti paveldo objektų tvarkybos priemones</t>
  </si>
  <si>
    <t>Kultūros paveldo objektų apskaitos, tvarkybos ir sklaidos dokumentacijos parengimas:</t>
  </si>
  <si>
    <t>Kelio ženklų GIS duomenų bazės sukūrimas</t>
  </si>
  <si>
    <t>Planas</t>
  </si>
  <si>
    <t>P2.1.2.11</t>
  </si>
  <si>
    <t>SB(ŽPL)</t>
  </si>
  <si>
    <r>
      <t xml:space="preserve">Žemės pardavimų likučio lėšos </t>
    </r>
    <r>
      <rPr>
        <b/>
        <sz val="10"/>
        <rFont val="Times New Roman"/>
        <family val="1"/>
        <charset val="186"/>
      </rPr>
      <t>SB(ŽPL)</t>
    </r>
  </si>
  <si>
    <t xml:space="preserve"> P2.1.2.1</t>
  </si>
  <si>
    <t>08</t>
  </si>
  <si>
    <t>09</t>
  </si>
  <si>
    <t>Detaliųjų ir kitų planų rengimas:</t>
  </si>
  <si>
    <t>Žemės sklypų planų rengimas:</t>
  </si>
  <si>
    <t>Inžinerinių tinklų įrenginių numerių keitimas iš vietinės į LKS-94 koordinačių sistemą</t>
  </si>
  <si>
    <t>Pakeista sistema, proc.</t>
  </si>
  <si>
    <t>Skulptūrų parko (buv. senųjų miesto kapinių) sutvarkymo techninio projekto parengimas</t>
  </si>
  <si>
    <t>Meninių akcentų, vaikų žaidimo aikštelių ir sporto įrenginių išdėstymo Klaipėdos miesto istorinėje dalyje ir senamiestyje schemos parengimas</t>
  </si>
  <si>
    <t>Parengta schema, vnt.</t>
  </si>
  <si>
    <t>Kultūros paveldo sklaida:</t>
  </si>
  <si>
    <t>Suorganizuotas renginys, vnt.</t>
  </si>
  <si>
    <t>Europos kultūros paveldo dienų renginio organizavimas</t>
  </si>
  <si>
    <t xml:space="preserve">Galimybių studijos dėl kapinių plėtros parengimas </t>
  </si>
  <si>
    <t>10</t>
  </si>
  <si>
    <t>Ūkio skyrius</t>
  </si>
  <si>
    <t>Archeologinių tyrimų vykdymas Klaipėdos miesto teritorijoje</t>
  </si>
  <si>
    <t xml:space="preserve">Miško žemės keitimas kitomis naudmenomis inžinerinės infrastruktūros plėtrai:  </t>
  </si>
  <si>
    <t>Žemės visuomenės poreikiams paėmimas inžinerinės infrastruktūros plėtrai:</t>
  </si>
  <si>
    <t>Parengta miesto susisiekimo plėtros galimybių studija, vnt.</t>
  </si>
  <si>
    <t>Savivaldybės teritorijoje esančių geodezinių ženklų inventorizacija ir sunaikintų geodezinių ženklų atstatymas</t>
  </si>
  <si>
    <t>tūkst. Eur</t>
  </si>
  <si>
    <t>Apskaitos kodas</t>
  </si>
  <si>
    <t>Parengtas specialusis planas, vnt.</t>
  </si>
  <si>
    <t>Girulių automobilių stovėjimo aikštelei įrengti ir gatvės tęsiniui tiesti</t>
  </si>
  <si>
    <t>Labrenciškės g. tiesti;</t>
  </si>
  <si>
    <t>Parengtas naujas Bendrasis planas, vnt.</t>
  </si>
  <si>
    <t>Parengtas Darnaus judumo planas</t>
  </si>
  <si>
    <t>Teritorijos tarp Pievų Tako g., I. Kanto g., Gintaro g. detaliajame plane suformuoto žemės sklypo Nr. 34 (jo dalių Nr. 34A, 34B) Klaipėdos mieste detaliojo plano parengimas</t>
  </si>
  <si>
    <t>Priešpilio g. tiesti;</t>
  </si>
  <si>
    <t>Topografinėms-inžinerinėms nuotraukoms vykdyti reikalingų išeitinių duomenų išdavimas, atliktų geodezinių darbų kontrolės vykdymas, Klaipėdos miesto žemės kadastro skaitmeninių duomenų įsigijimas</t>
  </si>
  <si>
    <t>01.01011001</t>
  </si>
  <si>
    <t>01.01011006</t>
  </si>
  <si>
    <t>01.01011004</t>
  </si>
  <si>
    <t>01.01011005</t>
  </si>
  <si>
    <t>01.01010204</t>
  </si>
  <si>
    <t>01.010106</t>
  </si>
  <si>
    <t>01.01001209</t>
  </si>
  <si>
    <t>01.01020404</t>
  </si>
  <si>
    <t>01.020101</t>
  </si>
  <si>
    <t>01.020202</t>
  </si>
  <si>
    <t>01.010301</t>
  </si>
  <si>
    <t xml:space="preserve">01.010302 </t>
  </si>
  <si>
    <t>01.030101</t>
  </si>
  <si>
    <t>01.030110</t>
  </si>
  <si>
    <t>01.030107</t>
  </si>
  <si>
    <t>Atnaujinta GIS licencijuotų darbo vietų, vnt.</t>
  </si>
  <si>
    <t>Atstatyta geodezinių ženklų, vnt.</t>
  </si>
  <si>
    <t>Inventorizuota geodezinių ženklų, proc.</t>
  </si>
  <si>
    <t>Atlikta archeologinių tyrimų, vnt.</t>
  </si>
  <si>
    <t>Parengtos ataskaitos, vnt.</t>
  </si>
  <si>
    <t>Atnaujintų topografinių-inžinerinių nuotraukų kokybės tikrinimo programų, vnt.</t>
  </si>
  <si>
    <t xml:space="preserve"> 
01.010112</t>
  </si>
  <si>
    <t>01.020203</t>
  </si>
  <si>
    <t>01.010304</t>
  </si>
  <si>
    <t>01.010307</t>
  </si>
  <si>
    <t>01.030111</t>
  </si>
  <si>
    <t>01.030106</t>
  </si>
  <si>
    <t>01.030108</t>
  </si>
  <si>
    <t>Atskirų žemės sklypų planų ir susijusių dokumentų parengimas</t>
  </si>
  <si>
    <t>11</t>
  </si>
  <si>
    <t>Organizuota susitikimų, vnt.</t>
  </si>
  <si>
    <t>Statybininkų pr. tęsiniui įrengti;</t>
  </si>
  <si>
    <t>Iš viso</t>
  </si>
  <si>
    <t>Išlaidoms</t>
  </si>
  <si>
    <t>Turtui įsigyti ir finansiniams įsipareigojimams vykdyti</t>
  </si>
  <si>
    <t>Iš jų darbo užmokesčiui</t>
  </si>
  <si>
    <t>2016 m. asignavimų plano pakeitimas</t>
  </si>
  <si>
    <t>2018-ųjų metų lėšų projektas</t>
  </si>
  <si>
    <t>Lėšų poreikis biudžetiniams 
2017-iesiems metams</t>
  </si>
  <si>
    <t>2019-ųjų metų lėšų projektas</t>
  </si>
  <si>
    <t>2017-ieji metai</t>
  </si>
  <si>
    <t>2018-ieji metai</t>
  </si>
  <si>
    <t>2019-ieji metai</t>
  </si>
  <si>
    <t>Atskirų teritorijų perspektyvinio vystymo galimybių studijų rengimas</t>
  </si>
  <si>
    <t>WebGIS programų sukūrimas ir teminių žemėlapių viešinimas</t>
  </si>
  <si>
    <t>I. Kanto ir S. Daukanto skvero bei jame esančio memorialo sutvarkymo techninio projekto parengimas</t>
  </si>
  <si>
    <t>Bauhauzo stilistikos miesto sodo (teritorijos tarp Pievų Tako g., I. Kanto g., Gintaro g.) sutvarkymo techninio projekto parengimas</t>
  </si>
  <si>
    <t>5</t>
  </si>
  <si>
    <t>Klaipėdos miesto piliakalnių sutvarkymo techninių projektų  (parengtų 2003 ir 2006 metais) koregavimas</t>
  </si>
  <si>
    <t>P2.4.3.3</t>
  </si>
  <si>
    <t>Koreguota techninių projektų, vnt.</t>
  </si>
  <si>
    <t xml:space="preserve">IED Projektų skyrius  </t>
  </si>
  <si>
    <t>Aiškinamojo rašto priedas Nr.3</t>
  </si>
  <si>
    <t>2018-ųjų metų asignavi-mų planas</t>
  </si>
  <si>
    <t>2019-ųjų metų asignavi-mų planas</t>
  </si>
  <si>
    <t>2016-ųjų metų asignavi-mų planas</t>
  </si>
  <si>
    <t>2017-ųjų metų asignavimų planas</t>
  </si>
  <si>
    <t>ES</t>
  </si>
  <si>
    <t>Darnaus judumo plano parengimas</t>
  </si>
  <si>
    <t>Miesto susisiekimo plėtros galimybių studijos parengimas</t>
  </si>
  <si>
    <t>Kvartalo prie Kosmonautų g. tęsinio iki Pievų g. ir Rokiškio g. detaliojo plano, patvirtinto Klaipėdos miesto tarybos 1999-04-01 sprendimu, Nr. 54, koregavimas</t>
  </si>
  <si>
    <t>Teritorijos prie Labrenciškių g. ir Medelyno g. detaliojo plano, patvirtinto Klaipėdos miesto savivaldybės tarybos 2005-12-22 sprendimu Nr. T2-417, koregavimas</t>
  </si>
  <si>
    <t>Parengtas datalusis planas, vnt.</t>
  </si>
  <si>
    <t>Žemės sklypo Turgaus g. 24 detaliojo plano keitimas (Šv. Jono bažnyčios detalusis planas)</t>
  </si>
  <si>
    <t xml:space="preserve">Švedijos instituto finansuojamo projekto „Dviračių laboratorija“ (Bike Lab) įgyvendimas </t>
  </si>
  <si>
    <t>UPD Paveldosaugos sk.</t>
  </si>
  <si>
    <t>Suorganizuota renginių, vnt.</t>
  </si>
  <si>
    <t>Pajūrio g. rekonstruoti;</t>
  </si>
  <si>
    <t>Bastionų komplekso (Jono kalnelio) apsaugai;</t>
  </si>
  <si>
    <t>12,2</t>
  </si>
  <si>
    <t>0,8</t>
  </si>
  <si>
    <t>Sukurta kelio ženklų GIS duomenų bazė, proc.</t>
  </si>
  <si>
    <t>Parengtų programų ir teminių žemėlapių viešinimas pagal poreikį, proc.</t>
  </si>
  <si>
    <t>Planavimo dokumetų viešinimas ir sklaida</t>
  </si>
  <si>
    <t>II pasaulinio karo pakrantės, priešlėktuvinės gynybos baterijų sutvarkymo techninio projekto parengimas</t>
  </si>
  <si>
    <t>Atlikta šlaitinio stogo (449 m2) dalinio remonto darbų. Užbaigtumas, proc.</t>
  </si>
  <si>
    <t>Atlikta viso pastato fasadų atnaujinimo darbų. Užbaigtumas, proc.</t>
  </si>
  <si>
    <t>Pylimo g. rekonstruoti</t>
  </si>
  <si>
    <t>Kultūros paveldo objektų tvarkybos darbų vykdymas</t>
  </si>
  <si>
    <t xml:space="preserve">Sutvarkytų kultūros paveldo objektų skaičius, vnt. </t>
  </si>
  <si>
    <t>Parengta galimybių studijų, vnt.</t>
  </si>
  <si>
    <t>Pastato Liepų g. 7 fasadų atnaujinimas ir  kiti remonto darbai (šlaitinio stogo su lietaus nuvedimo sistema remontas,  žaibosaugos įrengimas)</t>
  </si>
  <si>
    <t>Pakeistas detalusis planas, vnt.</t>
  </si>
  <si>
    <t>40</t>
  </si>
  <si>
    <t>100</t>
  </si>
  <si>
    <t>Kultūros paveldo pastato (Priešpilio g. 2) rekonstrukcija</t>
  </si>
  <si>
    <t>P2.4.3.5</t>
  </si>
  <si>
    <t>IED Projektų sk.</t>
  </si>
  <si>
    <t>Įgyvendinta rinkodaros priemonių, skirtų bendrojo plano viešinimui, vnt.</t>
  </si>
  <si>
    <t>Įgyvendinta naujai suformuotų sklypų viešinimo priemonių, vnt.</t>
  </si>
  <si>
    <t>P2.1.2.1</t>
  </si>
  <si>
    <t>Sąnaudų ir naudos analizės rengimas ir paimamo turto vertės nustatymas, žemės paėmimo visuomenės poreikiams projektų rengimas: 1. Bastionų g. tiesti; 2. Pajūrio g. rekonstruoti; 3. Statybininkų pr. tęsiniui įrengti; 4. Kultūros paveldo objekto bastionų komplekso G139K (Jono kalnelio) apsaugos reikalams ir jo prieigoms (Pylimo g.) sutvarkyti; 5. Pylimo g. rekonstruoti.</t>
  </si>
  <si>
    <t>Išmokėta kompensacijų parengtiems projektams, vnt.</t>
  </si>
  <si>
    <r>
      <t xml:space="preserve">2016-2019 M. KLAIPĖDOS MIESTO SAVIVALDYBĖS </t>
    </r>
    <r>
      <rPr>
        <b/>
        <sz val="11"/>
        <color theme="1"/>
        <rFont val="Times New Roman"/>
        <family val="1"/>
        <charset val="186"/>
      </rPr>
      <t xml:space="preserve">            </t>
    </r>
  </si>
  <si>
    <r>
      <t xml:space="preserve">Žemės sklypų Bangų g. 7, Gluosnių g. 8 ir juos supančios aplinkos detaliojo plano sprendinių keitimo teritorijos daliai prie Bangų gatvės detaliojo plano parengimas </t>
    </r>
    <r>
      <rPr>
        <b/>
        <i/>
        <sz val="10"/>
        <color theme="1"/>
        <rFont val="Times New Roman"/>
        <family val="1"/>
        <charset val="186"/>
      </rPr>
      <t>(Bastionų g.</t>
    </r>
    <r>
      <rPr>
        <i/>
        <sz val="10"/>
        <color theme="1"/>
        <rFont val="Times New Roman"/>
        <family val="1"/>
        <charset val="186"/>
      </rPr>
      <t>)</t>
    </r>
  </si>
  <si>
    <r>
      <rPr>
        <b/>
        <sz val="10"/>
        <color theme="1"/>
        <rFont val="Times New Roman"/>
        <family val="1"/>
        <charset val="186"/>
      </rPr>
      <t xml:space="preserve">Sąnaudų ir naudos analizės rengimas ir paimamo turto vertės nustatymas, žemės paėmimo visuomenės poreikiams projektų rengimas: </t>
    </r>
    <r>
      <rPr>
        <sz val="10"/>
        <color theme="1"/>
        <rFont val="Times New Roman"/>
        <family val="1"/>
        <charset val="186"/>
      </rPr>
      <t>1. Bastionų g. tiesti; 2. Pajūrio g. rekonstruoti; 3. Statybininkų pr. tęsiniui įrengti; 4. Kultūros paveldo objekto bastionų komplekso G139K (Jono kalnelio) apsaugos reikalams ir jo prieigoms (Pylimo g.) sutvarkyti; 5. Pylimo g. rekonstruoti.</t>
    </r>
  </si>
  <si>
    <r>
      <rPr>
        <b/>
        <sz val="10"/>
        <color theme="1"/>
        <rFont val="Times New Roman"/>
        <family val="1"/>
        <charset val="186"/>
      </rPr>
      <t>Kultūros paveldo objektų tvarkyba</t>
    </r>
    <r>
      <rPr>
        <sz val="10"/>
        <color theme="1"/>
        <rFont val="Times New Roman"/>
        <family val="1"/>
        <charset val="186"/>
      </rPr>
      <t xml:space="preserve">. </t>
    </r>
  </si>
  <si>
    <r>
      <t xml:space="preserve">Savivaldybės biudžeto lėšos </t>
    </r>
    <r>
      <rPr>
        <b/>
        <sz val="10"/>
        <color theme="1"/>
        <rFont val="Times New Roman"/>
        <family val="1"/>
        <charset val="186"/>
      </rPr>
      <t>SB</t>
    </r>
  </si>
  <si>
    <r>
      <t xml:space="preserve">Programų lėšų likučių laikinai laisvos lėšos </t>
    </r>
    <r>
      <rPr>
        <b/>
        <sz val="10"/>
        <color theme="1"/>
        <rFont val="Times New Roman"/>
        <family val="1"/>
        <charset val="186"/>
      </rPr>
      <t>SB(L)</t>
    </r>
  </si>
  <si>
    <r>
      <t xml:space="preserve">Europos Sąjungos paramos lėšos </t>
    </r>
    <r>
      <rPr>
        <b/>
        <sz val="10"/>
        <color theme="1"/>
        <rFont val="Times New Roman"/>
        <family val="1"/>
        <charset val="186"/>
      </rPr>
      <t>ES</t>
    </r>
  </si>
  <si>
    <r>
      <t xml:space="preserve">Žemės pardavimų likučio lėšos </t>
    </r>
    <r>
      <rPr>
        <b/>
        <sz val="10"/>
        <color theme="1"/>
        <rFont val="Times New Roman"/>
        <family val="1"/>
        <charset val="186"/>
      </rPr>
      <t>SB(ŽPL)</t>
    </r>
  </si>
  <si>
    <r>
      <t xml:space="preserve">Klaipėdos valstybinio jūrų uosto lėšos </t>
    </r>
    <r>
      <rPr>
        <b/>
        <sz val="10"/>
        <color theme="1"/>
        <rFont val="Times New Roman"/>
        <family val="1"/>
        <charset val="186"/>
      </rPr>
      <t>KVJUD</t>
    </r>
  </si>
  <si>
    <r>
      <t xml:space="preserve">Kiti finansavimo šaltiniai </t>
    </r>
    <r>
      <rPr>
        <b/>
        <sz val="10"/>
        <color theme="1"/>
        <rFont val="Times New Roman"/>
        <family val="1"/>
        <charset val="186"/>
      </rPr>
      <t>Kt</t>
    </r>
  </si>
  <si>
    <r>
      <t xml:space="preserve">Valstybės biudžeto lėšos </t>
    </r>
    <r>
      <rPr>
        <b/>
        <sz val="10"/>
        <color theme="1"/>
        <rFont val="Times New Roman"/>
        <family val="1"/>
        <charset val="186"/>
      </rPr>
      <t>LRVB</t>
    </r>
  </si>
  <si>
    <t>2016 m. patvirtintas asignavimų planas*</t>
  </si>
  <si>
    <t>Paskutinis 2016 m. asignavimų plano pakeitimas**</t>
  </si>
  <si>
    <t xml:space="preserve">* pagal Klaipėdos miesto savivaldybės tarybos sprendimus: 2015 m. gruodžio 22 d. Nr. T2-333 ir 2016 m. vasario 12 d. Nr. T2-28
</t>
  </si>
  <si>
    <t>Dokumentų paketo dėl šv. Jono bažnyčios atstatymo projekto  pripažinimo valstybei svarbiu ekonominiu projektu parengimas</t>
  </si>
  <si>
    <t>Parengtas dokumetų paketas, vnt.</t>
  </si>
  <si>
    <t>Parengtas Darnaus judumo planas, vnt.</t>
  </si>
  <si>
    <t xml:space="preserve">Atlikta pastato rekonstravimo, restauravimo ir veiklos pritaikymo darbų. Užbaigtumas proc. </t>
  </si>
  <si>
    <t>Kultūros paveldo objektų tvarkyba:</t>
  </si>
  <si>
    <t xml:space="preserve">Sutvarkyta kultūros paveldo objektų skaičius, vnt. </t>
  </si>
  <si>
    <t>Organizuota konferencija, vnt.</t>
  </si>
  <si>
    <t>Konferencijos dėl Klaipėdos miesto pilies atkūrimo perspektyvų organizavimas</t>
  </si>
  <si>
    <t>IED Tarptautinių ryšių, turizmo ir verslo plėtros sk.</t>
  </si>
  <si>
    <t>** pagal Klaipėdos miesto savivaldybės tarybos 2016 m. lapkričio 24 d. sprendimą Nr. T2-267</t>
  </si>
  <si>
    <t>Parengtas dokumentų paketas, vnt.</t>
  </si>
  <si>
    <t xml:space="preserve">Kompensacijų išmokėjimas už visuomenės poreikiams paimtą turtą ir turto įsigijimas infrastruktūros plėtrai: </t>
  </si>
  <si>
    <t>Kompensacijų išmokėjimas už visuomenės poreikiams paimtą turtą ir turto įsigijimas infrastruktūros plėtrai:</t>
  </si>
  <si>
    <t>Bastionų g. tiesti;</t>
  </si>
  <si>
    <r>
      <t xml:space="preserve">2017–2019 M. KLAIPĖDOS MIESTO SAVIVALDYBĖS </t>
    </r>
    <r>
      <rPr>
        <b/>
        <sz val="11"/>
        <rFont val="Times New Roman"/>
        <family val="1"/>
        <charset val="186"/>
      </rPr>
      <t xml:space="preserve">            </t>
    </r>
  </si>
  <si>
    <t>Teritorijos prie Labrenciškių g. ir Medelyno g. detaliojo plano, patvirtinto Klaipėdos miesto savivaldybės tarybos 2005 m. gruodžio 22 d. sprendimu Nr. T2-417, koregavimas</t>
  </si>
  <si>
    <t>Įgyvendinta rinkodaros priemonių, skirtų Bendrajam planui viešinti, vnt.</t>
  </si>
  <si>
    <t>Antrojo pasaulinio karo pakrantės, priešlėktuvinės gynybos baterijų sutvarkymo techninio projekto parengimas</t>
  </si>
  <si>
    <t>Atlikta šlaitinio stogo (449 m²) dalinio remonto darbų. Užbaigtumas, proc.</t>
  </si>
  <si>
    <t>Dokumentų paketo dėl Šv. Jono bažnyčios atstatymo projekto pripažinimo valstybei svarbiu ekonominiu projektu parengimas</t>
  </si>
  <si>
    <t>Kultūros paveldo pastato (Priešpilio g. 2) rekonstravimas</t>
  </si>
  <si>
    <t xml:space="preserve">Klaipėdos miesto savivaldybės miesto urbanistinio planavimo programos (Nr. 01) aprašymo                              priedas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</si>
</sst>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0"/>
    <numFmt numFmtId="166" formatCode="#,##0.0"/>
  </numFmts>
  <fonts count="44" x14ac:knownFonts="1">
    <font>
      <sz val="10"/>
      <name val="Arial"/>
      <charset val="186"/>
    </font>
    <font>
      <sz val="11"/>
      <color theme="1"/>
      <name val="Calibri"/>
      <family val="2"/>
      <charset val="186"/>
      <scheme val="minor"/>
    </font>
    <font>
      <sz val="8"/>
      <name val="Arial"/>
      <family val="2"/>
      <charset val="186"/>
    </font>
    <font>
      <sz val="8"/>
      <name val="Times New Roman"/>
      <family val="1"/>
      <charset val="186"/>
    </font>
    <font>
      <sz val="10"/>
      <name val="Times New Roman"/>
      <family val="1"/>
      <charset val="186"/>
    </font>
    <font>
      <sz val="12"/>
      <name val="Times New Roman"/>
      <family val="1"/>
      <charset val="186"/>
    </font>
    <font>
      <b/>
      <sz val="10"/>
      <name val="Times New Roman"/>
      <family val="1"/>
      <charset val="186"/>
    </font>
    <font>
      <sz val="10"/>
      <name val="Arial"/>
      <family val="2"/>
      <charset val="186"/>
    </font>
    <font>
      <b/>
      <sz val="10"/>
      <name val="Times New Roman"/>
      <family val="1"/>
      <charset val="204"/>
    </font>
    <font>
      <sz val="9"/>
      <name val="Times New Roman"/>
      <family val="1"/>
      <charset val="186"/>
    </font>
    <font>
      <b/>
      <sz val="9"/>
      <name val="Times New Roman"/>
      <family val="1"/>
      <charset val="186"/>
    </font>
    <font>
      <sz val="9"/>
      <color indexed="81"/>
      <name val="Tahoma"/>
      <family val="2"/>
      <charset val="186"/>
    </font>
    <font>
      <b/>
      <sz val="9"/>
      <color indexed="81"/>
      <name val="Tahoma"/>
      <family val="2"/>
      <charset val="186"/>
    </font>
    <font>
      <sz val="7"/>
      <name val="Times New Roman"/>
      <family val="1"/>
      <charset val="186"/>
    </font>
    <font>
      <sz val="11"/>
      <name val="Times New Roman"/>
      <family val="1"/>
      <charset val="186"/>
    </font>
    <font>
      <b/>
      <sz val="11"/>
      <name val="Times New Roman"/>
      <family val="1"/>
      <charset val="186"/>
    </font>
    <font>
      <sz val="10"/>
      <color rgb="FFFF0000"/>
      <name val="Times New Roman"/>
      <family val="1"/>
      <charset val="186"/>
    </font>
    <font>
      <sz val="9"/>
      <name val="Arial"/>
      <family val="2"/>
      <charset val="186"/>
    </font>
    <font>
      <b/>
      <sz val="10"/>
      <name val="Arial"/>
      <family val="2"/>
      <charset val="186"/>
    </font>
    <font>
      <i/>
      <sz val="10"/>
      <color theme="3"/>
      <name val="Times New Roman"/>
      <family val="1"/>
      <charset val="186"/>
    </font>
    <font>
      <sz val="10"/>
      <color theme="1"/>
      <name val="Times New Roman"/>
      <family val="1"/>
      <charset val="186"/>
    </font>
    <font>
      <sz val="10"/>
      <name val="Arial"/>
      <family val="2"/>
      <charset val="186"/>
    </font>
    <font>
      <sz val="10"/>
      <name val="Times New Roman"/>
      <family val="1"/>
    </font>
    <font>
      <sz val="11"/>
      <color theme="1"/>
      <name val="Times New Roman"/>
      <family val="1"/>
      <charset val="186"/>
    </font>
    <font>
      <sz val="10"/>
      <color theme="1"/>
      <name val="Arial"/>
      <family val="2"/>
      <charset val="186"/>
    </font>
    <font>
      <b/>
      <sz val="11"/>
      <color theme="1"/>
      <name val="Times New Roman"/>
      <family val="1"/>
      <charset val="186"/>
    </font>
    <font>
      <b/>
      <sz val="9"/>
      <color theme="1"/>
      <name val="Times New Roman"/>
      <family val="1"/>
      <charset val="186"/>
    </font>
    <font>
      <b/>
      <sz val="10"/>
      <color theme="1"/>
      <name val="Times New Roman"/>
      <family val="1"/>
      <charset val="186"/>
    </font>
    <font>
      <sz val="9"/>
      <color theme="1"/>
      <name val="Times New Roman"/>
      <family val="1"/>
      <charset val="186"/>
    </font>
    <font>
      <b/>
      <sz val="10"/>
      <color theme="1"/>
      <name val="Times New Roman"/>
      <family val="1"/>
      <charset val="204"/>
    </font>
    <font>
      <sz val="10"/>
      <color theme="1"/>
      <name val="Arial"/>
      <family val="2"/>
      <charset val="186"/>
    </font>
    <font>
      <sz val="8"/>
      <color theme="1"/>
      <name val="Times New Roman"/>
      <family val="1"/>
      <charset val="186"/>
    </font>
    <font>
      <i/>
      <sz val="10"/>
      <color theme="1"/>
      <name val="Times New Roman"/>
      <family val="1"/>
      <charset val="186"/>
    </font>
    <font>
      <sz val="8"/>
      <color theme="1"/>
      <name val="Arial"/>
      <family val="2"/>
      <charset val="186"/>
    </font>
    <font>
      <b/>
      <i/>
      <sz val="10"/>
      <color theme="1"/>
      <name val="Times New Roman"/>
      <family val="1"/>
      <charset val="186"/>
    </font>
    <font>
      <i/>
      <sz val="8"/>
      <color theme="1"/>
      <name val="Times New Roman"/>
      <family val="1"/>
      <charset val="186"/>
    </font>
    <font>
      <sz val="7"/>
      <color theme="1"/>
      <name val="Times New Roman"/>
      <family val="1"/>
      <charset val="186"/>
    </font>
    <font>
      <b/>
      <sz val="10"/>
      <color theme="1"/>
      <name val="Arial"/>
      <family val="2"/>
      <charset val="186"/>
    </font>
    <font>
      <sz val="8"/>
      <color theme="1"/>
      <name val="Times New Roman"/>
      <family val="1"/>
    </font>
    <font>
      <sz val="10"/>
      <color theme="1"/>
      <name val="Times New Roman"/>
      <family val="1"/>
    </font>
    <font>
      <sz val="9"/>
      <color theme="1"/>
      <name val="Arial"/>
      <family val="2"/>
      <charset val="186"/>
    </font>
    <font>
      <sz val="9"/>
      <color rgb="FFFF0000"/>
      <name val="Times New Roman"/>
      <family val="1"/>
      <charset val="186"/>
    </font>
    <font>
      <b/>
      <sz val="10"/>
      <color rgb="FFFF0000"/>
      <name val="Times New Roman"/>
      <family val="1"/>
      <charset val="186"/>
    </font>
    <font>
      <sz val="10"/>
      <color rgb="FFFF0000"/>
      <name val="Arial"/>
      <family val="2"/>
      <charset val="186"/>
    </font>
  </fonts>
  <fills count="12">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rgb="FFFFCCFF"/>
        <bgColor indexed="64"/>
      </patternFill>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CCFFCC"/>
        <bgColor indexed="64"/>
      </patternFill>
    </fill>
  </fills>
  <borders count="121">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top style="medium">
        <color indexed="64"/>
      </top>
      <bottom/>
      <diagonal/>
    </border>
    <border>
      <left style="thin">
        <color indexed="64"/>
      </left>
      <right style="medium">
        <color indexed="64"/>
      </right>
      <top style="hair">
        <color indexed="64"/>
      </top>
      <bottom/>
      <diagonal/>
    </border>
    <border>
      <left style="medium">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hair">
        <color indexed="64"/>
      </bottom>
      <diagonal/>
    </border>
    <border>
      <left/>
      <right style="thin">
        <color indexed="64"/>
      </right>
      <top/>
      <bottom/>
      <diagonal/>
    </border>
    <border>
      <left/>
      <right style="thin">
        <color indexed="64"/>
      </right>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diagonal/>
    </border>
    <border>
      <left style="thin">
        <color indexed="64"/>
      </left>
      <right/>
      <top style="hair">
        <color indexed="64"/>
      </top>
      <bottom/>
      <diagonal/>
    </border>
    <border>
      <left style="medium">
        <color indexed="64"/>
      </left>
      <right style="medium">
        <color indexed="64"/>
      </right>
      <top style="hair">
        <color indexed="64"/>
      </top>
      <bottom/>
      <diagonal/>
    </border>
    <border>
      <left style="thin">
        <color indexed="64"/>
      </left>
      <right style="thin">
        <color indexed="64"/>
      </right>
      <top style="hair">
        <color indexed="64"/>
      </top>
      <bottom/>
      <diagonal/>
    </border>
    <border>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right/>
      <top style="hair">
        <color indexed="64"/>
      </top>
      <bottom style="thin">
        <color indexed="64"/>
      </bottom>
      <diagonal/>
    </border>
    <border>
      <left/>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thin">
        <color indexed="64"/>
      </right>
      <top style="thin">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hair">
        <color indexed="64"/>
      </bottom>
      <diagonal/>
    </border>
  </borders>
  <cellStyleXfs count="3">
    <xf numFmtId="0" fontId="0" fillId="0" borderId="0"/>
    <xf numFmtId="0" fontId="7" fillId="0" borderId="0"/>
    <xf numFmtId="164" fontId="21" fillId="0" borderId="0" applyFont="0" applyFill="0" applyBorder="0" applyAlignment="0" applyProtection="0"/>
  </cellStyleXfs>
  <cellXfs count="1522">
    <xf numFmtId="0" fontId="0" fillId="0" borderId="0" xfId="0"/>
    <xf numFmtId="0" fontId="5" fillId="0" borderId="1" xfId="0" applyFont="1" applyBorder="1" applyAlignment="1">
      <alignment vertical="top" wrapText="1"/>
    </xf>
    <xf numFmtId="0" fontId="5" fillId="0" borderId="1" xfId="0" applyFont="1" applyBorder="1" applyAlignment="1">
      <alignment horizontal="center" vertical="top" wrapText="1"/>
    </xf>
    <xf numFmtId="0" fontId="5" fillId="0" borderId="0" xfId="0" applyFont="1"/>
    <xf numFmtId="0" fontId="4" fillId="0" borderId="0" xfId="0" applyFont="1" applyAlignment="1">
      <alignment horizontal="left" vertical="top"/>
    </xf>
    <xf numFmtId="0" fontId="4" fillId="0" borderId="0" xfId="0" applyFont="1" applyFill="1" applyBorder="1" applyAlignment="1">
      <alignment horizontal="center" vertical="top"/>
    </xf>
    <xf numFmtId="0" fontId="4" fillId="0" borderId="0" xfId="0" applyFont="1" applyBorder="1" applyAlignment="1">
      <alignment vertical="top"/>
    </xf>
    <xf numFmtId="0" fontId="4" fillId="0" borderId="0" xfId="0" applyFont="1" applyAlignment="1">
      <alignment vertical="top"/>
    </xf>
    <xf numFmtId="0" fontId="4" fillId="0" borderId="0" xfId="0" applyNumberFormat="1" applyFont="1" applyAlignment="1">
      <alignment vertical="top"/>
    </xf>
    <xf numFmtId="0" fontId="4" fillId="0" borderId="0" xfId="0" applyFont="1" applyAlignment="1">
      <alignment horizontal="center" vertical="top"/>
    </xf>
    <xf numFmtId="49" fontId="6" fillId="2" borderId="3" xfId="0" applyNumberFormat="1" applyFont="1" applyFill="1" applyBorder="1" applyAlignment="1">
      <alignment horizontal="center" vertical="top"/>
    </xf>
    <xf numFmtId="0" fontId="4" fillId="0" borderId="0" xfId="0" applyFont="1" applyBorder="1" applyAlignment="1">
      <alignment horizontal="left" vertical="top"/>
    </xf>
    <xf numFmtId="0" fontId="4" fillId="0" borderId="0" xfId="0" applyFont="1" applyFill="1" applyAlignment="1">
      <alignment vertical="top"/>
    </xf>
    <xf numFmtId="0" fontId="4" fillId="3" borderId="0" xfId="0" applyFont="1" applyFill="1" applyAlignment="1">
      <alignment vertical="top"/>
    </xf>
    <xf numFmtId="0" fontId="7" fillId="0" borderId="0" xfId="0" applyFont="1"/>
    <xf numFmtId="0" fontId="4" fillId="0" borderId="0" xfId="0" applyFont="1" applyAlignment="1">
      <alignment vertical="center"/>
    </xf>
    <xf numFmtId="49" fontId="6" fillId="4" borderId="35" xfId="0" applyNumberFormat="1" applyFont="1" applyFill="1" applyBorder="1" applyAlignment="1">
      <alignment horizontal="center" vertical="top"/>
    </xf>
    <xf numFmtId="165" fontId="4" fillId="0" borderId="0" xfId="0" applyNumberFormat="1" applyFont="1" applyAlignment="1">
      <alignment vertical="top"/>
    </xf>
    <xf numFmtId="166" fontId="4" fillId="0" borderId="0" xfId="0" applyNumberFormat="1" applyFont="1" applyAlignment="1">
      <alignment vertical="top"/>
    </xf>
    <xf numFmtId="165" fontId="4" fillId="0" borderId="0" xfId="0" applyNumberFormat="1" applyFont="1" applyBorder="1" applyAlignment="1">
      <alignment vertical="top"/>
    </xf>
    <xf numFmtId="49" fontId="6" fillId="10" borderId="12" xfId="0" applyNumberFormat="1" applyFont="1" applyFill="1" applyBorder="1" applyAlignment="1">
      <alignment horizontal="center" vertical="top" wrapText="1"/>
    </xf>
    <xf numFmtId="49" fontId="6" fillId="10" borderId="36" xfId="0" applyNumberFormat="1" applyFont="1" applyFill="1" applyBorder="1" applyAlignment="1">
      <alignment horizontal="center" vertical="top"/>
    </xf>
    <xf numFmtId="49" fontId="6" fillId="10" borderId="35" xfId="0" applyNumberFormat="1" applyFont="1" applyFill="1" applyBorder="1" applyAlignment="1">
      <alignment horizontal="center" vertical="top"/>
    </xf>
    <xf numFmtId="0" fontId="10" fillId="8" borderId="26" xfId="0" applyFont="1" applyFill="1" applyBorder="1" applyAlignment="1">
      <alignment horizontal="center" vertical="top"/>
    </xf>
    <xf numFmtId="0" fontId="6" fillId="3" borderId="25" xfId="0" applyFont="1" applyFill="1" applyBorder="1" applyAlignment="1">
      <alignment horizontal="left" vertical="top" wrapText="1"/>
    </xf>
    <xf numFmtId="0" fontId="6" fillId="3" borderId="6" xfId="0" applyFont="1" applyFill="1" applyBorder="1" applyAlignment="1">
      <alignment horizontal="left" vertical="top" wrapText="1"/>
    </xf>
    <xf numFmtId="0" fontId="4" fillId="0" borderId="0" xfId="0" applyFont="1" applyFill="1" applyBorder="1" applyAlignment="1">
      <alignment vertical="top"/>
    </xf>
    <xf numFmtId="166" fontId="6" fillId="6" borderId="0" xfId="0" applyNumberFormat="1" applyFont="1" applyFill="1" applyAlignment="1">
      <alignment vertical="top"/>
    </xf>
    <xf numFmtId="0" fontId="4" fillId="6" borderId="40" xfId="0" applyFont="1" applyFill="1" applyBorder="1" applyAlignment="1">
      <alignment vertical="top" wrapText="1"/>
    </xf>
    <xf numFmtId="0" fontId="4" fillId="6" borderId="20" xfId="0" applyFont="1" applyFill="1" applyBorder="1" applyAlignment="1">
      <alignment horizontal="center" vertical="top" wrapText="1"/>
    </xf>
    <xf numFmtId="3" fontId="4" fillId="0" borderId="0" xfId="0" applyNumberFormat="1" applyFont="1" applyAlignment="1">
      <alignment vertical="top"/>
    </xf>
    <xf numFmtId="0" fontId="4" fillId="6" borderId="18" xfId="0" applyFont="1" applyFill="1" applyBorder="1" applyAlignment="1">
      <alignment horizontal="center" vertical="top" wrapText="1"/>
    </xf>
    <xf numFmtId="3" fontId="4" fillId="6" borderId="55" xfId="0" applyNumberFormat="1" applyFont="1" applyFill="1" applyBorder="1" applyAlignment="1">
      <alignment horizontal="center" vertical="top"/>
    </xf>
    <xf numFmtId="3" fontId="4" fillId="6" borderId="29" xfId="0" applyNumberFormat="1" applyFont="1" applyFill="1" applyBorder="1" applyAlignment="1">
      <alignment vertical="top" wrapText="1"/>
    </xf>
    <xf numFmtId="0" fontId="4" fillId="6" borderId="15" xfId="0" applyFont="1" applyFill="1" applyBorder="1" applyAlignment="1">
      <alignment vertical="top" wrapText="1"/>
    </xf>
    <xf numFmtId="0" fontId="4" fillId="6" borderId="33" xfId="0" applyFont="1" applyFill="1" applyBorder="1" applyAlignment="1">
      <alignment horizontal="center" vertical="top"/>
    </xf>
    <xf numFmtId="3" fontId="4" fillId="6" borderId="63" xfId="0" applyNumberFormat="1" applyFont="1" applyFill="1" applyBorder="1" applyAlignment="1">
      <alignment horizontal="center" vertical="top"/>
    </xf>
    <xf numFmtId="3" fontId="4" fillId="6" borderId="33" xfId="0" applyNumberFormat="1" applyFont="1" applyFill="1" applyBorder="1" applyAlignment="1">
      <alignment horizontal="center" vertical="top"/>
    </xf>
    <xf numFmtId="3" fontId="6" fillId="6" borderId="27" xfId="0" applyNumberFormat="1" applyFont="1" applyFill="1" applyBorder="1" applyAlignment="1">
      <alignment horizontal="center" vertical="top"/>
    </xf>
    <xf numFmtId="49" fontId="6" fillId="2" borderId="49" xfId="0" applyNumberFormat="1" applyFont="1" applyFill="1" applyBorder="1" applyAlignment="1">
      <alignment horizontal="center" vertical="top"/>
    </xf>
    <xf numFmtId="3" fontId="4" fillId="0" borderId="0" xfId="0" applyNumberFormat="1" applyFont="1" applyBorder="1" applyAlignment="1">
      <alignment horizontal="left" vertical="top"/>
    </xf>
    <xf numFmtId="166" fontId="4" fillId="6" borderId="4" xfId="0" applyNumberFormat="1" applyFont="1" applyFill="1" applyBorder="1" applyAlignment="1">
      <alignment horizontal="center" vertical="top"/>
    </xf>
    <xf numFmtId="49" fontId="6" fillId="10" borderId="12" xfId="0" applyNumberFormat="1" applyFont="1" applyFill="1" applyBorder="1" applyAlignment="1">
      <alignment horizontal="center" vertical="top"/>
    </xf>
    <xf numFmtId="49" fontId="6" fillId="2" borderId="1" xfId="0" applyNumberFormat="1" applyFont="1" applyFill="1" applyBorder="1" applyAlignment="1">
      <alignment horizontal="center" vertical="top"/>
    </xf>
    <xf numFmtId="166" fontId="4" fillId="6" borderId="20" xfId="0" applyNumberFormat="1" applyFont="1" applyFill="1" applyBorder="1" applyAlignment="1">
      <alignment horizontal="center" vertical="top"/>
    </xf>
    <xf numFmtId="166" fontId="4" fillId="6" borderId="18" xfId="0" applyNumberFormat="1" applyFont="1" applyFill="1" applyBorder="1" applyAlignment="1">
      <alignment horizontal="center" vertical="top"/>
    </xf>
    <xf numFmtId="166" fontId="4" fillId="6" borderId="65" xfId="0" applyNumberFormat="1" applyFont="1" applyFill="1" applyBorder="1" applyAlignment="1">
      <alignment horizontal="center" vertical="top"/>
    </xf>
    <xf numFmtId="166" fontId="6" fillId="2" borderId="21" xfId="0" applyNumberFormat="1" applyFont="1" applyFill="1" applyBorder="1" applyAlignment="1">
      <alignment horizontal="center" vertical="top"/>
    </xf>
    <xf numFmtId="49" fontId="6" fillId="0" borderId="11" xfId="0" applyNumberFormat="1" applyFont="1" applyBorder="1" applyAlignment="1">
      <alignment horizontal="center" vertical="top"/>
    </xf>
    <xf numFmtId="49" fontId="4" fillId="6" borderId="27" xfId="0" applyNumberFormat="1" applyFont="1" applyFill="1" applyBorder="1" applyAlignment="1">
      <alignment horizontal="center" vertical="top"/>
    </xf>
    <xf numFmtId="0" fontId="4" fillId="6" borderId="63" xfId="0" applyFont="1" applyFill="1" applyBorder="1" applyAlignment="1">
      <alignment horizontal="center" vertical="center" textRotation="90" wrapText="1"/>
    </xf>
    <xf numFmtId="0" fontId="6" fillId="0" borderId="5" xfId="0" applyFont="1" applyBorder="1" applyAlignment="1">
      <alignment horizontal="center" vertical="center" wrapText="1"/>
    </xf>
    <xf numFmtId="0" fontId="0" fillId="0" borderId="0" xfId="0" applyFont="1" applyAlignment="1">
      <alignment vertical="top" wrapText="1"/>
    </xf>
    <xf numFmtId="166" fontId="4" fillId="6" borderId="69" xfId="0" applyNumberFormat="1" applyFont="1" applyFill="1" applyBorder="1" applyAlignment="1">
      <alignment horizontal="center" vertical="top"/>
    </xf>
    <xf numFmtId="166" fontId="6" fillId="8" borderId="42" xfId="0" applyNumberFormat="1" applyFont="1" applyFill="1" applyBorder="1" applyAlignment="1">
      <alignment horizontal="center" vertical="top"/>
    </xf>
    <xf numFmtId="166" fontId="6" fillId="10" borderId="21" xfId="0" applyNumberFormat="1" applyFont="1" applyFill="1" applyBorder="1" applyAlignment="1">
      <alignment horizontal="center" vertical="top"/>
    </xf>
    <xf numFmtId="166" fontId="6" fillId="4" borderId="44" xfId="0" applyNumberFormat="1" applyFont="1" applyFill="1" applyBorder="1" applyAlignment="1">
      <alignment horizontal="center" vertical="top"/>
    </xf>
    <xf numFmtId="3" fontId="4" fillId="6" borderId="7" xfId="0" applyNumberFormat="1" applyFont="1" applyFill="1" applyBorder="1" applyAlignment="1">
      <alignment horizontal="center" vertical="center" textRotation="90" wrapText="1"/>
    </xf>
    <xf numFmtId="3" fontId="4" fillId="6" borderId="33" xfId="0" applyNumberFormat="1" applyFont="1" applyFill="1" applyBorder="1" applyAlignment="1">
      <alignment horizontal="center" vertical="center" textRotation="90" wrapText="1"/>
    </xf>
    <xf numFmtId="3" fontId="6" fillId="6" borderId="15" xfId="0" applyNumberFormat="1" applyFont="1" applyFill="1" applyBorder="1" applyAlignment="1">
      <alignment horizontal="center" vertical="top"/>
    </xf>
    <xf numFmtId="0" fontId="6" fillId="0" borderId="52" xfId="0" applyFont="1" applyBorder="1" applyAlignment="1">
      <alignment vertical="top"/>
    </xf>
    <xf numFmtId="3" fontId="4" fillId="0" borderId="14" xfId="0" applyNumberFormat="1" applyFont="1" applyFill="1" applyBorder="1" applyAlignment="1">
      <alignment horizontal="center" vertical="top" wrapText="1"/>
    </xf>
    <xf numFmtId="3" fontId="4" fillId="6" borderId="7" xfId="0" applyNumberFormat="1" applyFont="1" applyFill="1" applyBorder="1" applyAlignment="1">
      <alignment vertical="top" wrapText="1"/>
    </xf>
    <xf numFmtId="0" fontId="7" fillId="6" borderId="7" xfId="0" applyFont="1" applyFill="1" applyBorder="1" applyAlignment="1">
      <alignment horizontal="left" vertical="top" wrapText="1"/>
    </xf>
    <xf numFmtId="166" fontId="4" fillId="0" borderId="32" xfId="0" applyNumberFormat="1" applyFont="1" applyFill="1" applyBorder="1" applyAlignment="1">
      <alignment horizontal="left" vertical="top" wrapText="1"/>
    </xf>
    <xf numFmtId="166" fontId="4" fillId="0" borderId="7" xfId="0" applyNumberFormat="1" applyFont="1" applyFill="1" applyBorder="1" applyAlignment="1">
      <alignment vertical="top" wrapText="1"/>
    </xf>
    <xf numFmtId="166" fontId="4" fillId="6" borderId="53" xfId="0" applyNumberFormat="1" applyFont="1" applyFill="1" applyBorder="1" applyAlignment="1">
      <alignment vertical="top" wrapText="1"/>
    </xf>
    <xf numFmtId="166" fontId="4" fillId="6" borderId="63" xfId="0" applyNumberFormat="1" applyFont="1" applyFill="1" applyBorder="1" applyAlignment="1">
      <alignment horizontal="center" vertical="top"/>
    </xf>
    <xf numFmtId="166" fontId="4" fillId="6" borderId="33" xfId="0" applyNumberFormat="1" applyFont="1" applyFill="1" applyBorder="1" applyAlignment="1">
      <alignment horizontal="center" vertical="top"/>
    </xf>
    <xf numFmtId="166" fontId="4" fillId="6" borderId="55" xfId="0" applyNumberFormat="1" applyFont="1" applyFill="1" applyBorder="1" applyAlignment="1">
      <alignment horizontal="center" vertical="top"/>
    </xf>
    <xf numFmtId="166" fontId="6" fillId="2" borderId="62" xfId="0" applyNumberFormat="1" applyFont="1" applyFill="1" applyBorder="1" applyAlignment="1">
      <alignment horizontal="center" vertical="top"/>
    </xf>
    <xf numFmtId="166" fontId="6" fillId="2" borderId="36" xfId="0" applyNumberFormat="1" applyFont="1" applyFill="1" applyBorder="1" applyAlignment="1">
      <alignment horizontal="center" vertical="top"/>
    </xf>
    <xf numFmtId="49" fontId="6" fillId="0" borderId="0" xfId="0" applyNumberFormat="1" applyFont="1" applyFill="1" applyBorder="1" applyAlignment="1">
      <alignment horizontal="center" vertical="top" wrapText="1"/>
    </xf>
    <xf numFmtId="0" fontId="4" fillId="6" borderId="72" xfId="0" applyFont="1" applyFill="1" applyBorder="1" applyAlignment="1">
      <alignment vertical="top" wrapText="1"/>
    </xf>
    <xf numFmtId="3" fontId="4" fillId="3" borderId="7" xfId="0" applyNumberFormat="1" applyFont="1" applyFill="1" applyBorder="1" applyAlignment="1">
      <alignment horizontal="left" vertical="top" wrapText="1"/>
    </xf>
    <xf numFmtId="0" fontId="4" fillId="0" borderId="76" xfId="0" applyFont="1" applyBorder="1" applyAlignment="1">
      <alignment horizontal="center" vertical="center" textRotation="90" wrapText="1"/>
    </xf>
    <xf numFmtId="166" fontId="4" fillId="6" borderId="47" xfId="0" applyNumberFormat="1" applyFont="1" applyFill="1" applyBorder="1" applyAlignment="1">
      <alignment horizontal="center" vertical="top"/>
    </xf>
    <xf numFmtId="166" fontId="4" fillId="6" borderId="46" xfId="0" applyNumberFormat="1" applyFont="1" applyFill="1" applyBorder="1" applyAlignment="1">
      <alignment horizontal="center" vertical="top"/>
    </xf>
    <xf numFmtId="166" fontId="4" fillId="6" borderId="78" xfId="0" applyNumberFormat="1" applyFont="1" applyFill="1" applyBorder="1" applyAlignment="1">
      <alignment horizontal="center" vertical="top"/>
    </xf>
    <xf numFmtId="166" fontId="4" fillId="6" borderId="28" xfId="0" applyNumberFormat="1" applyFont="1" applyFill="1" applyBorder="1" applyAlignment="1">
      <alignment horizontal="center" vertical="top"/>
    </xf>
    <xf numFmtId="166" fontId="4" fillId="6" borderId="13" xfId="0" applyNumberFormat="1" applyFont="1" applyFill="1" applyBorder="1" applyAlignment="1">
      <alignment horizontal="center" vertical="top"/>
    </xf>
    <xf numFmtId="166" fontId="4" fillId="6" borderId="16" xfId="0" applyNumberFormat="1" applyFont="1" applyFill="1" applyBorder="1" applyAlignment="1">
      <alignment horizontal="center" vertical="top"/>
    </xf>
    <xf numFmtId="1" fontId="4" fillId="3" borderId="16" xfId="0" applyNumberFormat="1" applyFont="1" applyFill="1" applyBorder="1" applyAlignment="1">
      <alignment horizontal="center" vertical="top" wrapText="1"/>
    </xf>
    <xf numFmtId="1" fontId="4" fillId="0" borderId="16" xfId="0" applyNumberFormat="1" applyFont="1" applyFill="1" applyBorder="1" applyAlignment="1">
      <alignment horizontal="center" vertical="top" wrapText="1"/>
    </xf>
    <xf numFmtId="1" fontId="4" fillId="0" borderId="13" xfId="0" applyNumberFormat="1" applyFont="1" applyFill="1" applyBorder="1" applyAlignment="1">
      <alignment horizontal="center" vertical="top" wrapText="1"/>
    </xf>
    <xf numFmtId="1" fontId="4" fillId="3" borderId="41" xfId="0" applyNumberFormat="1" applyFont="1" applyFill="1" applyBorder="1" applyAlignment="1">
      <alignment horizontal="center" vertical="top" wrapText="1"/>
    </xf>
    <xf numFmtId="1" fontId="4" fillId="0" borderId="46" xfId="0" applyNumberFormat="1" applyFont="1" applyFill="1" applyBorder="1" applyAlignment="1">
      <alignment horizontal="center" vertical="top" wrapText="1"/>
    </xf>
    <xf numFmtId="1" fontId="4" fillId="0" borderId="78" xfId="0" applyNumberFormat="1" applyFont="1" applyFill="1" applyBorder="1" applyAlignment="1">
      <alignment horizontal="center" vertical="top" wrapText="1"/>
    </xf>
    <xf numFmtId="1" fontId="4" fillId="6" borderId="1" xfId="0" applyNumberFormat="1" applyFont="1" applyFill="1" applyBorder="1" applyAlignment="1">
      <alignment horizontal="center" vertical="top"/>
    </xf>
    <xf numFmtId="166" fontId="4" fillId="6" borderId="27" xfId="0" applyNumberFormat="1" applyFont="1" applyFill="1" applyBorder="1" applyAlignment="1">
      <alignment horizontal="justify" vertical="top"/>
    </xf>
    <xf numFmtId="3" fontId="4" fillId="6" borderId="37" xfId="0" applyNumberFormat="1" applyFont="1" applyFill="1" applyBorder="1" applyAlignment="1">
      <alignment horizontal="center" vertical="top"/>
    </xf>
    <xf numFmtId="3" fontId="4" fillId="6" borderId="46" xfId="0" applyNumberFormat="1" applyFont="1" applyFill="1" applyBorder="1" applyAlignment="1">
      <alignment horizontal="center" vertical="top"/>
    </xf>
    <xf numFmtId="3" fontId="4" fillId="6" borderId="47" xfId="0" applyNumberFormat="1" applyFont="1" applyFill="1" applyBorder="1" applyAlignment="1">
      <alignment horizontal="center" vertical="top"/>
    </xf>
    <xf numFmtId="3" fontId="4" fillId="3" borderId="78" xfId="0" applyNumberFormat="1" applyFont="1" applyFill="1" applyBorder="1" applyAlignment="1">
      <alignment horizontal="center" vertical="top"/>
    </xf>
    <xf numFmtId="3" fontId="4" fillId="3" borderId="46" xfId="0" applyNumberFormat="1" applyFont="1" applyFill="1" applyBorder="1" applyAlignment="1">
      <alignment horizontal="center" vertical="top"/>
    </xf>
    <xf numFmtId="3" fontId="4" fillId="3" borderId="80" xfId="0" applyNumberFormat="1" applyFont="1" applyFill="1" applyBorder="1" applyAlignment="1">
      <alignment horizontal="center" vertical="top"/>
    </xf>
    <xf numFmtId="165" fontId="4" fillId="6" borderId="46" xfId="0" applyNumberFormat="1" applyFont="1" applyFill="1" applyBorder="1" applyAlignment="1">
      <alignment horizontal="center" vertical="top"/>
    </xf>
    <xf numFmtId="3" fontId="4" fillId="6" borderId="13" xfId="0" applyNumberFormat="1" applyFont="1" applyFill="1" applyBorder="1" applyAlignment="1">
      <alignment horizontal="center" vertical="top"/>
    </xf>
    <xf numFmtId="3" fontId="4" fillId="6" borderId="28" xfId="0" applyNumberFormat="1" applyFont="1" applyFill="1" applyBorder="1" applyAlignment="1">
      <alignment horizontal="center" vertical="top"/>
    </xf>
    <xf numFmtId="3" fontId="4" fillId="3" borderId="16" xfId="0" applyNumberFormat="1" applyFont="1" applyFill="1" applyBorder="1" applyAlignment="1">
      <alignment horizontal="center" vertical="top"/>
    </xf>
    <xf numFmtId="3" fontId="4" fillId="3" borderId="13" xfId="0" applyNumberFormat="1" applyFont="1" applyFill="1" applyBorder="1" applyAlignment="1">
      <alignment horizontal="center" vertical="top"/>
    </xf>
    <xf numFmtId="3" fontId="4" fillId="3" borderId="66" xfId="0" applyNumberFormat="1" applyFont="1" applyFill="1" applyBorder="1" applyAlignment="1">
      <alignment horizontal="center" vertical="top"/>
    </xf>
    <xf numFmtId="165" fontId="4" fillId="6" borderId="13" xfId="0" applyNumberFormat="1" applyFont="1" applyFill="1" applyBorder="1" applyAlignment="1">
      <alignment horizontal="center" vertical="top"/>
    </xf>
    <xf numFmtId="166" fontId="4" fillId="6" borderId="15" xfId="0" applyNumberFormat="1" applyFont="1" applyFill="1" applyBorder="1" applyAlignment="1">
      <alignment vertical="top" wrapText="1"/>
    </xf>
    <xf numFmtId="3" fontId="6" fillId="3" borderId="48" xfId="0" applyNumberFormat="1" applyFont="1" applyFill="1" applyBorder="1" applyAlignment="1">
      <alignment horizontal="center" vertical="top" wrapText="1"/>
    </xf>
    <xf numFmtId="3" fontId="4" fillId="6" borderId="78" xfId="0" applyNumberFormat="1" applyFont="1" applyFill="1" applyBorder="1" applyAlignment="1">
      <alignment horizontal="center" vertical="top"/>
    </xf>
    <xf numFmtId="3" fontId="6" fillId="3" borderId="24" xfId="0" applyNumberFormat="1" applyFont="1" applyFill="1" applyBorder="1" applyAlignment="1">
      <alignment horizontal="center" vertical="top" wrapText="1"/>
    </xf>
    <xf numFmtId="3" fontId="4" fillId="6" borderId="16" xfId="0" applyNumberFormat="1" applyFont="1" applyFill="1" applyBorder="1" applyAlignment="1">
      <alignment horizontal="center" vertical="top"/>
    </xf>
    <xf numFmtId="166" fontId="4" fillId="0" borderId="40" xfId="0" applyNumberFormat="1" applyFont="1" applyBorder="1" applyAlignment="1">
      <alignment horizontal="left" vertical="top" wrapText="1"/>
    </xf>
    <xf numFmtId="3" fontId="4" fillId="6" borderId="31" xfId="0" applyNumberFormat="1" applyFont="1" applyFill="1" applyBorder="1" applyAlignment="1">
      <alignment horizontal="center" vertical="top"/>
    </xf>
    <xf numFmtId="3" fontId="4" fillId="6" borderId="22" xfId="0" applyNumberFormat="1" applyFont="1" applyFill="1" applyBorder="1" applyAlignment="1">
      <alignment horizontal="center" vertical="top"/>
    </xf>
    <xf numFmtId="3" fontId="4" fillId="3" borderId="57" xfId="0" applyNumberFormat="1" applyFont="1" applyFill="1" applyBorder="1" applyAlignment="1">
      <alignment horizontal="center" vertical="top"/>
    </xf>
    <xf numFmtId="3" fontId="4" fillId="6" borderId="57" xfId="0" applyNumberFormat="1" applyFont="1" applyFill="1" applyBorder="1" applyAlignment="1">
      <alignment horizontal="center" vertical="top"/>
    </xf>
    <xf numFmtId="3" fontId="4" fillId="6" borderId="48" xfId="0" applyNumberFormat="1" applyFont="1" applyFill="1" applyBorder="1" applyAlignment="1">
      <alignment horizontal="center" vertical="top"/>
    </xf>
    <xf numFmtId="3" fontId="4" fillId="3" borderId="1" xfId="0" applyNumberFormat="1" applyFont="1" applyFill="1" applyBorder="1" applyAlignment="1">
      <alignment horizontal="center" vertical="top"/>
    </xf>
    <xf numFmtId="3" fontId="4" fillId="6" borderId="1" xfId="0" applyNumberFormat="1" applyFont="1" applyFill="1" applyBorder="1" applyAlignment="1">
      <alignment horizontal="center" vertical="top"/>
    </xf>
    <xf numFmtId="0" fontId="4" fillId="6" borderId="32" xfId="0" applyFont="1" applyFill="1" applyBorder="1" applyAlignment="1">
      <alignment horizontal="left" vertical="top" wrapText="1"/>
    </xf>
    <xf numFmtId="0" fontId="4" fillId="6" borderId="29" xfId="0" applyFont="1" applyFill="1" applyBorder="1" applyAlignment="1">
      <alignment horizontal="left" vertical="top" wrapText="1"/>
    </xf>
    <xf numFmtId="3" fontId="4" fillId="3" borderId="32" xfId="0" applyNumberFormat="1" applyFont="1" applyFill="1" applyBorder="1" applyAlignment="1">
      <alignment horizontal="left" vertical="top" wrapText="1"/>
    </xf>
    <xf numFmtId="3" fontId="4" fillId="3" borderId="75" xfId="0" applyNumberFormat="1" applyFont="1" applyFill="1" applyBorder="1" applyAlignment="1">
      <alignment horizontal="left" vertical="top" wrapText="1"/>
    </xf>
    <xf numFmtId="1" fontId="4" fillId="3" borderId="37" xfId="0" applyNumberFormat="1" applyFont="1" applyFill="1" applyBorder="1" applyAlignment="1">
      <alignment horizontal="center" vertical="top" wrapText="1"/>
    </xf>
    <xf numFmtId="1" fontId="4" fillId="3" borderId="13" xfId="0" applyNumberFormat="1" applyFont="1" applyFill="1" applyBorder="1" applyAlignment="1">
      <alignment horizontal="center" vertical="top" wrapText="1"/>
    </xf>
    <xf numFmtId="1" fontId="4" fillId="6" borderId="28" xfId="0" applyNumberFormat="1" applyFont="1" applyFill="1" applyBorder="1" applyAlignment="1">
      <alignment horizontal="center" vertical="top" wrapText="1"/>
    </xf>
    <xf numFmtId="1" fontId="4" fillId="6" borderId="47" xfId="0" applyNumberFormat="1" applyFont="1" applyFill="1" applyBorder="1" applyAlignment="1">
      <alignment horizontal="center" vertical="top" wrapText="1"/>
    </xf>
    <xf numFmtId="1" fontId="4" fillId="6" borderId="16" xfId="0" applyNumberFormat="1" applyFont="1" applyFill="1" applyBorder="1" applyAlignment="1">
      <alignment horizontal="center" vertical="top" wrapText="1"/>
    </xf>
    <xf numFmtId="1" fontId="4" fillId="6" borderId="78" xfId="0" applyNumberFormat="1" applyFont="1" applyFill="1" applyBorder="1" applyAlignment="1">
      <alignment horizontal="center" vertical="top" wrapText="1"/>
    </xf>
    <xf numFmtId="1" fontId="4" fillId="6" borderId="66" xfId="0" applyNumberFormat="1" applyFont="1" applyFill="1" applyBorder="1" applyAlignment="1">
      <alignment horizontal="center" vertical="top" wrapText="1"/>
    </xf>
    <xf numFmtId="1" fontId="4" fillId="6" borderId="80" xfId="0" applyNumberFormat="1" applyFont="1" applyFill="1" applyBorder="1" applyAlignment="1">
      <alignment horizontal="center" vertical="top" wrapText="1"/>
    </xf>
    <xf numFmtId="1" fontId="4" fillId="6" borderId="16" xfId="0" applyNumberFormat="1" applyFont="1" applyFill="1" applyBorder="1" applyAlignment="1">
      <alignment horizontal="center" vertical="top"/>
    </xf>
    <xf numFmtId="1" fontId="19" fillId="6" borderId="13" xfId="0" applyNumberFormat="1" applyFont="1" applyFill="1" applyBorder="1" applyAlignment="1">
      <alignment horizontal="center" wrapText="1"/>
    </xf>
    <xf numFmtId="1" fontId="19" fillId="6" borderId="46" xfId="0" applyNumberFormat="1" applyFont="1" applyFill="1" applyBorder="1" applyAlignment="1">
      <alignment horizontal="center" wrapText="1"/>
    </xf>
    <xf numFmtId="166" fontId="19" fillId="6" borderId="29" xfId="0" applyNumberFormat="1" applyFont="1" applyFill="1" applyBorder="1" applyAlignment="1">
      <alignment wrapText="1"/>
    </xf>
    <xf numFmtId="1" fontId="19" fillId="6" borderId="28" xfId="0" applyNumberFormat="1" applyFont="1" applyFill="1" applyBorder="1" applyAlignment="1">
      <alignment horizontal="center" wrapText="1"/>
    </xf>
    <xf numFmtId="1" fontId="19" fillId="6" borderId="47" xfId="0" applyNumberFormat="1" applyFont="1" applyFill="1" applyBorder="1" applyAlignment="1">
      <alignment horizontal="center" wrapText="1"/>
    </xf>
    <xf numFmtId="1" fontId="4" fillId="6" borderId="1" xfId="0" applyNumberFormat="1" applyFont="1" applyFill="1" applyBorder="1" applyAlignment="1">
      <alignment horizontal="center" vertical="center"/>
    </xf>
    <xf numFmtId="1" fontId="4" fillId="6" borderId="57" xfId="0" applyNumberFormat="1" applyFont="1" applyFill="1" applyBorder="1" applyAlignment="1">
      <alignment horizontal="center" vertical="center"/>
    </xf>
    <xf numFmtId="166" fontId="4" fillId="6" borderId="55" xfId="0" applyNumberFormat="1" applyFont="1" applyFill="1" applyBorder="1" applyAlignment="1">
      <alignment vertical="top" wrapText="1"/>
    </xf>
    <xf numFmtId="0" fontId="6" fillId="6" borderId="15" xfId="0" applyFont="1" applyFill="1" applyBorder="1" applyAlignment="1">
      <alignment horizontal="center" vertical="center" wrapText="1"/>
    </xf>
    <xf numFmtId="0" fontId="6" fillId="6" borderId="32" xfId="0" applyFont="1" applyFill="1" applyBorder="1" applyAlignment="1">
      <alignment horizontal="center" vertical="center" wrapText="1"/>
    </xf>
    <xf numFmtId="3" fontId="6" fillId="6" borderId="37" xfId="0" applyNumberFormat="1" applyFont="1" applyFill="1" applyBorder="1" applyAlignment="1">
      <alignment horizontal="center" vertical="top"/>
    </xf>
    <xf numFmtId="0" fontId="6" fillId="6" borderId="29" xfId="0" applyFont="1" applyFill="1" applyBorder="1" applyAlignment="1">
      <alignment horizontal="center" vertical="center" wrapText="1"/>
    </xf>
    <xf numFmtId="166" fontId="4" fillId="3" borderId="29" xfId="0" applyNumberFormat="1" applyFont="1" applyFill="1" applyBorder="1" applyAlignment="1">
      <alignment horizontal="left" vertical="top" wrapText="1"/>
    </xf>
    <xf numFmtId="1" fontId="4" fillId="0" borderId="28" xfId="0" applyNumberFormat="1" applyFont="1" applyFill="1" applyBorder="1" applyAlignment="1">
      <alignment horizontal="center" vertical="top" wrapText="1"/>
    </xf>
    <xf numFmtId="1" fontId="4" fillId="0" borderId="34" xfId="0" applyNumberFormat="1" applyFont="1" applyFill="1" applyBorder="1" applyAlignment="1">
      <alignment horizontal="center" vertical="top" wrapText="1"/>
    </xf>
    <xf numFmtId="166" fontId="4" fillId="0" borderId="29" xfId="0" applyNumberFormat="1" applyFont="1" applyFill="1" applyBorder="1" applyAlignment="1">
      <alignment vertical="top" wrapText="1"/>
    </xf>
    <xf numFmtId="0" fontId="4" fillId="0" borderId="29" xfId="0" applyFont="1" applyBorder="1" applyAlignment="1">
      <alignment vertical="top" wrapText="1"/>
    </xf>
    <xf numFmtId="0" fontId="4" fillId="6" borderId="96" xfId="0" applyFont="1" applyFill="1" applyBorder="1" applyAlignment="1">
      <alignment vertical="top" wrapText="1"/>
    </xf>
    <xf numFmtId="0" fontId="4" fillId="6" borderId="0" xfId="0" applyFont="1" applyFill="1" applyBorder="1" applyAlignment="1">
      <alignment horizontal="center" vertical="top"/>
    </xf>
    <xf numFmtId="0" fontId="20" fillId="6" borderId="33" xfId="0" applyFont="1" applyFill="1" applyBorder="1" applyAlignment="1">
      <alignment horizontal="center" vertical="top"/>
    </xf>
    <xf numFmtId="0" fontId="20" fillId="6" borderId="13" xfId="0" applyFont="1" applyFill="1" applyBorder="1" applyAlignment="1">
      <alignment horizontal="center" vertical="top"/>
    </xf>
    <xf numFmtId="0" fontId="20" fillId="6" borderId="46" xfId="0" applyFont="1" applyFill="1" applyBorder="1" applyAlignment="1">
      <alignment horizontal="center" vertical="top"/>
    </xf>
    <xf numFmtId="166" fontId="20" fillId="6" borderId="73" xfId="0" applyNumberFormat="1" applyFont="1" applyFill="1" applyBorder="1" applyAlignment="1">
      <alignment horizontal="center" vertical="top"/>
    </xf>
    <xf numFmtId="166" fontId="20" fillId="6" borderId="82" xfId="0" applyNumberFormat="1" applyFont="1" applyFill="1" applyBorder="1" applyAlignment="1">
      <alignment horizontal="center" vertical="top"/>
    </xf>
    <xf numFmtId="166" fontId="20" fillId="6" borderId="81" xfId="0" applyNumberFormat="1" applyFont="1" applyFill="1" applyBorder="1" applyAlignment="1">
      <alignment horizontal="center" vertical="top"/>
    </xf>
    <xf numFmtId="0" fontId="4" fillId="6" borderId="63" xfId="0" applyFont="1" applyFill="1" applyBorder="1" applyAlignment="1">
      <alignment horizontal="center" vertical="top"/>
    </xf>
    <xf numFmtId="0" fontId="4" fillId="6" borderId="33" xfId="0" applyFont="1" applyFill="1" applyBorder="1" applyAlignment="1">
      <alignment vertical="top" wrapText="1"/>
    </xf>
    <xf numFmtId="0" fontId="4" fillId="0" borderId="51" xfId="0" applyFont="1" applyFill="1" applyBorder="1" applyAlignment="1">
      <alignment horizontal="center" vertical="top" wrapText="1"/>
    </xf>
    <xf numFmtId="0" fontId="4" fillId="0" borderId="18" xfId="0" applyFont="1" applyFill="1" applyBorder="1" applyAlignment="1">
      <alignment horizontal="center" vertical="top"/>
    </xf>
    <xf numFmtId="0" fontId="4" fillId="6" borderId="55" xfId="0" applyFont="1" applyFill="1" applyBorder="1" applyAlignment="1">
      <alignment vertical="top" wrapText="1"/>
    </xf>
    <xf numFmtId="0" fontId="19" fillId="6" borderId="29" xfId="0" applyFont="1" applyFill="1" applyBorder="1" applyAlignment="1">
      <alignment horizontal="left" wrapText="1"/>
    </xf>
    <xf numFmtId="166" fontId="4" fillId="6" borderId="7" xfId="0" applyNumberFormat="1" applyFont="1" applyFill="1" applyBorder="1" applyAlignment="1">
      <alignment vertical="top" wrapText="1"/>
    </xf>
    <xf numFmtId="1" fontId="4" fillId="6" borderId="13" xfId="0" applyNumberFormat="1" applyFont="1" applyFill="1" applyBorder="1" applyAlignment="1">
      <alignment horizontal="center" vertical="top" wrapText="1"/>
    </xf>
    <xf numFmtId="166" fontId="9" fillId="6" borderId="20" xfId="0" applyNumberFormat="1" applyFont="1" applyFill="1" applyBorder="1" applyAlignment="1">
      <alignment horizontal="center" vertical="top"/>
    </xf>
    <xf numFmtId="49" fontId="6" fillId="6" borderId="23" xfId="0" applyNumberFormat="1" applyFont="1" applyFill="1" applyBorder="1" applyAlignment="1">
      <alignment horizontal="center" vertical="top"/>
    </xf>
    <xf numFmtId="0" fontId="0" fillId="0" borderId="0" xfId="0" applyBorder="1" applyAlignment="1">
      <alignment vertical="top" wrapText="1"/>
    </xf>
    <xf numFmtId="166" fontId="9" fillId="6" borderId="4" xfId="0" applyNumberFormat="1" applyFont="1" applyFill="1" applyBorder="1" applyAlignment="1">
      <alignment horizontal="center" vertical="top"/>
    </xf>
    <xf numFmtId="0" fontId="20" fillId="6" borderId="100" xfId="0" applyFont="1" applyFill="1" applyBorder="1" applyAlignment="1">
      <alignment horizontal="center" vertical="top"/>
    </xf>
    <xf numFmtId="0" fontId="16" fillId="6" borderId="100" xfId="0" applyFont="1" applyFill="1" applyBorder="1" applyAlignment="1">
      <alignment horizontal="center" vertical="top"/>
    </xf>
    <xf numFmtId="0" fontId="16" fillId="6" borderId="101" xfId="0" applyFont="1" applyFill="1" applyBorder="1" applyAlignment="1">
      <alignment horizontal="center" vertical="top"/>
    </xf>
    <xf numFmtId="166" fontId="6" fillId="8" borderId="26" xfId="0" applyNumberFormat="1" applyFont="1" applyFill="1" applyBorder="1" applyAlignment="1">
      <alignment horizontal="center" vertical="top"/>
    </xf>
    <xf numFmtId="166" fontId="6" fillId="8" borderId="44" xfId="0" applyNumberFormat="1" applyFont="1" applyFill="1" applyBorder="1" applyAlignment="1">
      <alignment horizontal="center" vertical="top"/>
    </xf>
    <xf numFmtId="0" fontId="16" fillId="6" borderId="13" xfId="0" applyFont="1" applyFill="1" applyBorder="1" applyAlignment="1">
      <alignment horizontal="center" vertical="top"/>
    </xf>
    <xf numFmtId="0" fontId="16" fillId="6" borderId="46" xfId="0" applyFont="1" applyFill="1" applyBorder="1" applyAlignment="1">
      <alignment horizontal="center" vertical="top"/>
    </xf>
    <xf numFmtId="166" fontId="4" fillId="6" borderId="27" xfId="0" applyNumberFormat="1" applyFont="1" applyFill="1" applyBorder="1" applyAlignment="1">
      <alignment vertical="top" wrapText="1"/>
    </xf>
    <xf numFmtId="166" fontId="4" fillId="6" borderId="34" xfId="0" applyNumberFormat="1" applyFont="1" applyFill="1" applyBorder="1" applyAlignment="1">
      <alignment horizontal="center" vertical="top"/>
    </xf>
    <xf numFmtId="166" fontId="4" fillId="6" borderId="29" xfId="0" applyNumberFormat="1" applyFont="1" applyFill="1" applyBorder="1" applyAlignment="1">
      <alignment vertical="top" wrapText="1"/>
    </xf>
    <xf numFmtId="1" fontId="4" fillId="0" borderId="47" xfId="0" applyNumberFormat="1" applyFont="1" applyFill="1" applyBorder="1" applyAlignment="1">
      <alignment horizontal="center" vertical="top" wrapText="1"/>
    </xf>
    <xf numFmtId="49" fontId="6" fillId="11" borderId="24" xfId="0" applyNumberFormat="1" applyFont="1" applyFill="1" applyBorder="1" applyAlignment="1">
      <alignment horizontal="center" vertical="top"/>
    </xf>
    <xf numFmtId="49" fontId="6" fillId="11" borderId="22" xfId="0" applyNumberFormat="1" applyFont="1" applyFill="1" applyBorder="1" applyAlignment="1">
      <alignment horizontal="center" vertical="top"/>
    </xf>
    <xf numFmtId="49" fontId="6" fillId="11" borderId="13" xfId="0" applyNumberFormat="1" applyFont="1" applyFill="1" applyBorder="1" applyAlignment="1">
      <alignment horizontal="center" vertical="top"/>
    </xf>
    <xf numFmtId="49" fontId="22" fillId="6" borderId="13" xfId="0" applyNumberFormat="1" applyFont="1" applyFill="1" applyBorder="1" applyAlignment="1">
      <alignment horizontal="center" vertical="top"/>
    </xf>
    <xf numFmtId="49" fontId="22" fillId="6" borderId="46" xfId="0" applyNumberFormat="1" applyFont="1" applyFill="1" applyBorder="1" applyAlignment="1">
      <alignment horizontal="center" vertical="top"/>
    </xf>
    <xf numFmtId="166" fontId="4" fillId="8" borderId="44" xfId="0" applyNumberFormat="1" applyFont="1" applyFill="1" applyBorder="1" applyAlignment="1">
      <alignment horizontal="center" vertical="top"/>
    </xf>
    <xf numFmtId="166" fontId="4" fillId="6" borderId="51" xfId="0" applyNumberFormat="1" applyFont="1" applyFill="1" applyBorder="1" applyAlignment="1">
      <alignment horizontal="center" vertical="top"/>
    </xf>
    <xf numFmtId="166" fontId="4" fillId="6" borderId="71" xfId="0" applyNumberFormat="1" applyFont="1" applyFill="1" applyBorder="1" applyAlignment="1">
      <alignment horizontal="center" vertical="top"/>
    </xf>
    <xf numFmtId="166" fontId="4" fillId="6" borderId="24" xfId="0" applyNumberFormat="1" applyFont="1" applyFill="1" applyBorder="1" applyAlignment="1">
      <alignment horizontal="center" vertical="top"/>
    </xf>
    <xf numFmtId="3" fontId="4" fillId="6" borderId="51" xfId="0" applyNumberFormat="1" applyFont="1" applyFill="1" applyBorder="1" applyAlignment="1">
      <alignment horizontal="right" vertical="top" wrapText="1"/>
    </xf>
    <xf numFmtId="3" fontId="4" fillId="6" borderId="24" xfId="0" applyNumberFormat="1" applyFont="1" applyFill="1" applyBorder="1" applyAlignment="1">
      <alignment horizontal="center" vertical="top"/>
    </xf>
    <xf numFmtId="3" fontId="4" fillId="6" borderId="117" xfId="0" applyNumberFormat="1" applyFont="1" applyFill="1" applyBorder="1" applyAlignment="1">
      <alignment horizontal="center" vertical="top"/>
    </xf>
    <xf numFmtId="3" fontId="4" fillId="6" borderId="25" xfId="0" applyNumberFormat="1" applyFont="1" applyFill="1" applyBorder="1" applyAlignment="1">
      <alignment horizontal="center" vertical="top"/>
    </xf>
    <xf numFmtId="3" fontId="4" fillId="6" borderId="20" xfId="0" applyNumberFormat="1" applyFont="1" applyFill="1" applyBorder="1" applyAlignment="1">
      <alignment horizontal="right" vertical="top" wrapText="1"/>
    </xf>
    <xf numFmtId="3" fontId="4" fillId="6" borderId="63" xfId="0" applyNumberFormat="1" applyFont="1" applyFill="1" applyBorder="1" applyAlignment="1">
      <alignment horizontal="right" vertical="top" wrapText="1"/>
    </xf>
    <xf numFmtId="3" fontId="4" fillId="6" borderId="15" xfId="0" applyNumberFormat="1" applyFont="1" applyFill="1" applyBorder="1" applyAlignment="1">
      <alignment horizontal="center" vertical="top"/>
    </xf>
    <xf numFmtId="0" fontId="7" fillId="6" borderId="54" xfId="0" applyFont="1" applyFill="1" applyBorder="1" applyAlignment="1">
      <alignment horizontal="left" vertical="top" wrapText="1"/>
    </xf>
    <xf numFmtId="3" fontId="6" fillId="8" borderId="42" xfId="0" applyNumberFormat="1" applyFont="1" applyFill="1" applyBorder="1" applyAlignment="1">
      <alignment horizontal="right" vertical="top"/>
    </xf>
    <xf numFmtId="3" fontId="6" fillId="8" borderId="39" xfId="0" applyNumberFormat="1" applyFont="1" applyFill="1" applyBorder="1" applyAlignment="1">
      <alignment horizontal="right" vertical="top"/>
    </xf>
    <xf numFmtId="3" fontId="4" fillId="6" borderId="26" xfId="0" applyNumberFormat="1" applyFont="1" applyFill="1" applyBorder="1" applyAlignment="1">
      <alignment horizontal="center" vertical="top"/>
    </xf>
    <xf numFmtId="3" fontId="4" fillId="6" borderId="23" xfId="0" applyNumberFormat="1" applyFont="1" applyFill="1" applyBorder="1" applyAlignment="1">
      <alignment horizontal="center" vertical="top"/>
    </xf>
    <xf numFmtId="0" fontId="7" fillId="6" borderId="62" xfId="0" applyFont="1" applyFill="1" applyBorder="1" applyAlignment="1">
      <alignment horizontal="center"/>
    </xf>
    <xf numFmtId="0" fontId="18" fillId="6" borderId="23" xfId="0" applyFont="1" applyFill="1" applyBorder="1" applyAlignment="1">
      <alignment horizontal="center"/>
    </xf>
    <xf numFmtId="166" fontId="4" fillId="6" borderId="27" xfId="0" applyNumberFormat="1" applyFont="1" applyFill="1" applyBorder="1" applyAlignment="1">
      <alignment horizontal="center" vertical="top"/>
    </xf>
    <xf numFmtId="0" fontId="4" fillId="6" borderId="15" xfId="0" applyFont="1" applyFill="1" applyBorder="1" applyAlignment="1">
      <alignment horizontal="left" vertical="top" wrapText="1"/>
    </xf>
    <xf numFmtId="0" fontId="4" fillId="6" borderId="33" xfId="0" applyFont="1" applyFill="1" applyBorder="1" applyAlignment="1">
      <alignment horizontal="center" vertical="top" wrapText="1"/>
    </xf>
    <xf numFmtId="166" fontId="4" fillId="0" borderId="104" xfId="0" applyNumberFormat="1" applyFont="1" applyFill="1" applyBorder="1" applyAlignment="1">
      <alignment horizontal="left" vertical="top" wrapText="1"/>
    </xf>
    <xf numFmtId="1" fontId="4" fillId="0" borderId="82" xfId="0" applyNumberFormat="1" applyFont="1" applyFill="1" applyBorder="1" applyAlignment="1">
      <alignment horizontal="center" vertical="top" wrapText="1"/>
    </xf>
    <xf numFmtId="1" fontId="4" fillId="0" borderId="81" xfId="0" applyNumberFormat="1" applyFont="1" applyFill="1" applyBorder="1" applyAlignment="1">
      <alignment horizontal="center" vertical="top" wrapText="1"/>
    </xf>
    <xf numFmtId="166" fontId="4" fillId="0" borderId="0" xfId="0" applyNumberFormat="1" applyFont="1" applyBorder="1" applyAlignment="1">
      <alignment horizontal="left" vertical="top"/>
    </xf>
    <xf numFmtId="49" fontId="6" fillId="10" borderId="6" xfId="0" applyNumberFormat="1" applyFont="1" applyFill="1" applyBorder="1" applyAlignment="1">
      <alignment horizontal="center" vertical="top"/>
    </xf>
    <xf numFmtId="49" fontId="6" fillId="10" borderId="8" xfId="0" applyNumberFormat="1" applyFont="1" applyFill="1" applyBorder="1" applyAlignment="1">
      <alignment horizontal="center" vertical="top"/>
    </xf>
    <xf numFmtId="49" fontId="6" fillId="2" borderId="22" xfId="0" applyNumberFormat="1" applyFont="1" applyFill="1" applyBorder="1" applyAlignment="1">
      <alignment horizontal="center" vertical="top"/>
    </xf>
    <xf numFmtId="49" fontId="6" fillId="6" borderId="24" xfId="0" applyNumberFormat="1" applyFont="1" applyFill="1" applyBorder="1" applyAlignment="1">
      <alignment horizontal="center" vertical="top" wrapText="1"/>
    </xf>
    <xf numFmtId="49" fontId="6" fillId="6" borderId="22" xfId="0" applyNumberFormat="1" applyFont="1" applyFill="1" applyBorder="1" applyAlignment="1">
      <alignment horizontal="center" vertical="top" wrapText="1"/>
    </xf>
    <xf numFmtId="0" fontId="0" fillId="0" borderId="0" xfId="0" applyAlignment="1">
      <alignment vertical="top" wrapText="1"/>
    </xf>
    <xf numFmtId="49" fontId="6" fillId="2" borderId="13" xfId="0" applyNumberFormat="1" applyFont="1" applyFill="1" applyBorder="1" applyAlignment="1">
      <alignment horizontal="center" vertical="top"/>
    </xf>
    <xf numFmtId="49" fontId="6" fillId="6" borderId="13" xfId="0" applyNumberFormat="1" applyFont="1" applyFill="1" applyBorder="1" applyAlignment="1">
      <alignment horizontal="center" vertical="top" wrapText="1"/>
    </xf>
    <xf numFmtId="0" fontId="4" fillId="0" borderId="0" xfId="0" applyFont="1" applyBorder="1" applyAlignment="1">
      <alignment horizontal="left" vertical="top" wrapText="1"/>
    </xf>
    <xf numFmtId="49" fontId="4" fillId="6" borderId="15" xfId="0" applyNumberFormat="1" applyFont="1" applyFill="1" applyBorder="1" applyAlignment="1">
      <alignment horizontal="center" vertical="top"/>
    </xf>
    <xf numFmtId="0" fontId="6" fillId="0" borderId="36" xfId="0" applyFont="1" applyBorder="1" applyAlignment="1">
      <alignment horizontal="center" vertical="center" wrapText="1"/>
    </xf>
    <xf numFmtId="49" fontId="6" fillId="10" borderId="7" xfId="0" applyNumberFormat="1" applyFont="1" applyFill="1" applyBorder="1" applyAlignment="1">
      <alignment horizontal="center" vertical="top"/>
    </xf>
    <xf numFmtId="0" fontId="4" fillId="6" borderId="33" xfId="0" applyFont="1" applyFill="1" applyBorder="1" applyAlignment="1">
      <alignment horizontal="center" vertical="center" textRotation="90" wrapText="1"/>
    </xf>
    <xf numFmtId="0" fontId="14" fillId="0" borderId="0" xfId="0" applyFont="1" applyAlignment="1">
      <alignment horizontal="center" vertical="top" wrapText="1"/>
    </xf>
    <xf numFmtId="0" fontId="4" fillId="3" borderId="14" xfId="0" applyFont="1" applyFill="1" applyBorder="1" applyAlignment="1">
      <alignment vertical="top" wrapText="1"/>
    </xf>
    <xf numFmtId="49" fontId="6" fillId="2" borderId="13" xfId="0" applyNumberFormat="1" applyFont="1" applyFill="1" applyBorder="1" applyAlignment="1">
      <alignment horizontal="center" vertical="top"/>
    </xf>
    <xf numFmtId="0" fontId="4" fillId="6" borderId="7" xfId="0" applyFont="1" applyFill="1" applyBorder="1" applyAlignment="1">
      <alignment horizontal="left" wrapText="1"/>
    </xf>
    <xf numFmtId="49" fontId="6" fillId="10" borderId="7" xfId="0" applyNumberFormat="1" applyFont="1" applyFill="1" applyBorder="1" applyAlignment="1">
      <alignment horizontal="center" vertical="top"/>
    </xf>
    <xf numFmtId="0" fontId="7" fillId="6" borderId="32" xfId="0" applyFont="1" applyFill="1" applyBorder="1" applyAlignment="1">
      <alignment horizontal="center" vertical="center" textRotation="90" wrapText="1"/>
    </xf>
    <xf numFmtId="0" fontId="4" fillId="6" borderId="4" xfId="0" applyFont="1" applyFill="1" applyBorder="1" applyAlignment="1">
      <alignment horizontal="center" vertical="top" wrapText="1"/>
    </xf>
    <xf numFmtId="0" fontId="4" fillId="6" borderId="7" xfId="0" applyFont="1" applyFill="1" applyBorder="1" applyAlignment="1">
      <alignment vertical="center" textRotation="90" wrapText="1"/>
    </xf>
    <xf numFmtId="0" fontId="7" fillId="6" borderId="7" xfId="0" applyFont="1" applyFill="1" applyBorder="1" applyAlignment="1">
      <alignment horizontal="center" vertical="center" textRotation="90" wrapText="1"/>
    </xf>
    <xf numFmtId="0" fontId="7" fillId="6" borderId="15" xfId="0" applyFont="1" applyFill="1" applyBorder="1" applyAlignment="1">
      <alignment horizontal="center" vertical="center" wrapText="1"/>
    </xf>
    <xf numFmtId="0" fontId="4" fillId="6" borderId="4" xfId="0" applyFont="1" applyFill="1" applyBorder="1" applyAlignment="1">
      <alignment horizontal="center" vertical="center"/>
    </xf>
    <xf numFmtId="166" fontId="4" fillId="6" borderId="33" xfId="0" applyNumberFormat="1" applyFont="1" applyFill="1" applyBorder="1" applyAlignment="1">
      <alignment horizontal="center" vertical="center"/>
    </xf>
    <xf numFmtId="166" fontId="4" fillId="6" borderId="4" xfId="0" applyNumberFormat="1" applyFont="1" applyFill="1" applyBorder="1" applyAlignment="1">
      <alignment horizontal="center" vertical="center"/>
    </xf>
    <xf numFmtId="166" fontId="4" fillId="6" borderId="46" xfId="0" applyNumberFormat="1" applyFont="1" applyFill="1" applyBorder="1" applyAlignment="1">
      <alignment horizontal="center" vertical="center"/>
    </xf>
    <xf numFmtId="0" fontId="4" fillId="6" borderId="27" xfId="0" applyFont="1" applyFill="1" applyBorder="1" applyAlignment="1">
      <alignment vertical="top" wrapText="1"/>
    </xf>
    <xf numFmtId="49" fontId="3" fillId="3" borderId="28" xfId="0" applyNumberFormat="1" applyFont="1" applyFill="1" applyBorder="1" applyAlignment="1">
      <alignment horizontal="center" vertical="top"/>
    </xf>
    <xf numFmtId="49" fontId="3" fillId="3" borderId="47" xfId="0" applyNumberFormat="1" applyFont="1" applyFill="1" applyBorder="1" applyAlignment="1">
      <alignment horizontal="center" vertical="top"/>
    </xf>
    <xf numFmtId="3" fontId="6" fillId="6" borderId="13" xfId="0" applyNumberFormat="1" applyFont="1" applyFill="1" applyBorder="1" applyAlignment="1">
      <alignment horizontal="center" vertical="top"/>
    </xf>
    <xf numFmtId="3" fontId="4" fillId="6" borderId="29" xfId="0" applyNumberFormat="1" applyFont="1" applyFill="1" applyBorder="1" applyAlignment="1">
      <alignment horizontal="center" vertical="center" textRotation="90" wrapText="1"/>
    </xf>
    <xf numFmtId="3" fontId="4" fillId="6" borderId="6" xfId="0" applyNumberFormat="1" applyFont="1" applyFill="1" applyBorder="1" applyAlignment="1">
      <alignment horizontal="center" vertical="center" textRotation="90" wrapText="1"/>
    </xf>
    <xf numFmtId="3" fontId="6" fillId="6" borderId="25" xfId="0" applyNumberFormat="1" applyFont="1" applyFill="1" applyBorder="1" applyAlignment="1">
      <alignment horizontal="center" vertical="top"/>
    </xf>
    <xf numFmtId="3" fontId="4" fillId="6" borderId="6" xfId="0" applyNumberFormat="1" applyFont="1" applyFill="1" applyBorder="1" applyAlignment="1">
      <alignment vertical="top" wrapText="1"/>
    </xf>
    <xf numFmtId="166" fontId="4" fillId="0" borderId="0" xfId="0" applyNumberFormat="1" applyFont="1" applyBorder="1" applyAlignment="1">
      <alignment vertical="top"/>
    </xf>
    <xf numFmtId="3" fontId="4" fillId="6" borderId="71" xfId="0" applyNumberFormat="1" applyFont="1" applyFill="1" applyBorder="1" applyAlignment="1">
      <alignment horizontal="center" vertical="top"/>
    </xf>
    <xf numFmtId="166" fontId="4" fillId="6" borderId="48" xfId="0" applyNumberFormat="1" applyFont="1" applyFill="1" applyBorder="1" applyAlignment="1">
      <alignment horizontal="center" vertical="top"/>
    </xf>
    <xf numFmtId="166" fontId="4" fillId="6" borderId="15" xfId="0" applyNumberFormat="1" applyFont="1" applyFill="1" applyBorder="1" applyAlignment="1">
      <alignment horizontal="center" vertical="top"/>
    </xf>
    <xf numFmtId="3" fontId="4" fillId="6" borderId="4" xfId="0" applyNumberFormat="1" applyFont="1" applyFill="1" applyBorder="1" applyAlignment="1">
      <alignment horizontal="center" vertical="top"/>
    </xf>
    <xf numFmtId="166" fontId="20" fillId="6" borderId="33" xfId="0" applyNumberFormat="1" applyFont="1" applyFill="1" applyBorder="1" applyAlignment="1">
      <alignment horizontal="center" vertical="top"/>
    </xf>
    <xf numFmtId="49" fontId="6" fillId="6" borderId="37" xfId="0" applyNumberFormat="1" applyFont="1" applyFill="1" applyBorder="1" applyAlignment="1">
      <alignment horizontal="center" vertical="top"/>
    </xf>
    <xf numFmtId="0" fontId="6" fillId="6" borderId="7" xfId="0" applyFont="1" applyFill="1" applyBorder="1" applyAlignment="1">
      <alignment horizontal="center" vertical="top" wrapText="1"/>
    </xf>
    <xf numFmtId="49" fontId="6" fillId="6" borderId="34" xfId="0" applyNumberFormat="1" applyFont="1" applyFill="1" applyBorder="1" applyAlignment="1">
      <alignment horizontal="center" vertical="top"/>
    </xf>
    <xf numFmtId="49" fontId="6" fillId="6" borderId="17" xfId="0" applyNumberFormat="1" applyFont="1" applyFill="1" applyBorder="1" applyAlignment="1">
      <alignment horizontal="center" vertical="top"/>
    </xf>
    <xf numFmtId="1" fontId="4" fillId="3" borderId="17" xfId="0" applyNumberFormat="1" applyFont="1" applyFill="1" applyBorder="1" applyAlignment="1">
      <alignment horizontal="center" vertical="top" wrapText="1"/>
    </xf>
    <xf numFmtId="1" fontId="4" fillId="3" borderId="27" xfId="0" applyNumberFormat="1" applyFont="1" applyFill="1" applyBorder="1" applyAlignment="1">
      <alignment horizontal="center" vertical="top" wrapText="1"/>
    </xf>
    <xf numFmtId="3" fontId="6" fillId="6" borderId="41" xfId="0" applyNumberFormat="1" applyFont="1" applyFill="1" applyBorder="1" applyAlignment="1">
      <alignment horizontal="center" vertical="top" wrapText="1"/>
    </xf>
    <xf numFmtId="3" fontId="6" fillId="6" borderId="37" xfId="0" applyNumberFormat="1" applyFont="1" applyFill="1" applyBorder="1" applyAlignment="1">
      <alignment horizontal="center" vertical="top" wrapText="1"/>
    </xf>
    <xf numFmtId="0" fontId="4" fillId="6" borderId="4" xfId="0" applyFont="1" applyFill="1" applyBorder="1" applyAlignment="1">
      <alignment horizontal="center" vertical="top"/>
    </xf>
    <xf numFmtId="166" fontId="4" fillId="0" borderId="71" xfId="0" applyNumberFormat="1" applyFont="1" applyBorder="1" applyAlignment="1">
      <alignment horizontal="center" vertical="top"/>
    </xf>
    <xf numFmtId="166" fontId="4" fillId="0" borderId="51" xfId="0" applyNumberFormat="1" applyFont="1" applyBorder="1" applyAlignment="1">
      <alignment horizontal="center" vertical="top"/>
    </xf>
    <xf numFmtId="0" fontId="4" fillId="0" borderId="4" xfId="0" applyFont="1" applyFill="1" applyBorder="1" applyAlignment="1">
      <alignment horizontal="center" vertical="top"/>
    </xf>
    <xf numFmtId="166" fontId="6" fillId="4" borderId="52" xfId="0" applyNumberFormat="1" applyFont="1" applyFill="1" applyBorder="1" applyAlignment="1">
      <alignment vertical="top" wrapText="1"/>
    </xf>
    <xf numFmtId="166" fontId="6" fillId="4" borderId="5" xfId="0" applyNumberFormat="1" applyFont="1" applyFill="1" applyBorder="1" applyAlignment="1">
      <alignment vertical="top"/>
    </xf>
    <xf numFmtId="166" fontId="4" fillId="0" borderId="53" xfId="0" applyNumberFormat="1" applyFont="1" applyBorder="1" applyAlignment="1">
      <alignment vertical="top" wrapText="1"/>
    </xf>
    <xf numFmtId="166" fontId="4" fillId="0" borderId="20" xfId="0" applyNumberFormat="1" applyFont="1" applyBorder="1" applyAlignment="1">
      <alignment vertical="top"/>
    </xf>
    <xf numFmtId="166" fontId="4" fillId="8" borderId="53" xfId="0" applyNumberFormat="1" applyFont="1" applyFill="1" applyBorder="1" applyAlignment="1">
      <alignment vertical="top" wrapText="1"/>
    </xf>
    <xf numFmtId="166" fontId="4" fillId="8" borderId="20" xfId="0" applyNumberFormat="1" applyFont="1" applyFill="1" applyBorder="1" applyAlignment="1">
      <alignment vertical="top"/>
    </xf>
    <xf numFmtId="166" fontId="6" fillId="4" borderId="53" xfId="0" applyNumberFormat="1" applyFont="1" applyFill="1" applyBorder="1" applyAlignment="1">
      <alignment vertical="top" wrapText="1"/>
    </xf>
    <xf numFmtId="166" fontId="6" fillId="4" borderId="20" xfId="0" applyNumberFormat="1" applyFont="1" applyFill="1" applyBorder="1" applyAlignment="1">
      <alignment vertical="top"/>
    </xf>
    <xf numFmtId="166" fontId="6" fillId="8" borderId="62" xfId="0" applyNumberFormat="1" applyFont="1" applyFill="1" applyBorder="1" applyAlignment="1">
      <alignment vertical="top" wrapText="1"/>
    </xf>
    <xf numFmtId="166" fontId="6" fillId="8" borderId="44" xfId="0" applyNumberFormat="1" applyFont="1" applyFill="1" applyBorder="1" applyAlignment="1">
      <alignment vertical="top"/>
    </xf>
    <xf numFmtId="0" fontId="4" fillId="0" borderId="83" xfId="0" applyFont="1" applyBorder="1" applyAlignment="1">
      <alignment horizontal="center" vertical="center" textRotation="90" wrapText="1"/>
    </xf>
    <xf numFmtId="0" fontId="4" fillId="0" borderId="2" xfId="0" applyFont="1" applyBorder="1" applyAlignment="1">
      <alignment horizontal="center" vertical="center" textRotation="90" wrapText="1"/>
    </xf>
    <xf numFmtId="49" fontId="6" fillId="6" borderId="54" xfId="0" applyNumberFormat="1" applyFont="1" applyFill="1" applyBorder="1" applyAlignment="1">
      <alignment horizontal="center" vertical="top"/>
    </xf>
    <xf numFmtId="3" fontId="10" fillId="8" borderId="26" xfId="0" applyNumberFormat="1" applyFont="1" applyFill="1" applyBorder="1" applyAlignment="1">
      <alignment horizontal="right" vertical="top"/>
    </xf>
    <xf numFmtId="166" fontId="6" fillId="8" borderId="62" xfId="0" applyNumberFormat="1" applyFont="1" applyFill="1" applyBorder="1" applyAlignment="1">
      <alignment horizontal="center" vertical="top"/>
    </xf>
    <xf numFmtId="0" fontId="4" fillId="6" borderId="29" xfId="0" applyFont="1" applyFill="1" applyBorder="1" applyAlignment="1">
      <alignment horizontal="left" wrapText="1"/>
    </xf>
    <xf numFmtId="166" fontId="4" fillId="6" borderId="37" xfId="0" applyNumberFormat="1" applyFont="1" applyFill="1" applyBorder="1" applyAlignment="1">
      <alignment horizontal="center" vertical="top"/>
    </xf>
    <xf numFmtId="49" fontId="6" fillId="6" borderId="45" xfId="0" applyNumberFormat="1" applyFont="1" applyFill="1" applyBorder="1" applyAlignment="1">
      <alignment horizontal="left" vertical="top"/>
    </xf>
    <xf numFmtId="166" fontId="4" fillId="0" borderId="27" xfId="0" applyNumberFormat="1" applyFont="1" applyFill="1" applyBorder="1" applyAlignment="1">
      <alignment vertical="top" wrapText="1"/>
    </xf>
    <xf numFmtId="3" fontId="4" fillId="6" borderId="15" xfId="0" applyNumberFormat="1" applyFont="1" applyFill="1" applyBorder="1" applyAlignment="1">
      <alignment horizontal="left" vertical="top" wrapText="1"/>
    </xf>
    <xf numFmtId="0" fontId="4" fillId="3" borderId="41" xfId="0" applyFont="1" applyFill="1" applyBorder="1" applyAlignment="1">
      <alignment horizontal="left" vertical="top" wrapText="1"/>
    </xf>
    <xf numFmtId="0" fontId="4" fillId="3" borderId="40" xfId="0" applyFont="1" applyFill="1" applyBorder="1" applyAlignment="1">
      <alignment vertical="top" wrapText="1"/>
    </xf>
    <xf numFmtId="0" fontId="4" fillId="3" borderId="37" xfId="0" applyFont="1" applyFill="1" applyBorder="1" applyAlignment="1">
      <alignment horizontal="left" vertical="top" wrapText="1"/>
    </xf>
    <xf numFmtId="0" fontId="4" fillId="6" borderId="40" xfId="0" applyFont="1" applyFill="1" applyBorder="1" applyAlignment="1">
      <alignment horizontal="left" vertical="top" wrapText="1"/>
    </xf>
    <xf numFmtId="0" fontId="4" fillId="0" borderId="59" xfId="0" applyFont="1" applyFill="1" applyBorder="1" applyAlignment="1">
      <alignment horizontal="center" vertical="top"/>
    </xf>
    <xf numFmtId="49" fontId="6" fillId="6" borderId="37" xfId="0" applyNumberFormat="1" applyFont="1" applyFill="1" applyBorder="1" applyAlignment="1">
      <alignment horizontal="center" vertical="top" wrapText="1"/>
    </xf>
    <xf numFmtId="49" fontId="6" fillId="2" borderId="13" xfId="0" applyNumberFormat="1" applyFont="1" applyFill="1" applyBorder="1" applyAlignment="1">
      <alignment horizontal="center" vertical="top"/>
    </xf>
    <xf numFmtId="49" fontId="6" fillId="2" borderId="22" xfId="0" applyNumberFormat="1" applyFont="1" applyFill="1" applyBorder="1" applyAlignment="1">
      <alignment horizontal="center" vertical="top"/>
    </xf>
    <xf numFmtId="49" fontId="6" fillId="10" borderId="7" xfId="0" applyNumberFormat="1" applyFont="1" applyFill="1" applyBorder="1" applyAlignment="1">
      <alignment horizontal="center" vertical="top"/>
    </xf>
    <xf numFmtId="49" fontId="6" fillId="10" borderId="8" xfId="0" applyNumberFormat="1" applyFont="1" applyFill="1" applyBorder="1" applyAlignment="1">
      <alignment horizontal="center" vertical="top"/>
    </xf>
    <xf numFmtId="166" fontId="4" fillId="6" borderId="17" xfId="0" applyNumberFormat="1" applyFont="1" applyFill="1" applyBorder="1" applyAlignment="1">
      <alignment horizontal="left" vertical="top" wrapText="1"/>
    </xf>
    <xf numFmtId="166" fontId="4" fillId="6" borderId="15" xfId="0" applyNumberFormat="1" applyFont="1" applyFill="1" applyBorder="1" applyAlignment="1">
      <alignment horizontal="left" vertical="top" wrapText="1"/>
    </xf>
    <xf numFmtId="3" fontId="4" fillId="6" borderId="4" xfId="0" applyNumberFormat="1" applyFont="1" applyFill="1" applyBorder="1" applyAlignment="1">
      <alignment horizontal="center" vertical="top" wrapText="1"/>
    </xf>
    <xf numFmtId="49" fontId="6" fillId="6" borderId="15" xfId="0" applyNumberFormat="1" applyFont="1" applyFill="1" applyBorder="1" applyAlignment="1">
      <alignment horizontal="center" vertical="top"/>
    </xf>
    <xf numFmtId="0" fontId="4" fillId="6" borderId="17" xfId="0" applyFont="1" applyFill="1" applyBorder="1" applyAlignment="1">
      <alignment horizontal="left" vertical="top" wrapText="1"/>
    </xf>
    <xf numFmtId="0" fontId="4" fillId="6" borderId="27" xfId="0" applyFont="1" applyFill="1" applyBorder="1" applyAlignment="1">
      <alignment horizontal="left" vertical="top" wrapText="1"/>
    </xf>
    <xf numFmtId="49" fontId="6" fillId="6" borderId="13" xfId="0" applyNumberFormat="1" applyFont="1" applyFill="1" applyBorder="1" applyAlignment="1">
      <alignment horizontal="center" vertical="top"/>
    </xf>
    <xf numFmtId="49" fontId="6" fillId="6" borderId="13" xfId="0" applyNumberFormat="1" applyFont="1" applyFill="1" applyBorder="1" applyAlignment="1">
      <alignment horizontal="center" vertical="top" wrapText="1"/>
    </xf>
    <xf numFmtId="49" fontId="6" fillId="10" borderId="7" xfId="0" applyNumberFormat="1" applyFont="1" applyFill="1" applyBorder="1" applyAlignment="1">
      <alignment horizontal="center" vertical="top"/>
    </xf>
    <xf numFmtId="165" fontId="4" fillId="0" borderId="0" xfId="0" applyNumberFormat="1" applyFont="1" applyBorder="1" applyAlignment="1">
      <alignment vertical="top" wrapText="1"/>
    </xf>
    <xf numFmtId="3" fontId="6" fillId="6" borderId="17" xfId="0" applyNumberFormat="1" applyFont="1" applyFill="1" applyBorder="1" applyAlignment="1">
      <alignment horizontal="center" vertical="top" wrapText="1"/>
    </xf>
    <xf numFmtId="3" fontId="6" fillId="6" borderId="15" xfId="0" applyNumberFormat="1" applyFont="1" applyFill="1" applyBorder="1" applyAlignment="1">
      <alignment horizontal="center" vertical="top" wrapText="1"/>
    </xf>
    <xf numFmtId="49" fontId="6" fillId="6" borderId="22" xfId="0" applyNumberFormat="1" applyFont="1" applyFill="1" applyBorder="1" applyAlignment="1">
      <alignment horizontal="center" vertical="top"/>
    </xf>
    <xf numFmtId="3" fontId="6" fillId="6" borderId="23" xfId="0" applyNumberFormat="1" applyFont="1" applyFill="1" applyBorder="1" applyAlignment="1">
      <alignment horizontal="center" vertical="top"/>
    </xf>
    <xf numFmtId="3" fontId="4" fillId="6" borderId="8" xfId="0" applyNumberFormat="1" applyFont="1" applyFill="1" applyBorder="1" applyAlignment="1">
      <alignment vertical="top" wrapText="1"/>
    </xf>
    <xf numFmtId="0" fontId="4" fillId="6" borderId="104" xfId="0" applyFont="1" applyFill="1" applyBorder="1" applyAlignment="1">
      <alignment vertical="top" wrapText="1"/>
    </xf>
    <xf numFmtId="0" fontId="1" fillId="0" borderId="0" xfId="0" applyFont="1"/>
    <xf numFmtId="0" fontId="23" fillId="0" borderId="0" xfId="0" applyFont="1" applyAlignment="1">
      <alignment horizontal="center" vertical="top" wrapText="1"/>
    </xf>
    <xf numFmtId="0" fontId="20" fillId="0" borderId="0" xfId="0" applyFont="1" applyAlignment="1">
      <alignment vertical="top"/>
    </xf>
    <xf numFmtId="0" fontId="20" fillId="0" borderId="0" xfId="0" applyFont="1" applyBorder="1" applyAlignment="1">
      <alignment vertical="top"/>
    </xf>
    <xf numFmtId="0" fontId="20" fillId="0" borderId="0" xfId="0" applyFont="1" applyAlignment="1">
      <alignment horizontal="left" vertical="top"/>
    </xf>
    <xf numFmtId="0" fontId="20" fillId="0" borderId="0" xfId="0" applyFont="1" applyAlignment="1">
      <alignment vertical="center"/>
    </xf>
    <xf numFmtId="49" fontId="20" fillId="0" borderId="0" xfId="0" applyNumberFormat="1" applyFont="1" applyAlignment="1">
      <alignment vertical="center"/>
    </xf>
    <xf numFmtId="0" fontId="20" fillId="0" borderId="0" xfId="0" applyNumberFormat="1" applyFont="1" applyAlignment="1">
      <alignment vertical="top"/>
    </xf>
    <xf numFmtId="0" fontId="20" fillId="0" borderId="0" xfId="0" applyFont="1" applyAlignment="1">
      <alignment horizontal="center" vertical="top"/>
    </xf>
    <xf numFmtId="0" fontId="26" fillId="0" borderId="52" xfId="0" applyFont="1" applyBorder="1" applyAlignment="1">
      <alignment horizontal="center" vertical="center" wrapText="1"/>
    </xf>
    <xf numFmtId="0" fontId="20" fillId="0" borderId="76" xfId="0" applyFont="1" applyBorder="1" applyAlignment="1">
      <alignment horizontal="center" vertical="center" textRotation="90" wrapText="1"/>
    </xf>
    <xf numFmtId="0" fontId="20" fillId="0" borderId="76" xfId="0" applyFont="1" applyFill="1" applyBorder="1" applyAlignment="1">
      <alignment horizontal="center" vertical="center" textRotation="90" wrapText="1"/>
    </xf>
    <xf numFmtId="0" fontId="20" fillId="0" borderId="76" xfId="0" applyFont="1" applyBorder="1" applyAlignment="1">
      <alignment horizontal="center" vertical="center" textRotation="90"/>
    </xf>
    <xf numFmtId="0" fontId="20" fillId="0" borderId="83" xfId="0" applyFont="1" applyBorder="1" applyAlignment="1">
      <alignment horizontal="center" vertical="center" textRotation="90"/>
    </xf>
    <xf numFmtId="0" fontId="20" fillId="0" borderId="2" xfId="0" applyFont="1" applyBorder="1" applyAlignment="1">
      <alignment horizontal="center" vertical="center" textRotation="90"/>
    </xf>
    <xf numFmtId="0" fontId="30" fillId="0" borderId="0" xfId="0" applyFont="1"/>
    <xf numFmtId="49" fontId="27" fillId="10" borderId="12" xfId="0" applyNumberFormat="1" applyFont="1" applyFill="1" applyBorder="1" applyAlignment="1">
      <alignment horizontal="center" vertical="top" wrapText="1"/>
    </xf>
    <xf numFmtId="49" fontId="27" fillId="10" borderId="12" xfId="0" applyNumberFormat="1" applyFont="1" applyFill="1" applyBorder="1" applyAlignment="1">
      <alignment horizontal="center" vertical="top"/>
    </xf>
    <xf numFmtId="49" fontId="27" fillId="2" borderId="1" xfId="0" applyNumberFormat="1" applyFont="1" applyFill="1" applyBorder="1" applyAlignment="1">
      <alignment horizontal="center" vertical="top"/>
    </xf>
    <xf numFmtId="49" fontId="27" fillId="10" borderId="7" xfId="0" applyNumberFormat="1" applyFont="1" applyFill="1" applyBorder="1" applyAlignment="1">
      <alignment horizontal="center" vertical="top"/>
    </xf>
    <xf numFmtId="49" fontId="27" fillId="2" borderId="13" xfId="0" applyNumberFormat="1" applyFont="1" applyFill="1" applyBorder="1" applyAlignment="1">
      <alignment horizontal="center" vertical="top"/>
    </xf>
    <xf numFmtId="49" fontId="27" fillId="9" borderId="13" xfId="0" applyNumberFormat="1" applyFont="1" applyFill="1" applyBorder="1" applyAlignment="1">
      <alignment horizontal="center" vertical="top"/>
    </xf>
    <xf numFmtId="49" fontId="27" fillId="3" borderId="28" xfId="0" applyNumberFormat="1" applyFont="1" applyFill="1" applyBorder="1" applyAlignment="1">
      <alignment vertical="top"/>
    </xf>
    <xf numFmtId="0" fontId="27" fillId="0" borderId="34" xfId="0" applyFont="1" applyFill="1" applyBorder="1" applyAlignment="1">
      <alignment vertical="top" wrapText="1"/>
    </xf>
    <xf numFmtId="0" fontId="27" fillId="0" borderId="29" xfId="0" applyFont="1" applyFill="1" applyBorder="1" applyAlignment="1">
      <alignment horizontal="center" vertical="center" wrapText="1"/>
    </xf>
    <xf numFmtId="49" fontId="27" fillId="0" borderId="34" xfId="0" applyNumberFormat="1" applyFont="1" applyFill="1" applyBorder="1" applyAlignment="1">
      <alignment horizontal="center" vertical="center" wrapText="1"/>
    </xf>
    <xf numFmtId="49" fontId="27" fillId="6" borderId="27" xfId="0" applyNumberFormat="1" applyFont="1" applyFill="1" applyBorder="1" applyAlignment="1">
      <alignment horizontal="center" vertical="top"/>
    </xf>
    <xf numFmtId="49" fontId="20" fillId="3" borderId="19" xfId="0" applyNumberFormat="1" applyFont="1" applyFill="1" applyBorder="1" applyAlignment="1">
      <alignment horizontal="center" vertical="center"/>
    </xf>
    <xf numFmtId="0" fontId="20" fillId="0" borderId="20" xfId="0" applyFont="1" applyFill="1" applyBorder="1" applyAlignment="1">
      <alignment horizontal="center" vertical="top" wrapText="1"/>
    </xf>
    <xf numFmtId="166" fontId="20" fillId="0" borderId="29" xfId="0" applyNumberFormat="1" applyFont="1" applyBorder="1" applyAlignment="1">
      <alignment horizontal="right" vertical="top"/>
    </xf>
    <xf numFmtId="166" fontId="20" fillId="0" borderId="63" xfId="0" applyNumberFormat="1" applyFont="1" applyBorder="1" applyAlignment="1">
      <alignment horizontal="right" vertical="top"/>
    </xf>
    <xf numFmtId="166" fontId="20" fillId="0" borderId="28" xfId="0" applyNumberFormat="1" applyFont="1" applyBorder="1" applyAlignment="1">
      <alignment horizontal="right" vertical="top"/>
    </xf>
    <xf numFmtId="166" fontId="20" fillId="0" borderId="64" xfId="0" applyNumberFormat="1" applyFont="1" applyBorder="1" applyAlignment="1">
      <alignment horizontal="right" vertical="top"/>
    </xf>
    <xf numFmtId="166" fontId="20" fillId="0" borderId="20" xfId="0" applyNumberFormat="1" applyFont="1" applyBorder="1" applyAlignment="1">
      <alignment horizontal="right" vertical="top"/>
    </xf>
    <xf numFmtId="166" fontId="20" fillId="0" borderId="84" xfId="0" applyNumberFormat="1" applyFont="1" applyBorder="1" applyAlignment="1">
      <alignment horizontal="right" vertical="top"/>
    </xf>
    <xf numFmtId="0" fontId="27" fillId="0" borderId="29" xfId="0" applyFont="1" applyFill="1" applyBorder="1" applyAlignment="1">
      <alignment vertical="top" wrapText="1"/>
    </xf>
    <xf numFmtId="3" fontId="27" fillId="0" borderId="34" xfId="0" applyNumberFormat="1" applyFont="1" applyFill="1" applyBorder="1" applyAlignment="1">
      <alignment horizontal="center" vertical="top" wrapText="1"/>
    </xf>
    <xf numFmtId="3" fontId="27" fillId="0" borderId="27" xfId="0" applyNumberFormat="1" applyFont="1" applyFill="1" applyBorder="1" applyAlignment="1">
      <alignment horizontal="center" vertical="top" wrapText="1"/>
    </xf>
    <xf numFmtId="3" fontId="27" fillId="9" borderId="13" xfId="0" applyNumberFormat="1" applyFont="1" applyFill="1" applyBorder="1" applyAlignment="1">
      <alignment horizontal="center" vertical="top"/>
    </xf>
    <xf numFmtId="49" fontId="27" fillId="6" borderId="16" xfId="0" applyNumberFormat="1" applyFont="1" applyFill="1" applyBorder="1" applyAlignment="1">
      <alignment horizontal="center" vertical="top"/>
    </xf>
    <xf numFmtId="0" fontId="27" fillId="6" borderId="32" xfId="0" applyFont="1" applyFill="1" applyBorder="1" applyAlignment="1">
      <alignment horizontal="center" vertical="center" wrapText="1"/>
    </xf>
    <xf numFmtId="3" fontId="27" fillId="6" borderId="37" xfId="0" applyNumberFormat="1" applyFont="1" applyFill="1" applyBorder="1" applyAlignment="1">
      <alignment horizontal="center" vertical="top"/>
    </xf>
    <xf numFmtId="3" fontId="20" fillId="0" borderId="18" xfId="0" applyNumberFormat="1" applyFont="1" applyFill="1" applyBorder="1" applyAlignment="1">
      <alignment horizontal="center" vertical="top" wrapText="1"/>
    </xf>
    <xf numFmtId="166" fontId="20" fillId="6" borderId="18" xfId="0" applyNumberFormat="1" applyFont="1" applyFill="1" applyBorder="1" applyAlignment="1">
      <alignment horizontal="center" vertical="top"/>
    </xf>
    <xf numFmtId="166" fontId="20" fillId="6" borderId="55" xfId="0" applyNumberFormat="1" applyFont="1" applyFill="1" applyBorder="1" applyAlignment="1">
      <alignment horizontal="center" vertical="top"/>
    </xf>
    <xf numFmtId="166" fontId="20" fillId="6" borderId="16" xfId="0" applyNumberFormat="1" applyFont="1" applyFill="1" applyBorder="1" applyAlignment="1">
      <alignment horizontal="center" vertical="top"/>
    </xf>
    <xf numFmtId="166" fontId="20" fillId="6" borderId="56" xfId="0" applyNumberFormat="1" applyFont="1" applyFill="1" applyBorder="1" applyAlignment="1">
      <alignment horizontal="center" vertical="top"/>
    </xf>
    <xf numFmtId="166" fontId="20" fillId="6" borderId="78" xfId="0" applyNumberFormat="1" applyFont="1" applyFill="1" applyBorder="1" applyAlignment="1">
      <alignment horizontal="center" vertical="top"/>
    </xf>
    <xf numFmtId="1" fontId="20" fillId="3" borderId="41" xfId="0" applyNumberFormat="1" applyFont="1" applyFill="1" applyBorder="1" applyAlignment="1">
      <alignment horizontal="center" vertical="top" wrapText="1"/>
    </xf>
    <xf numFmtId="1" fontId="20" fillId="3" borderId="16" xfId="0" applyNumberFormat="1" applyFont="1" applyFill="1" applyBorder="1" applyAlignment="1">
      <alignment horizontal="center" vertical="top" wrapText="1"/>
    </xf>
    <xf numFmtId="1" fontId="20" fillId="3" borderId="78" xfId="0" applyNumberFormat="1" applyFont="1" applyFill="1" applyBorder="1" applyAlignment="1">
      <alignment horizontal="center" vertical="top" wrapText="1"/>
    </xf>
    <xf numFmtId="49" fontId="27" fillId="6" borderId="13" xfId="0" applyNumberFormat="1" applyFont="1" applyFill="1" applyBorder="1" applyAlignment="1">
      <alignment horizontal="center" vertical="top"/>
    </xf>
    <xf numFmtId="0" fontId="27" fillId="6" borderId="29" xfId="0" applyFont="1" applyFill="1" applyBorder="1" applyAlignment="1">
      <alignment horizontal="center" vertical="center" wrapText="1"/>
    </xf>
    <xf numFmtId="3" fontId="20" fillId="0" borderId="4" xfId="0" applyNumberFormat="1" applyFont="1" applyFill="1" applyBorder="1" applyAlignment="1">
      <alignment horizontal="center" vertical="top" wrapText="1"/>
    </xf>
    <xf numFmtId="166" fontId="20" fillId="6" borderId="4" xfId="0" applyNumberFormat="1" applyFont="1" applyFill="1" applyBorder="1" applyAlignment="1">
      <alignment horizontal="center" vertical="top"/>
    </xf>
    <xf numFmtId="166" fontId="20" fillId="6" borderId="13" xfId="0" applyNumberFormat="1" applyFont="1" applyFill="1" applyBorder="1" applyAlignment="1">
      <alignment horizontal="center" vertical="top"/>
    </xf>
    <xf numFmtId="166" fontId="20" fillId="6" borderId="0" xfId="0" applyNumberFormat="1" applyFont="1" applyFill="1" applyBorder="1" applyAlignment="1">
      <alignment horizontal="center" vertical="top"/>
    </xf>
    <xf numFmtId="166" fontId="20" fillId="6" borderId="46" xfId="0" applyNumberFormat="1" applyFont="1" applyFill="1" applyBorder="1" applyAlignment="1">
      <alignment horizontal="center" vertical="top"/>
    </xf>
    <xf numFmtId="1" fontId="20" fillId="3" borderId="37" xfId="0" applyNumberFormat="1" applyFont="1" applyFill="1" applyBorder="1" applyAlignment="1">
      <alignment horizontal="center" vertical="top" wrapText="1"/>
    </xf>
    <xf numFmtId="1" fontId="20" fillId="3" borderId="13" xfId="0" applyNumberFormat="1" applyFont="1" applyFill="1" applyBorder="1" applyAlignment="1">
      <alignment horizontal="center" vertical="top" wrapText="1"/>
    </xf>
    <xf numFmtId="1" fontId="20" fillId="3" borderId="46" xfId="0" applyNumberFormat="1" applyFont="1" applyFill="1" applyBorder="1" applyAlignment="1">
      <alignment horizontal="center" vertical="top" wrapText="1"/>
    </xf>
    <xf numFmtId="166" fontId="20" fillId="6" borderId="17" xfId="0" applyNumberFormat="1" applyFont="1" applyFill="1" applyBorder="1" applyAlignment="1">
      <alignment horizontal="left" vertical="top" wrapText="1"/>
    </xf>
    <xf numFmtId="3" fontId="27" fillId="6" borderId="15" xfId="0" applyNumberFormat="1" applyFont="1" applyFill="1" applyBorder="1" applyAlignment="1">
      <alignment horizontal="center" vertical="top"/>
    </xf>
    <xf numFmtId="3" fontId="20" fillId="6" borderId="18" xfId="0" applyNumberFormat="1" applyFont="1" applyFill="1" applyBorder="1" applyAlignment="1">
      <alignment horizontal="center" vertical="top" wrapText="1"/>
    </xf>
    <xf numFmtId="1" fontId="20" fillId="6" borderId="41" xfId="0" applyNumberFormat="1" applyFont="1" applyFill="1" applyBorder="1" applyAlignment="1">
      <alignment horizontal="center" vertical="top" wrapText="1"/>
    </xf>
    <xf numFmtId="1" fontId="20" fillId="6" borderId="16" xfId="0" applyNumberFormat="1" applyFont="1" applyFill="1" applyBorder="1" applyAlignment="1">
      <alignment horizontal="center" vertical="top" wrapText="1"/>
    </xf>
    <xf numFmtId="1" fontId="20" fillId="6" borderId="78" xfId="0" applyNumberFormat="1" applyFont="1" applyFill="1" applyBorder="1" applyAlignment="1">
      <alignment horizontal="center" vertical="top" wrapText="1"/>
    </xf>
    <xf numFmtId="0" fontId="24" fillId="0" borderId="0" xfId="0" applyFont="1" applyAlignment="1">
      <alignment vertical="top" wrapText="1"/>
    </xf>
    <xf numFmtId="166" fontId="20" fillId="6" borderId="15" xfId="0" applyNumberFormat="1" applyFont="1" applyFill="1" applyBorder="1" applyAlignment="1">
      <alignment horizontal="left" vertical="top" wrapText="1"/>
    </xf>
    <xf numFmtId="0" fontId="30" fillId="0" borderId="33" xfId="0" applyFont="1" applyBorder="1" applyAlignment="1">
      <alignment wrapText="1"/>
    </xf>
    <xf numFmtId="3" fontId="20" fillId="6" borderId="65" xfId="0" applyNumberFormat="1" applyFont="1" applyFill="1" applyBorder="1" applyAlignment="1">
      <alignment horizontal="center" vertical="top" wrapText="1"/>
    </xf>
    <xf numFmtId="166" fontId="20" fillId="6" borderId="65" xfId="0" applyNumberFormat="1" applyFont="1" applyFill="1" applyBorder="1" applyAlignment="1">
      <alignment horizontal="center" vertical="top"/>
    </xf>
    <xf numFmtId="166" fontId="20" fillId="6" borderId="68" xfId="0" applyNumberFormat="1" applyFont="1" applyFill="1" applyBorder="1" applyAlignment="1">
      <alignment horizontal="center" vertical="top"/>
    </xf>
    <xf numFmtId="166" fontId="20" fillId="6" borderId="66" xfId="0" applyNumberFormat="1" applyFont="1" applyFill="1" applyBorder="1" applyAlignment="1">
      <alignment horizontal="center" vertical="top"/>
    </xf>
    <xf numFmtId="166" fontId="20" fillId="6" borderId="95" xfId="0" applyNumberFormat="1" applyFont="1" applyFill="1" applyBorder="1" applyAlignment="1">
      <alignment horizontal="center" vertical="top"/>
    </xf>
    <xf numFmtId="166" fontId="20" fillId="6" borderId="80" xfId="0" applyNumberFormat="1" applyFont="1" applyFill="1" applyBorder="1" applyAlignment="1">
      <alignment horizontal="center" vertical="top"/>
    </xf>
    <xf numFmtId="1" fontId="20" fillId="6" borderId="89" xfId="0" applyNumberFormat="1" applyFont="1" applyFill="1" applyBorder="1" applyAlignment="1">
      <alignment horizontal="center" vertical="top" wrapText="1"/>
    </xf>
    <xf numFmtId="1" fontId="20" fillId="6" borderId="66" xfId="0" applyNumberFormat="1" applyFont="1" applyFill="1" applyBorder="1" applyAlignment="1">
      <alignment horizontal="center" vertical="top" wrapText="1"/>
    </xf>
    <xf numFmtId="1" fontId="20" fillId="6" borderId="80" xfId="0" applyNumberFormat="1" applyFont="1" applyFill="1" applyBorder="1" applyAlignment="1">
      <alignment horizontal="center" vertical="top" wrapText="1"/>
    </xf>
    <xf numFmtId="49" fontId="27" fillId="6" borderId="40" xfId="0" applyNumberFormat="1" applyFont="1" applyFill="1" applyBorder="1" applyAlignment="1">
      <alignment horizontal="center" vertical="top"/>
    </xf>
    <xf numFmtId="0" fontId="20" fillId="6" borderId="40" xfId="0" applyFont="1" applyFill="1" applyBorder="1" applyAlignment="1">
      <alignment vertical="top" wrapText="1"/>
    </xf>
    <xf numFmtId="0" fontId="30" fillId="6" borderId="12" xfId="0" applyFont="1" applyFill="1" applyBorder="1" applyAlignment="1">
      <alignment horizontal="center" vertical="center" textRotation="90" wrapText="1"/>
    </xf>
    <xf numFmtId="0" fontId="27" fillId="6" borderId="15" xfId="0" applyFont="1" applyFill="1" applyBorder="1" applyAlignment="1">
      <alignment horizontal="center" vertical="center" wrapText="1"/>
    </xf>
    <xf numFmtId="49" fontId="20" fillId="6" borderId="4" xfId="0" applyNumberFormat="1" applyFont="1" applyFill="1" applyBorder="1" applyAlignment="1">
      <alignment horizontal="center" vertical="top" wrapText="1"/>
    </xf>
    <xf numFmtId="0" fontId="20" fillId="6" borderId="19" xfId="0" applyFont="1" applyFill="1" applyBorder="1" applyAlignment="1">
      <alignment horizontal="center" vertical="top"/>
    </xf>
    <xf numFmtId="166" fontId="20" fillId="6" borderId="19" xfId="0" applyNumberFormat="1" applyFont="1" applyFill="1" applyBorder="1" applyAlignment="1">
      <alignment horizontal="center" vertical="top"/>
    </xf>
    <xf numFmtId="166" fontId="20" fillId="6" borderId="53" xfId="0" applyNumberFormat="1" applyFont="1" applyFill="1" applyBorder="1" applyAlignment="1">
      <alignment horizontal="center" vertical="top"/>
    </xf>
    <xf numFmtId="166" fontId="20" fillId="6" borderId="1" xfId="0" applyNumberFormat="1" applyFont="1" applyFill="1" applyBorder="1" applyAlignment="1">
      <alignment horizontal="center" vertical="top"/>
    </xf>
    <xf numFmtId="166" fontId="20" fillId="6" borderId="58" xfId="0" applyNumberFormat="1" applyFont="1" applyFill="1" applyBorder="1" applyAlignment="1">
      <alignment horizontal="center" vertical="top"/>
    </xf>
    <xf numFmtId="166" fontId="20" fillId="6" borderId="19" xfId="0" applyNumberFormat="1" applyFont="1" applyFill="1" applyBorder="1" applyAlignment="1">
      <alignment horizontal="center" vertical="center"/>
    </xf>
    <xf numFmtId="166" fontId="20" fillId="6" borderId="57" xfId="0" applyNumberFormat="1" applyFont="1" applyFill="1" applyBorder="1" applyAlignment="1">
      <alignment horizontal="center" vertical="center"/>
    </xf>
    <xf numFmtId="166" fontId="20" fillId="6" borderId="53" xfId="0" applyNumberFormat="1" applyFont="1" applyFill="1" applyBorder="1" applyAlignment="1">
      <alignment vertical="top" wrapText="1"/>
    </xf>
    <xf numFmtId="1" fontId="20" fillId="6" borderId="40" xfId="0" applyNumberFormat="1" applyFont="1" applyFill="1" applyBorder="1" applyAlignment="1">
      <alignment horizontal="center" vertical="center"/>
    </xf>
    <xf numFmtId="1" fontId="20" fillId="6" borderId="1" xfId="0" applyNumberFormat="1" applyFont="1" applyFill="1" applyBorder="1" applyAlignment="1">
      <alignment horizontal="center" vertical="top"/>
    </xf>
    <xf numFmtId="1" fontId="20" fillId="6" borderId="1" xfId="0" applyNumberFormat="1" applyFont="1" applyFill="1" applyBorder="1" applyAlignment="1">
      <alignment horizontal="center" vertical="center"/>
    </xf>
    <xf numFmtId="1" fontId="20" fillId="6" borderId="57" xfId="0" applyNumberFormat="1" applyFont="1" applyFill="1" applyBorder="1" applyAlignment="1">
      <alignment horizontal="center" vertical="center"/>
    </xf>
    <xf numFmtId="0" fontId="20" fillId="0" borderId="0" xfId="0" applyFont="1" applyFill="1" applyBorder="1" applyAlignment="1">
      <alignment vertical="top"/>
    </xf>
    <xf numFmtId="49" fontId="27" fillId="6" borderId="15" xfId="0" applyNumberFormat="1" applyFont="1" applyFill="1" applyBorder="1" applyAlignment="1">
      <alignment horizontal="center" vertical="top"/>
    </xf>
    <xf numFmtId="0" fontId="20" fillId="6" borderId="18" xfId="0" applyFont="1" applyFill="1" applyBorder="1" applyAlignment="1">
      <alignment horizontal="center" vertical="top" wrapText="1"/>
    </xf>
    <xf numFmtId="166" fontId="20" fillId="6" borderId="7" xfId="0" applyNumberFormat="1" applyFont="1" applyFill="1" applyBorder="1" applyAlignment="1">
      <alignment vertical="top" wrapText="1"/>
    </xf>
    <xf numFmtId="1" fontId="20" fillId="6" borderId="37" xfId="0" applyNumberFormat="1" applyFont="1" applyFill="1" applyBorder="1" applyAlignment="1">
      <alignment horizontal="center" vertical="top" wrapText="1"/>
    </xf>
    <xf numFmtId="1" fontId="20" fillId="6" borderId="13" xfId="0" applyNumberFormat="1" applyFont="1" applyFill="1" applyBorder="1" applyAlignment="1">
      <alignment horizontal="center" vertical="top" wrapText="1"/>
    </xf>
    <xf numFmtId="1" fontId="32" fillId="6" borderId="13" xfId="0" applyNumberFormat="1" applyFont="1" applyFill="1" applyBorder="1" applyAlignment="1">
      <alignment horizontal="center" wrapText="1"/>
    </xf>
    <xf numFmtId="1" fontId="32" fillId="6" borderId="46" xfId="0" applyNumberFormat="1" applyFont="1" applyFill="1" applyBorder="1" applyAlignment="1">
      <alignment horizontal="center" wrapText="1"/>
    </xf>
    <xf numFmtId="0" fontId="20" fillId="6" borderId="20" xfId="0" applyFont="1" applyFill="1" applyBorder="1" applyAlignment="1">
      <alignment horizontal="center" vertical="top" wrapText="1"/>
    </xf>
    <xf numFmtId="166" fontId="20" fillId="6" borderId="20" xfId="0" applyNumberFormat="1" applyFont="1" applyFill="1" applyBorder="1" applyAlignment="1">
      <alignment horizontal="center" vertical="top"/>
    </xf>
    <xf numFmtId="166" fontId="20" fillId="6" borderId="63" xfId="0" applyNumberFormat="1" applyFont="1" applyFill="1" applyBorder="1" applyAlignment="1">
      <alignment horizontal="center" vertical="top"/>
    </xf>
    <xf numFmtId="166" fontId="20" fillId="6" borderId="28" xfId="0" applyNumberFormat="1" applyFont="1" applyFill="1" applyBorder="1" applyAlignment="1">
      <alignment horizontal="center" vertical="top"/>
    </xf>
    <xf numFmtId="166" fontId="20" fillId="6" borderId="64" xfId="0" applyNumberFormat="1" applyFont="1" applyFill="1" applyBorder="1" applyAlignment="1">
      <alignment horizontal="center" vertical="top"/>
    </xf>
    <xf numFmtId="166" fontId="20" fillId="6" borderId="47" xfId="0" applyNumberFormat="1" applyFont="1" applyFill="1" applyBorder="1" applyAlignment="1">
      <alignment horizontal="center" vertical="top"/>
    </xf>
    <xf numFmtId="166" fontId="32" fillId="6" borderId="29" xfId="0" applyNumberFormat="1" applyFont="1" applyFill="1" applyBorder="1" applyAlignment="1">
      <alignment wrapText="1"/>
    </xf>
    <xf numFmtId="1" fontId="32" fillId="6" borderId="34" xfId="0" applyNumberFormat="1" applyFont="1" applyFill="1" applyBorder="1" applyAlignment="1">
      <alignment horizontal="center" wrapText="1"/>
    </xf>
    <xf numFmtId="1" fontId="32" fillId="6" borderId="28" xfId="0" applyNumberFormat="1" applyFont="1" applyFill="1" applyBorder="1" applyAlignment="1">
      <alignment horizontal="center" wrapText="1"/>
    </xf>
    <xf numFmtId="1" fontId="32" fillId="6" borderId="47" xfId="0" applyNumberFormat="1" applyFont="1" applyFill="1" applyBorder="1" applyAlignment="1">
      <alignment horizontal="center" wrapText="1"/>
    </xf>
    <xf numFmtId="0" fontId="20" fillId="6" borderId="55" xfId="0" applyFont="1" applyFill="1" applyBorder="1" applyAlignment="1">
      <alignment horizontal="center" vertical="top" wrapText="1"/>
    </xf>
    <xf numFmtId="166" fontId="20" fillId="6" borderId="55" xfId="0" applyNumberFormat="1" applyFont="1" applyFill="1" applyBorder="1" applyAlignment="1">
      <alignment vertical="top" wrapText="1"/>
    </xf>
    <xf numFmtId="1" fontId="20" fillId="6" borderId="41" xfId="0" applyNumberFormat="1" applyFont="1" applyFill="1" applyBorder="1" applyAlignment="1">
      <alignment horizontal="center" vertical="center"/>
    </xf>
    <xf numFmtId="1" fontId="20" fillId="6" borderId="16" xfId="0" applyNumberFormat="1" applyFont="1" applyFill="1" applyBorder="1" applyAlignment="1">
      <alignment horizontal="center" vertical="top"/>
    </xf>
    <xf numFmtId="1" fontId="20" fillId="0" borderId="16" xfId="0" applyNumberFormat="1" applyFont="1" applyFill="1" applyBorder="1" applyAlignment="1">
      <alignment horizontal="center" vertical="top" wrapText="1"/>
    </xf>
    <xf numFmtId="1" fontId="20" fillId="0" borderId="78" xfId="0" applyNumberFormat="1" applyFont="1" applyFill="1" applyBorder="1" applyAlignment="1">
      <alignment horizontal="center" vertical="top" wrapText="1"/>
    </xf>
    <xf numFmtId="0" fontId="20" fillId="6" borderId="63" xfId="0" applyFont="1" applyFill="1" applyBorder="1" applyAlignment="1">
      <alignment horizontal="center" vertical="top" wrapText="1"/>
    </xf>
    <xf numFmtId="166" fontId="20" fillId="0" borderId="29" xfId="0" applyNumberFormat="1" applyFont="1" applyFill="1" applyBorder="1" applyAlignment="1">
      <alignment vertical="top" wrapText="1"/>
    </xf>
    <xf numFmtId="1" fontId="20" fillId="0" borderId="34" xfId="0" applyNumberFormat="1" applyFont="1" applyFill="1" applyBorder="1" applyAlignment="1">
      <alignment horizontal="center" vertical="top" wrapText="1"/>
    </xf>
    <xf numFmtId="1" fontId="20" fillId="0" borderId="28" xfId="0" applyNumberFormat="1" applyFont="1" applyFill="1" applyBorder="1" applyAlignment="1">
      <alignment horizontal="center" vertical="top" wrapText="1"/>
    </xf>
    <xf numFmtId="1" fontId="20" fillId="0" borderId="46" xfId="0" applyNumberFormat="1" applyFont="1" applyFill="1" applyBorder="1" applyAlignment="1">
      <alignment horizontal="center" vertical="top" wrapText="1"/>
    </xf>
    <xf numFmtId="0" fontId="24" fillId="0" borderId="33" xfId="0" applyFont="1" applyBorder="1" applyAlignment="1">
      <alignment vertical="top" wrapText="1"/>
    </xf>
    <xf numFmtId="49" fontId="27" fillId="6" borderId="1" xfId="0" applyNumberFormat="1" applyFont="1" applyFill="1" applyBorder="1" applyAlignment="1">
      <alignment vertical="top"/>
    </xf>
    <xf numFmtId="166" fontId="20" fillId="6" borderId="27" xfId="0" applyNumberFormat="1" applyFont="1" applyFill="1" applyBorder="1" applyAlignment="1">
      <alignment horizontal="justify" vertical="top"/>
    </xf>
    <xf numFmtId="0" fontId="20" fillId="6" borderId="29" xfId="0" applyFont="1" applyFill="1" applyBorder="1" applyAlignment="1">
      <alignment vertical="center" textRotation="90" wrapText="1"/>
    </xf>
    <xf numFmtId="0" fontId="30" fillId="6" borderId="4" xfId="0" applyFont="1" applyFill="1" applyBorder="1" applyAlignment="1">
      <alignment horizontal="center" vertical="center" wrapText="1"/>
    </xf>
    <xf numFmtId="0" fontId="20" fillId="6" borderId="19" xfId="0" applyFont="1" applyFill="1" applyBorder="1" applyAlignment="1">
      <alignment horizontal="center" vertical="top" wrapText="1"/>
    </xf>
    <xf numFmtId="166" fontId="20" fillId="6" borderId="12" xfId="0" applyNumberFormat="1" applyFont="1" applyFill="1" applyBorder="1" applyAlignment="1">
      <alignment horizontal="center" vertical="top"/>
    </xf>
    <xf numFmtId="166" fontId="20" fillId="6" borderId="40" xfId="0" applyNumberFormat="1" applyFont="1" applyFill="1" applyBorder="1" applyAlignment="1">
      <alignment horizontal="center" vertical="top"/>
    </xf>
    <xf numFmtId="166" fontId="20" fillId="6" borderId="84" xfId="0" applyNumberFormat="1" applyFont="1" applyFill="1" applyBorder="1" applyAlignment="1">
      <alignment horizontal="center" vertical="top"/>
    </xf>
    <xf numFmtId="166" fontId="20" fillId="3" borderId="29" xfId="0" applyNumberFormat="1" applyFont="1" applyFill="1" applyBorder="1" applyAlignment="1">
      <alignment horizontal="left" vertical="top" wrapText="1"/>
    </xf>
    <xf numFmtId="1" fontId="20" fillId="3" borderId="28" xfId="0" applyNumberFormat="1" applyFont="1" applyFill="1" applyBorder="1" applyAlignment="1">
      <alignment horizontal="center" vertical="top" wrapText="1"/>
    </xf>
    <xf numFmtId="3" fontId="20" fillId="0" borderId="14" xfId="0" applyNumberFormat="1" applyFont="1" applyFill="1" applyBorder="1" applyAlignment="1">
      <alignment horizontal="center" vertical="top" wrapText="1"/>
    </xf>
    <xf numFmtId="166" fontId="20" fillId="0" borderId="32" xfId="0" applyNumberFormat="1" applyFont="1" applyFill="1" applyBorder="1" applyAlignment="1">
      <alignment horizontal="left" vertical="top" wrapText="1"/>
    </xf>
    <xf numFmtId="1" fontId="20" fillId="0" borderId="41" xfId="0" applyNumberFormat="1" applyFont="1" applyFill="1" applyBorder="1" applyAlignment="1">
      <alignment horizontal="center" vertical="top" wrapText="1"/>
    </xf>
    <xf numFmtId="166" fontId="20" fillId="0" borderId="7" xfId="0" applyNumberFormat="1" applyFont="1" applyFill="1" applyBorder="1" applyAlignment="1">
      <alignment vertical="top" wrapText="1"/>
    </xf>
    <xf numFmtId="1" fontId="20" fillId="0" borderId="37" xfId="0" applyNumberFormat="1" applyFont="1" applyFill="1" applyBorder="1" applyAlignment="1">
      <alignment horizontal="center" vertical="top" wrapText="1"/>
    </xf>
    <xf numFmtId="1" fontId="20" fillId="0" borderId="13" xfId="0" applyNumberFormat="1" applyFont="1" applyFill="1" applyBorder="1" applyAlignment="1">
      <alignment horizontal="center" vertical="top" wrapText="1"/>
    </xf>
    <xf numFmtId="0" fontId="30" fillId="6" borderId="27" xfId="0" applyFont="1" applyFill="1" applyBorder="1" applyAlignment="1">
      <alignment horizontal="center" vertical="center" wrapText="1"/>
    </xf>
    <xf numFmtId="0" fontId="20" fillId="6" borderId="19" xfId="0" applyFont="1" applyFill="1" applyBorder="1" applyAlignment="1">
      <alignment horizontal="center" vertical="center"/>
    </xf>
    <xf numFmtId="166" fontId="20" fillId="6" borderId="53" xfId="0" applyNumberFormat="1" applyFont="1" applyFill="1" applyBorder="1" applyAlignment="1">
      <alignment horizontal="center" vertical="center"/>
    </xf>
    <xf numFmtId="166" fontId="20" fillId="6" borderId="1" xfId="0" applyNumberFormat="1" applyFont="1" applyFill="1" applyBorder="1" applyAlignment="1">
      <alignment horizontal="center" vertical="center"/>
    </xf>
    <xf numFmtId="166" fontId="20" fillId="6" borderId="58" xfId="0" applyNumberFormat="1" applyFont="1" applyFill="1" applyBorder="1" applyAlignment="1">
      <alignment horizontal="center" vertical="center"/>
    </xf>
    <xf numFmtId="0" fontId="20" fillId="6" borderId="15" xfId="0" applyFont="1" applyFill="1" applyBorder="1" applyAlignment="1">
      <alignment horizontal="left" vertical="top" wrapText="1"/>
    </xf>
    <xf numFmtId="0" fontId="20" fillId="6" borderId="33" xfId="0" applyFont="1" applyFill="1" applyBorder="1" applyAlignment="1">
      <alignment horizontal="center" vertical="top" wrapText="1"/>
    </xf>
    <xf numFmtId="166" fontId="20" fillId="0" borderId="104" xfId="0" applyNumberFormat="1" applyFont="1" applyFill="1" applyBorder="1" applyAlignment="1">
      <alignment horizontal="left" vertical="top" wrapText="1"/>
    </xf>
    <xf numFmtId="1" fontId="20" fillId="0" borderId="103" xfId="0" applyNumberFormat="1" applyFont="1" applyFill="1" applyBorder="1" applyAlignment="1">
      <alignment horizontal="center" vertical="top" wrapText="1"/>
    </xf>
    <xf numFmtId="1" fontId="20" fillId="0" borderId="82" xfId="0" applyNumberFormat="1" applyFont="1" applyFill="1" applyBorder="1" applyAlignment="1">
      <alignment horizontal="center" vertical="top" wrapText="1"/>
    </xf>
    <xf numFmtId="1" fontId="20" fillId="0" borderId="81" xfId="0" applyNumberFormat="1" applyFont="1" applyFill="1" applyBorder="1" applyAlignment="1">
      <alignment horizontal="center" vertical="top" wrapText="1"/>
    </xf>
    <xf numFmtId="165" fontId="20" fillId="0" borderId="33" xfId="0" applyNumberFormat="1" applyFont="1" applyBorder="1" applyAlignment="1">
      <alignment vertical="top" wrapText="1"/>
    </xf>
    <xf numFmtId="49" fontId="27" fillId="6" borderId="28" xfId="0" applyNumberFormat="1" applyFont="1" applyFill="1" applyBorder="1" applyAlignment="1">
      <alignment vertical="top"/>
    </xf>
    <xf numFmtId="166" fontId="20" fillId="6" borderId="27" xfId="0" applyNumberFormat="1" applyFont="1" applyFill="1" applyBorder="1" applyAlignment="1">
      <alignment vertical="top" wrapText="1"/>
    </xf>
    <xf numFmtId="49" fontId="20" fillId="6" borderId="4" xfId="0" applyNumberFormat="1" applyFont="1" applyFill="1" applyBorder="1" applyAlignment="1">
      <alignment horizontal="center" wrapText="1"/>
    </xf>
    <xf numFmtId="166" fontId="20" fillId="6" borderId="34" xfId="0" applyNumberFormat="1" applyFont="1" applyFill="1" applyBorder="1" applyAlignment="1">
      <alignment horizontal="center" vertical="top"/>
    </xf>
    <xf numFmtId="166" fontId="20" fillId="6" borderId="29" xfId="0" applyNumberFormat="1" applyFont="1" applyFill="1" applyBorder="1" applyAlignment="1">
      <alignment vertical="top" wrapText="1"/>
    </xf>
    <xf numFmtId="1" fontId="20" fillId="6" borderId="34" xfId="0" applyNumberFormat="1" applyFont="1" applyFill="1" applyBorder="1" applyAlignment="1">
      <alignment horizontal="center" vertical="top" wrapText="1"/>
    </xf>
    <xf numFmtId="1" fontId="20" fillId="6" borderId="28" xfId="0" applyNumberFormat="1" applyFont="1" applyFill="1" applyBorder="1" applyAlignment="1">
      <alignment horizontal="center" vertical="top" wrapText="1"/>
    </xf>
    <xf numFmtId="1" fontId="20" fillId="6" borderId="47" xfId="0" applyNumberFormat="1" applyFont="1" applyFill="1" applyBorder="1" applyAlignment="1">
      <alignment horizontal="center" vertical="top" wrapText="1"/>
    </xf>
    <xf numFmtId="165" fontId="20" fillId="0" borderId="0" xfId="0" applyNumberFormat="1" applyFont="1" applyBorder="1" applyAlignment="1">
      <alignment vertical="top"/>
    </xf>
    <xf numFmtId="166" fontId="20" fillId="6" borderId="34" xfId="0" applyNumberFormat="1" applyFont="1" applyFill="1" applyBorder="1" applyAlignment="1">
      <alignment vertical="top" wrapText="1"/>
    </xf>
    <xf numFmtId="166" fontId="20" fillId="6" borderId="12" xfId="0" applyNumberFormat="1" applyFont="1" applyFill="1" applyBorder="1" applyAlignment="1">
      <alignment vertical="top" wrapText="1"/>
    </xf>
    <xf numFmtId="1" fontId="20" fillId="6" borderId="40" xfId="0" applyNumberFormat="1" applyFont="1" applyFill="1" applyBorder="1" applyAlignment="1">
      <alignment horizontal="center" vertical="top" wrapText="1"/>
    </xf>
    <xf numFmtId="1" fontId="20" fillId="6" borderId="1" xfId="0" applyNumberFormat="1" applyFont="1" applyFill="1" applyBorder="1" applyAlignment="1">
      <alignment horizontal="center" vertical="top" wrapText="1"/>
    </xf>
    <xf numFmtId="1" fontId="20" fillId="6" borderId="57" xfId="0" applyNumberFormat="1" applyFont="1" applyFill="1" applyBorder="1" applyAlignment="1">
      <alignment horizontal="center" vertical="top" wrapText="1"/>
    </xf>
    <xf numFmtId="0" fontId="32" fillId="6" borderId="34" xfId="0" applyFont="1" applyFill="1" applyBorder="1" applyAlignment="1">
      <alignment vertical="top" wrapText="1"/>
    </xf>
    <xf numFmtId="0" fontId="30" fillId="0" borderId="20" xfId="0" applyFont="1" applyBorder="1" applyAlignment="1">
      <alignment horizontal="center" vertical="center" wrapText="1"/>
    </xf>
    <xf numFmtId="166" fontId="20" fillId="6" borderId="30" xfId="0" applyNumberFormat="1" applyFont="1" applyFill="1" applyBorder="1" applyAlignment="1">
      <alignment horizontal="center" vertical="top"/>
    </xf>
    <xf numFmtId="0" fontId="32" fillId="6" borderId="12" xfId="0" applyFont="1" applyFill="1" applyBorder="1" applyAlignment="1">
      <alignment wrapText="1"/>
    </xf>
    <xf numFmtId="3" fontId="32" fillId="6" borderId="40" xfId="0" applyNumberFormat="1" applyFont="1" applyFill="1" applyBorder="1" applyAlignment="1">
      <alignment horizontal="center" wrapText="1"/>
    </xf>
    <xf numFmtId="3" fontId="32" fillId="6" borderId="1" xfId="0" applyNumberFormat="1" applyFont="1" applyFill="1" applyBorder="1" applyAlignment="1">
      <alignment horizontal="center" wrapText="1"/>
    </xf>
    <xf numFmtId="3" fontId="20" fillId="6" borderId="1" xfId="0" applyNumberFormat="1" applyFont="1" applyFill="1" applyBorder="1" applyAlignment="1">
      <alignment horizontal="center" vertical="top" wrapText="1"/>
    </xf>
    <xf numFmtId="3" fontId="20" fillId="6" borderId="57" xfId="0" applyNumberFormat="1" applyFont="1" applyFill="1" applyBorder="1" applyAlignment="1">
      <alignment horizontal="center" vertical="top" wrapText="1"/>
    </xf>
    <xf numFmtId="166" fontId="24" fillId="0" borderId="0" xfId="0" applyNumberFormat="1" applyFont="1" applyAlignment="1">
      <alignment vertical="top" wrapText="1"/>
    </xf>
    <xf numFmtId="166" fontId="32" fillId="6" borderId="27" xfId="0" applyNumberFormat="1" applyFont="1" applyFill="1" applyBorder="1" applyAlignment="1">
      <alignment vertical="top" wrapText="1"/>
    </xf>
    <xf numFmtId="0" fontId="20" fillId="0" borderId="18" xfId="0" applyFont="1" applyBorder="1" applyAlignment="1">
      <alignment horizontal="center" vertical="center" wrapText="1"/>
    </xf>
    <xf numFmtId="166" fontId="32" fillId="6" borderId="53" xfId="0" applyNumberFormat="1" applyFont="1" applyFill="1" applyBorder="1" applyAlignment="1">
      <alignment wrapText="1"/>
    </xf>
    <xf numFmtId="1" fontId="32" fillId="6" borderId="40" xfId="0" applyNumberFormat="1" applyFont="1" applyFill="1" applyBorder="1" applyAlignment="1">
      <alignment horizontal="center"/>
    </xf>
    <xf numFmtId="1" fontId="20" fillId="6" borderId="57" xfId="0" applyNumberFormat="1" applyFont="1" applyFill="1" applyBorder="1" applyAlignment="1">
      <alignment horizontal="center" vertical="top"/>
    </xf>
    <xf numFmtId="49" fontId="27" fillId="6" borderId="1" xfId="0" applyNumberFormat="1" applyFont="1" applyFill="1" applyBorder="1" applyAlignment="1">
      <alignment horizontal="center" vertical="top"/>
    </xf>
    <xf numFmtId="3" fontId="32" fillId="6" borderId="14" xfId="0" applyNumberFormat="1" applyFont="1" applyFill="1" applyBorder="1" applyAlignment="1">
      <alignment horizontal="justify" vertical="top"/>
    </xf>
    <xf numFmtId="3" fontId="20" fillId="0" borderId="12" xfId="0" applyNumberFormat="1" applyFont="1" applyFill="1" applyBorder="1" applyAlignment="1">
      <alignment horizontal="center" vertical="center" textRotation="90" wrapText="1"/>
    </xf>
    <xf numFmtId="49" fontId="31" fillId="0" borderId="1" xfId="0" applyNumberFormat="1" applyFont="1" applyBorder="1" applyAlignment="1">
      <alignment horizontal="center" vertical="center" textRotation="90" wrapText="1"/>
    </xf>
    <xf numFmtId="3" fontId="20" fillId="0" borderId="19" xfId="0" applyNumberFormat="1" applyFont="1" applyFill="1" applyBorder="1" applyAlignment="1">
      <alignment horizontal="center" vertical="top" wrapText="1"/>
    </xf>
    <xf numFmtId="166" fontId="20" fillId="0" borderId="19" xfId="0" applyNumberFormat="1" applyFont="1" applyBorder="1" applyAlignment="1">
      <alignment horizontal="center" vertical="top"/>
    </xf>
    <xf numFmtId="166" fontId="20" fillId="0" borderId="53" xfId="0" applyNumberFormat="1" applyFont="1" applyBorder="1" applyAlignment="1">
      <alignment horizontal="center" vertical="top"/>
    </xf>
    <xf numFmtId="166" fontId="20" fillId="0" borderId="1" xfId="0" applyNumberFormat="1" applyFont="1" applyBorder="1" applyAlignment="1">
      <alignment horizontal="center" vertical="top"/>
    </xf>
    <xf numFmtId="166" fontId="20" fillId="0" borderId="58" xfId="0" applyNumberFormat="1" applyFont="1" applyBorder="1" applyAlignment="1">
      <alignment horizontal="center" vertical="top"/>
    </xf>
    <xf numFmtId="166" fontId="20" fillId="0" borderId="57" xfId="0" applyNumberFormat="1" applyFont="1" applyBorder="1" applyAlignment="1">
      <alignment horizontal="center" vertical="top"/>
    </xf>
    <xf numFmtId="166" fontId="32" fillId="6" borderId="12" xfId="0" applyNumberFormat="1" applyFont="1" applyFill="1" applyBorder="1" applyAlignment="1">
      <alignment wrapText="1"/>
    </xf>
    <xf numFmtId="1" fontId="32" fillId="6" borderId="40" xfId="0" applyNumberFormat="1" applyFont="1" applyFill="1" applyBorder="1" applyAlignment="1">
      <alignment horizontal="center" wrapText="1"/>
    </xf>
    <xf numFmtId="1" fontId="32" fillId="6" borderId="1" xfId="0" applyNumberFormat="1" applyFont="1" applyFill="1" applyBorder="1" applyAlignment="1">
      <alignment horizontal="center" wrapText="1"/>
    </xf>
    <xf numFmtId="1" fontId="32" fillId="6" borderId="57" xfId="0" applyNumberFormat="1" applyFont="1" applyFill="1" applyBorder="1" applyAlignment="1">
      <alignment horizontal="center" wrapText="1"/>
    </xf>
    <xf numFmtId="0" fontId="32" fillId="0" borderId="27" xfId="0" applyFont="1" applyBorder="1" applyAlignment="1">
      <alignment horizontal="left" vertical="top" wrapText="1"/>
    </xf>
    <xf numFmtId="3" fontId="20" fillId="0" borderId="29" xfId="0" applyNumberFormat="1" applyFont="1" applyFill="1" applyBorder="1" applyAlignment="1">
      <alignment horizontal="center" vertical="center" textRotation="90" wrapText="1"/>
    </xf>
    <xf numFmtId="3" fontId="20" fillId="0" borderId="20" xfId="0" applyNumberFormat="1" applyFont="1" applyFill="1" applyBorder="1" applyAlignment="1">
      <alignment horizontal="center" vertical="top" wrapText="1"/>
    </xf>
    <xf numFmtId="166" fontId="20" fillId="0" borderId="20" xfId="0" applyNumberFormat="1" applyFont="1" applyBorder="1" applyAlignment="1">
      <alignment horizontal="center" vertical="top"/>
    </xf>
    <xf numFmtId="166" fontId="20" fillId="0" borderId="63" xfId="0" applyNumberFormat="1" applyFont="1" applyBorder="1" applyAlignment="1">
      <alignment horizontal="center" vertical="top"/>
    </xf>
    <xf numFmtId="166" fontId="20" fillId="0" borderId="28" xfId="0" applyNumberFormat="1" applyFont="1" applyBorder="1" applyAlignment="1">
      <alignment horizontal="center" vertical="top"/>
    </xf>
    <xf numFmtId="166" fontId="20" fillId="0" borderId="64" xfId="0" applyNumberFormat="1" applyFont="1" applyBorder="1" applyAlignment="1">
      <alignment horizontal="center" vertical="top"/>
    </xf>
    <xf numFmtId="166" fontId="20" fillId="0" borderId="47" xfId="0" applyNumberFormat="1" applyFont="1" applyBorder="1" applyAlignment="1">
      <alignment horizontal="center" vertical="top"/>
    </xf>
    <xf numFmtId="166" fontId="32" fillId="6" borderId="29" xfId="0" applyNumberFormat="1" applyFont="1" applyFill="1" applyBorder="1" applyAlignment="1">
      <alignment vertical="top" wrapText="1"/>
    </xf>
    <xf numFmtId="1" fontId="32" fillId="6" borderId="34" xfId="0" applyNumberFormat="1" applyFont="1" applyFill="1" applyBorder="1" applyAlignment="1">
      <alignment horizontal="center" vertical="top" wrapText="1"/>
    </xf>
    <xf numFmtId="3" fontId="32" fillId="3" borderId="14" xfId="0" applyNumberFormat="1" applyFont="1" applyFill="1" applyBorder="1" applyAlignment="1">
      <alignment horizontal="left" vertical="top" wrapText="1"/>
    </xf>
    <xf numFmtId="3" fontId="27" fillId="6" borderId="27" xfId="0" applyNumberFormat="1" applyFont="1" applyFill="1" applyBorder="1" applyAlignment="1">
      <alignment horizontal="center" vertical="top"/>
    </xf>
    <xf numFmtId="0" fontId="30" fillId="6" borderId="20" xfId="0" applyFont="1" applyFill="1" applyBorder="1" applyAlignment="1">
      <alignment horizontal="center" vertical="center" wrapText="1"/>
    </xf>
    <xf numFmtId="166" fontId="20" fillId="0" borderId="4" xfId="0" applyNumberFormat="1" applyFont="1" applyBorder="1" applyAlignment="1">
      <alignment horizontal="center" vertical="top"/>
    </xf>
    <xf numFmtId="166" fontId="20" fillId="0" borderId="33" xfId="0" applyNumberFormat="1" applyFont="1" applyBorder="1" applyAlignment="1">
      <alignment horizontal="center" vertical="top"/>
    </xf>
    <xf numFmtId="166" fontId="20" fillId="0" borderId="13" xfId="0" applyNumberFormat="1" applyFont="1" applyBorder="1" applyAlignment="1">
      <alignment horizontal="center" vertical="top"/>
    </xf>
    <xf numFmtId="166" fontId="20" fillId="0" borderId="0" xfId="0" applyNumberFormat="1" applyFont="1" applyBorder="1" applyAlignment="1">
      <alignment horizontal="center" vertical="top"/>
    </xf>
    <xf numFmtId="166" fontId="20" fillId="0" borderId="46" xfId="0" applyNumberFormat="1" applyFont="1" applyBorder="1" applyAlignment="1">
      <alignment horizontal="center" vertical="top"/>
    </xf>
    <xf numFmtId="166" fontId="32" fillId="3" borderId="12" xfId="0" applyNumberFormat="1" applyFont="1" applyFill="1" applyBorder="1" applyAlignment="1">
      <alignment horizontal="left" wrapText="1"/>
    </xf>
    <xf numFmtId="1" fontId="32" fillId="3" borderId="41" xfId="0" applyNumberFormat="1" applyFont="1" applyFill="1" applyBorder="1" applyAlignment="1">
      <alignment horizontal="center" wrapText="1"/>
    </xf>
    <xf numFmtId="49" fontId="27" fillId="10" borderId="8" xfId="0" applyNumberFormat="1" applyFont="1" applyFill="1" applyBorder="1" applyAlignment="1">
      <alignment horizontal="center" vertical="top"/>
    </xf>
    <xf numFmtId="49" fontId="27" fillId="2" borderId="22" xfId="0" applyNumberFormat="1" applyFont="1" applyFill="1" applyBorder="1" applyAlignment="1">
      <alignment horizontal="center" vertical="top"/>
    </xf>
    <xf numFmtId="3" fontId="27" fillId="9" borderId="54" xfId="0" applyNumberFormat="1" applyFont="1" applyFill="1" applyBorder="1" applyAlignment="1">
      <alignment horizontal="center" vertical="top"/>
    </xf>
    <xf numFmtId="3" fontId="27" fillId="9" borderId="26" xfId="0" applyNumberFormat="1" applyFont="1" applyFill="1" applyBorder="1" applyAlignment="1">
      <alignment horizontal="right" vertical="top"/>
    </xf>
    <xf numFmtId="49" fontId="27" fillId="9" borderId="26" xfId="0" applyNumberFormat="1" applyFont="1" applyFill="1" applyBorder="1" applyAlignment="1">
      <alignment horizontal="right" vertical="top"/>
    </xf>
    <xf numFmtId="166" fontId="27" fillId="9" borderId="43" xfId="0" applyNumberFormat="1" applyFont="1" applyFill="1" applyBorder="1" applyAlignment="1">
      <alignment horizontal="center" vertical="top"/>
    </xf>
    <xf numFmtId="166" fontId="27" fillId="9" borderId="77" xfId="0" applyNumberFormat="1" applyFont="1" applyFill="1" applyBorder="1" applyAlignment="1">
      <alignment horizontal="center" vertical="top"/>
    </xf>
    <xf numFmtId="166" fontId="27" fillId="9" borderId="76" xfId="0" applyNumberFormat="1" applyFont="1" applyFill="1" applyBorder="1" applyAlignment="1">
      <alignment horizontal="center" vertical="top"/>
    </xf>
    <xf numFmtId="166" fontId="27" fillId="9" borderId="83" xfId="0" applyNumberFormat="1" applyFont="1" applyFill="1" applyBorder="1" applyAlignment="1">
      <alignment horizontal="center" vertical="top"/>
    </xf>
    <xf numFmtId="166" fontId="27" fillId="9" borderId="42" xfId="0" applyNumberFormat="1" applyFont="1" applyFill="1" applyBorder="1" applyAlignment="1">
      <alignment horizontal="center" vertical="top"/>
    </xf>
    <xf numFmtId="166" fontId="27" fillId="9" borderId="79" xfId="0" applyNumberFormat="1" applyFont="1" applyFill="1" applyBorder="1" applyAlignment="1">
      <alignment horizontal="center" vertical="top"/>
    </xf>
    <xf numFmtId="3" fontId="20" fillId="9" borderId="62" xfId="0" applyNumberFormat="1" applyFont="1" applyFill="1" applyBorder="1" applyAlignment="1">
      <alignment vertical="top" wrapText="1"/>
    </xf>
    <xf numFmtId="3" fontId="20" fillId="9" borderId="38" xfId="0" applyNumberFormat="1" applyFont="1" applyFill="1" applyBorder="1" applyAlignment="1">
      <alignment horizontal="center" vertical="top" wrapText="1"/>
    </xf>
    <xf numFmtId="3" fontId="20" fillId="9" borderId="76" xfId="0" applyNumberFormat="1" applyFont="1" applyFill="1" applyBorder="1" applyAlignment="1">
      <alignment horizontal="center" vertical="top" wrapText="1"/>
    </xf>
    <xf numFmtId="3" fontId="20" fillId="9" borderId="39" xfId="0" applyNumberFormat="1" applyFont="1" applyFill="1" applyBorder="1" applyAlignment="1">
      <alignment horizontal="center" vertical="top" wrapText="1"/>
    </xf>
    <xf numFmtId="3" fontId="27" fillId="6" borderId="10" xfId="0" applyNumberFormat="1" applyFont="1" applyFill="1" applyBorder="1" applyAlignment="1">
      <alignment horizontal="center" vertical="top"/>
    </xf>
    <xf numFmtId="3" fontId="27" fillId="6" borderId="25" xfId="0" applyNumberFormat="1" applyFont="1" applyFill="1" applyBorder="1" applyAlignment="1">
      <alignment horizontal="left" vertical="top" wrapText="1"/>
    </xf>
    <xf numFmtId="3" fontId="20" fillId="6" borderId="9" xfId="0" applyNumberFormat="1" applyFont="1" applyFill="1" applyBorder="1" applyAlignment="1">
      <alignment horizontal="center" vertical="center" textRotation="90" wrapText="1"/>
    </xf>
    <xf numFmtId="49" fontId="20" fillId="6" borderId="10" xfId="0" applyNumberFormat="1" applyFont="1" applyFill="1" applyBorder="1" applyAlignment="1">
      <alignment horizontal="center" vertical="top" wrapText="1"/>
    </xf>
    <xf numFmtId="3" fontId="27" fillId="6" borderId="11" xfId="0" applyNumberFormat="1" applyFont="1" applyFill="1" applyBorder="1" applyAlignment="1">
      <alignment horizontal="center" vertical="top"/>
    </xf>
    <xf numFmtId="3" fontId="20" fillId="6" borderId="51" xfId="0" applyNumberFormat="1" applyFont="1" applyFill="1" applyBorder="1" applyAlignment="1">
      <alignment horizontal="center" vertical="top" wrapText="1"/>
    </xf>
    <xf numFmtId="3" fontId="20" fillId="0" borderId="52" xfId="0" applyNumberFormat="1" applyFont="1" applyFill="1" applyBorder="1" applyAlignment="1">
      <alignment horizontal="center" vertical="top"/>
    </xf>
    <xf numFmtId="166" fontId="20" fillId="0" borderId="5" xfId="0" applyNumberFormat="1" applyFont="1" applyFill="1" applyBorder="1" applyAlignment="1">
      <alignment horizontal="center" vertical="top"/>
    </xf>
    <xf numFmtId="166" fontId="20" fillId="0" borderId="52" xfId="0" applyNumberFormat="1" applyFont="1" applyFill="1" applyBorder="1" applyAlignment="1">
      <alignment horizontal="center" vertical="top"/>
    </xf>
    <xf numFmtId="166" fontId="20" fillId="0" borderId="10" xfId="0" applyNumberFormat="1" applyFont="1" applyFill="1" applyBorder="1" applyAlignment="1">
      <alignment horizontal="center" vertical="top"/>
    </xf>
    <xf numFmtId="166" fontId="20" fillId="0" borderId="61" xfId="0" applyNumberFormat="1" applyFont="1" applyFill="1" applyBorder="1" applyAlignment="1">
      <alignment horizontal="center" vertical="top"/>
    </xf>
    <xf numFmtId="3" fontId="20" fillId="0" borderId="9" xfId="0" applyNumberFormat="1" applyFont="1" applyFill="1" applyBorder="1" applyAlignment="1">
      <alignment vertical="top" wrapText="1"/>
    </xf>
    <xf numFmtId="3" fontId="20" fillId="0" borderId="88" xfId="0" applyNumberFormat="1" applyFont="1" applyFill="1" applyBorder="1" applyAlignment="1">
      <alignment horizontal="center" vertical="top"/>
    </xf>
    <xf numFmtId="3" fontId="20" fillId="0" borderId="10" xfId="0" applyNumberFormat="1" applyFont="1" applyFill="1" applyBorder="1" applyAlignment="1">
      <alignment horizontal="center" vertical="top"/>
    </xf>
    <xf numFmtId="3" fontId="20" fillId="0" borderId="61" xfId="0" applyNumberFormat="1" applyFont="1" applyFill="1" applyBorder="1" applyAlignment="1">
      <alignment horizontal="center" vertical="top"/>
    </xf>
    <xf numFmtId="0" fontId="20" fillId="0" borderId="0" xfId="0" applyFont="1" applyBorder="1" applyAlignment="1">
      <alignment horizontal="left" vertical="top"/>
    </xf>
    <xf numFmtId="3" fontId="27" fillId="6" borderId="17" xfId="0" applyNumberFormat="1" applyFont="1" applyFill="1" applyBorder="1" applyAlignment="1">
      <alignment horizontal="center" vertical="top"/>
    </xf>
    <xf numFmtId="3" fontId="20" fillId="6" borderId="33" xfId="0" applyNumberFormat="1" applyFont="1" applyFill="1" applyBorder="1" applyAlignment="1">
      <alignment horizontal="center" vertical="top"/>
    </xf>
    <xf numFmtId="3" fontId="20" fillId="6" borderId="7" xfId="0" applyNumberFormat="1" applyFont="1" applyFill="1" applyBorder="1" applyAlignment="1">
      <alignment vertical="top" wrapText="1"/>
    </xf>
    <xf numFmtId="3" fontId="20" fillId="6" borderId="37" xfId="0" applyNumberFormat="1" applyFont="1" applyFill="1" applyBorder="1" applyAlignment="1">
      <alignment horizontal="center" vertical="top"/>
    </xf>
    <xf numFmtId="3" fontId="20" fillId="6" borderId="13" xfId="0" applyNumberFormat="1" applyFont="1" applyFill="1" applyBorder="1" applyAlignment="1">
      <alignment horizontal="center" vertical="top"/>
    </xf>
    <xf numFmtId="3" fontId="20" fillId="6" borderId="46" xfId="0" applyNumberFormat="1" applyFont="1" applyFill="1" applyBorder="1" applyAlignment="1">
      <alignment horizontal="center" vertical="top"/>
    </xf>
    <xf numFmtId="49" fontId="27" fillId="6" borderId="28" xfId="0" applyNumberFormat="1" applyFont="1" applyFill="1" applyBorder="1" applyAlignment="1">
      <alignment horizontal="center" vertical="top"/>
    </xf>
    <xf numFmtId="3" fontId="20" fillId="6" borderId="63" xfId="0" applyNumberFormat="1" applyFont="1" applyFill="1" applyBorder="1" applyAlignment="1">
      <alignment horizontal="center" vertical="top"/>
    </xf>
    <xf numFmtId="3" fontId="20" fillId="6" borderId="29" xfId="0" applyNumberFormat="1" applyFont="1" applyFill="1" applyBorder="1" applyAlignment="1">
      <alignment vertical="top" wrapText="1"/>
    </xf>
    <xf numFmtId="3" fontId="20" fillId="6" borderId="34" xfId="0" applyNumberFormat="1" applyFont="1" applyFill="1" applyBorder="1" applyAlignment="1">
      <alignment horizontal="center" vertical="top"/>
    </xf>
    <xf numFmtId="3" fontId="20" fillId="6" borderId="28" xfId="0" applyNumberFormat="1" applyFont="1" applyFill="1" applyBorder="1" applyAlignment="1">
      <alignment horizontal="center" vertical="top"/>
    </xf>
    <xf numFmtId="3" fontId="20" fillId="6" borderId="47" xfId="0" applyNumberFormat="1" applyFont="1" applyFill="1" applyBorder="1" applyAlignment="1">
      <alignment horizontal="center" vertical="top"/>
    </xf>
    <xf numFmtId="3" fontId="20" fillId="6" borderId="7" xfId="0" applyNumberFormat="1" applyFont="1" applyFill="1" applyBorder="1" applyAlignment="1">
      <alignment horizontal="center" vertical="center" textRotation="90" wrapText="1"/>
    </xf>
    <xf numFmtId="49" fontId="20" fillId="6" borderId="13" xfId="0" applyNumberFormat="1" applyFont="1" applyFill="1" applyBorder="1" applyAlignment="1">
      <alignment horizontal="center" vertical="center" wrapText="1"/>
    </xf>
    <xf numFmtId="3" fontId="20" fillId="6" borderId="55" xfId="0" applyNumberFormat="1" applyFont="1" applyFill="1" applyBorder="1" applyAlignment="1">
      <alignment horizontal="center" vertical="top"/>
    </xf>
    <xf numFmtId="3" fontId="20" fillId="3" borderId="32" xfId="0" applyNumberFormat="1" applyFont="1" applyFill="1" applyBorder="1" applyAlignment="1">
      <alignment horizontal="left" vertical="top" wrapText="1"/>
    </xf>
    <xf numFmtId="3" fontId="20" fillId="3" borderId="41" xfId="0" applyNumberFormat="1" applyFont="1" applyFill="1" applyBorder="1" applyAlignment="1">
      <alignment horizontal="center" vertical="top"/>
    </xf>
    <xf numFmtId="3" fontId="20" fillId="3" borderId="16" xfId="0" applyNumberFormat="1" applyFont="1" applyFill="1" applyBorder="1" applyAlignment="1">
      <alignment horizontal="center" vertical="top"/>
    </xf>
    <xf numFmtId="3" fontId="20" fillId="3" borderId="78" xfId="0" applyNumberFormat="1" applyFont="1" applyFill="1" applyBorder="1" applyAlignment="1">
      <alignment horizontal="center" vertical="top"/>
    </xf>
    <xf numFmtId="0" fontId="30" fillId="6" borderId="4" xfId="0" applyFont="1" applyFill="1" applyBorder="1" applyAlignment="1">
      <alignment horizontal="center" wrapText="1"/>
    </xf>
    <xf numFmtId="3" fontId="20" fillId="6" borderId="68" xfId="0" applyNumberFormat="1" applyFont="1" applyFill="1" applyBorder="1" applyAlignment="1">
      <alignment horizontal="center" vertical="top"/>
    </xf>
    <xf numFmtId="166" fontId="20" fillId="6" borderId="67" xfId="0" applyNumberFormat="1" applyFont="1" applyFill="1" applyBorder="1" applyAlignment="1">
      <alignment horizontal="center" vertical="top"/>
    </xf>
    <xf numFmtId="3" fontId="20" fillId="3" borderId="75" xfId="0" applyNumberFormat="1" applyFont="1" applyFill="1" applyBorder="1" applyAlignment="1">
      <alignment horizontal="left" vertical="top" wrapText="1"/>
    </xf>
    <xf numFmtId="3" fontId="20" fillId="3" borderId="89" xfId="0" applyNumberFormat="1" applyFont="1" applyFill="1" applyBorder="1" applyAlignment="1">
      <alignment horizontal="center" vertical="top"/>
    </xf>
    <xf numFmtId="3" fontId="20" fillId="3" borderId="66" xfId="0" applyNumberFormat="1" applyFont="1" applyFill="1" applyBorder="1" applyAlignment="1">
      <alignment horizontal="center" vertical="top"/>
    </xf>
    <xf numFmtId="3" fontId="20" fillId="3" borderId="80" xfId="0" applyNumberFormat="1" applyFont="1" applyFill="1" applyBorder="1" applyAlignment="1">
      <alignment horizontal="center" vertical="top"/>
    </xf>
    <xf numFmtId="166" fontId="20" fillId="6" borderId="15" xfId="0" applyNumberFormat="1" applyFont="1" applyFill="1" applyBorder="1" applyAlignment="1">
      <alignment vertical="top" wrapText="1"/>
    </xf>
    <xf numFmtId="3" fontId="20" fillId="6" borderId="33" xfId="0" applyNumberFormat="1" applyFont="1" applyFill="1" applyBorder="1" applyAlignment="1">
      <alignment horizontal="center" vertical="center" textRotation="90" wrapText="1"/>
    </xf>
    <xf numFmtId="49" fontId="20" fillId="6" borderId="13" xfId="0" applyNumberFormat="1" applyFont="1" applyFill="1" applyBorder="1" applyAlignment="1">
      <alignment horizontal="center" vertical="center" textRotation="90" wrapText="1"/>
    </xf>
    <xf numFmtId="3" fontId="20" fillId="6" borderId="73" xfId="0" applyNumberFormat="1" applyFont="1" applyFill="1" applyBorder="1" applyAlignment="1">
      <alignment horizontal="center" vertical="top"/>
    </xf>
    <xf numFmtId="166" fontId="20" fillId="6" borderId="74" xfId="0" applyNumberFormat="1" applyFont="1" applyFill="1" applyBorder="1" applyAlignment="1">
      <alignment horizontal="center" vertical="top"/>
    </xf>
    <xf numFmtId="0" fontId="27" fillId="6" borderId="72" xfId="0" applyFont="1" applyFill="1" applyBorder="1" applyAlignment="1">
      <alignment vertical="top" wrapText="1"/>
    </xf>
    <xf numFmtId="49" fontId="20" fillId="6" borderId="37" xfId="0" applyNumberFormat="1" applyFont="1" applyFill="1" applyBorder="1" applyAlignment="1">
      <alignment horizontal="center" vertical="center" textRotation="90" wrapText="1"/>
    </xf>
    <xf numFmtId="3" fontId="20" fillId="0" borderId="33" xfId="0" applyNumberFormat="1" applyFont="1" applyFill="1" applyBorder="1" applyAlignment="1">
      <alignment horizontal="center" vertical="top"/>
    </xf>
    <xf numFmtId="3" fontId="20" fillId="3" borderId="7" xfId="0" applyNumberFormat="1" applyFont="1" applyFill="1" applyBorder="1" applyAlignment="1">
      <alignment horizontal="left" vertical="top" wrapText="1"/>
    </xf>
    <xf numFmtId="3" fontId="20" fillId="3" borderId="37" xfId="0" applyNumberFormat="1" applyFont="1" applyFill="1" applyBorder="1" applyAlignment="1">
      <alignment horizontal="center" vertical="top"/>
    </xf>
    <xf numFmtId="3" fontId="20" fillId="3" borderId="13" xfId="0" applyNumberFormat="1" applyFont="1" applyFill="1" applyBorder="1" applyAlignment="1">
      <alignment horizontal="center" vertical="top"/>
    </xf>
    <xf numFmtId="3" fontId="20" fillId="3" borderId="46" xfId="0" applyNumberFormat="1" applyFont="1" applyFill="1" applyBorder="1" applyAlignment="1">
      <alignment horizontal="center" vertical="top"/>
    </xf>
    <xf numFmtId="3" fontId="20" fillId="0" borderId="0" xfId="0" applyNumberFormat="1" applyFont="1" applyBorder="1" applyAlignment="1">
      <alignment horizontal="left" vertical="top"/>
    </xf>
    <xf numFmtId="0" fontId="20" fillId="6" borderId="72" xfId="0" applyFont="1" applyFill="1" applyBorder="1" applyAlignment="1">
      <alignment vertical="top" wrapText="1"/>
    </xf>
    <xf numFmtId="3" fontId="20" fillId="6" borderId="97" xfId="0" applyNumberFormat="1" applyFont="1" applyFill="1" applyBorder="1" applyAlignment="1">
      <alignment horizontal="center" vertical="top"/>
    </xf>
    <xf numFmtId="166" fontId="20" fillId="6" borderId="99" xfId="0" applyNumberFormat="1" applyFont="1" applyFill="1" applyBorder="1" applyAlignment="1">
      <alignment horizontal="center" vertical="top"/>
    </xf>
    <xf numFmtId="166" fontId="20" fillId="6" borderId="97" xfId="0" applyNumberFormat="1" applyFont="1" applyFill="1" applyBorder="1" applyAlignment="1">
      <alignment horizontal="center" vertical="top"/>
    </xf>
    <xf numFmtId="166" fontId="20" fillId="6" borderId="100" xfId="0" applyNumberFormat="1" applyFont="1" applyFill="1" applyBorder="1" applyAlignment="1">
      <alignment horizontal="center" vertical="top"/>
    </xf>
    <xf numFmtId="166" fontId="20" fillId="6" borderId="101" xfId="0" applyNumberFormat="1" applyFont="1" applyFill="1" applyBorder="1" applyAlignment="1">
      <alignment horizontal="center" vertical="top"/>
    </xf>
    <xf numFmtId="0" fontId="30" fillId="6" borderId="102" xfId="0" applyFont="1" applyFill="1" applyBorder="1" applyAlignment="1">
      <alignment horizontal="left" vertical="top" wrapText="1"/>
    </xf>
    <xf numFmtId="3" fontId="20" fillId="3" borderId="98" xfId="0" applyNumberFormat="1" applyFont="1" applyFill="1" applyBorder="1" applyAlignment="1">
      <alignment horizontal="center" vertical="top"/>
    </xf>
    <xf numFmtId="3" fontId="20" fillId="3" borderId="100" xfId="0" applyNumberFormat="1" applyFont="1" applyFill="1" applyBorder="1" applyAlignment="1">
      <alignment horizontal="center" vertical="top"/>
    </xf>
    <xf numFmtId="3" fontId="20" fillId="3" borderId="101" xfId="0" applyNumberFormat="1" applyFont="1" applyFill="1" applyBorder="1" applyAlignment="1">
      <alignment horizontal="center" vertical="top"/>
    </xf>
    <xf numFmtId="0" fontId="20" fillId="6" borderId="67" xfId="0" applyFont="1" applyFill="1" applyBorder="1" applyAlignment="1">
      <alignment vertical="top" wrapText="1"/>
    </xf>
    <xf numFmtId="0" fontId="30" fillId="6" borderId="75" xfId="0" applyFont="1" applyFill="1" applyBorder="1" applyAlignment="1">
      <alignment horizontal="left" vertical="top" wrapText="1"/>
    </xf>
    <xf numFmtId="0" fontId="20" fillId="6" borderId="96" xfId="0" applyFont="1" applyFill="1" applyBorder="1" applyAlignment="1">
      <alignment vertical="top" wrapText="1"/>
    </xf>
    <xf numFmtId="0" fontId="30" fillId="6" borderId="104" xfId="0" applyFont="1" applyFill="1" applyBorder="1" applyAlignment="1">
      <alignment horizontal="left" vertical="top" wrapText="1"/>
    </xf>
    <xf numFmtId="3" fontId="20" fillId="3" borderId="103" xfId="0" applyNumberFormat="1" applyFont="1" applyFill="1" applyBorder="1" applyAlignment="1">
      <alignment horizontal="center" vertical="top"/>
    </xf>
    <xf numFmtId="3" fontId="20" fillId="3" borderId="82" xfId="0" applyNumberFormat="1" applyFont="1" applyFill="1" applyBorder="1" applyAlignment="1">
      <alignment horizontal="center" vertical="top"/>
    </xf>
    <xf numFmtId="3" fontId="20" fillId="3" borderId="81" xfId="0" applyNumberFormat="1" applyFont="1" applyFill="1" applyBorder="1" applyAlignment="1">
      <alignment horizontal="center" vertical="top"/>
    </xf>
    <xf numFmtId="3" fontId="20" fillId="6" borderId="99" xfId="0" applyNumberFormat="1" applyFont="1" applyFill="1" applyBorder="1" applyAlignment="1">
      <alignment horizontal="center" vertical="top"/>
    </xf>
    <xf numFmtId="3" fontId="20" fillId="6" borderId="95" xfId="0" applyNumberFormat="1" applyFont="1" applyFill="1" applyBorder="1" applyAlignment="1">
      <alignment horizontal="center" vertical="top"/>
    </xf>
    <xf numFmtId="3" fontId="20" fillId="6" borderId="109" xfId="0" applyNumberFormat="1" applyFont="1" applyFill="1" applyBorder="1" applyAlignment="1">
      <alignment horizontal="center" vertical="top"/>
    </xf>
    <xf numFmtId="3" fontId="20" fillId="6" borderId="103" xfId="0" applyNumberFormat="1" applyFont="1" applyFill="1" applyBorder="1" applyAlignment="1">
      <alignment horizontal="center" vertical="top"/>
    </xf>
    <xf numFmtId="3" fontId="20" fillId="6" borderId="82" xfId="0" applyNumberFormat="1" applyFont="1" applyFill="1" applyBorder="1" applyAlignment="1">
      <alignment horizontal="center" vertical="top"/>
    </xf>
    <xf numFmtId="0" fontId="20" fillId="6" borderId="15" xfId="0" applyFont="1" applyFill="1" applyBorder="1" applyAlignment="1">
      <alignment vertical="top" wrapText="1"/>
    </xf>
    <xf numFmtId="0" fontId="20" fillId="6" borderId="0" xfId="0" applyFont="1" applyFill="1" applyBorder="1" applyAlignment="1">
      <alignment horizontal="center" vertical="top"/>
    </xf>
    <xf numFmtId="165" fontId="20" fillId="6" borderId="4" xfId="0" applyNumberFormat="1" applyFont="1" applyFill="1" applyBorder="1" applyAlignment="1">
      <alignment horizontal="center" vertical="top"/>
    </xf>
    <xf numFmtId="0" fontId="20" fillId="6" borderId="4" xfId="0" applyFont="1" applyFill="1" applyBorder="1" applyAlignment="1">
      <alignment vertical="top"/>
    </xf>
    <xf numFmtId="0" fontId="20" fillId="6" borderId="13" xfId="0" applyFont="1" applyFill="1" applyBorder="1" applyAlignment="1">
      <alignment vertical="top"/>
    </xf>
    <xf numFmtId="0" fontId="20" fillId="6" borderId="46" xfId="0" applyFont="1" applyFill="1" applyBorder="1" applyAlignment="1">
      <alignment vertical="top"/>
    </xf>
    <xf numFmtId="0" fontId="30" fillId="6" borderId="7" xfId="0" applyFont="1" applyFill="1" applyBorder="1" applyAlignment="1">
      <alignment horizontal="left" vertical="top" wrapText="1"/>
    </xf>
    <xf numFmtId="0" fontId="32" fillId="6" borderId="105" xfId="0" applyFont="1" applyFill="1" applyBorder="1" applyAlignment="1">
      <alignment vertical="top" wrapText="1"/>
    </xf>
    <xf numFmtId="3" fontId="20" fillId="6" borderId="63" xfId="0" applyNumberFormat="1" applyFont="1" applyFill="1" applyBorder="1" applyAlignment="1">
      <alignment horizontal="center" vertical="center" textRotation="90" wrapText="1"/>
    </xf>
    <xf numFmtId="49" fontId="20" fillId="6" borderId="34" xfId="0" applyNumberFormat="1" applyFont="1" applyFill="1" applyBorder="1" applyAlignment="1">
      <alignment horizontal="center" vertical="center" textRotation="90" wrapText="1"/>
    </xf>
    <xf numFmtId="0" fontId="30" fillId="6" borderId="20" xfId="0" applyFont="1" applyFill="1" applyBorder="1" applyAlignment="1">
      <alignment horizontal="center" wrapText="1"/>
    </xf>
    <xf numFmtId="3" fontId="20" fillId="6" borderId="108" xfId="0" applyNumberFormat="1" applyFont="1" applyFill="1" applyBorder="1" applyAlignment="1">
      <alignment horizontal="center" vertical="top"/>
    </xf>
    <xf numFmtId="166" fontId="20" fillId="6" borderId="107" xfId="0" applyNumberFormat="1" applyFont="1" applyFill="1" applyBorder="1" applyAlignment="1">
      <alignment horizontal="center" vertical="top"/>
    </xf>
    <xf numFmtId="166" fontId="20" fillId="6" borderId="106" xfId="0" applyNumberFormat="1" applyFont="1" applyFill="1" applyBorder="1" applyAlignment="1">
      <alignment horizontal="center" vertical="top"/>
    </xf>
    <xf numFmtId="166" fontId="20" fillId="6" borderId="85" xfId="0" applyNumberFormat="1" applyFont="1" applyFill="1" applyBorder="1" applyAlignment="1">
      <alignment horizontal="center" vertical="top"/>
    </xf>
    <xf numFmtId="166" fontId="20" fillId="6" borderId="87" xfId="0" applyNumberFormat="1" applyFont="1" applyFill="1" applyBorder="1" applyAlignment="1">
      <alignment horizontal="center" vertical="top"/>
    </xf>
    <xf numFmtId="0" fontId="30" fillId="6" borderId="70" xfId="0" applyFont="1" applyFill="1" applyBorder="1" applyAlignment="1">
      <alignment horizontal="left" vertical="top" wrapText="1"/>
    </xf>
    <xf numFmtId="3" fontId="27" fillId="6" borderId="86" xfId="0" applyNumberFormat="1" applyFont="1" applyFill="1" applyBorder="1" applyAlignment="1">
      <alignment horizontal="center" vertical="top"/>
    </xf>
    <xf numFmtId="3" fontId="20" fillId="6" borderId="86" xfId="0" applyNumberFormat="1" applyFont="1" applyFill="1" applyBorder="1" applyAlignment="1">
      <alignment horizontal="center" vertical="top"/>
    </xf>
    <xf numFmtId="3" fontId="20" fillId="3" borderId="85" xfId="0" applyNumberFormat="1" applyFont="1" applyFill="1" applyBorder="1" applyAlignment="1">
      <alignment horizontal="center" vertical="top"/>
    </xf>
    <xf numFmtId="3" fontId="20" fillId="3" borderId="87" xfId="0" applyNumberFormat="1" applyFont="1" applyFill="1" applyBorder="1" applyAlignment="1">
      <alignment horizontal="center" vertical="top"/>
    </xf>
    <xf numFmtId="0" fontId="27" fillId="6" borderId="15" xfId="0" applyFont="1" applyFill="1" applyBorder="1" applyAlignment="1">
      <alignment vertical="top" wrapText="1"/>
    </xf>
    <xf numFmtId="165" fontId="20" fillId="6" borderId="37" xfId="0" applyNumberFormat="1" applyFont="1" applyFill="1" applyBorder="1" applyAlignment="1">
      <alignment horizontal="center" vertical="top"/>
    </xf>
    <xf numFmtId="165" fontId="20" fillId="6" borderId="13" xfId="0" applyNumberFormat="1" applyFont="1" applyFill="1" applyBorder="1" applyAlignment="1">
      <alignment horizontal="center" vertical="top"/>
    </xf>
    <xf numFmtId="165" fontId="20" fillId="6" borderId="46" xfId="0" applyNumberFormat="1" applyFont="1" applyFill="1" applyBorder="1" applyAlignment="1">
      <alignment horizontal="center" vertical="top"/>
    </xf>
    <xf numFmtId="49" fontId="20" fillId="6" borderId="13" xfId="0" applyNumberFormat="1" applyFont="1" applyFill="1" applyBorder="1" applyAlignment="1">
      <alignment horizontal="center" vertical="top"/>
    </xf>
    <xf numFmtId="0" fontId="20" fillId="0" borderId="33" xfId="0" applyFont="1" applyFill="1" applyBorder="1" applyAlignment="1">
      <alignment horizontal="center" vertical="top"/>
    </xf>
    <xf numFmtId="49" fontId="31" fillId="3" borderId="37" xfId="0" applyNumberFormat="1" applyFont="1" applyFill="1" applyBorder="1" applyAlignment="1">
      <alignment horizontal="center" vertical="top"/>
    </xf>
    <xf numFmtId="49" fontId="31" fillId="3" borderId="13" xfId="0" applyNumberFormat="1" applyFont="1" applyFill="1" applyBorder="1" applyAlignment="1">
      <alignment horizontal="center" vertical="top"/>
    </xf>
    <xf numFmtId="49" fontId="31" fillId="3" borderId="46" xfId="0" applyNumberFormat="1" applyFont="1" applyFill="1" applyBorder="1" applyAlignment="1">
      <alignment horizontal="center" vertical="top"/>
    </xf>
    <xf numFmtId="49" fontId="27" fillId="9" borderId="37" xfId="0" applyNumberFormat="1" applyFont="1" applyFill="1" applyBorder="1" applyAlignment="1">
      <alignment horizontal="center" vertical="top"/>
    </xf>
    <xf numFmtId="0" fontId="32" fillId="6" borderId="27" xfId="0" applyFont="1" applyFill="1" applyBorder="1" applyAlignment="1">
      <alignment vertical="top" wrapText="1"/>
    </xf>
    <xf numFmtId="0" fontId="20" fillId="6" borderId="64" xfId="0" applyFont="1" applyFill="1" applyBorder="1" applyAlignment="1">
      <alignment horizontal="center" vertical="center" textRotation="90" wrapText="1"/>
    </xf>
    <xf numFmtId="0" fontId="24" fillId="6" borderId="28" xfId="0" applyFont="1" applyFill="1" applyBorder="1" applyAlignment="1">
      <alignment horizontal="center" vertical="center" textRotation="90" wrapText="1"/>
    </xf>
    <xf numFmtId="49" fontId="20" fillId="6" borderId="27" xfId="0" applyNumberFormat="1" applyFont="1" applyFill="1" applyBorder="1" applyAlignment="1">
      <alignment horizontal="center" vertical="top"/>
    </xf>
    <xf numFmtId="49" fontId="28" fillId="6" borderId="64" xfId="0" applyNumberFormat="1" applyFont="1" applyFill="1" applyBorder="1" applyAlignment="1">
      <alignment horizontal="center" vertical="top" wrapText="1"/>
    </xf>
    <xf numFmtId="0" fontId="20" fillId="6" borderId="63" xfId="0" applyFont="1" applyFill="1" applyBorder="1" applyAlignment="1">
      <alignment horizontal="center" vertical="top"/>
    </xf>
    <xf numFmtId="0" fontId="20" fillId="6" borderId="29" xfId="0" applyFont="1" applyFill="1" applyBorder="1" applyAlignment="1">
      <alignment horizontal="left" vertical="top" wrapText="1"/>
    </xf>
    <xf numFmtId="49" fontId="35" fillId="6" borderId="34" xfId="0" applyNumberFormat="1" applyFont="1" applyFill="1" applyBorder="1" applyAlignment="1">
      <alignment horizontal="center" vertical="top"/>
    </xf>
    <xf numFmtId="49" fontId="31" fillId="6" borderId="28" xfId="0" applyNumberFormat="1" applyFont="1" applyFill="1" applyBorder="1" applyAlignment="1">
      <alignment horizontal="center" vertical="top"/>
    </xf>
    <xf numFmtId="49" fontId="31" fillId="6" borderId="47" xfId="0" applyNumberFormat="1" applyFont="1" applyFill="1" applyBorder="1" applyAlignment="1">
      <alignment horizontal="center" vertical="top"/>
    </xf>
    <xf numFmtId="49" fontId="27" fillId="9" borderId="54" xfId="0" applyNumberFormat="1" applyFont="1" applyFill="1" applyBorder="1" applyAlignment="1">
      <alignment horizontal="center" vertical="top"/>
    </xf>
    <xf numFmtId="166" fontId="27" fillId="9" borderId="44" xfId="0" applyNumberFormat="1" applyFont="1" applyFill="1" applyBorder="1" applyAlignment="1">
      <alignment horizontal="center" vertical="top"/>
    </xf>
    <xf numFmtId="0" fontId="20" fillId="9" borderId="8" xfId="0" applyFont="1" applyFill="1" applyBorder="1" applyAlignment="1">
      <alignment horizontal="left" vertical="top" wrapText="1"/>
    </xf>
    <xf numFmtId="3" fontId="20" fillId="9" borderId="54" xfId="0" applyNumberFormat="1" applyFont="1" applyFill="1" applyBorder="1" applyAlignment="1">
      <alignment horizontal="center" vertical="top"/>
    </xf>
    <xf numFmtId="3" fontId="20" fillId="9" borderId="22" xfId="0" applyNumberFormat="1" applyFont="1" applyFill="1" applyBorder="1" applyAlignment="1">
      <alignment horizontal="center" vertical="top"/>
    </xf>
    <xf numFmtId="3" fontId="20" fillId="9" borderId="31" xfId="0" applyNumberFormat="1" applyFont="1" applyFill="1" applyBorder="1" applyAlignment="1">
      <alignment horizontal="center" vertical="top"/>
    </xf>
    <xf numFmtId="49" fontId="27" fillId="2" borderId="49" xfId="0" applyNumberFormat="1" applyFont="1" applyFill="1" applyBorder="1" applyAlignment="1">
      <alignment horizontal="center" vertical="top"/>
    </xf>
    <xf numFmtId="166" fontId="27" fillId="2" borderId="44" xfId="0" applyNumberFormat="1" applyFont="1" applyFill="1" applyBorder="1" applyAlignment="1">
      <alignment horizontal="center" vertical="top"/>
    </xf>
    <xf numFmtId="166" fontId="27" fillId="2" borderId="62" xfId="0" applyNumberFormat="1" applyFont="1" applyFill="1" applyBorder="1" applyAlignment="1">
      <alignment horizontal="center" vertical="top"/>
    </xf>
    <xf numFmtId="166" fontId="27" fillId="2" borderId="22" xfId="0" applyNumberFormat="1" applyFont="1" applyFill="1" applyBorder="1" applyAlignment="1">
      <alignment horizontal="center" vertical="top"/>
    </xf>
    <xf numFmtId="166" fontId="27" fillId="2" borderId="31" xfId="0" applyNumberFormat="1" applyFont="1" applyFill="1" applyBorder="1" applyAlignment="1">
      <alignment horizontal="center" vertical="top"/>
    </xf>
    <xf numFmtId="49" fontId="27" fillId="10" borderId="35" xfId="0" applyNumberFormat="1" applyFont="1" applyFill="1" applyBorder="1" applyAlignment="1">
      <alignment horizontal="center" vertical="top"/>
    </xf>
    <xf numFmtId="49" fontId="27" fillId="2" borderId="3" xfId="0" applyNumberFormat="1" applyFont="1" applyFill="1" applyBorder="1" applyAlignment="1">
      <alignment horizontal="center" vertical="top"/>
    </xf>
    <xf numFmtId="49" fontId="27" fillId="9" borderId="45" xfId="0" applyNumberFormat="1" applyFont="1" applyFill="1" applyBorder="1" applyAlignment="1">
      <alignment horizontal="left" vertical="top"/>
    </xf>
    <xf numFmtId="49" fontId="27" fillId="0" borderId="24" xfId="0" applyNumberFormat="1" applyFont="1" applyBorder="1" applyAlignment="1">
      <alignment horizontal="center" vertical="top"/>
    </xf>
    <xf numFmtId="0" fontId="27" fillId="3" borderId="25" xfId="0" applyFont="1" applyFill="1" applyBorder="1" applyAlignment="1">
      <alignment horizontal="left" vertical="top" wrapText="1"/>
    </xf>
    <xf numFmtId="0" fontId="27" fillId="0" borderId="52" xfId="0" applyFont="1" applyBorder="1" applyAlignment="1">
      <alignment vertical="top"/>
    </xf>
    <xf numFmtId="49" fontId="27" fillId="0" borderId="10" xfId="0" applyNumberFormat="1" applyFont="1" applyBorder="1" applyAlignment="1">
      <alignment vertical="top"/>
    </xf>
    <xf numFmtId="49" fontId="27" fillId="0" borderId="11" xfId="0" applyNumberFormat="1" applyFont="1" applyBorder="1" applyAlignment="1">
      <alignment horizontal="center" vertical="top"/>
    </xf>
    <xf numFmtId="49" fontId="28" fillId="6" borderId="71" xfId="0" applyNumberFormat="1" applyFont="1" applyFill="1" applyBorder="1" applyAlignment="1">
      <alignment horizontal="center" vertical="top" wrapText="1"/>
    </xf>
    <xf numFmtId="0" fontId="20" fillId="0" borderId="51" xfId="0" applyFont="1" applyFill="1" applyBorder="1" applyAlignment="1">
      <alignment horizontal="center" vertical="top" wrapText="1"/>
    </xf>
    <xf numFmtId="3" fontId="20" fillId="0" borderId="51" xfId="0" applyNumberFormat="1" applyFont="1" applyBorder="1" applyAlignment="1">
      <alignment horizontal="center" vertical="top"/>
    </xf>
    <xf numFmtId="3" fontId="20" fillId="0" borderId="71" xfId="0" applyNumberFormat="1" applyFont="1" applyBorder="1" applyAlignment="1">
      <alignment horizontal="center" vertical="top"/>
    </xf>
    <xf numFmtId="3" fontId="20" fillId="0" borderId="24" xfId="0" applyNumberFormat="1" applyFont="1" applyBorder="1" applyAlignment="1">
      <alignment horizontal="center" vertical="top"/>
    </xf>
    <xf numFmtId="3" fontId="20" fillId="0" borderId="48" xfId="0" applyNumberFormat="1" applyFont="1" applyBorder="1" applyAlignment="1">
      <alignment horizontal="center" vertical="top"/>
    </xf>
    <xf numFmtId="0" fontId="27" fillId="3" borderId="6" xfId="0" applyFont="1" applyFill="1" applyBorder="1" applyAlignment="1">
      <alignment horizontal="left" vertical="top" wrapText="1"/>
    </xf>
    <xf numFmtId="3" fontId="27" fillId="3" borderId="45" xfId="0" applyNumberFormat="1" applyFont="1" applyFill="1" applyBorder="1" applyAlignment="1">
      <alignment horizontal="center" vertical="top" wrapText="1"/>
    </xf>
    <xf numFmtId="3" fontId="27" fillId="3" borderId="24" xfId="0" applyNumberFormat="1" applyFont="1" applyFill="1" applyBorder="1" applyAlignment="1">
      <alignment horizontal="center" vertical="top" wrapText="1"/>
    </xf>
    <xf numFmtId="3" fontId="27" fillId="3" borderId="48" xfId="0" applyNumberFormat="1" applyFont="1" applyFill="1" applyBorder="1" applyAlignment="1">
      <alignment horizontal="center" vertical="top" wrapText="1"/>
    </xf>
    <xf numFmtId="0" fontId="20" fillId="0" borderId="18" xfId="0" applyFont="1" applyFill="1" applyBorder="1" applyAlignment="1">
      <alignment horizontal="center" vertical="top"/>
    </xf>
    <xf numFmtId="166" fontId="20" fillId="0" borderId="18" xfId="0" applyNumberFormat="1" applyFont="1" applyBorder="1" applyAlignment="1">
      <alignment horizontal="center" vertical="top"/>
    </xf>
    <xf numFmtId="0" fontId="20" fillId="6" borderId="32" xfId="0" applyFont="1" applyFill="1" applyBorder="1" applyAlignment="1">
      <alignment horizontal="left" vertical="top" wrapText="1"/>
    </xf>
    <xf numFmtId="3" fontId="20" fillId="6" borderId="41" xfId="0" applyNumberFormat="1" applyFont="1" applyFill="1" applyBorder="1" applyAlignment="1">
      <alignment horizontal="center" vertical="top"/>
    </xf>
    <xf numFmtId="3" fontId="20" fillId="6" borderId="16" xfId="0" applyNumberFormat="1" applyFont="1" applyFill="1" applyBorder="1" applyAlignment="1">
      <alignment horizontal="center" vertical="top"/>
    </xf>
    <xf numFmtId="3" fontId="20" fillId="6" borderId="78" xfId="0" applyNumberFormat="1" applyFont="1" applyFill="1" applyBorder="1" applyAlignment="1">
      <alignment horizontal="center" vertical="top"/>
    </xf>
    <xf numFmtId="0" fontId="20" fillId="0" borderId="20" xfId="0" applyFont="1" applyFill="1" applyBorder="1" applyAlignment="1">
      <alignment horizontal="center" vertical="top"/>
    </xf>
    <xf numFmtId="166" fontId="20" fillId="0" borderId="34" xfId="0" applyNumberFormat="1" applyFont="1" applyFill="1" applyBorder="1" applyAlignment="1">
      <alignment vertical="top" wrapText="1"/>
    </xf>
    <xf numFmtId="0" fontId="20" fillId="6" borderId="33" xfId="0" applyFont="1" applyFill="1" applyBorder="1" applyAlignment="1">
      <alignment horizontal="center" vertical="center" textRotation="90" wrapText="1"/>
    </xf>
    <xf numFmtId="49" fontId="20" fillId="6" borderId="15" xfId="0" applyNumberFormat="1" applyFont="1" applyFill="1" applyBorder="1" applyAlignment="1">
      <alignment horizontal="center" vertical="top"/>
    </xf>
    <xf numFmtId="49" fontId="20" fillId="6" borderId="33" xfId="0" applyNumberFormat="1" applyFont="1" applyFill="1" applyBorder="1" applyAlignment="1">
      <alignment horizontal="center" vertical="top" wrapText="1"/>
    </xf>
    <xf numFmtId="0" fontId="20" fillId="3" borderId="57" xfId="0" applyFont="1" applyFill="1" applyBorder="1" applyAlignment="1">
      <alignment vertical="top" wrapText="1"/>
    </xf>
    <xf numFmtId="0" fontId="20" fillId="6" borderId="63" xfId="0" applyFont="1" applyFill="1" applyBorder="1" applyAlignment="1">
      <alignment horizontal="center" vertical="center" textRotation="90" wrapText="1"/>
    </xf>
    <xf numFmtId="49" fontId="31" fillId="0" borderId="28" xfId="0" applyNumberFormat="1" applyFont="1" applyBorder="1" applyAlignment="1">
      <alignment horizontal="center" vertical="center" textRotation="90" wrapText="1"/>
    </xf>
    <xf numFmtId="0" fontId="20" fillId="6" borderId="18" xfId="0" applyFont="1" applyFill="1" applyBorder="1" applyAlignment="1">
      <alignment horizontal="center" vertical="top"/>
    </xf>
    <xf numFmtId="0" fontId="20" fillId="6" borderId="55" xfId="0" applyFont="1" applyFill="1" applyBorder="1" applyAlignment="1">
      <alignment vertical="top" wrapText="1"/>
    </xf>
    <xf numFmtId="0" fontId="32" fillId="6" borderId="29" xfId="0" applyFont="1" applyFill="1" applyBorder="1" applyAlignment="1">
      <alignment horizontal="left" wrapText="1"/>
    </xf>
    <xf numFmtId="3" fontId="32" fillId="6" borderId="28" xfId="0" applyNumberFormat="1" applyFont="1" applyFill="1" applyBorder="1" applyAlignment="1">
      <alignment horizontal="center"/>
    </xf>
    <xf numFmtId="0" fontId="20" fillId="6" borderId="33" xfId="0" applyFont="1" applyFill="1" applyBorder="1" applyAlignment="1">
      <alignment vertical="top" wrapText="1"/>
    </xf>
    <xf numFmtId="49" fontId="20" fillId="6" borderId="63" xfId="0" applyNumberFormat="1" applyFont="1" applyFill="1" applyBorder="1" applyAlignment="1">
      <alignment horizontal="center" vertical="top" wrapText="1"/>
    </xf>
    <xf numFmtId="0" fontId="32" fillId="0" borderId="14" xfId="0" applyFont="1" applyFill="1" applyBorder="1" applyAlignment="1">
      <alignment vertical="top" wrapText="1"/>
    </xf>
    <xf numFmtId="0" fontId="32" fillId="6" borderId="53" xfId="0" applyFont="1" applyFill="1" applyBorder="1" applyAlignment="1">
      <alignment horizontal="center" vertical="center" textRotation="90" wrapText="1"/>
    </xf>
    <xf numFmtId="49" fontId="35" fillId="0" borderId="1" xfId="0" applyNumberFormat="1" applyFont="1" applyBorder="1" applyAlignment="1">
      <alignment horizontal="center" vertical="center" textRotation="90" wrapText="1"/>
    </xf>
    <xf numFmtId="49" fontId="20" fillId="6" borderId="14" xfId="0" applyNumberFormat="1" applyFont="1" applyFill="1" applyBorder="1" applyAlignment="1">
      <alignment horizontal="center" vertical="top"/>
    </xf>
    <xf numFmtId="49" fontId="20" fillId="6" borderId="58" xfId="0" applyNumberFormat="1" applyFont="1" applyFill="1" applyBorder="1" applyAlignment="1">
      <alignment horizontal="center" vertical="top" wrapText="1"/>
    </xf>
    <xf numFmtId="0" fontId="20" fillId="0" borderId="19" xfId="0" applyFont="1" applyFill="1" applyBorder="1" applyAlignment="1">
      <alignment horizontal="center" vertical="top"/>
    </xf>
    <xf numFmtId="166" fontId="20" fillId="6" borderId="57" xfId="0" applyNumberFormat="1" applyFont="1" applyFill="1" applyBorder="1" applyAlignment="1">
      <alignment horizontal="center" vertical="top"/>
    </xf>
    <xf numFmtId="0" fontId="32" fillId="6" borderId="12" xfId="0" applyFont="1" applyFill="1" applyBorder="1" applyAlignment="1">
      <alignment horizontal="left" vertical="top" wrapText="1"/>
    </xf>
    <xf numFmtId="3" fontId="32" fillId="6" borderId="40" xfId="0" applyNumberFormat="1" applyFont="1" applyFill="1" applyBorder="1" applyAlignment="1">
      <alignment horizontal="center"/>
    </xf>
    <xf numFmtId="3" fontId="20" fillId="6" borderId="1" xfId="0" applyNumberFormat="1" applyFont="1" applyFill="1" applyBorder="1" applyAlignment="1">
      <alignment horizontal="center" vertical="top"/>
    </xf>
    <xf numFmtId="3" fontId="20" fillId="6" borderId="57" xfId="0" applyNumberFormat="1" applyFont="1" applyFill="1" applyBorder="1" applyAlignment="1">
      <alignment horizontal="center" vertical="top"/>
    </xf>
    <xf numFmtId="49" fontId="27" fillId="9" borderId="26" xfId="0" applyNumberFormat="1" applyFont="1" applyFill="1" applyBorder="1" applyAlignment="1">
      <alignment horizontal="center" vertical="top"/>
    </xf>
    <xf numFmtId="166" fontId="27" fillId="9" borderId="4" xfId="0" applyNumberFormat="1" applyFont="1" applyFill="1" applyBorder="1" applyAlignment="1">
      <alignment horizontal="center" vertical="top"/>
    </xf>
    <xf numFmtId="166" fontId="27" fillId="9" borderId="33" xfId="0" applyNumberFormat="1" applyFont="1" applyFill="1" applyBorder="1" applyAlignment="1">
      <alignment horizontal="center" vertical="top"/>
    </xf>
    <xf numFmtId="166" fontId="27" fillId="9" borderId="13" xfId="0" applyNumberFormat="1" applyFont="1" applyFill="1" applyBorder="1" applyAlignment="1">
      <alignment horizontal="center" vertical="top"/>
    </xf>
    <xf numFmtId="166" fontId="27" fillId="9" borderId="46" xfId="0" applyNumberFormat="1" applyFont="1" applyFill="1" applyBorder="1" applyAlignment="1">
      <alignment horizontal="center" vertical="top"/>
    </xf>
    <xf numFmtId="0" fontId="30" fillId="9" borderId="62" xfId="0" applyFont="1" applyFill="1" applyBorder="1" applyAlignment="1">
      <alignment vertical="top" wrapText="1"/>
    </xf>
    <xf numFmtId="3" fontId="20" fillId="9" borderId="26" xfId="0" applyNumberFormat="1" applyFont="1" applyFill="1" applyBorder="1" applyAlignment="1">
      <alignment horizontal="center" vertical="top" wrapText="1"/>
    </xf>
    <xf numFmtId="3" fontId="20" fillId="9" borderId="22" xfId="0" applyNumberFormat="1" applyFont="1" applyFill="1" applyBorder="1" applyAlignment="1">
      <alignment horizontal="center" vertical="top" wrapText="1"/>
    </xf>
    <xf numFmtId="3" fontId="20" fillId="9" borderId="31" xfId="0" applyNumberFormat="1" applyFont="1" applyFill="1" applyBorder="1" applyAlignment="1">
      <alignment horizontal="center" vertical="top" wrapText="1"/>
    </xf>
    <xf numFmtId="49" fontId="27" fillId="10" borderId="36" xfId="0" applyNumberFormat="1" applyFont="1" applyFill="1" applyBorder="1" applyAlignment="1">
      <alignment horizontal="center" vertical="top"/>
    </xf>
    <xf numFmtId="166" fontId="27" fillId="2" borderId="21" xfId="0" applyNumberFormat="1" applyFont="1" applyFill="1" applyBorder="1" applyAlignment="1">
      <alignment horizontal="center" vertical="top"/>
    </xf>
    <xf numFmtId="166" fontId="27" fillId="2" borderId="36" xfId="0" applyNumberFormat="1" applyFont="1" applyFill="1" applyBorder="1" applyAlignment="1">
      <alignment horizontal="center" vertical="top"/>
    </xf>
    <xf numFmtId="166" fontId="27" fillId="2" borderId="3" xfId="0" applyNumberFormat="1" applyFont="1" applyFill="1" applyBorder="1" applyAlignment="1">
      <alignment horizontal="center" vertical="top"/>
    </xf>
    <xf numFmtId="166" fontId="27" fillId="2" borderId="60" xfId="0" applyNumberFormat="1" applyFont="1" applyFill="1" applyBorder="1" applyAlignment="1">
      <alignment horizontal="center" vertical="top"/>
    </xf>
    <xf numFmtId="49" fontId="27" fillId="10" borderId="6" xfId="0" applyNumberFormat="1" applyFont="1" applyFill="1" applyBorder="1" applyAlignment="1">
      <alignment horizontal="center" vertical="top"/>
    </xf>
    <xf numFmtId="49" fontId="27" fillId="2" borderId="24" xfId="0" applyNumberFormat="1" applyFont="1" applyFill="1" applyBorder="1" applyAlignment="1">
      <alignment horizontal="center" vertical="top"/>
    </xf>
    <xf numFmtId="49" fontId="27" fillId="9" borderId="24" xfId="0" applyNumberFormat="1" applyFont="1" applyFill="1" applyBorder="1" applyAlignment="1">
      <alignment horizontal="center" vertical="top" wrapText="1"/>
    </xf>
    <xf numFmtId="49" fontId="27" fillId="0" borderId="10" xfId="0" applyNumberFormat="1" applyFont="1" applyBorder="1" applyAlignment="1">
      <alignment horizontal="center" vertical="top" wrapText="1"/>
    </xf>
    <xf numFmtId="0" fontId="27" fillId="3" borderId="11" xfId="0" applyFont="1" applyFill="1" applyBorder="1" applyAlignment="1">
      <alignment horizontal="left" vertical="top" wrapText="1"/>
    </xf>
    <xf numFmtId="0" fontId="28" fillId="0" borderId="9" xfId="0" applyFont="1" applyFill="1" applyBorder="1" applyAlignment="1">
      <alignment horizontal="center" vertical="center" textRotation="90" wrapText="1"/>
    </xf>
    <xf numFmtId="49" fontId="28" fillId="0" borderId="24" xfId="0" applyNumberFormat="1" applyFont="1" applyFill="1" applyBorder="1" applyAlignment="1">
      <alignment horizontal="center" vertical="top" wrapText="1"/>
    </xf>
    <xf numFmtId="49" fontId="27" fillId="0" borderId="48" xfId="0" applyNumberFormat="1" applyFont="1" applyBorder="1" applyAlignment="1">
      <alignment horizontal="center" vertical="top"/>
    </xf>
    <xf numFmtId="49" fontId="20" fillId="0" borderId="51" xfId="0" applyNumberFormat="1" applyFont="1" applyBorder="1" applyAlignment="1">
      <alignment horizontal="center" vertical="top" wrapText="1"/>
    </xf>
    <xf numFmtId="0" fontId="20" fillId="0" borderId="52" xfId="0" applyFont="1" applyFill="1" applyBorder="1" applyAlignment="1">
      <alignment horizontal="center" vertical="top"/>
    </xf>
    <xf numFmtId="3" fontId="20" fillId="0" borderId="5" xfId="0" applyNumberFormat="1" applyFont="1" applyBorder="1" applyAlignment="1">
      <alignment horizontal="right" vertical="top"/>
    </xf>
    <xf numFmtId="3" fontId="20" fillId="0" borderId="52" xfId="0" applyNumberFormat="1" applyFont="1" applyBorder="1" applyAlignment="1">
      <alignment horizontal="right" vertical="top"/>
    </xf>
    <xf numFmtId="3" fontId="20" fillId="0" borderId="10" xfId="0" applyNumberFormat="1" applyFont="1" applyBorder="1" applyAlignment="1">
      <alignment horizontal="right" vertical="top"/>
    </xf>
    <xf numFmtId="3" fontId="20" fillId="0" borderId="61" xfId="0" applyNumberFormat="1" applyFont="1" applyBorder="1" applyAlignment="1">
      <alignment horizontal="right" vertical="top"/>
    </xf>
    <xf numFmtId="0" fontId="20" fillId="0" borderId="9" xfId="0" applyFont="1" applyFill="1" applyBorder="1" applyAlignment="1">
      <alignment horizontal="left" vertical="top" wrapText="1"/>
    </xf>
    <xf numFmtId="3" fontId="20" fillId="3" borderId="88" xfId="0" applyNumberFormat="1" applyFont="1" applyFill="1" applyBorder="1" applyAlignment="1">
      <alignment horizontal="center" vertical="top"/>
    </xf>
    <xf numFmtId="3" fontId="20" fillId="3" borderId="10" xfId="0" applyNumberFormat="1" applyFont="1" applyFill="1" applyBorder="1" applyAlignment="1">
      <alignment horizontal="center" vertical="top"/>
    </xf>
    <xf numFmtId="3" fontId="20" fillId="3" borderId="61" xfId="0" applyNumberFormat="1" applyFont="1" applyFill="1" applyBorder="1" applyAlignment="1">
      <alignment horizontal="center" vertical="top"/>
    </xf>
    <xf numFmtId="49" fontId="27" fillId="9" borderId="13" xfId="0" applyNumberFormat="1" applyFont="1" applyFill="1" applyBorder="1" applyAlignment="1">
      <alignment horizontal="center" vertical="top" wrapText="1"/>
    </xf>
    <xf numFmtId="49" fontId="27" fillId="6" borderId="16" xfId="0" applyNumberFormat="1" applyFont="1" applyFill="1" applyBorder="1" applyAlignment="1">
      <alignment horizontal="center" vertical="top" wrapText="1"/>
    </xf>
    <xf numFmtId="0" fontId="20" fillId="3" borderId="17" xfId="0" applyFont="1" applyFill="1" applyBorder="1" applyAlignment="1">
      <alignment horizontal="left" vertical="top" wrapText="1"/>
    </xf>
    <xf numFmtId="0" fontId="28" fillId="0" borderId="7" xfId="0" applyFont="1" applyFill="1" applyBorder="1" applyAlignment="1">
      <alignment horizontal="center" vertical="center" textRotation="90" wrapText="1"/>
    </xf>
    <xf numFmtId="49" fontId="31" fillId="0" borderId="16" xfId="0" applyNumberFormat="1" applyFont="1" applyFill="1" applyBorder="1" applyAlignment="1">
      <alignment horizontal="center" vertical="center" textRotation="90" wrapText="1"/>
    </xf>
    <xf numFmtId="49" fontId="27" fillId="6" borderId="46" xfId="0" applyNumberFormat="1" applyFont="1" applyFill="1" applyBorder="1" applyAlignment="1">
      <alignment horizontal="center" vertical="top"/>
    </xf>
    <xf numFmtId="0" fontId="20" fillId="0" borderId="7" xfId="0" applyFont="1" applyFill="1" applyBorder="1" applyAlignment="1">
      <alignment horizontal="left" vertical="top" wrapText="1"/>
    </xf>
    <xf numFmtId="49" fontId="27" fillId="9" borderId="37" xfId="0" applyNumberFormat="1" applyFont="1" applyFill="1" applyBorder="1" applyAlignment="1">
      <alignment horizontal="center" vertical="top" wrapText="1"/>
    </xf>
    <xf numFmtId="49" fontId="27" fillId="6" borderId="1" xfId="0" applyNumberFormat="1" applyFont="1" applyFill="1" applyBorder="1" applyAlignment="1">
      <alignment horizontal="center" vertical="top" wrapText="1"/>
    </xf>
    <xf numFmtId="166" fontId="20" fillId="0" borderId="40" xfId="0" applyNumberFormat="1" applyFont="1" applyBorder="1" applyAlignment="1">
      <alignment horizontal="left" vertical="top" wrapText="1"/>
    </xf>
    <xf numFmtId="0" fontId="28" fillId="6" borderId="63" xfId="0" applyFont="1" applyFill="1" applyBorder="1" applyAlignment="1">
      <alignment horizontal="center" vertical="center" textRotation="90" wrapText="1"/>
    </xf>
    <xf numFmtId="49" fontId="27" fillId="6" borderId="47" xfId="0" applyNumberFormat="1" applyFont="1" applyFill="1" applyBorder="1" applyAlignment="1">
      <alignment horizontal="center" vertical="top"/>
    </xf>
    <xf numFmtId="49" fontId="20" fillId="6" borderId="0" xfId="0" applyNumberFormat="1" applyFont="1" applyFill="1" applyBorder="1" applyAlignment="1">
      <alignment horizontal="center" vertical="top" wrapText="1"/>
    </xf>
    <xf numFmtId="0" fontId="20" fillId="0" borderId="53" xfId="0" applyFont="1" applyFill="1" applyBorder="1" applyAlignment="1">
      <alignment horizontal="center" vertical="top"/>
    </xf>
    <xf numFmtId="166" fontId="20" fillId="0" borderId="12" xfId="0" applyNumberFormat="1" applyFont="1" applyFill="1" applyBorder="1" applyAlignment="1">
      <alignment horizontal="left" vertical="top" wrapText="1"/>
    </xf>
    <xf numFmtId="3" fontId="20" fillId="6" borderId="40" xfId="0" applyNumberFormat="1" applyFont="1" applyFill="1" applyBorder="1" applyAlignment="1">
      <alignment horizontal="center" vertical="top"/>
    </xf>
    <xf numFmtId="0" fontId="20" fillId="3" borderId="14" xfId="0" applyFont="1" applyFill="1" applyBorder="1" applyAlignment="1">
      <alignment vertical="top" wrapText="1"/>
    </xf>
    <xf numFmtId="0" fontId="36" fillId="0" borderId="53" xfId="0" applyFont="1" applyFill="1" applyBorder="1" applyAlignment="1">
      <alignment horizontal="center" vertical="center" textRotation="90" wrapText="1"/>
    </xf>
    <xf numFmtId="0" fontId="20" fillId="0" borderId="12" xfId="0" applyFont="1" applyFill="1" applyBorder="1" applyAlignment="1">
      <alignment horizontal="left" vertical="top" wrapText="1"/>
    </xf>
    <xf numFmtId="3" fontId="20" fillId="3" borderId="40" xfId="0" applyNumberFormat="1" applyFont="1" applyFill="1" applyBorder="1" applyAlignment="1">
      <alignment horizontal="center" vertical="top"/>
    </xf>
    <xf numFmtId="3" fontId="20" fillId="3" borderId="1" xfId="0" applyNumberFormat="1" applyFont="1" applyFill="1" applyBorder="1" applyAlignment="1">
      <alignment horizontal="center" vertical="top"/>
    </xf>
    <xf numFmtId="3" fontId="20" fillId="3" borderId="57" xfId="0" applyNumberFormat="1" applyFont="1" applyFill="1" applyBorder="1" applyAlignment="1">
      <alignment horizontal="center" vertical="top"/>
    </xf>
    <xf numFmtId="49" fontId="27" fillId="6" borderId="13" xfId="0" applyNumberFormat="1" applyFont="1" applyFill="1" applyBorder="1" applyAlignment="1">
      <alignment horizontal="center" vertical="top" wrapText="1"/>
    </xf>
    <xf numFmtId="0" fontId="20" fillId="3" borderId="15" xfId="0" applyFont="1" applyFill="1" applyBorder="1" applyAlignment="1">
      <alignment horizontal="left" vertical="top" wrapText="1"/>
    </xf>
    <xf numFmtId="0" fontId="28" fillId="6" borderId="33" xfId="0" applyFont="1" applyFill="1" applyBorder="1" applyAlignment="1">
      <alignment horizontal="center" vertical="center" textRotation="90" wrapText="1"/>
    </xf>
    <xf numFmtId="0" fontId="20" fillId="6" borderId="7" xfId="0" applyFont="1" applyFill="1" applyBorder="1" applyAlignment="1">
      <alignment horizontal="left" vertical="top" wrapText="1"/>
    </xf>
    <xf numFmtId="0" fontId="20" fillId="6" borderId="14" xfId="0" applyFont="1" applyFill="1" applyBorder="1" applyAlignment="1">
      <alignment horizontal="left" vertical="top" wrapText="1"/>
    </xf>
    <xf numFmtId="49" fontId="20" fillId="6" borderId="64" xfId="0" applyNumberFormat="1" applyFont="1" applyFill="1" applyBorder="1" applyAlignment="1">
      <alignment horizontal="center" vertical="top" wrapText="1"/>
    </xf>
    <xf numFmtId="166" fontId="20" fillId="6" borderId="12" xfId="0" applyNumberFormat="1" applyFont="1" applyFill="1" applyBorder="1" applyAlignment="1">
      <alignment horizontal="left" vertical="top" wrapText="1"/>
    </xf>
    <xf numFmtId="0" fontId="32" fillId="3" borderId="27" xfId="0" applyFont="1" applyFill="1" applyBorder="1" applyAlignment="1">
      <alignment vertical="top" wrapText="1"/>
    </xf>
    <xf numFmtId="0" fontId="31" fillId="0" borderId="33" xfId="0" applyFont="1" applyFill="1" applyBorder="1" applyAlignment="1">
      <alignment horizontal="center" vertical="center" textRotation="90" wrapText="1"/>
    </xf>
    <xf numFmtId="3" fontId="32" fillId="6" borderId="40" xfId="0" applyNumberFormat="1" applyFont="1" applyFill="1" applyBorder="1" applyAlignment="1">
      <alignment horizontal="center" vertical="top"/>
    </xf>
    <xf numFmtId="3" fontId="32" fillId="6" borderId="1" xfId="0" applyNumberFormat="1" applyFont="1" applyFill="1" applyBorder="1" applyAlignment="1">
      <alignment horizontal="center" vertical="top"/>
    </xf>
    <xf numFmtId="3" fontId="32" fillId="6" borderId="57" xfId="0" applyNumberFormat="1" applyFont="1" applyFill="1" applyBorder="1" applyAlignment="1">
      <alignment horizontal="center" vertical="top"/>
    </xf>
    <xf numFmtId="0" fontId="32" fillId="0" borderId="14" xfId="0" applyFont="1" applyFill="1" applyBorder="1" applyAlignment="1">
      <alignment horizontal="left" vertical="top" wrapText="1"/>
    </xf>
    <xf numFmtId="0" fontId="36" fillId="0" borderId="12" xfId="0" applyFont="1" applyFill="1" applyBorder="1" applyAlignment="1">
      <alignment horizontal="center" vertical="center" textRotation="90" wrapText="1"/>
    </xf>
    <xf numFmtId="49" fontId="20" fillId="6" borderId="20" xfId="0" applyNumberFormat="1" applyFont="1" applyFill="1" applyBorder="1" applyAlignment="1">
      <alignment horizontal="center" vertical="top" wrapText="1"/>
    </xf>
    <xf numFmtId="0" fontId="32" fillId="6" borderId="12" xfId="0" applyFont="1" applyFill="1" applyBorder="1" applyAlignment="1">
      <alignment vertical="top" wrapText="1"/>
    </xf>
    <xf numFmtId="0" fontId="24" fillId="9" borderId="62" xfId="0" applyFont="1" applyFill="1" applyBorder="1" applyAlignment="1">
      <alignment vertical="top" wrapText="1"/>
    </xf>
    <xf numFmtId="166" fontId="27" fillId="6" borderId="24" xfId="0" applyNumberFormat="1" applyFont="1" applyFill="1" applyBorder="1" applyAlignment="1">
      <alignment horizontal="center" vertical="top" wrapText="1"/>
    </xf>
    <xf numFmtId="166" fontId="20" fillId="6" borderId="11" xfId="0" applyNumberFormat="1" applyFont="1" applyFill="1" applyBorder="1" applyAlignment="1">
      <alignment horizontal="left" vertical="top" wrapText="1"/>
    </xf>
    <xf numFmtId="166" fontId="27" fillId="0" borderId="25" xfId="0" applyNumberFormat="1" applyFont="1" applyBorder="1" applyAlignment="1">
      <alignment horizontal="center" vertical="top"/>
    </xf>
    <xf numFmtId="49" fontId="20" fillId="0" borderId="5" xfId="0" applyNumberFormat="1" applyFont="1" applyBorder="1" applyAlignment="1">
      <alignment horizontal="center" vertical="top" wrapText="1"/>
    </xf>
    <xf numFmtId="0" fontId="20" fillId="0" borderId="52" xfId="0" applyFont="1" applyFill="1" applyBorder="1" applyAlignment="1">
      <alignment horizontal="center"/>
    </xf>
    <xf numFmtId="166" fontId="20" fillId="6" borderId="5" xfId="0" applyNumberFormat="1" applyFont="1" applyFill="1" applyBorder="1" applyAlignment="1">
      <alignment horizontal="center"/>
    </xf>
    <xf numFmtId="166" fontId="20" fillId="6" borderId="52" xfId="0" applyNumberFormat="1" applyFont="1" applyFill="1" applyBorder="1" applyAlignment="1">
      <alignment horizontal="center"/>
    </xf>
    <xf numFmtId="166" fontId="20" fillId="6" borderId="10" xfId="0" applyNumberFormat="1" applyFont="1" applyFill="1" applyBorder="1" applyAlignment="1">
      <alignment horizontal="center"/>
    </xf>
    <xf numFmtId="166" fontId="20" fillId="6" borderId="61" xfId="0" applyNumberFormat="1" applyFont="1" applyFill="1" applyBorder="1" applyAlignment="1">
      <alignment horizontal="center"/>
    </xf>
    <xf numFmtId="166" fontId="20" fillId="0" borderId="116" xfId="0" applyNumberFormat="1" applyFont="1" applyFill="1" applyBorder="1" applyAlignment="1">
      <alignment horizontal="left" vertical="top" wrapText="1"/>
    </xf>
    <xf numFmtId="3" fontId="20" fillId="6" borderId="88" xfId="0" applyNumberFormat="1" applyFont="1" applyFill="1" applyBorder="1" applyAlignment="1">
      <alignment horizontal="center" vertical="top"/>
    </xf>
    <xf numFmtId="3" fontId="20" fillId="6" borderId="10" xfId="0" applyNumberFormat="1" applyFont="1" applyFill="1" applyBorder="1" applyAlignment="1">
      <alignment horizontal="center" vertical="top"/>
    </xf>
    <xf numFmtId="3" fontId="20" fillId="6" borderId="61" xfId="0" applyNumberFormat="1" applyFont="1" applyFill="1" applyBorder="1" applyAlignment="1">
      <alignment horizontal="center" vertical="top"/>
    </xf>
    <xf numFmtId="0" fontId="20" fillId="0" borderId="33" xfId="0" applyFont="1" applyBorder="1" applyAlignment="1">
      <alignment horizontal="left" vertical="top" wrapText="1"/>
    </xf>
    <xf numFmtId="0" fontId="20" fillId="0" borderId="0" xfId="0" applyFont="1" applyBorder="1" applyAlignment="1">
      <alignment horizontal="left" vertical="top" wrapText="1"/>
    </xf>
    <xf numFmtId="0" fontId="24" fillId="0" borderId="0" xfId="0" applyFont="1" applyBorder="1" applyAlignment="1">
      <alignment vertical="top" wrapText="1"/>
    </xf>
    <xf numFmtId="166" fontId="27" fillId="0" borderId="15" xfId="0" applyNumberFormat="1" applyFont="1" applyBorder="1" applyAlignment="1">
      <alignment horizontal="center" vertical="top"/>
    </xf>
    <xf numFmtId="49" fontId="27" fillId="0" borderId="15" xfId="0" applyNumberFormat="1" applyFont="1" applyBorder="1" applyAlignment="1">
      <alignment horizontal="center" vertical="top"/>
    </xf>
    <xf numFmtId="0" fontId="20" fillId="0" borderId="111" xfId="0" applyFont="1" applyFill="1" applyBorder="1" applyAlignment="1">
      <alignment horizontal="center" vertical="top"/>
    </xf>
    <xf numFmtId="166" fontId="20" fillId="6" borderId="110" xfId="0" applyNumberFormat="1" applyFont="1" applyFill="1" applyBorder="1" applyAlignment="1">
      <alignment horizontal="center" vertical="top"/>
    </xf>
    <xf numFmtId="166" fontId="20" fillId="6" borderId="111" xfId="0" applyNumberFormat="1" applyFont="1" applyFill="1" applyBorder="1" applyAlignment="1">
      <alignment horizontal="center" vertical="top"/>
    </xf>
    <xf numFmtId="166" fontId="20" fillId="6" borderId="112" xfId="0" applyNumberFormat="1" applyFont="1" applyFill="1" applyBorder="1" applyAlignment="1">
      <alignment horizontal="center" vertical="top"/>
    </xf>
    <xf numFmtId="166" fontId="20" fillId="6" borderId="113" xfId="0" applyNumberFormat="1" applyFont="1" applyFill="1" applyBorder="1" applyAlignment="1">
      <alignment horizontal="center" vertical="top"/>
    </xf>
    <xf numFmtId="166" fontId="20" fillId="0" borderId="114" xfId="0" applyNumberFormat="1" applyFont="1" applyFill="1" applyBorder="1" applyAlignment="1">
      <alignment horizontal="left" vertical="top" wrapText="1"/>
    </xf>
    <xf numFmtId="3" fontId="20" fillId="6" borderId="115" xfId="0" applyNumberFormat="1" applyFont="1" applyFill="1" applyBorder="1" applyAlignment="1">
      <alignment horizontal="center" vertical="top"/>
    </xf>
    <xf numFmtId="3" fontId="20" fillId="6" borderId="112" xfId="0" applyNumberFormat="1" applyFont="1" applyFill="1" applyBorder="1" applyAlignment="1">
      <alignment horizontal="center" vertical="top"/>
    </xf>
    <xf numFmtId="3" fontId="20" fillId="6" borderId="113" xfId="0" applyNumberFormat="1" applyFont="1" applyFill="1" applyBorder="1" applyAlignment="1">
      <alignment horizontal="center" vertical="top"/>
    </xf>
    <xf numFmtId="166" fontId="27" fillId="6" borderId="15" xfId="0" applyNumberFormat="1" applyFont="1" applyFill="1" applyBorder="1" applyAlignment="1">
      <alignment horizontal="center" vertical="top"/>
    </xf>
    <xf numFmtId="166" fontId="28" fillId="6" borderId="33" xfId="0" applyNumberFormat="1" applyFont="1" applyFill="1" applyBorder="1" applyAlignment="1">
      <alignment horizontal="center" vertical="top"/>
    </xf>
    <xf numFmtId="166" fontId="28" fillId="6" borderId="4" xfId="0" applyNumberFormat="1" applyFont="1" applyFill="1" applyBorder="1" applyAlignment="1">
      <alignment horizontal="center" vertical="top"/>
    </xf>
    <xf numFmtId="166" fontId="28" fillId="6" borderId="0" xfId="0" applyNumberFormat="1" applyFont="1" applyFill="1" applyBorder="1" applyAlignment="1">
      <alignment horizontal="center" vertical="top"/>
    </xf>
    <xf numFmtId="166" fontId="28" fillId="6" borderId="13" xfId="0" applyNumberFormat="1" applyFont="1" applyFill="1" applyBorder="1" applyAlignment="1">
      <alignment horizontal="center" vertical="top"/>
    </xf>
    <xf numFmtId="166" fontId="28" fillId="6" borderId="99" xfId="0" applyNumberFormat="1" applyFont="1" applyFill="1" applyBorder="1" applyAlignment="1">
      <alignment horizontal="center" vertical="top"/>
    </xf>
    <xf numFmtId="0" fontId="20" fillId="6" borderId="98" xfId="0" applyFont="1" applyFill="1" applyBorder="1" applyAlignment="1">
      <alignment horizontal="center" vertical="top"/>
    </xf>
    <xf numFmtId="0" fontId="20" fillId="6" borderId="101" xfId="0" applyFont="1" applyFill="1" applyBorder="1" applyAlignment="1">
      <alignment horizontal="center" vertical="top"/>
    </xf>
    <xf numFmtId="166" fontId="28" fillId="6" borderId="63" xfId="0" applyNumberFormat="1" applyFont="1" applyFill="1" applyBorder="1" applyAlignment="1">
      <alignment horizontal="center" vertical="top"/>
    </xf>
    <xf numFmtId="166" fontId="28" fillId="6" borderId="20" xfId="0" applyNumberFormat="1" applyFont="1" applyFill="1" applyBorder="1" applyAlignment="1">
      <alignment horizontal="center" vertical="top"/>
    </xf>
    <xf numFmtId="166" fontId="28" fillId="6" borderId="64" xfId="0" applyNumberFormat="1" applyFont="1" applyFill="1" applyBorder="1" applyAlignment="1">
      <alignment horizontal="center" vertical="top"/>
    </xf>
    <xf numFmtId="166" fontId="28" fillId="6" borderId="28" xfId="0" applyNumberFormat="1" applyFont="1" applyFill="1" applyBorder="1" applyAlignment="1">
      <alignment horizontal="center" vertical="top"/>
    </xf>
    <xf numFmtId="0" fontId="20" fillId="6" borderId="37" xfId="0" applyFont="1" applyFill="1" applyBorder="1" applyAlignment="1">
      <alignment horizontal="center" vertical="top"/>
    </xf>
    <xf numFmtId="49" fontId="27" fillId="6" borderId="22" xfId="0" applyNumberFormat="1" applyFont="1" applyFill="1" applyBorder="1" applyAlignment="1">
      <alignment horizontal="center" vertical="top" wrapText="1"/>
    </xf>
    <xf numFmtId="166" fontId="20" fillId="6" borderId="23" xfId="0" applyNumberFormat="1" applyFont="1" applyFill="1" applyBorder="1" applyAlignment="1">
      <alignment horizontal="left" vertical="top" wrapText="1"/>
    </xf>
    <xf numFmtId="166" fontId="27" fillId="6" borderId="23" xfId="0" applyNumberFormat="1" applyFont="1" applyFill="1" applyBorder="1" applyAlignment="1">
      <alignment horizontal="center" vertical="top"/>
    </xf>
    <xf numFmtId="49" fontId="27" fillId="6" borderId="23" xfId="0" applyNumberFormat="1" applyFont="1" applyFill="1" applyBorder="1" applyAlignment="1">
      <alignment horizontal="center" vertical="top"/>
    </xf>
    <xf numFmtId="49" fontId="20" fillId="6" borderId="44" xfId="0" applyNumberFormat="1" applyFont="1" applyFill="1" applyBorder="1" applyAlignment="1">
      <alignment horizontal="center" vertical="top" wrapText="1"/>
    </xf>
    <xf numFmtId="0" fontId="26" fillId="8" borderId="26" xfId="0" applyFont="1" applyFill="1" applyBorder="1" applyAlignment="1">
      <alignment horizontal="center" vertical="top"/>
    </xf>
    <xf numFmtId="166" fontId="27" fillId="8" borderId="42" xfId="0" applyNumberFormat="1" applyFont="1" applyFill="1" applyBorder="1" applyAlignment="1">
      <alignment horizontal="center" vertical="top"/>
    </xf>
    <xf numFmtId="166" fontId="27" fillId="8" borderId="77" xfId="0" applyNumberFormat="1" applyFont="1" applyFill="1" applyBorder="1" applyAlignment="1">
      <alignment horizontal="center" vertical="top"/>
    </xf>
    <xf numFmtId="166" fontId="27" fillId="8" borderId="76" xfId="0" applyNumberFormat="1" applyFont="1" applyFill="1" applyBorder="1" applyAlignment="1">
      <alignment horizontal="center" vertical="top"/>
    </xf>
    <xf numFmtId="166" fontId="27" fillId="8" borderId="26" xfId="0" applyNumberFormat="1" applyFont="1" applyFill="1" applyBorder="1" applyAlignment="1">
      <alignment horizontal="center" vertical="top"/>
    </xf>
    <xf numFmtId="166" fontId="27" fillId="8" borderId="44" xfId="0" applyNumberFormat="1" applyFont="1" applyFill="1" applyBorder="1" applyAlignment="1">
      <alignment horizontal="center" vertical="top"/>
    </xf>
    <xf numFmtId="0" fontId="20" fillId="6" borderId="8" xfId="0" applyFont="1" applyFill="1" applyBorder="1" applyAlignment="1">
      <alignment vertical="top" wrapText="1"/>
    </xf>
    <xf numFmtId="3" fontId="20" fillId="6" borderId="54" xfId="0" applyNumberFormat="1" applyFont="1" applyFill="1" applyBorder="1" applyAlignment="1">
      <alignment horizontal="center" vertical="top"/>
    </xf>
    <xf numFmtId="3" fontId="20" fillId="6" borderId="22" xfId="0" applyNumberFormat="1" applyFont="1" applyFill="1" applyBorder="1" applyAlignment="1">
      <alignment horizontal="center" vertical="top"/>
    </xf>
    <xf numFmtId="3" fontId="20" fillId="6" borderId="31" xfId="0" applyNumberFormat="1" applyFont="1" applyFill="1" applyBorder="1" applyAlignment="1">
      <alignment horizontal="center" vertical="top"/>
    </xf>
    <xf numFmtId="49" fontId="27" fillId="11" borderId="24" xfId="0" applyNumberFormat="1" applyFont="1" applyFill="1" applyBorder="1" applyAlignment="1">
      <alignment horizontal="center" vertical="top"/>
    </xf>
    <xf numFmtId="49" fontId="27" fillId="6" borderId="24" xfId="0" applyNumberFormat="1" applyFont="1" applyFill="1" applyBorder="1" applyAlignment="1">
      <alignment horizontal="center" vertical="top" wrapText="1"/>
    </xf>
    <xf numFmtId="166" fontId="37" fillId="6" borderId="25" xfId="0" applyNumberFormat="1" applyFont="1" applyFill="1" applyBorder="1" applyAlignment="1">
      <alignment horizontal="center"/>
    </xf>
    <xf numFmtId="49" fontId="27" fillId="6" borderId="25" xfId="0" applyNumberFormat="1" applyFont="1" applyFill="1" applyBorder="1" applyAlignment="1">
      <alignment horizontal="center" vertical="top"/>
    </xf>
    <xf numFmtId="0" fontId="20" fillId="6" borderId="51" xfId="0" applyFont="1" applyFill="1" applyBorder="1" applyAlignment="1">
      <alignment horizontal="center" vertical="top"/>
    </xf>
    <xf numFmtId="166" fontId="20" fillId="6" borderId="51" xfId="0" applyNumberFormat="1" applyFont="1" applyFill="1" applyBorder="1" applyAlignment="1">
      <alignment horizontal="center" vertical="top"/>
    </xf>
    <xf numFmtId="166" fontId="20" fillId="6" borderId="71" xfId="0" applyNumberFormat="1" applyFont="1" applyFill="1" applyBorder="1" applyAlignment="1">
      <alignment horizontal="center" vertical="top"/>
    </xf>
    <xf numFmtId="0" fontId="38" fillId="6" borderId="45" xfId="0" applyFont="1" applyFill="1" applyBorder="1" applyAlignment="1">
      <alignment horizontal="center" vertical="top" wrapText="1"/>
    </xf>
    <xf numFmtId="0" fontId="39" fillId="6" borderId="24" xfId="0" applyFont="1" applyFill="1" applyBorder="1" applyAlignment="1">
      <alignment horizontal="center" vertical="top" wrapText="1"/>
    </xf>
    <xf numFmtId="0" fontId="39" fillId="6" borderId="48" xfId="0" applyFont="1" applyFill="1" applyBorder="1" applyAlignment="1">
      <alignment horizontal="center" vertical="top" wrapText="1"/>
    </xf>
    <xf numFmtId="49" fontId="27" fillId="11" borderId="13" xfId="0" applyNumberFormat="1" applyFont="1" applyFill="1" applyBorder="1" applyAlignment="1">
      <alignment horizontal="center" vertical="top"/>
    </xf>
    <xf numFmtId="166" fontId="27" fillId="6" borderId="13" xfId="0" applyNumberFormat="1" applyFont="1" applyFill="1" applyBorder="1" applyAlignment="1">
      <alignment horizontal="center" vertical="top" wrapText="1"/>
    </xf>
    <xf numFmtId="166" fontId="37" fillId="6" borderId="15" xfId="0" applyNumberFormat="1" applyFont="1" applyFill="1" applyBorder="1" applyAlignment="1">
      <alignment horizontal="center"/>
    </xf>
    <xf numFmtId="0" fontId="20" fillId="6" borderId="4" xfId="0" applyFont="1" applyFill="1" applyBorder="1" applyAlignment="1">
      <alignment horizontal="center" vertical="top"/>
    </xf>
    <xf numFmtId="164" fontId="20" fillId="6" borderId="20" xfId="2" applyFont="1" applyFill="1" applyBorder="1" applyAlignment="1">
      <alignment horizontal="center" vertical="top"/>
    </xf>
    <xf numFmtId="166" fontId="20" fillId="6" borderId="27" xfId="0" applyNumberFormat="1" applyFont="1" applyFill="1" applyBorder="1" applyAlignment="1">
      <alignment horizontal="center" vertical="top"/>
    </xf>
    <xf numFmtId="49" fontId="20" fillId="6" borderId="37" xfId="0" applyNumberFormat="1" applyFont="1" applyFill="1" applyBorder="1" applyAlignment="1">
      <alignment horizontal="center" vertical="top"/>
    </xf>
    <xf numFmtId="49" fontId="39" fillId="6" borderId="13" xfId="0" applyNumberFormat="1" applyFont="1" applyFill="1" applyBorder="1" applyAlignment="1">
      <alignment horizontal="center" vertical="top"/>
    </xf>
    <xf numFmtId="49" fontId="39" fillId="6" borderId="46" xfId="0" applyNumberFormat="1" applyFont="1" applyFill="1" applyBorder="1" applyAlignment="1">
      <alignment horizontal="center" vertical="top"/>
    </xf>
    <xf numFmtId="49" fontId="27" fillId="11" borderId="22" xfId="0" applyNumberFormat="1" applyFont="1" applyFill="1" applyBorder="1" applyAlignment="1">
      <alignment horizontal="center" vertical="top"/>
    </xf>
    <xf numFmtId="166" fontId="27" fillId="6" borderId="22" xfId="0" applyNumberFormat="1" applyFont="1" applyFill="1" applyBorder="1" applyAlignment="1">
      <alignment horizontal="center" vertical="top" wrapText="1"/>
    </xf>
    <xf numFmtId="0" fontId="20" fillId="6" borderId="22" xfId="0" applyFont="1" applyFill="1" applyBorder="1" applyAlignment="1">
      <alignment horizontal="left" vertical="top" wrapText="1"/>
    </xf>
    <xf numFmtId="166" fontId="37" fillId="6" borderId="23" xfId="0" applyNumberFormat="1" applyFont="1" applyFill="1" applyBorder="1" applyAlignment="1">
      <alignment horizontal="center"/>
    </xf>
    <xf numFmtId="166" fontId="20" fillId="8" borderId="44" xfId="0" applyNumberFormat="1" applyFont="1" applyFill="1" applyBorder="1" applyAlignment="1">
      <alignment horizontal="center" vertical="top"/>
    </xf>
    <xf numFmtId="166" fontId="20" fillId="8" borderId="62" xfId="0" applyNumberFormat="1" applyFont="1" applyFill="1" applyBorder="1" applyAlignment="1">
      <alignment horizontal="center" vertical="top"/>
    </xf>
    <xf numFmtId="166" fontId="20" fillId="8" borderId="54" xfId="0" applyNumberFormat="1" applyFont="1" applyFill="1" applyBorder="1" applyAlignment="1">
      <alignment horizontal="center" vertical="top"/>
    </xf>
    <xf numFmtId="166" fontId="20" fillId="8" borderId="23" xfId="0" applyNumberFormat="1" applyFont="1" applyFill="1" applyBorder="1" applyAlignment="1">
      <alignment horizontal="center" vertical="top"/>
    </xf>
    <xf numFmtId="49" fontId="20" fillId="6" borderId="54" xfId="0" applyNumberFormat="1" applyFont="1" applyFill="1" applyBorder="1" applyAlignment="1">
      <alignment horizontal="center" vertical="top"/>
    </xf>
    <xf numFmtId="49" fontId="39" fillId="6" borderId="22" xfId="0" applyNumberFormat="1" applyFont="1" applyFill="1" applyBorder="1" applyAlignment="1">
      <alignment horizontal="center" vertical="top"/>
    </xf>
    <xf numFmtId="49" fontId="39" fillId="6" borderId="31" xfId="0" applyNumberFormat="1" applyFont="1" applyFill="1" applyBorder="1" applyAlignment="1">
      <alignment horizontal="center" vertical="top"/>
    </xf>
    <xf numFmtId="0" fontId="20" fillId="6" borderId="71" xfId="0" applyFont="1" applyFill="1" applyBorder="1" applyAlignment="1">
      <alignment horizontal="center" vertical="top"/>
    </xf>
    <xf numFmtId="3" fontId="20" fillId="6" borderId="51" xfId="0" applyNumberFormat="1" applyFont="1" applyFill="1" applyBorder="1" applyAlignment="1">
      <alignment horizontal="right" vertical="top"/>
    </xf>
    <xf numFmtId="166" fontId="20" fillId="6" borderId="45" xfId="0" applyNumberFormat="1" applyFont="1" applyFill="1" applyBorder="1" applyAlignment="1">
      <alignment horizontal="center" vertical="top"/>
    </xf>
    <xf numFmtId="166" fontId="20" fillId="6" borderId="25" xfId="0" applyNumberFormat="1" applyFont="1" applyFill="1" applyBorder="1" applyAlignment="1">
      <alignment horizontal="center" vertical="top"/>
    </xf>
    <xf numFmtId="3" fontId="20" fillId="6" borderId="51" xfId="0" applyNumberFormat="1" applyFont="1" applyFill="1" applyBorder="1" applyAlignment="1">
      <alignment horizontal="right" vertical="top" wrapText="1"/>
    </xf>
    <xf numFmtId="3" fontId="20" fillId="6" borderId="24" xfId="0" applyNumberFormat="1" applyFont="1" applyFill="1" applyBorder="1" applyAlignment="1">
      <alignment horizontal="center" vertical="top"/>
    </xf>
    <xf numFmtId="3" fontId="20" fillId="6" borderId="117" xfId="0" applyNumberFormat="1" applyFont="1" applyFill="1" applyBorder="1" applyAlignment="1">
      <alignment horizontal="center" vertical="top"/>
    </xf>
    <xf numFmtId="3" fontId="20" fillId="6" borderId="25" xfId="0" applyNumberFormat="1" applyFont="1" applyFill="1" applyBorder="1" applyAlignment="1">
      <alignment horizontal="center" vertical="top"/>
    </xf>
    <xf numFmtId="3" fontId="20" fillId="6" borderId="20" xfId="0" applyNumberFormat="1" applyFont="1" applyFill="1" applyBorder="1" applyAlignment="1">
      <alignment horizontal="right" vertical="top"/>
    </xf>
    <xf numFmtId="3" fontId="20" fillId="6" borderId="20" xfId="0" applyNumberFormat="1" applyFont="1" applyFill="1" applyBorder="1" applyAlignment="1">
      <alignment horizontal="right" vertical="top" wrapText="1"/>
    </xf>
    <xf numFmtId="3" fontId="20" fillId="6" borderId="63" xfId="0" applyNumberFormat="1" applyFont="1" applyFill="1" applyBorder="1" applyAlignment="1">
      <alignment horizontal="right" vertical="top" wrapText="1"/>
    </xf>
    <xf numFmtId="3" fontId="20" fillId="6" borderId="15" xfId="0" applyNumberFormat="1" applyFont="1" applyFill="1" applyBorder="1" applyAlignment="1">
      <alignment horizontal="center" vertical="top"/>
    </xf>
    <xf numFmtId="0" fontId="30" fillId="6" borderId="54" xfId="0" applyFont="1" applyFill="1" applyBorder="1" applyAlignment="1">
      <alignment horizontal="left" vertical="top" wrapText="1"/>
    </xf>
    <xf numFmtId="0" fontId="40" fillId="6" borderId="62" xfId="0" applyFont="1" applyFill="1" applyBorder="1" applyAlignment="1">
      <alignment horizontal="center"/>
    </xf>
    <xf numFmtId="0" fontId="37" fillId="6" borderId="23" xfId="0" applyFont="1" applyFill="1" applyBorder="1" applyAlignment="1">
      <alignment horizontal="center"/>
    </xf>
    <xf numFmtId="3" fontId="27" fillId="8" borderId="42" xfId="0" applyNumberFormat="1" applyFont="1" applyFill="1" applyBorder="1" applyAlignment="1">
      <alignment vertical="top"/>
    </xf>
    <xf numFmtId="3" fontId="27" fillId="8" borderId="38" xfId="0" applyNumberFormat="1" applyFont="1" applyFill="1" applyBorder="1" applyAlignment="1">
      <alignment vertical="top"/>
    </xf>
    <xf numFmtId="3" fontId="27" fillId="8" borderId="42" xfId="0" applyNumberFormat="1" applyFont="1" applyFill="1" applyBorder="1" applyAlignment="1">
      <alignment horizontal="right" vertical="top"/>
    </xf>
    <xf numFmtId="3" fontId="27" fillId="8" borderId="39" xfId="0" applyNumberFormat="1" applyFont="1" applyFill="1" applyBorder="1" applyAlignment="1">
      <alignment horizontal="right" vertical="top"/>
    </xf>
    <xf numFmtId="3" fontId="20" fillId="6" borderId="26" xfId="0" applyNumberFormat="1" applyFont="1" applyFill="1" applyBorder="1" applyAlignment="1">
      <alignment horizontal="center" vertical="top"/>
    </xf>
    <xf numFmtId="3" fontId="20" fillId="6" borderId="23" xfId="0" applyNumberFormat="1" applyFont="1" applyFill="1" applyBorder="1" applyAlignment="1">
      <alignment horizontal="center" vertical="top"/>
    </xf>
    <xf numFmtId="166" fontId="20" fillId="0" borderId="0" xfId="0" applyNumberFormat="1" applyFont="1" applyBorder="1" applyAlignment="1">
      <alignment horizontal="left" vertical="top"/>
    </xf>
    <xf numFmtId="0" fontId="20" fillId="0" borderId="63" xfId="0" applyFont="1" applyFill="1" applyBorder="1" applyAlignment="1">
      <alignment horizontal="center" vertical="top"/>
    </xf>
    <xf numFmtId="166" fontId="27" fillId="8" borderId="39" xfId="0" applyNumberFormat="1" applyFont="1" applyFill="1" applyBorder="1" applyAlignment="1">
      <alignment horizontal="center" vertical="top"/>
    </xf>
    <xf numFmtId="166" fontId="20" fillId="6" borderId="69" xfId="0" applyNumberFormat="1" applyFont="1" applyFill="1" applyBorder="1" applyAlignment="1">
      <alignment horizontal="center" vertical="top"/>
    </xf>
    <xf numFmtId="166" fontId="20" fillId="6" borderId="92" xfId="0" applyNumberFormat="1" applyFont="1" applyFill="1" applyBorder="1" applyAlignment="1">
      <alignment horizontal="center" vertical="top"/>
    </xf>
    <xf numFmtId="166" fontId="20" fillId="6" borderId="94" xfId="0" applyNumberFormat="1" applyFont="1" applyFill="1" applyBorder="1" applyAlignment="1">
      <alignment horizontal="center" vertical="top"/>
    </xf>
    <xf numFmtId="166" fontId="20" fillId="6" borderId="93" xfId="0" applyNumberFormat="1" applyFont="1" applyFill="1" applyBorder="1" applyAlignment="1">
      <alignment horizontal="center" vertical="top"/>
    </xf>
    <xf numFmtId="3" fontId="20" fillId="6" borderId="48" xfId="0" applyNumberFormat="1" applyFont="1" applyFill="1" applyBorder="1" applyAlignment="1">
      <alignment horizontal="center" vertical="top"/>
    </xf>
    <xf numFmtId="166" fontId="27" fillId="10" borderId="21" xfId="0" applyNumberFormat="1" applyFont="1" applyFill="1" applyBorder="1" applyAlignment="1">
      <alignment horizontal="center" vertical="top"/>
    </xf>
    <xf numFmtId="49" fontId="27" fillId="4" borderId="35" xfId="0" applyNumberFormat="1" applyFont="1" applyFill="1" applyBorder="1" applyAlignment="1">
      <alignment horizontal="center" vertical="top"/>
    </xf>
    <xf numFmtId="166" fontId="27" fillId="4" borderId="44" xfId="0" applyNumberFormat="1" applyFont="1" applyFill="1" applyBorder="1" applyAlignment="1">
      <alignment horizontal="center" vertical="top"/>
    </xf>
    <xf numFmtId="166" fontId="27" fillId="4" borderId="62" xfId="0" applyNumberFormat="1" applyFont="1" applyFill="1" applyBorder="1" applyAlignment="1">
      <alignment horizontal="center" vertical="top"/>
    </xf>
    <xf numFmtId="166" fontId="27" fillId="4" borderId="22" xfId="0" applyNumberFormat="1" applyFont="1" applyFill="1" applyBorder="1" applyAlignment="1">
      <alignment horizontal="center" vertical="top"/>
    </xf>
    <xf numFmtId="166" fontId="27" fillId="4" borderId="31" xfId="0" applyNumberFormat="1" applyFont="1" applyFill="1" applyBorder="1" applyAlignment="1">
      <alignment horizontal="center" vertical="top"/>
    </xf>
    <xf numFmtId="0" fontId="20" fillId="0" borderId="0" xfId="0" applyFont="1" applyFill="1" applyAlignment="1">
      <alignment vertical="top"/>
    </xf>
    <xf numFmtId="0" fontId="20" fillId="3" borderId="0" xfId="0" applyFont="1" applyFill="1" applyAlignment="1">
      <alignment vertical="top"/>
    </xf>
    <xf numFmtId="49" fontId="27" fillId="0" borderId="0" xfId="0" applyNumberFormat="1" applyFont="1" applyFill="1" applyBorder="1" applyAlignment="1">
      <alignment horizontal="center" vertical="top" wrapText="1"/>
    </xf>
    <xf numFmtId="0" fontId="20" fillId="0" borderId="0" xfId="0" applyFont="1" applyFill="1" applyBorder="1" applyAlignment="1">
      <alignment horizontal="center" vertical="top"/>
    </xf>
    <xf numFmtId="0" fontId="27" fillId="0" borderId="5" xfId="0" applyFont="1" applyBorder="1" applyAlignment="1">
      <alignment horizontal="center" vertical="center" wrapText="1"/>
    </xf>
    <xf numFmtId="166" fontId="27" fillId="4" borderId="5" xfId="0" applyNumberFormat="1" applyFont="1" applyFill="1" applyBorder="1" applyAlignment="1">
      <alignment horizontal="center" vertical="top" wrapText="1"/>
    </xf>
    <xf numFmtId="166" fontId="20" fillId="0" borderId="19" xfId="0" applyNumberFormat="1" applyFont="1" applyBorder="1" applyAlignment="1">
      <alignment horizontal="center" vertical="top" wrapText="1"/>
    </xf>
    <xf numFmtId="165" fontId="20" fillId="0" borderId="0" xfId="0" applyNumberFormat="1" applyFont="1" applyAlignment="1">
      <alignment vertical="top"/>
    </xf>
    <xf numFmtId="166" fontId="20" fillId="8" borderId="19" xfId="0" applyNumberFormat="1" applyFont="1" applyFill="1" applyBorder="1" applyAlignment="1">
      <alignment horizontal="center" vertical="top" wrapText="1"/>
    </xf>
    <xf numFmtId="166" fontId="20" fillId="0" borderId="0" xfId="0" applyNumberFormat="1" applyFont="1" applyAlignment="1">
      <alignment vertical="top"/>
    </xf>
    <xf numFmtId="166" fontId="27" fillId="4" borderId="19" xfId="0" applyNumberFormat="1" applyFont="1" applyFill="1" applyBorder="1" applyAlignment="1">
      <alignment horizontal="center" vertical="top" wrapText="1"/>
    </xf>
    <xf numFmtId="166" fontId="27" fillId="8" borderId="44" xfId="0" applyNumberFormat="1" applyFont="1" applyFill="1" applyBorder="1" applyAlignment="1">
      <alignment horizontal="center" vertical="top" wrapText="1"/>
    </xf>
    <xf numFmtId="49" fontId="20" fillId="0" borderId="0" xfId="0" applyNumberFormat="1" applyFont="1" applyBorder="1" applyAlignment="1">
      <alignment vertical="top"/>
    </xf>
    <xf numFmtId="166" fontId="27" fillId="6" borderId="0" xfId="0" applyNumberFormat="1" applyFont="1" applyFill="1" applyAlignment="1">
      <alignment vertical="top"/>
    </xf>
    <xf numFmtId="3" fontId="20" fillId="0" borderId="0" xfId="0" applyNumberFormat="1" applyFont="1" applyAlignment="1">
      <alignment vertical="top"/>
    </xf>
    <xf numFmtId="1" fontId="20" fillId="6" borderId="46" xfId="0" applyNumberFormat="1" applyFont="1" applyFill="1" applyBorder="1" applyAlignment="1">
      <alignment horizontal="center" vertical="top" wrapText="1"/>
    </xf>
    <xf numFmtId="166" fontId="4" fillId="6" borderId="45" xfId="0" applyNumberFormat="1" applyFont="1" applyFill="1" applyBorder="1" applyAlignment="1">
      <alignment horizontal="center" vertical="top"/>
    </xf>
    <xf numFmtId="166" fontId="4" fillId="6" borderId="25" xfId="0" applyNumberFormat="1" applyFont="1" applyFill="1" applyBorder="1" applyAlignment="1">
      <alignment horizontal="center" vertical="top"/>
    </xf>
    <xf numFmtId="0" fontId="20" fillId="6" borderId="17" xfId="0" applyFont="1" applyFill="1" applyBorder="1" applyAlignment="1">
      <alignment horizontal="left" vertical="top" wrapText="1"/>
    </xf>
    <xf numFmtId="0" fontId="6" fillId="6" borderId="15" xfId="0" applyFont="1" applyFill="1" applyBorder="1" applyAlignment="1">
      <alignment vertical="top" wrapText="1"/>
    </xf>
    <xf numFmtId="3" fontId="4" fillId="6" borderId="66" xfId="0" applyNumberFormat="1" applyFont="1" applyFill="1" applyBorder="1" applyAlignment="1">
      <alignment horizontal="center" vertical="top"/>
    </xf>
    <xf numFmtId="1" fontId="4" fillId="6" borderId="46" xfId="0" applyNumberFormat="1" applyFont="1" applyFill="1" applyBorder="1" applyAlignment="1">
      <alignment horizontal="center" vertical="top" wrapText="1"/>
    </xf>
    <xf numFmtId="0" fontId="0" fillId="0" borderId="0" xfId="0" applyAlignment="1">
      <alignment vertical="top"/>
    </xf>
    <xf numFmtId="0" fontId="0" fillId="0" borderId="0" xfId="0" applyBorder="1" applyAlignment="1">
      <alignment vertical="top"/>
    </xf>
    <xf numFmtId="3" fontId="4" fillId="6" borderId="80" xfId="0" applyNumberFormat="1" applyFont="1" applyFill="1" applyBorder="1" applyAlignment="1">
      <alignment horizontal="center" vertical="top"/>
    </xf>
    <xf numFmtId="0" fontId="20" fillId="6" borderId="67" xfId="0" applyFont="1" applyFill="1" applyBorder="1" applyAlignment="1">
      <alignment horizontal="left" vertical="top" wrapText="1"/>
    </xf>
    <xf numFmtId="0" fontId="20" fillId="6" borderId="68" xfId="0" applyFont="1" applyFill="1" applyBorder="1" applyAlignment="1">
      <alignment horizontal="center" vertical="top" wrapText="1"/>
    </xf>
    <xf numFmtId="0" fontId="20" fillId="0" borderId="75" xfId="0" applyFont="1" applyBorder="1" applyAlignment="1">
      <alignment vertical="top" wrapText="1"/>
    </xf>
    <xf numFmtId="1" fontId="20" fillId="0" borderId="89" xfId="0" applyNumberFormat="1" applyFont="1" applyFill="1" applyBorder="1" applyAlignment="1">
      <alignment horizontal="center" vertical="top" wrapText="1"/>
    </xf>
    <xf numFmtId="1" fontId="20" fillId="0" borderId="66" xfId="0" applyNumberFormat="1" applyFont="1" applyFill="1" applyBorder="1" applyAlignment="1">
      <alignment horizontal="center" vertical="top" wrapText="1"/>
    </xf>
    <xf numFmtId="1" fontId="20" fillId="0" borderId="80" xfId="0" applyNumberFormat="1" applyFont="1" applyFill="1" applyBorder="1" applyAlignment="1">
      <alignment horizontal="center" vertical="top" wrapText="1"/>
    </xf>
    <xf numFmtId="49" fontId="6" fillId="6" borderId="25" xfId="0" applyNumberFormat="1" applyFont="1" applyFill="1" applyBorder="1" applyAlignment="1">
      <alignment horizontal="center" vertical="top"/>
    </xf>
    <xf numFmtId="0" fontId="4" fillId="0" borderId="0" xfId="0" applyFont="1" applyBorder="1" applyAlignment="1">
      <alignment horizontal="left" vertical="top" wrapText="1"/>
    </xf>
    <xf numFmtId="49" fontId="6" fillId="6" borderId="15" xfId="0" applyNumberFormat="1" applyFont="1" applyFill="1" applyBorder="1" applyAlignment="1">
      <alignment horizontal="center" vertical="top"/>
    </xf>
    <xf numFmtId="0" fontId="4" fillId="6" borderId="41" xfId="0" applyFont="1" applyFill="1" applyBorder="1" applyAlignment="1">
      <alignment vertical="top" wrapText="1"/>
    </xf>
    <xf numFmtId="166" fontId="6" fillId="6" borderId="37" xfId="0" applyNumberFormat="1" applyFont="1" applyFill="1" applyBorder="1" applyAlignment="1">
      <alignment horizontal="left" vertical="top" wrapText="1"/>
    </xf>
    <xf numFmtId="166" fontId="4" fillId="6" borderId="54" xfId="0" applyNumberFormat="1" applyFont="1" applyFill="1" applyBorder="1" applyAlignment="1">
      <alignment horizontal="left" vertical="top" wrapText="1"/>
    </xf>
    <xf numFmtId="0" fontId="4" fillId="6" borderId="54" xfId="0" applyFont="1" applyFill="1" applyBorder="1" applyAlignment="1">
      <alignment horizontal="left" vertical="top" wrapText="1"/>
    </xf>
    <xf numFmtId="3" fontId="4" fillId="6" borderId="0" xfId="0" applyNumberFormat="1" applyFont="1" applyFill="1" applyBorder="1" applyAlignment="1">
      <alignment horizontal="center" vertical="top"/>
    </xf>
    <xf numFmtId="3" fontId="4" fillId="6" borderId="64" xfId="0" applyNumberFormat="1" applyFont="1" applyFill="1" applyBorder="1" applyAlignment="1">
      <alignment horizontal="center" vertical="top"/>
    </xf>
    <xf numFmtId="0" fontId="4" fillId="6" borderId="117" xfId="0" applyFont="1" applyFill="1" applyBorder="1" applyAlignment="1">
      <alignment horizontal="center" vertical="top"/>
    </xf>
    <xf numFmtId="164" fontId="4" fillId="6" borderId="64" xfId="2" applyFont="1" applyFill="1" applyBorder="1" applyAlignment="1">
      <alignment horizontal="center" vertical="top"/>
    </xf>
    <xf numFmtId="0" fontId="4" fillId="6" borderId="64" xfId="0" applyFont="1" applyFill="1" applyBorder="1" applyAlignment="1">
      <alignment horizontal="center" vertical="top"/>
    </xf>
    <xf numFmtId="0" fontId="4" fillId="0" borderId="64" xfId="0" applyFont="1" applyFill="1" applyBorder="1" applyAlignment="1">
      <alignment horizontal="center" vertical="top"/>
    </xf>
    <xf numFmtId="166" fontId="9" fillId="6" borderId="33" xfId="0" applyNumberFormat="1" applyFont="1" applyFill="1" applyBorder="1" applyAlignment="1">
      <alignment horizontal="center" vertical="top"/>
    </xf>
    <xf numFmtId="166" fontId="9" fillId="6" borderId="63" xfId="0" applyNumberFormat="1" applyFont="1" applyFill="1" applyBorder="1" applyAlignment="1">
      <alignment horizontal="center" vertical="top"/>
    </xf>
    <xf numFmtId="0" fontId="9" fillId="0" borderId="19" xfId="0" applyFont="1" applyFill="1" applyBorder="1" applyAlignment="1">
      <alignment horizontal="center" vertical="center" textRotation="90" wrapText="1"/>
    </xf>
    <xf numFmtId="0" fontId="9" fillId="6" borderId="19" xfId="0" applyFont="1" applyFill="1" applyBorder="1" applyAlignment="1">
      <alignment horizontal="center" vertical="center" textRotation="90" wrapText="1"/>
    </xf>
    <xf numFmtId="49" fontId="6" fillId="6" borderId="4" xfId="0" applyNumberFormat="1" applyFont="1" applyFill="1" applyBorder="1" applyAlignment="1">
      <alignment horizontal="center" vertical="top"/>
    </xf>
    <xf numFmtId="49" fontId="6" fillId="6" borderId="44" xfId="0" applyNumberFormat="1" applyFont="1" applyFill="1" applyBorder="1" applyAlignment="1">
      <alignment horizontal="center" vertical="top"/>
    </xf>
    <xf numFmtId="0" fontId="13" fillId="0" borderId="18" xfId="0" applyFont="1" applyFill="1" applyBorder="1" applyAlignment="1">
      <alignment horizontal="center" vertical="center" textRotation="90" wrapText="1"/>
    </xf>
    <xf numFmtId="0" fontId="9" fillId="6" borderId="4" xfId="0" applyFont="1" applyFill="1" applyBorder="1" applyAlignment="1">
      <alignment horizontal="center" vertical="center" textRotation="90" wrapText="1"/>
    </xf>
    <xf numFmtId="0" fontId="9" fillId="6" borderId="4" xfId="0" applyFont="1" applyFill="1" applyBorder="1" applyAlignment="1">
      <alignment vertical="center" textRotation="90" wrapText="1"/>
    </xf>
    <xf numFmtId="49" fontId="6" fillId="0" borderId="4" xfId="0" applyNumberFormat="1" applyFont="1" applyBorder="1" applyAlignment="1">
      <alignment horizontal="center" vertical="top"/>
    </xf>
    <xf numFmtId="0" fontId="4" fillId="6" borderId="46" xfId="0" applyFont="1" applyFill="1" applyBorder="1" applyAlignment="1">
      <alignment horizontal="center"/>
    </xf>
    <xf numFmtId="166" fontId="4" fillId="6" borderId="4" xfId="0" applyNumberFormat="1" applyFont="1" applyFill="1" applyBorder="1" applyAlignment="1">
      <alignment horizontal="center"/>
    </xf>
    <xf numFmtId="166" fontId="4" fillId="6" borderId="33" xfId="0" applyNumberFormat="1" applyFont="1" applyFill="1" applyBorder="1" applyAlignment="1">
      <alignment horizontal="center"/>
    </xf>
    <xf numFmtId="0" fontId="4" fillId="0" borderId="90" xfId="0" applyFont="1" applyFill="1" applyBorder="1" applyAlignment="1">
      <alignment horizontal="left" vertical="top" wrapText="1"/>
    </xf>
    <xf numFmtId="166" fontId="4" fillId="0" borderId="30" xfId="0" applyNumberFormat="1" applyFont="1" applyFill="1" applyBorder="1" applyAlignment="1">
      <alignment horizontal="left" vertical="top" wrapText="1"/>
    </xf>
    <xf numFmtId="0" fontId="4" fillId="0" borderId="30" xfId="0" applyFont="1" applyFill="1" applyBorder="1" applyAlignment="1">
      <alignment horizontal="left" vertical="top" wrapText="1"/>
    </xf>
    <xf numFmtId="0" fontId="4" fillId="6" borderId="90" xfId="0" applyFont="1" applyFill="1" applyBorder="1" applyAlignment="1">
      <alignment horizontal="left" vertical="top" wrapText="1"/>
    </xf>
    <xf numFmtId="166" fontId="4" fillId="6" borderId="30" xfId="0" applyNumberFormat="1" applyFont="1" applyFill="1" applyBorder="1" applyAlignment="1">
      <alignment horizontal="left" vertical="top" wrapText="1"/>
    </xf>
    <xf numFmtId="166" fontId="4" fillId="6" borderId="118" xfId="0" applyNumberFormat="1" applyFont="1" applyFill="1" applyBorder="1" applyAlignment="1">
      <alignment vertical="top" wrapText="1"/>
    </xf>
    <xf numFmtId="49" fontId="6" fillId="0" borderId="71" xfId="0" applyNumberFormat="1" applyFont="1" applyBorder="1" applyAlignment="1">
      <alignment horizontal="center" vertical="top"/>
    </xf>
    <xf numFmtId="49" fontId="6" fillId="6" borderId="33" xfId="0" applyNumberFormat="1" applyFont="1" applyFill="1" applyBorder="1" applyAlignment="1">
      <alignment horizontal="center" vertical="top"/>
    </xf>
    <xf numFmtId="49" fontId="6" fillId="6" borderId="33" xfId="0" applyNumberFormat="1" applyFont="1" applyFill="1" applyBorder="1" applyAlignment="1">
      <alignment vertical="top"/>
    </xf>
    <xf numFmtId="0" fontId="4" fillId="6" borderId="20" xfId="0" applyFont="1" applyFill="1" applyBorder="1" applyAlignment="1">
      <alignment horizontal="center" vertical="top"/>
    </xf>
    <xf numFmtId="0" fontId="10" fillId="8" borderId="42" xfId="0" applyFont="1" applyFill="1" applyBorder="1" applyAlignment="1">
      <alignment horizontal="right" vertical="top"/>
    </xf>
    <xf numFmtId="49" fontId="6" fillId="2" borderId="24" xfId="0" applyNumberFormat="1" applyFont="1" applyFill="1" applyBorder="1" applyAlignment="1">
      <alignment horizontal="center" vertical="top"/>
    </xf>
    <xf numFmtId="49" fontId="6" fillId="2" borderId="22" xfId="0" applyNumberFormat="1" applyFont="1" applyFill="1" applyBorder="1" applyAlignment="1">
      <alignment horizontal="center" vertical="top"/>
    </xf>
    <xf numFmtId="49" fontId="6" fillId="6" borderId="24" xfId="0" applyNumberFormat="1" applyFont="1" applyFill="1" applyBorder="1" applyAlignment="1">
      <alignment horizontal="center" vertical="top" wrapText="1"/>
    </xf>
    <xf numFmtId="49" fontId="6" fillId="2" borderId="13" xfId="0" applyNumberFormat="1" applyFont="1" applyFill="1" applyBorder="1" applyAlignment="1">
      <alignment horizontal="center" vertical="top"/>
    </xf>
    <xf numFmtId="49" fontId="6" fillId="6" borderId="13" xfId="0" applyNumberFormat="1" applyFont="1" applyFill="1" applyBorder="1" applyAlignment="1">
      <alignment horizontal="center" vertical="top" wrapText="1"/>
    </xf>
    <xf numFmtId="49" fontId="42" fillId="6" borderId="62" xfId="0" applyNumberFormat="1" applyFont="1" applyFill="1" applyBorder="1" applyAlignment="1">
      <alignment horizontal="center" vertical="top"/>
    </xf>
    <xf numFmtId="49" fontId="27" fillId="2" borderId="13" xfId="0" applyNumberFormat="1" applyFont="1" applyFill="1" applyBorder="1" applyAlignment="1">
      <alignment horizontal="center" vertical="top"/>
    </xf>
    <xf numFmtId="49" fontId="27" fillId="6" borderId="15" xfId="0" applyNumberFormat="1" applyFont="1" applyFill="1" applyBorder="1" applyAlignment="1">
      <alignment horizontal="center" vertical="top"/>
    </xf>
    <xf numFmtId="49" fontId="27" fillId="10" borderId="7" xfId="0" applyNumberFormat="1" applyFont="1" applyFill="1" applyBorder="1" applyAlignment="1">
      <alignment horizontal="center" vertical="top"/>
    </xf>
    <xf numFmtId="0" fontId="38" fillId="6" borderId="98" xfId="0" applyFont="1" applyFill="1" applyBorder="1" applyAlignment="1">
      <alignment horizontal="center" vertical="top" wrapText="1"/>
    </xf>
    <xf numFmtId="0" fontId="39" fillId="6" borderId="100" xfId="0" applyFont="1" applyFill="1" applyBorder="1" applyAlignment="1">
      <alignment horizontal="center" vertical="top" wrapText="1"/>
    </xf>
    <xf numFmtId="0" fontId="39" fillId="6" borderId="101" xfId="0" applyFont="1" applyFill="1" applyBorder="1" applyAlignment="1">
      <alignment horizontal="center" vertical="top" wrapText="1"/>
    </xf>
    <xf numFmtId="49" fontId="20" fillId="6" borderId="46" xfId="0" applyNumberFormat="1" applyFont="1" applyFill="1" applyBorder="1" applyAlignment="1">
      <alignment horizontal="center" vertical="top" wrapText="1"/>
    </xf>
    <xf numFmtId="49" fontId="6" fillId="10" borderId="71" xfId="0" applyNumberFormat="1" applyFont="1" applyFill="1" applyBorder="1" applyAlignment="1">
      <alignment horizontal="center" vertical="top"/>
    </xf>
    <xf numFmtId="49" fontId="6" fillId="10" borderId="33" xfId="0" applyNumberFormat="1" applyFont="1" applyFill="1" applyBorder="1" applyAlignment="1">
      <alignment horizontal="center" vertical="top"/>
    </xf>
    <xf numFmtId="49" fontId="6" fillId="10" borderId="62" xfId="0" applyNumberFormat="1" applyFont="1" applyFill="1" applyBorder="1" applyAlignment="1">
      <alignment horizontal="center" vertical="top"/>
    </xf>
    <xf numFmtId="0" fontId="43" fillId="0" borderId="54" xfId="0" applyFont="1" applyBorder="1" applyAlignment="1"/>
    <xf numFmtId="0" fontId="41" fillId="6" borderId="44" xfId="0" applyFont="1" applyFill="1" applyBorder="1" applyAlignment="1">
      <alignment horizontal="center" vertical="center" textRotation="90" wrapText="1"/>
    </xf>
    <xf numFmtId="0" fontId="43" fillId="0" borderId="91" xfId="0" applyFont="1" applyBorder="1" applyAlignment="1"/>
    <xf numFmtId="3" fontId="16" fillId="6" borderId="22" xfId="0" applyNumberFormat="1" applyFont="1" applyFill="1" applyBorder="1" applyAlignment="1">
      <alignment horizontal="center" vertical="top" wrapText="1"/>
    </xf>
    <xf numFmtId="3" fontId="16" fillId="6" borderId="31" xfId="0" applyNumberFormat="1" applyFont="1" applyFill="1" applyBorder="1" applyAlignment="1">
      <alignment horizontal="center" vertical="top" wrapText="1"/>
    </xf>
    <xf numFmtId="166" fontId="27" fillId="4" borderId="5" xfId="0" applyNumberFormat="1" applyFont="1" applyFill="1" applyBorder="1" applyAlignment="1">
      <alignment horizontal="center" vertical="top"/>
    </xf>
    <xf numFmtId="166" fontId="20" fillId="8" borderId="20" xfId="0" applyNumberFormat="1" applyFont="1" applyFill="1" applyBorder="1" applyAlignment="1">
      <alignment horizontal="center" vertical="top"/>
    </xf>
    <xf numFmtId="166" fontId="27" fillId="4" borderId="20" xfId="0" applyNumberFormat="1" applyFont="1" applyFill="1" applyBorder="1" applyAlignment="1">
      <alignment horizontal="center" vertical="top"/>
    </xf>
    <xf numFmtId="0" fontId="31" fillId="6" borderId="1" xfId="0" applyFont="1" applyFill="1" applyBorder="1" applyAlignment="1">
      <alignment horizontal="center" vertical="top" textRotation="90" wrapText="1"/>
    </xf>
    <xf numFmtId="49" fontId="31" fillId="0" borderId="28" xfId="0" applyNumberFormat="1" applyFont="1" applyBorder="1" applyAlignment="1">
      <alignment horizontal="center" vertical="top" textRotation="90" shrinkToFit="1"/>
    </xf>
    <xf numFmtId="49" fontId="31" fillId="0" borderId="1" xfId="0" applyNumberFormat="1" applyFont="1" applyBorder="1" applyAlignment="1">
      <alignment horizontal="center" vertical="top" textRotation="90" wrapText="1"/>
    </xf>
    <xf numFmtId="49" fontId="31" fillId="0" borderId="84" xfId="0" applyNumberFormat="1" applyFont="1" applyBorder="1" applyAlignment="1">
      <alignment horizontal="center" vertical="top" textRotation="90" wrapText="1"/>
    </xf>
    <xf numFmtId="49" fontId="31" fillId="0" borderId="1" xfId="0" applyNumberFormat="1" applyFont="1" applyFill="1" applyBorder="1" applyAlignment="1">
      <alignment horizontal="center" vertical="top" textRotation="90" shrinkToFit="1"/>
    </xf>
    <xf numFmtId="49" fontId="6" fillId="2" borderId="13" xfId="0" applyNumberFormat="1" applyFont="1" applyFill="1" applyBorder="1" applyAlignment="1">
      <alignment horizontal="center" vertical="top"/>
    </xf>
    <xf numFmtId="0" fontId="4" fillId="6" borderId="27" xfId="0" applyFont="1" applyFill="1" applyBorder="1" applyAlignment="1">
      <alignment horizontal="left" vertical="top" wrapText="1"/>
    </xf>
    <xf numFmtId="49" fontId="6" fillId="6" borderId="13" xfId="0" applyNumberFormat="1" applyFont="1" applyFill="1" applyBorder="1" applyAlignment="1">
      <alignment horizontal="center" vertical="top" wrapText="1"/>
    </xf>
    <xf numFmtId="0" fontId="16" fillId="0" borderId="0" xfId="0" applyFont="1" applyBorder="1" applyAlignment="1">
      <alignment horizontal="left" vertical="top"/>
    </xf>
    <xf numFmtId="0" fontId="9" fillId="6" borderId="20" xfId="0" applyFont="1" applyFill="1" applyBorder="1" applyAlignment="1">
      <alignment horizontal="center" vertical="center" textRotation="90" wrapText="1"/>
    </xf>
    <xf numFmtId="49" fontId="6" fillId="6" borderId="20" xfId="0" applyNumberFormat="1" applyFont="1" applyFill="1" applyBorder="1" applyAlignment="1">
      <alignment horizontal="center" vertical="top"/>
    </xf>
    <xf numFmtId="0" fontId="4" fillId="0" borderId="51" xfId="0" applyFont="1" applyFill="1" applyBorder="1" applyAlignment="1">
      <alignment horizontal="center" vertical="top"/>
    </xf>
    <xf numFmtId="0" fontId="4" fillId="0" borderId="119" xfId="0" applyFont="1" applyFill="1" applyBorder="1" applyAlignment="1">
      <alignment horizontal="left" vertical="top" wrapText="1"/>
    </xf>
    <xf numFmtId="3" fontId="4" fillId="3" borderId="24" xfId="0" applyNumberFormat="1" applyFont="1" applyFill="1" applyBorder="1" applyAlignment="1">
      <alignment horizontal="center" vertical="top"/>
    </xf>
    <xf numFmtId="3" fontId="4" fillId="3" borderId="48" xfId="0" applyNumberFormat="1" applyFont="1" applyFill="1" applyBorder="1" applyAlignment="1">
      <alignment horizontal="center" vertical="top"/>
    </xf>
    <xf numFmtId="0" fontId="4" fillId="0" borderId="20" xfId="0" applyFont="1" applyFill="1" applyBorder="1" applyAlignment="1">
      <alignment horizontal="center" vertical="top"/>
    </xf>
    <xf numFmtId="166" fontId="4" fillId="0" borderId="63" xfId="0" applyNumberFormat="1" applyFont="1" applyBorder="1" applyAlignment="1">
      <alignment horizontal="center" vertical="top"/>
    </xf>
    <xf numFmtId="166" fontId="4" fillId="0" borderId="20" xfId="0" applyNumberFormat="1" applyFont="1" applyBorder="1" applyAlignment="1">
      <alignment horizontal="center" vertical="top"/>
    </xf>
    <xf numFmtId="0" fontId="4" fillId="0" borderId="84" xfId="0" applyFont="1" applyFill="1" applyBorder="1" applyAlignment="1">
      <alignment horizontal="left" vertical="top" wrapText="1"/>
    </xf>
    <xf numFmtId="3" fontId="4" fillId="3" borderId="28" xfId="0" applyNumberFormat="1" applyFont="1" applyFill="1" applyBorder="1" applyAlignment="1">
      <alignment horizontal="center" vertical="top"/>
    </xf>
    <xf numFmtId="3" fontId="4" fillId="3" borderId="47" xfId="0" applyNumberFormat="1" applyFont="1" applyFill="1" applyBorder="1" applyAlignment="1">
      <alignment horizontal="center" vertical="top"/>
    </xf>
    <xf numFmtId="49" fontId="6" fillId="0" borderId="20" xfId="0" applyNumberFormat="1" applyFont="1" applyBorder="1" applyAlignment="1">
      <alignment horizontal="center" vertical="top"/>
    </xf>
    <xf numFmtId="0" fontId="9" fillId="6" borderId="33" xfId="0" applyFont="1" applyFill="1" applyBorder="1" applyAlignment="1">
      <alignment horizontal="center" vertical="center" textRotation="90" wrapText="1"/>
    </xf>
    <xf numFmtId="49" fontId="3" fillId="0" borderId="1" xfId="0" applyNumberFormat="1" applyFont="1" applyBorder="1" applyAlignment="1">
      <alignment horizontal="center" vertical="center" textRotation="90" wrapText="1"/>
    </xf>
    <xf numFmtId="49" fontId="6" fillId="6" borderId="14" xfId="0" applyNumberFormat="1" applyFont="1" applyFill="1" applyBorder="1" applyAlignment="1">
      <alignment horizontal="center" vertical="top"/>
    </xf>
    <xf numFmtId="49" fontId="4" fillId="6" borderId="58" xfId="0" applyNumberFormat="1" applyFont="1" applyFill="1" applyBorder="1" applyAlignment="1">
      <alignment horizontal="center" vertical="top" wrapText="1"/>
    </xf>
    <xf numFmtId="0" fontId="4" fillId="0" borderId="19" xfId="0" applyFont="1" applyFill="1" applyBorder="1" applyAlignment="1">
      <alignment horizontal="center" vertical="top"/>
    </xf>
    <xf numFmtId="166" fontId="4" fillId="0" borderId="19" xfId="0" applyNumberFormat="1" applyFont="1" applyBorder="1" applyAlignment="1">
      <alignment horizontal="center" vertical="top"/>
    </xf>
    <xf numFmtId="166" fontId="4" fillId="0" borderId="1" xfId="0" applyNumberFormat="1" applyFont="1" applyBorder="1" applyAlignment="1">
      <alignment horizontal="center" vertical="top"/>
    </xf>
    <xf numFmtId="166" fontId="4" fillId="0" borderId="57" xfId="0" applyNumberFormat="1" applyFont="1" applyBorder="1" applyAlignment="1">
      <alignment horizontal="center" vertical="top"/>
    </xf>
    <xf numFmtId="0" fontId="4" fillId="0" borderId="8" xfId="0" applyFont="1" applyBorder="1" applyAlignment="1">
      <alignment vertical="top"/>
    </xf>
    <xf numFmtId="0" fontId="4" fillId="0" borderId="22" xfId="0" applyFont="1" applyBorder="1" applyAlignment="1">
      <alignment vertical="top"/>
    </xf>
    <xf numFmtId="0" fontId="4" fillId="0" borderId="23" xfId="0" applyFont="1" applyBorder="1" applyAlignment="1">
      <alignment vertical="top"/>
    </xf>
    <xf numFmtId="0" fontId="4" fillId="6" borderId="120" xfId="0" applyFont="1" applyFill="1" applyBorder="1" applyAlignment="1">
      <alignment vertical="top" wrapText="1"/>
    </xf>
    <xf numFmtId="0" fontId="22" fillId="6" borderId="94" xfId="0" applyFont="1" applyFill="1" applyBorder="1" applyAlignment="1">
      <alignment horizontal="center" vertical="top" wrapText="1"/>
    </xf>
    <xf numFmtId="0" fontId="22" fillId="6" borderId="93" xfId="0" applyFont="1" applyFill="1" applyBorder="1" applyAlignment="1">
      <alignment horizontal="center" vertical="top" wrapText="1"/>
    </xf>
    <xf numFmtId="166" fontId="4" fillId="0" borderId="53" xfId="0" applyNumberFormat="1" applyFont="1" applyBorder="1" applyAlignment="1">
      <alignment horizontal="center" vertical="top"/>
    </xf>
    <xf numFmtId="0" fontId="6" fillId="6" borderId="96" xfId="0" applyFont="1" applyFill="1" applyBorder="1" applyAlignment="1">
      <alignment vertical="top" wrapText="1"/>
    </xf>
    <xf numFmtId="166" fontId="4" fillId="6" borderId="74" xfId="0" applyNumberFormat="1" applyFont="1" applyFill="1" applyBorder="1" applyAlignment="1">
      <alignment horizontal="center" vertical="top"/>
    </xf>
    <xf numFmtId="3" fontId="4" fillId="6" borderId="73" xfId="0" applyNumberFormat="1" applyFont="1" applyFill="1" applyBorder="1" applyAlignment="1">
      <alignment horizontal="center" vertical="top"/>
    </xf>
    <xf numFmtId="166" fontId="4" fillId="6" borderId="73" xfId="0" applyNumberFormat="1" applyFont="1" applyFill="1" applyBorder="1" applyAlignment="1">
      <alignment horizontal="center" vertical="top"/>
    </xf>
    <xf numFmtId="166" fontId="4" fillId="6" borderId="82" xfId="0" applyNumberFormat="1" applyFont="1" applyFill="1" applyBorder="1" applyAlignment="1">
      <alignment horizontal="center" vertical="top"/>
    </xf>
    <xf numFmtId="166" fontId="4" fillId="6" borderId="81" xfId="0" applyNumberFormat="1" applyFont="1" applyFill="1" applyBorder="1" applyAlignment="1">
      <alignment horizontal="center" vertical="top"/>
    </xf>
    <xf numFmtId="49" fontId="6" fillId="10" borderId="7" xfId="0" applyNumberFormat="1" applyFont="1" applyFill="1" applyBorder="1" applyAlignment="1">
      <alignment horizontal="center" vertical="top"/>
    </xf>
    <xf numFmtId="49" fontId="6" fillId="2" borderId="13" xfId="0" applyNumberFormat="1" applyFont="1" applyFill="1" applyBorder="1" applyAlignment="1">
      <alignment horizontal="center" vertical="top"/>
    </xf>
    <xf numFmtId="0" fontId="20" fillId="0" borderId="33" xfId="0" applyFont="1" applyBorder="1" applyAlignment="1">
      <alignment vertical="top"/>
    </xf>
    <xf numFmtId="0" fontId="24" fillId="0" borderId="0" xfId="0" applyFont="1" applyAlignment="1">
      <alignment vertical="top"/>
    </xf>
    <xf numFmtId="0" fontId="24" fillId="0" borderId="33" xfId="0" applyFont="1" applyBorder="1" applyAlignment="1">
      <alignment vertical="top"/>
    </xf>
    <xf numFmtId="49" fontId="4" fillId="0" borderId="0" xfId="0" applyNumberFormat="1" applyFont="1" applyAlignment="1">
      <alignment vertical="top"/>
    </xf>
    <xf numFmtId="49" fontId="4" fillId="0" borderId="0" xfId="0" applyNumberFormat="1" applyFont="1" applyAlignment="1">
      <alignment horizontal="center" vertical="top"/>
    </xf>
    <xf numFmtId="3" fontId="4" fillId="0" borderId="0" xfId="0" applyNumberFormat="1" applyFont="1" applyAlignment="1">
      <alignment horizontal="center" vertical="center" wrapText="1"/>
    </xf>
    <xf numFmtId="3" fontId="4" fillId="0" borderId="0" xfId="0" applyNumberFormat="1" applyFont="1" applyAlignment="1">
      <alignment horizontal="center" vertical="top"/>
    </xf>
    <xf numFmtId="166" fontId="4" fillId="0" borderId="0" xfId="0" applyNumberFormat="1" applyFont="1" applyAlignment="1">
      <alignment horizontal="center" vertical="top"/>
    </xf>
    <xf numFmtId="49" fontId="6" fillId="10" borderId="102" xfId="0" applyNumberFormat="1" applyFont="1" applyFill="1" applyBorder="1" applyAlignment="1">
      <alignment horizontal="center" vertical="top"/>
    </xf>
    <xf numFmtId="49" fontId="6" fillId="2" borderId="100" xfId="0" applyNumberFormat="1" applyFont="1" applyFill="1" applyBorder="1" applyAlignment="1">
      <alignment horizontal="center" vertical="top"/>
    </xf>
    <xf numFmtId="3" fontId="6" fillId="6" borderId="100" xfId="0" applyNumberFormat="1" applyFont="1" applyFill="1" applyBorder="1" applyAlignment="1">
      <alignment horizontal="center" vertical="top"/>
    </xf>
    <xf numFmtId="3" fontId="4" fillId="6" borderId="97" xfId="0" applyNumberFormat="1" applyFont="1" applyFill="1" applyBorder="1" applyAlignment="1">
      <alignment horizontal="center" vertical="center" textRotation="90" wrapText="1"/>
    </xf>
    <xf numFmtId="3" fontId="6" fillId="6" borderId="72" xfId="0" applyNumberFormat="1" applyFont="1" applyFill="1" applyBorder="1" applyAlignment="1">
      <alignment horizontal="center" vertical="top"/>
    </xf>
    <xf numFmtId="3" fontId="4" fillId="0" borderId="97" xfId="0" applyNumberFormat="1" applyFont="1" applyFill="1" applyBorder="1" applyAlignment="1">
      <alignment horizontal="center" vertical="top"/>
    </xf>
    <xf numFmtId="166" fontId="4" fillId="0" borderId="97" xfId="0" applyNumberFormat="1" applyFont="1" applyBorder="1" applyAlignment="1">
      <alignment horizontal="center" vertical="top"/>
    </xf>
    <xf numFmtId="166" fontId="4" fillId="0" borderId="100" xfId="0" applyNumberFormat="1" applyFont="1" applyBorder="1" applyAlignment="1">
      <alignment horizontal="center" vertical="top"/>
    </xf>
    <xf numFmtId="166" fontId="4" fillId="0" borderId="101" xfId="0" applyNumberFormat="1" applyFont="1" applyBorder="1" applyAlignment="1">
      <alignment horizontal="center" vertical="top"/>
    </xf>
    <xf numFmtId="3" fontId="4" fillId="3" borderId="102" xfId="0" applyNumberFormat="1" applyFont="1" applyFill="1" applyBorder="1" applyAlignment="1">
      <alignment horizontal="left" vertical="top" wrapText="1"/>
    </xf>
    <xf numFmtId="3" fontId="4" fillId="3" borderId="100" xfId="0" applyNumberFormat="1" applyFont="1" applyFill="1" applyBorder="1" applyAlignment="1">
      <alignment horizontal="center" vertical="top"/>
    </xf>
    <xf numFmtId="3" fontId="4" fillId="3" borderId="101" xfId="0" applyNumberFormat="1" applyFont="1" applyFill="1" applyBorder="1" applyAlignment="1">
      <alignment horizontal="center" vertical="top"/>
    </xf>
    <xf numFmtId="0" fontId="4" fillId="6" borderId="13" xfId="0" applyFont="1" applyFill="1" applyBorder="1" applyAlignment="1">
      <alignment vertical="top"/>
    </xf>
    <xf numFmtId="0" fontId="4" fillId="6" borderId="46" xfId="0" applyFont="1" applyFill="1" applyBorder="1" applyAlignment="1">
      <alignment vertical="top"/>
    </xf>
    <xf numFmtId="0" fontId="7" fillId="6" borderId="29" xfId="0" applyFont="1" applyFill="1" applyBorder="1" applyAlignment="1">
      <alignment horizontal="left" vertical="top" wrapText="1"/>
    </xf>
    <xf numFmtId="0" fontId="6" fillId="0" borderId="17" xfId="0" applyFont="1" applyFill="1" applyBorder="1" applyAlignment="1">
      <alignment vertical="top" wrapText="1"/>
    </xf>
    <xf numFmtId="0" fontId="0" fillId="0" borderId="27" xfId="0" applyBorder="1" applyAlignment="1">
      <alignment vertical="top" wrapText="1"/>
    </xf>
    <xf numFmtId="0" fontId="6" fillId="0" borderId="32" xfId="0" applyFont="1" applyFill="1" applyBorder="1" applyAlignment="1">
      <alignment vertical="top" wrapText="1"/>
    </xf>
    <xf numFmtId="0" fontId="0" fillId="0" borderId="29" xfId="0" applyBorder="1" applyAlignment="1">
      <alignment vertical="top" wrapText="1"/>
    </xf>
    <xf numFmtId="3" fontId="4" fillId="6" borderId="15" xfId="0" applyNumberFormat="1" applyFont="1" applyFill="1" applyBorder="1" applyAlignment="1">
      <alignment horizontal="left" vertical="top" wrapText="1"/>
    </xf>
    <xf numFmtId="3" fontId="4" fillId="6" borderId="23" xfId="0" applyNumberFormat="1" applyFont="1" applyFill="1" applyBorder="1" applyAlignment="1">
      <alignment horizontal="left" vertical="top" wrapText="1"/>
    </xf>
    <xf numFmtId="3" fontId="4" fillId="6" borderId="7" xfId="0" applyNumberFormat="1" applyFont="1" applyFill="1" applyBorder="1" applyAlignment="1">
      <alignment horizontal="center" vertical="center" textRotation="90" wrapText="1"/>
    </xf>
    <xf numFmtId="0" fontId="7" fillId="0" borderId="8" xfId="0" applyFont="1" applyBorder="1" applyAlignment="1">
      <alignment horizontal="center" vertical="center" textRotation="90" wrapText="1"/>
    </xf>
    <xf numFmtId="0" fontId="7" fillId="0" borderId="29" xfId="0" applyFont="1" applyBorder="1" applyAlignment="1">
      <alignment horizontal="center" vertical="center" textRotation="90" wrapText="1"/>
    </xf>
    <xf numFmtId="0" fontId="4" fillId="6" borderId="32" xfId="0" applyFont="1" applyFill="1" applyBorder="1" applyAlignment="1">
      <alignment horizontal="left" vertical="top" wrapText="1"/>
    </xf>
    <xf numFmtId="0" fontId="0" fillId="0" borderId="7" xfId="0" applyBorder="1" applyAlignment="1">
      <alignment vertical="top" wrapText="1"/>
    </xf>
    <xf numFmtId="0" fontId="4" fillId="2" borderId="36" xfId="0" applyFont="1" applyFill="1" applyBorder="1" applyAlignment="1">
      <alignment horizontal="center" vertical="top" wrapText="1"/>
    </xf>
    <xf numFmtId="0" fontId="4" fillId="2" borderId="50" xfId="0" applyFont="1" applyFill="1" applyBorder="1" applyAlignment="1">
      <alignment horizontal="center" vertical="top" wrapText="1"/>
    </xf>
    <xf numFmtId="0" fontId="4" fillId="2" borderId="60" xfId="0" applyFont="1" applyFill="1" applyBorder="1" applyAlignment="1">
      <alignment horizontal="center" vertical="top" wrapText="1"/>
    </xf>
    <xf numFmtId="0" fontId="6" fillId="2" borderId="49" xfId="0" applyFont="1" applyFill="1" applyBorder="1" applyAlignment="1">
      <alignment horizontal="left" vertical="top" wrapText="1"/>
    </xf>
    <xf numFmtId="0" fontId="6" fillId="2" borderId="50" xfId="0" applyFont="1" applyFill="1" applyBorder="1" applyAlignment="1">
      <alignment horizontal="left" vertical="top" wrapText="1"/>
    </xf>
    <xf numFmtId="0" fontId="6" fillId="2" borderId="117" xfId="0" applyFont="1" applyFill="1" applyBorder="1" applyAlignment="1">
      <alignment horizontal="left" vertical="top" wrapText="1"/>
    </xf>
    <xf numFmtId="0" fontId="6" fillId="2" borderId="60" xfId="0" applyFont="1" applyFill="1" applyBorder="1" applyAlignment="1">
      <alignment horizontal="left" vertical="top" wrapText="1"/>
    </xf>
    <xf numFmtId="0" fontId="4" fillId="6" borderId="33" xfId="0" applyFont="1" applyFill="1" applyBorder="1" applyAlignment="1">
      <alignment horizontal="center" vertical="center" textRotation="90" wrapText="1"/>
    </xf>
    <xf numFmtId="49" fontId="4" fillId="6" borderId="17" xfId="0" applyNumberFormat="1" applyFont="1" applyFill="1" applyBorder="1" applyAlignment="1">
      <alignment horizontal="center" vertical="top"/>
    </xf>
    <xf numFmtId="49" fontId="4" fillId="6" borderId="15" xfId="0" applyNumberFormat="1" applyFont="1" applyFill="1" applyBorder="1" applyAlignment="1">
      <alignment horizontal="center" vertical="top"/>
    </xf>
    <xf numFmtId="0" fontId="4" fillId="0" borderId="3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8" xfId="0" applyFont="1" applyBorder="1" applyAlignment="1">
      <alignment horizontal="center" vertical="center"/>
    </xf>
    <xf numFmtId="0" fontId="4" fillId="0" borderId="57" xfId="0" applyFont="1" applyBorder="1" applyAlignment="1">
      <alignment horizontal="center" vertical="center"/>
    </xf>
    <xf numFmtId="0" fontId="4" fillId="0" borderId="24" xfId="0" applyFont="1" applyBorder="1" applyAlignment="1">
      <alignment horizontal="center" vertical="center" textRotation="90" shrinkToFit="1"/>
    </xf>
    <xf numFmtId="0" fontId="4" fillId="0" borderId="13" xfId="0" applyFont="1" applyBorder="1" applyAlignment="1">
      <alignment horizontal="center" vertical="center" textRotation="90" shrinkToFit="1"/>
    </xf>
    <xf numFmtId="0" fontId="4" fillId="0" borderId="22" xfId="0" applyFont="1" applyBorder="1" applyAlignment="1">
      <alignment horizontal="center" vertical="center" textRotation="90" shrinkToFit="1"/>
    </xf>
    <xf numFmtId="0" fontId="4" fillId="0" borderId="48" xfId="0" applyNumberFormat="1" applyFont="1" applyBorder="1" applyAlignment="1">
      <alignment horizontal="center" vertical="center" textRotation="90" shrinkToFit="1"/>
    </xf>
    <xf numFmtId="0" fontId="4" fillId="0" borderId="46" xfId="0" applyNumberFormat="1" applyFont="1" applyBorder="1" applyAlignment="1">
      <alignment horizontal="center" vertical="center" textRotation="90" shrinkToFit="1"/>
    </xf>
    <xf numFmtId="0" fontId="4" fillId="0" borderId="31" xfId="0" applyNumberFormat="1" applyFont="1" applyBorder="1" applyAlignment="1">
      <alignment horizontal="center" vertical="center" textRotation="90" shrinkToFit="1"/>
    </xf>
    <xf numFmtId="0" fontId="4" fillId="0" borderId="51" xfId="0" applyFont="1" applyBorder="1" applyAlignment="1">
      <alignment horizontal="center" vertical="center" textRotation="90" shrinkToFit="1"/>
    </xf>
    <xf numFmtId="0" fontId="4" fillId="0" borderId="4" xfId="0" applyFont="1" applyBorder="1" applyAlignment="1">
      <alignment horizontal="center" vertical="center" textRotation="90" shrinkToFit="1"/>
    </xf>
    <xf numFmtId="0" fontId="4" fillId="0" borderId="44" xfId="0" applyFont="1" applyBorder="1" applyAlignment="1">
      <alignment horizontal="center" vertical="center" textRotation="90" shrinkToFit="1"/>
    </xf>
    <xf numFmtId="0" fontId="14" fillId="0" borderId="0" xfId="0" applyFont="1" applyAlignment="1">
      <alignment horizontal="center" vertical="top" wrapText="1"/>
    </xf>
    <xf numFmtId="0" fontId="15" fillId="0" borderId="0" xfId="0" applyFont="1" applyAlignment="1">
      <alignment horizontal="center" vertical="top" wrapText="1"/>
    </xf>
    <xf numFmtId="0" fontId="14" fillId="0" borderId="0" xfId="0" applyFont="1" applyAlignment="1">
      <alignment horizontal="center" vertical="top"/>
    </xf>
    <xf numFmtId="0" fontId="4" fillId="0" borderId="26" xfId="0" applyFont="1" applyBorder="1" applyAlignment="1">
      <alignment horizontal="right" vertical="top"/>
    </xf>
    <xf numFmtId="0" fontId="0" fillId="0" borderId="26" xfId="0" applyFont="1" applyBorder="1" applyAlignment="1">
      <alignment horizontal="right" vertical="top"/>
    </xf>
    <xf numFmtId="0" fontId="4" fillId="0" borderId="6" xfId="0" applyFont="1" applyBorder="1" applyAlignment="1">
      <alignment horizontal="center" vertical="center" textRotation="90" shrinkToFit="1"/>
    </xf>
    <xf numFmtId="0" fontId="4" fillId="0" borderId="7" xfId="0" applyFont="1" applyBorder="1" applyAlignment="1">
      <alignment horizontal="center" vertical="center" textRotation="90" shrinkToFit="1"/>
    </xf>
    <xf numFmtId="0" fontId="4" fillId="0" borderId="8" xfId="0" applyFont="1" applyBorder="1" applyAlignment="1">
      <alignment horizontal="center" vertical="center" textRotation="90" shrinkToFit="1"/>
    </xf>
    <xf numFmtId="0" fontId="4" fillId="0" borderId="45" xfId="0" applyFont="1" applyBorder="1" applyAlignment="1">
      <alignment horizontal="center" vertical="center" shrinkToFit="1"/>
    </xf>
    <xf numFmtId="0" fontId="4" fillId="0" borderId="37" xfId="0" applyFont="1" applyBorder="1" applyAlignment="1">
      <alignment horizontal="center" vertical="center" shrinkToFit="1"/>
    </xf>
    <xf numFmtId="0" fontId="4" fillId="0" borderId="54" xfId="0" applyFont="1" applyBorder="1" applyAlignment="1">
      <alignment horizontal="center" vertical="center" shrinkToFit="1"/>
    </xf>
    <xf numFmtId="0" fontId="6" fillId="0" borderId="52" xfId="0" applyFont="1" applyBorder="1" applyAlignment="1">
      <alignment horizontal="center" vertical="center"/>
    </xf>
    <xf numFmtId="0" fontId="6" fillId="0" borderId="59" xfId="0" applyFont="1" applyBorder="1" applyAlignment="1">
      <alignment horizontal="center" vertical="center"/>
    </xf>
    <xf numFmtId="0" fontId="6" fillId="0" borderId="61" xfId="0" applyFont="1" applyBorder="1" applyAlignment="1">
      <alignment horizontal="center" vertical="center"/>
    </xf>
    <xf numFmtId="49" fontId="6" fillId="10" borderId="7" xfId="0" applyNumberFormat="1" applyFont="1" applyFill="1" applyBorder="1" applyAlignment="1">
      <alignment horizontal="center" vertical="top"/>
    </xf>
    <xf numFmtId="49" fontId="6" fillId="2" borderId="13" xfId="0" applyNumberFormat="1" applyFont="1" applyFill="1" applyBorder="1" applyAlignment="1">
      <alignment horizontal="center" vertical="top"/>
    </xf>
    <xf numFmtId="49" fontId="6" fillId="6" borderId="13" xfId="0" applyNumberFormat="1" applyFont="1" applyFill="1" applyBorder="1" applyAlignment="1">
      <alignment horizontal="center" vertical="top"/>
    </xf>
    <xf numFmtId="0" fontId="4" fillId="6" borderId="17" xfId="0" applyFont="1" applyFill="1" applyBorder="1" applyAlignment="1">
      <alignment horizontal="left" vertical="top" wrapText="1"/>
    </xf>
    <xf numFmtId="0" fontId="4" fillId="6" borderId="27" xfId="0" applyFont="1" applyFill="1" applyBorder="1" applyAlignment="1">
      <alignment horizontal="left" vertical="top" wrapText="1"/>
    </xf>
    <xf numFmtId="0" fontId="4" fillId="6" borderId="7" xfId="0" applyFont="1" applyFill="1" applyBorder="1" applyAlignment="1">
      <alignment horizontal="center" vertical="center" textRotation="90" wrapText="1"/>
    </xf>
    <xf numFmtId="49" fontId="6" fillId="6" borderId="15" xfId="0" applyNumberFormat="1" applyFont="1" applyFill="1" applyBorder="1" applyAlignment="1">
      <alignment horizontal="center" vertical="top"/>
    </xf>
    <xf numFmtId="166" fontId="4" fillId="6" borderId="32" xfId="0" applyNumberFormat="1" applyFont="1" applyFill="1" applyBorder="1" applyAlignment="1">
      <alignment vertical="top" wrapText="1"/>
    </xf>
    <xf numFmtId="0" fontId="0" fillId="6" borderId="75" xfId="0" applyFill="1" applyBorder="1" applyAlignment="1">
      <alignment vertical="top" wrapText="1"/>
    </xf>
    <xf numFmtId="0" fontId="4" fillId="3" borderId="14" xfId="0" applyFont="1" applyFill="1" applyBorder="1" applyAlignment="1">
      <alignment vertical="top" wrapText="1"/>
    </xf>
    <xf numFmtId="0" fontId="7" fillId="0" borderId="14" xfId="0" applyFont="1" applyBorder="1" applyAlignment="1">
      <alignment vertical="top" wrapText="1"/>
    </xf>
    <xf numFmtId="0" fontId="4" fillId="0" borderId="7" xfId="0" applyFont="1" applyFill="1" applyBorder="1" applyAlignment="1">
      <alignment vertical="center" textRotation="90" wrapText="1"/>
    </xf>
    <xf numFmtId="0" fontId="7" fillId="0" borderId="7" xfId="0" applyFont="1" applyBorder="1" applyAlignment="1">
      <alignment vertical="center" textRotation="90" wrapText="1"/>
    </xf>
    <xf numFmtId="0" fontId="9" fillId="0" borderId="7" xfId="0" applyFont="1" applyFill="1" applyBorder="1" applyAlignment="1">
      <alignment horizontal="center" vertical="center" textRotation="90" wrapText="1"/>
    </xf>
    <xf numFmtId="0" fontId="4" fillId="0" borderId="0" xfId="0" applyFont="1" applyBorder="1" applyAlignment="1">
      <alignment vertical="top" wrapText="1"/>
    </xf>
    <xf numFmtId="0" fontId="0" fillId="0" borderId="0" xfId="0" applyAlignment="1">
      <alignment vertical="top" wrapText="1"/>
    </xf>
    <xf numFmtId="49" fontId="6" fillId="10" borderId="6" xfId="0" applyNumberFormat="1" applyFont="1" applyFill="1" applyBorder="1" applyAlignment="1">
      <alignment horizontal="center" vertical="top"/>
    </xf>
    <xf numFmtId="49" fontId="6" fillId="2" borderId="24" xfId="0" applyNumberFormat="1" applyFont="1" applyFill="1" applyBorder="1" applyAlignment="1">
      <alignment horizontal="center" vertical="top"/>
    </xf>
    <xf numFmtId="49" fontId="6" fillId="6" borderId="24" xfId="0" applyNumberFormat="1" applyFont="1" applyFill="1" applyBorder="1" applyAlignment="1">
      <alignment horizontal="center" vertical="top"/>
    </xf>
    <xf numFmtId="3" fontId="6" fillId="6" borderId="25" xfId="0" applyNumberFormat="1" applyFont="1" applyFill="1" applyBorder="1" applyAlignment="1">
      <alignment horizontal="left" vertical="top" wrapText="1"/>
    </xf>
    <xf numFmtId="0" fontId="0" fillId="0" borderId="27" xfId="0" applyBorder="1" applyAlignment="1">
      <alignment horizontal="left" vertical="top" wrapText="1"/>
    </xf>
    <xf numFmtId="0" fontId="4" fillId="6" borderId="63" xfId="0" applyFont="1" applyFill="1" applyBorder="1" applyAlignment="1">
      <alignment horizontal="center" vertical="center" textRotation="90" wrapText="1"/>
    </xf>
    <xf numFmtId="49" fontId="4" fillId="6" borderId="27" xfId="0" applyNumberFormat="1" applyFont="1" applyFill="1" applyBorder="1" applyAlignment="1">
      <alignment horizontal="center" vertical="top"/>
    </xf>
    <xf numFmtId="0" fontId="4" fillId="0" borderId="0" xfId="0" applyFont="1" applyBorder="1" applyAlignment="1">
      <alignment horizontal="left" vertical="top" wrapText="1"/>
    </xf>
    <xf numFmtId="0" fontId="4" fillId="0" borderId="0" xfId="0" applyFont="1" applyFill="1" applyBorder="1" applyAlignment="1">
      <alignment vertical="top" wrapText="1"/>
    </xf>
    <xf numFmtId="49" fontId="6" fillId="6" borderId="37" xfId="0" applyNumberFormat="1" applyFont="1" applyFill="1" applyBorder="1" applyAlignment="1">
      <alignment horizontal="center" vertical="top"/>
    </xf>
    <xf numFmtId="0" fontId="4" fillId="3" borderId="17" xfId="0" applyFont="1" applyFill="1" applyBorder="1" applyAlignment="1">
      <alignment vertical="top" wrapText="1"/>
    </xf>
    <xf numFmtId="0" fontId="7" fillId="0" borderId="27" xfId="0" applyFont="1" applyBorder="1" applyAlignment="1">
      <alignment vertical="top" wrapText="1"/>
    </xf>
    <xf numFmtId="49" fontId="6" fillId="2" borderId="50" xfId="0" applyNumberFormat="1" applyFont="1" applyFill="1" applyBorder="1" applyAlignment="1">
      <alignment horizontal="right" vertical="top"/>
    </xf>
    <xf numFmtId="49" fontId="6" fillId="2" borderId="49" xfId="0" applyNumberFormat="1" applyFont="1" applyFill="1" applyBorder="1" applyAlignment="1">
      <alignment horizontal="left" vertical="top"/>
    </xf>
    <xf numFmtId="49" fontId="6" fillId="2" borderId="50" xfId="0" applyNumberFormat="1" applyFont="1" applyFill="1" applyBorder="1" applyAlignment="1">
      <alignment horizontal="left" vertical="top"/>
    </xf>
    <xf numFmtId="49" fontId="6" fillId="2" borderId="60" xfId="0" applyNumberFormat="1" applyFont="1" applyFill="1" applyBorder="1" applyAlignment="1">
      <alignment horizontal="left" vertical="top"/>
    </xf>
    <xf numFmtId="0" fontId="4" fillId="3" borderId="27" xfId="0" applyFont="1" applyFill="1" applyBorder="1" applyAlignment="1">
      <alignment vertical="top" wrapText="1"/>
    </xf>
    <xf numFmtId="0" fontId="6" fillId="3" borderId="25" xfId="0" applyFont="1" applyFill="1" applyBorder="1" applyAlignment="1">
      <alignment horizontal="left" vertical="top" wrapText="1"/>
    </xf>
    <xf numFmtId="0" fontId="0" fillId="0" borderId="27" xfId="0" applyBorder="1" applyAlignment="1">
      <alignment wrapText="1"/>
    </xf>
    <xf numFmtId="0" fontId="9" fillId="0" borderId="51" xfId="0" applyFont="1" applyFill="1" applyBorder="1" applyAlignment="1">
      <alignment horizontal="center" vertical="center" textRotation="90" wrapText="1"/>
    </xf>
    <xf numFmtId="0" fontId="0" fillId="0" borderId="20" xfId="0" applyBorder="1" applyAlignment="1">
      <alignment wrapText="1"/>
    </xf>
    <xf numFmtId="0" fontId="4" fillId="6" borderId="15" xfId="0" applyFont="1" applyFill="1" applyBorder="1" applyAlignment="1">
      <alignment vertical="top" wrapText="1"/>
    </xf>
    <xf numFmtId="0" fontId="0" fillId="0" borderId="23" xfId="0" applyBorder="1" applyAlignment="1">
      <alignment vertical="top" wrapText="1"/>
    </xf>
    <xf numFmtId="0" fontId="4" fillId="6" borderId="45" xfId="0" applyFont="1" applyFill="1" applyBorder="1" applyAlignment="1">
      <alignment horizontal="left" vertical="top" wrapText="1"/>
    </xf>
    <xf numFmtId="0" fontId="4" fillId="6" borderId="37" xfId="0" applyFont="1" applyFill="1" applyBorder="1" applyAlignment="1">
      <alignment horizontal="left" vertical="top" wrapText="1"/>
    </xf>
    <xf numFmtId="166" fontId="9" fillId="6" borderId="71" xfId="0" applyNumberFormat="1" applyFont="1" applyFill="1" applyBorder="1" applyAlignment="1">
      <alignment horizontal="center" vertical="center" textRotation="90" wrapText="1"/>
    </xf>
    <xf numFmtId="166" fontId="9" fillId="6" borderId="33" xfId="0" applyNumberFormat="1" applyFont="1" applyFill="1" applyBorder="1" applyAlignment="1">
      <alignment horizontal="center" vertical="center" textRotation="90" wrapText="1"/>
    </xf>
    <xf numFmtId="166" fontId="17" fillId="6" borderId="33" xfId="0" applyNumberFormat="1" applyFont="1" applyFill="1" applyBorder="1" applyAlignment="1">
      <alignment horizontal="center"/>
    </xf>
    <xf numFmtId="0" fontId="17" fillId="6" borderId="62" xfId="0" applyFont="1" applyFill="1" applyBorder="1" applyAlignment="1">
      <alignment horizontal="center"/>
    </xf>
    <xf numFmtId="49" fontId="6" fillId="10" borderId="8" xfId="0" applyNumberFormat="1" applyFont="1" applyFill="1" applyBorder="1" applyAlignment="1">
      <alignment horizontal="center" vertical="top"/>
    </xf>
    <xf numFmtId="49" fontId="6" fillId="2" borderId="22" xfId="0" applyNumberFormat="1" applyFont="1" applyFill="1" applyBorder="1" applyAlignment="1">
      <alignment horizontal="center" vertical="top"/>
    </xf>
    <xf numFmtId="49" fontId="6" fillId="6" borderId="13" xfId="0" applyNumberFormat="1" applyFont="1" applyFill="1" applyBorder="1" applyAlignment="1">
      <alignment horizontal="center" vertical="top" wrapText="1"/>
    </xf>
    <xf numFmtId="49" fontId="6" fillId="6" borderId="22" xfId="0" applyNumberFormat="1" applyFont="1" applyFill="1" applyBorder="1" applyAlignment="1">
      <alignment horizontal="center" vertical="top" wrapText="1"/>
    </xf>
    <xf numFmtId="166" fontId="9" fillId="0" borderId="4" xfId="0" applyNumberFormat="1" applyFont="1" applyFill="1" applyBorder="1" applyAlignment="1">
      <alignment horizontal="center" vertical="center" textRotation="90" wrapText="1"/>
    </xf>
    <xf numFmtId="166" fontId="9" fillId="0" borderId="44" xfId="0" applyNumberFormat="1" applyFont="1" applyFill="1" applyBorder="1" applyAlignment="1">
      <alignment horizontal="center" vertical="center" textRotation="90" wrapText="1"/>
    </xf>
    <xf numFmtId="166" fontId="4" fillId="6" borderId="37" xfId="0" applyNumberFormat="1" applyFont="1" applyFill="1" applyBorder="1" applyAlignment="1">
      <alignment horizontal="left" vertical="top" wrapText="1"/>
    </xf>
    <xf numFmtId="0" fontId="4" fillId="6" borderId="102" xfId="0" applyFont="1" applyFill="1" applyBorder="1" applyAlignment="1">
      <alignment vertical="top" wrapText="1"/>
    </xf>
    <xf numFmtId="0" fontId="4" fillId="6" borderId="7" xfId="0" applyFont="1" applyFill="1" applyBorder="1" applyAlignment="1">
      <alignment vertical="top" wrapText="1"/>
    </xf>
    <xf numFmtId="0" fontId="0" fillId="0" borderId="8" xfId="0" applyBorder="1" applyAlignment="1">
      <alignment vertical="top" wrapText="1"/>
    </xf>
    <xf numFmtId="166" fontId="4" fillId="0" borderId="7" xfId="0" applyNumberFormat="1" applyFont="1" applyFill="1" applyBorder="1" applyAlignment="1">
      <alignment horizontal="left" vertical="top" wrapText="1"/>
    </xf>
    <xf numFmtId="0" fontId="0" fillId="0" borderId="75" xfId="0" applyBorder="1" applyAlignment="1">
      <alignment horizontal="left" vertical="top" wrapText="1"/>
    </xf>
    <xf numFmtId="0" fontId="4" fillId="6" borderId="102"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4" borderId="50" xfId="0" applyFont="1" applyFill="1" applyBorder="1" applyAlignment="1">
      <alignment horizontal="center" vertical="top"/>
    </xf>
    <xf numFmtId="0" fontId="4" fillId="4" borderId="60" xfId="0" applyFont="1" applyFill="1" applyBorder="1" applyAlignment="1">
      <alignment horizontal="center" vertical="top"/>
    </xf>
    <xf numFmtId="0" fontId="4" fillId="0" borderId="0" xfId="0" applyNumberFormat="1" applyFont="1" applyFill="1" applyBorder="1" applyAlignment="1">
      <alignment horizontal="left" vertical="top" wrapText="1"/>
    </xf>
    <xf numFmtId="49" fontId="6" fillId="0" borderId="26" xfId="0" applyNumberFormat="1" applyFont="1" applyFill="1" applyBorder="1" applyAlignment="1">
      <alignment horizontal="center" vertical="top" wrapText="1"/>
    </xf>
    <xf numFmtId="0" fontId="6" fillId="0" borderId="36"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60" xfId="0" applyFont="1" applyBorder="1" applyAlignment="1">
      <alignment horizontal="center" vertical="center" wrapText="1"/>
    </xf>
    <xf numFmtId="49" fontId="6" fillId="0" borderId="25" xfId="0" applyNumberFormat="1" applyFont="1" applyBorder="1" applyAlignment="1">
      <alignment horizontal="center" vertical="top"/>
    </xf>
    <xf numFmtId="49" fontId="6" fillId="0" borderId="23" xfId="0" applyNumberFormat="1" applyFont="1" applyBorder="1" applyAlignment="1">
      <alignment horizontal="center" vertical="top"/>
    </xf>
    <xf numFmtId="166" fontId="4" fillId="0" borderId="6" xfId="0" applyNumberFormat="1" applyFont="1" applyFill="1" applyBorder="1" applyAlignment="1">
      <alignment horizontal="left" vertical="top" wrapText="1"/>
    </xf>
    <xf numFmtId="0" fontId="0" fillId="0" borderId="8" xfId="0" applyBorder="1" applyAlignment="1">
      <alignment horizontal="left" vertical="top" wrapText="1"/>
    </xf>
    <xf numFmtId="49" fontId="6" fillId="2" borderId="49" xfId="0" applyNumberFormat="1" applyFont="1" applyFill="1" applyBorder="1" applyAlignment="1">
      <alignment horizontal="right" vertical="top"/>
    </xf>
    <xf numFmtId="49" fontId="6" fillId="10" borderId="49" xfId="0" applyNumberFormat="1" applyFont="1" applyFill="1" applyBorder="1" applyAlignment="1">
      <alignment horizontal="right" vertical="top"/>
    </xf>
    <xf numFmtId="49" fontId="6" fillId="10" borderId="50" xfId="0" applyNumberFormat="1" applyFont="1" applyFill="1" applyBorder="1" applyAlignment="1">
      <alignment horizontal="right" vertical="top"/>
    </xf>
    <xf numFmtId="0" fontId="4" fillId="10" borderId="50" xfId="0" applyFont="1" applyFill="1" applyBorder="1" applyAlignment="1">
      <alignment horizontal="center" vertical="top"/>
    </xf>
    <xf numFmtId="0" fontId="4" fillId="10" borderId="60" xfId="0" applyFont="1" applyFill="1" applyBorder="1" applyAlignment="1">
      <alignment horizontal="center" vertical="top"/>
    </xf>
    <xf numFmtId="166" fontId="4" fillId="0" borderId="90" xfId="0" applyNumberFormat="1" applyFont="1" applyFill="1" applyBorder="1" applyAlignment="1">
      <alignment horizontal="left" vertical="top" wrapText="1"/>
    </xf>
    <xf numFmtId="166" fontId="4" fillId="0" borderId="91" xfId="0" applyNumberFormat="1" applyFont="1" applyFill="1" applyBorder="1" applyAlignment="1">
      <alignment horizontal="left" vertical="top" wrapText="1"/>
    </xf>
    <xf numFmtId="49" fontId="6" fillId="6" borderId="24" xfId="0" applyNumberFormat="1" applyFont="1" applyFill="1" applyBorder="1" applyAlignment="1">
      <alignment horizontal="center" vertical="top" wrapText="1"/>
    </xf>
    <xf numFmtId="166" fontId="4" fillId="3" borderId="37" xfId="0" applyNumberFormat="1" applyFont="1" applyFill="1" applyBorder="1" applyAlignment="1">
      <alignment horizontal="left" vertical="top" wrapText="1"/>
    </xf>
    <xf numFmtId="166" fontId="4" fillId="3" borderId="54" xfId="0" applyNumberFormat="1" applyFont="1" applyFill="1" applyBorder="1" applyAlignment="1">
      <alignment horizontal="left" vertical="top" wrapText="1"/>
    </xf>
    <xf numFmtId="166" fontId="9" fillId="0" borderId="33" xfId="0" applyNumberFormat="1" applyFont="1" applyFill="1" applyBorder="1" applyAlignment="1">
      <alignment horizontal="center" vertical="center" textRotation="90" wrapText="1"/>
    </xf>
    <xf numFmtId="166" fontId="9" fillId="0" borderId="62" xfId="0" applyNumberFormat="1" applyFont="1" applyFill="1" applyBorder="1" applyAlignment="1">
      <alignment horizontal="center" vertical="center" textRotation="90" wrapText="1"/>
    </xf>
    <xf numFmtId="49" fontId="6" fillId="6" borderId="25" xfId="0" applyNumberFormat="1" applyFont="1" applyFill="1" applyBorder="1" applyAlignment="1">
      <alignment horizontal="center" vertical="top"/>
    </xf>
    <xf numFmtId="0" fontId="18" fillId="6" borderId="15" xfId="0" applyFont="1" applyFill="1" applyBorder="1" applyAlignment="1">
      <alignment horizontal="center"/>
    </xf>
    <xf numFmtId="0" fontId="4" fillId="6" borderId="6" xfId="0" applyFont="1" applyFill="1" applyBorder="1" applyAlignment="1">
      <alignment horizontal="left" vertical="top" wrapText="1"/>
    </xf>
    <xf numFmtId="0" fontId="0" fillId="0" borderId="7" xfId="0" applyBorder="1" applyAlignment="1">
      <alignment horizontal="left" vertical="top" wrapText="1"/>
    </xf>
    <xf numFmtId="0" fontId="7" fillId="6" borderId="37" xfId="0" applyFont="1" applyFill="1" applyBorder="1" applyAlignment="1">
      <alignment horizontal="left" vertical="top" wrapText="1"/>
    </xf>
    <xf numFmtId="0" fontId="9" fillId="6" borderId="71" xfId="0" applyFont="1" applyFill="1" applyBorder="1" applyAlignment="1">
      <alignment horizontal="center" vertical="center" textRotation="90" wrapText="1"/>
    </xf>
    <xf numFmtId="0" fontId="17" fillId="6" borderId="33" xfId="0" applyFont="1" applyFill="1" applyBorder="1" applyAlignment="1">
      <alignment horizontal="center"/>
    </xf>
    <xf numFmtId="3" fontId="4" fillId="0" borderId="0" xfId="0" applyNumberFormat="1" applyFont="1" applyAlignment="1">
      <alignment horizontal="left" vertical="top" wrapText="1"/>
    </xf>
    <xf numFmtId="0" fontId="6" fillId="8" borderId="62" xfId="0" applyFont="1" applyFill="1" applyBorder="1" applyAlignment="1">
      <alignment horizontal="right" vertical="top" wrapText="1"/>
    </xf>
    <xf numFmtId="0" fontId="6" fillId="8" borderId="26" xfId="0" applyFont="1" applyFill="1" applyBorder="1" applyAlignment="1">
      <alignment horizontal="right" vertical="top" wrapText="1"/>
    </xf>
    <xf numFmtId="0" fontId="6" fillId="8" borderId="31" xfId="0" applyFont="1" applyFill="1" applyBorder="1" applyAlignment="1">
      <alignment horizontal="right" vertical="top" wrapText="1"/>
    </xf>
    <xf numFmtId="166" fontId="4" fillId="0" borderId="51" xfId="0" applyNumberFormat="1"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7" fillId="0" borderId="44" xfId="0" applyFont="1" applyBorder="1" applyAlignment="1">
      <alignment horizontal="center" vertical="center" textRotation="90" wrapText="1"/>
    </xf>
    <xf numFmtId="0" fontId="4" fillId="3" borderId="53" xfId="0" applyFont="1" applyFill="1" applyBorder="1" applyAlignment="1">
      <alignment horizontal="left" vertical="top" wrapText="1"/>
    </xf>
    <xf numFmtId="0" fontId="0" fillId="0" borderId="58" xfId="0" applyFont="1" applyBorder="1" applyAlignment="1">
      <alignment horizontal="left" vertical="top" wrapText="1"/>
    </xf>
    <xf numFmtId="0" fontId="0" fillId="0" borderId="57" xfId="0" applyFont="1" applyBorder="1" applyAlignment="1">
      <alignment horizontal="left" vertical="top" wrapText="1"/>
    </xf>
    <xf numFmtId="0" fontId="4" fillId="0" borderId="53" xfId="0" applyFont="1" applyBorder="1" applyAlignment="1">
      <alignment horizontal="left" vertical="top" wrapText="1"/>
    </xf>
    <xf numFmtId="0" fontId="4" fillId="0" borderId="58" xfId="0" applyFont="1" applyBorder="1" applyAlignment="1">
      <alignment horizontal="left" vertical="top" wrapText="1"/>
    </xf>
    <xf numFmtId="0" fontId="4" fillId="0" borderId="57" xfId="0" applyFont="1" applyBorder="1" applyAlignment="1">
      <alignment horizontal="left" vertical="top" wrapText="1"/>
    </xf>
    <xf numFmtId="0" fontId="4" fillId="3" borderId="63" xfId="0" applyFont="1" applyFill="1" applyBorder="1" applyAlignment="1">
      <alignment horizontal="left" vertical="top" wrapText="1"/>
    </xf>
    <xf numFmtId="0" fontId="4" fillId="3" borderId="64" xfId="0" applyFont="1" applyFill="1" applyBorder="1" applyAlignment="1">
      <alignment horizontal="left" vertical="top" wrapText="1"/>
    </xf>
    <xf numFmtId="0" fontId="4" fillId="3" borderId="47" xfId="0" applyFont="1" applyFill="1" applyBorder="1" applyAlignment="1">
      <alignment horizontal="left" vertical="top" wrapText="1"/>
    </xf>
    <xf numFmtId="0" fontId="4" fillId="8" borderId="53" xfId="0" applyFont="1" applyFill="1" applyBorder="1" applyAlignment="1">
      <alignment horizontal="left" vertical="top" wrapText="1"/>
    </xf>
    <xf numFmtId="0" fontId="4" fillId="8" borderId="58" xfId="0" applyFont="1" applyFill="1" applyBorder="1" applyAlignment="1">
      <alignment horizontal="left" vertical="top" wrapText="1"/>
    </xf>
    <xf numFmtId="0" fontId="4" fillId="8" borderId="57" xfId="0" applyFont="1" applyFill="1" applyBorder="1" applyAlignment="1">
      <alignment horizontal="left" vertical="top" wrapText="1"/>
    </xf>
    <xf numFmtId="0" fontId="6" fillId="4" borderId="53" xfId="0" applyFont="1" applyFill="1" applyBorder="1" applyAlignment="1">
      <alignment horizontal="right" vertical="top" wrapText="1"/>
    </xf>
    <xf numFmtId="0" fontId="6" fillId="4" borderId="58" xfId="0" applyFont="1" applyFill="1" applyBorder="1" applyAlignment="1">
      <alignment horizontal="right" vertical="top" wrapText="1"/>
    </xf>
    <xf numFmtId="0" fontId="6" fillId="4" borderId="57" xfId="0" applyFont="1" applyFill="1" applyBorder="1" applyAlignment="1">
      <alignment horizontal="right" vertical="top" wrapText="1"/>
    </xf>
    <xf numFmtId="0" fontId="6" fillId="4" borderId="52" xfId="0" applyFont="1" applyFill="1" applyBorder="1" applyAlignment="1">
      <alignment horizontal="right" vertical="top" wrapText="1"/>
    </xf>
    <xf numFmtId="0" fontId="6" fillId="4" borderId="59" xfId="0" applyFont="1" applyFill="1" applyBorder="1" applyAlignment="1">
      <alignment horizontal="right" vertical="top" wrapText="1"/>
    </xf>
    <xf numFmtId="0" fontId="6" fillId="4" borderId="61" xfId="0" applyFont="1" applyFill="1" applyBorder="1" applyAlignment="1">
      <alignment horizontal="right" vertical="top" wrapText="1"/>
    </xf>
    <xf numFmtId="0" fontId="4" fillId="0" borderId="63" xfId="0" applyFont="1" applyBorder="1" applyAlignment="1">
      <alignment horizontal="left" vertical="top" wrapText="1"/>
    </xf>
    <xf numFmtId="0" fontId="4" fillId="0" borderId="64" xfId="0" applyFont="1" applyBorder="1" applyAlignment="1">
      <alignment horizontal="left" vertical="top" wrapText="1"/>
    </xf>
    <xf numFmtId="0" fontId="4" fillId="0" borderId="47" xfId="0" applyFont="1" applyBorder="1" applyAlignment="1">
      <alignment horizontal="left" vertical="top" wrapText="1"/>
    </xf>
    <xf numFmtId="49" fontId="6" fillId="4" borderId="49" xfId="0" applyNumberFormat="1" applyFont="1" applyFill="1" applyBorder="1" applyAlignment="1">
      <alignment horizontal="right" vertical="top"/>
    </xf>
    <xf numFmtId="49" fontId="6" fillId="4" borderId="50" xfId="0" applyNumberFormat="1" applyFont="1" applyFill="1" applyBorder="1" applyAlignment="1">
      <alignment horizontal="right" vertical="top"/>
    </xf>
    <xf numFmtId="49" fontId="6" fillId="0" borderId="15" xfId="0" applyNumberFormat="1" applyFont="1" applyBorder="1" applyAlignment="1">
      <alignment horizontal="center" vertical="top"/>
    </xf>
    <xf numFmtId="3" fontId="6" fillId="6" borderId="17" xfId="0" applyNumberFormat="1" applyFont="1" applyFill="1" applyBorder="1" applyAlignment="1">
      <alignment vertical="top" wrapText="1"/>
    </xf>
    <xf numFmtId="3" fontId="6" fillId="6" borderId="67" xfId="0" applyNumberFormat="1" applyFont="1" applyFill="1" applyBorder="1" applyAlignment="1">
      <alignment vertical="top" wrapText="1"/>
    </xf>
    <xf numFmtId="49" fontId="8" fillId="5" borderId="52" xfId="0" applyNumberFormat="1" applyFont="1" applyFill="1" applyBorder="1" applyAlignment="1">
      <alignment horizontal="left" vertical="top" wrapText="1"/>
    </xf>
    <xf numFmtId="49" fontId="8" fillId="5" borderId="59" xfId="0" applyNumberFormat="1" applyFont="1" applyFill="1" applyBorder="1" applyAlignment="1">
      <alignment horizontal="left" vertical="top" wrapText="1"/>
    </xf>
    <xf numFmtId="49" fontId="8" fillId="5" borderId="61" xfId="0" applyNumberFormat="1" applyFont="1" applyFill="1" applyBorder="1" applyAlignment="1">
      <alignment horizontal="left" vertical="top" wrapText="1"/>
    </xf>
    <xf numFmtId="0" fontId="8" fillId="7" borderId="53" xfId="0" applyFont="1" applyFill="1" applyBorder="1" applyAlignment="1">
      <alignment horizontal="left" vertical="top" wrapText="1"/>
    </xf>
    <xf numFmtId="0" fontId="8" fillId="7" borderId="58" xfId="0" applyFont="1" applyFill="1" applyBorder="1" applyAlignment="1">
      <alignment horizontal="left" vertical="top" wrapText="1"/>
    </xf>
    <xf numFmtId="0" fontId="8" fillId="7" borderId="57" xfId="0" applyFont="1" applyFill="1" applyBorder="1" applyAlignment="1">
      <alignment horizontal="left" vertical="top" wrapText="1"/>
    </xf>
    <xf numFmtId="0" fontId="6" fillId="10" borderId="40" xfId="0" applyFont="1" applyFill="1" applyBorder="1" applyAlignment="1">
      <alignment horizontal="left" vertical="top"/>
    </xf>
    <xf numFmtId="0" fontId="6" fillId="10" borderId="58" xfId="0" applyFont="1" applyFill="1" applyBorder="1" applyAlignment="1">
      <alignment horizontal="left" vertical="top"/>
    </xf>
    <xf numFmtId="0" fontId="6" fillId="10" borderId="57" xfId="0" applyFont="1" applyFill="1" applyBorder="1" applyAlignment="1">
      <alignment horizontal="left" vertical="top"/>
    </xf>
    <xf numFmtId="0" fontId="6" fillId="2" borderId="40" xfId="0" applyFont="1" applyFill="1" applyBorder="1" applyAlignment="1">
      <alignment horizontal="left" vertical="top" wrapText="1"/>
    </xf>
    <xf numFmtId="0" fontId="6" fillId="2" borderId="58" xfId="0" applyFont="1" applyFill="1" applyBorder="1" applyAlignment="1">
      <alignment horizontal="left" vertical="top" wrapText="1"/>
    </xf>
    <xf numFmtId="0" fontId="6" fillId="2" borderId="57" xfId="0" applyFont="1" applyFill="1" applyBorder="1" applyAlignment="1">
      <alignment horizontal="left" vertical="top" wrapText="1"/>
    </xf>
    <xf numFmtId="3" fontId="4" fillId="6" borderId="17" xfId="0" applyNumberFormat="1" applyFont="1" applyFill="1" applyBorder="1" applyAlignment="1">
      <alignment horizontal="justify" vertical="top" wrapText="1"/>
    </xf>
    <xf numFmtId="0" fontId="0" fillId="0" borderId="27" xfId="0" applyBorder="1" applyAlignment="1">
      <alignment horizontal="justify" vertical="top" wrapText="1"/>
    </xf>
    <xf numFmtId="166" fontId="4" fillId="3" borderId="32" xfId="0" applyNumberFormat="1" applyFont="1" applyFill="1" applyBorder="1" applyAlignment="1">
      <alignment horizontal="left" vertical="top" wrapText="1"/>
    </xf>
    <xf numFmtId="0" fontId="0" fillId="0" borderId="29" xfId="0" applyBorder="1" applyAlignment="1">
      <alignment horizontal="left" vertical="top" wrapText="1"/>
    </xf>
    <xf numFmtId="0" fontId="4" fillId="0" borderId="51" xfId="0" applyFont="1" applyBorder="1" applyAlignment="1">
      <alignment horizontal="center" vertical="center" textRotation="90" wrapText="1"/>
    </xf>
    <xf numFmtId="0" fontId="4" fillId="0" borderId="4" xfId="0" applyFont="1" applyBorder="1" applyAlignment="1">
      <alignment horizontal="center" vertical="center" textRotation="90" wrapText="1"/>
    </xf>
    <xf numFmtId="0" fontId="4" fillId="0" borderId="44" xfId="0" applyFont="1" applyBorder="1" applyAlignment="1">
      <alignment horizontal="center" vertical="center" textRotation="90" wrapText="1"/>
    </xf>
    <xf numFmtId="0" fontId="20" fillId="3" borderId="63" xfId="0" applyFont="1" applyFill="1" applyBorder="1" applyAlignment="1">
      <alignment horizontal="left" vertical="top" wrapText="1"/>
    </xf>
    <xf numFmtId="0" fontId="20" fillId="3" borderId="64" xfId="0" applyFont="1" applyFill="1" applyBorder="1" applyAlignment="1">
      <alignment horizontal="left" vertical="top" wrapText="1"/>
    </xf>
    <xf numFmtId="0" fontId="20" fillId="3" borderId="47" xfId="0" applyFont="1" applyFill="1" applyBorder="1" applyAlignment="1">
      <alignment horizontal="left" vertical="top" wrapText="1"/>
    </xf>
    <xf numFmtId="166" fontId="20" fillId="0" borderId="53" xfId="0" applyNumberFormat="1" applyFont="1" applyBorder="1" applyAlignment="1">
      <alignment horizontal="center" vertical="top" wrapText="1"/>
    </xf>
    <xf numFmtId="166" fontId="20" fillId="0" borderId="58" xfId="0" applyNumberFormat="1" applyFont="1" applyBorder="1" applyAlignment="1">
      <alignment horizontal="center" vertical="top" wrapText="1"/>
    </xf>
    <xf numFmtId="166" fontId="20" fillId="0" borderId="57" xfId="0" applyNumberFormat="1" applyFont="1" applyBorder="1" applyAlignment="1">
      <alignment horizontal="center" vertical="top" wrapText="1"/>
    </xf>
    <xf numFmtId="49" fontId="20" fillId="6" borderId="4" xfId="0" applyNumberFormat="1" applyFont="1" applyFill="1" applyBorder="1" applyAlignment="1">
      <alignment horizontal="center" vertical="top" wrapText="1"/>
    </xf>
    <xf numFmtId="3" fontId="20" fillId="6" borderId="17" xfId="0" applyNumberFormat="1" applyFont="1" applyFill="1" applyBorder="1" applyAlignment="1">
      <alignment horizontal="left" vertical="top" wrapText="1"/>
    </xf>
    <xf numFmtId="3" fontId="20" fillId="6" borderId="27" xfId="0" applyNumberFormat="1" applyFont="1" applyFill="1" applyBorder="1" applyAlignment="1">
      <alignment horizontal="left" vertical="top" wrapText="1"/>
    </xf>
    <xf numFmtId="49" fontId="31" fillId="6" borderId="16" xfId="0" applyNumberFormat="1" applyFont="1" applyFill="1" applyBorder="1" applyAlignment="1">
      <alignment horizontal="center" vertical="top" textRotation="90" wrapText="1"/>
    </xf>
    <xf numFmtId="0" fontId="33" fillId="0" borderId="28" xfId="0" applyFont="1" applyBorder="1" applyAlignment="1">
      <alignment horizontal="center" vertical="top" textRotation="90" wrapText="1"/>
    </xf>
    <xf numFmtId="49" fontId="31" fillId="6" borderId="16" xfId="0" applyNumberFormat="1" applyFont="1" applyFill="1" applyBorder="1" applyAlignment="1">
      <alignment horizontal="center" vertical="center" textRotation="90" wrapText="1"/>
    </xf>
    <xf numFmtId="0" fontId="33" fillId="0" borderId="28" xfId="0" applyFont="1" applyBorder="1" applyAlignment="1">
      <alignment horizontal="center" vertical="center" textRotation="90" wrapText="1"/>
    </xf>
    <xf numFmtId="0" fontId="20" fillId="2" borderId="50" xfId="0" applyFont="1" applyFill="1" applyBorder="1" applyAlignment="1">
      <alignment horizontal="center" vertical="top" wrapText="1"/>
    </xf>
    <xf numFmtId="0" fontId="20" fillId="2" borderId="60" xfId="0" applyFont="1" applyFill="1" applyBorder="1" applyAlignment="1">
      <alignment horizontal="center" vertical="top" wrapText="1"/>
    </xf>
    <xf numFmtId="49" fontId="27" fillId="2" borderId="24" xfId="0" applyNumberFormat="1" applyFont="1" applyFill="1" applyBorder="1" applyAlignment="1">
      <alignment horizontal="center" vertical="top"/>
    </xf>
    <xf numFmtId="49" fontId="27" fillId="2" borderId="13" xfId="0" applyNumberFormat="1" applyFont="1" applyFill="1" applyBorder="1" applyAlignment="1">
      <alignment horizontal="center" vertical="top"/>
    </xf>
    <xf numFmtId="49" fontId="27" fillId="2" borderId="22" xfId="0" applyNumberFormat="1" applyFont="1" applyFill="1" applyBorder="1" applyAlignment="1">
      <alignment horizontal="center" vertical="top"/>
    </xf>
    <xf numFmtId="49" fontId="27" fillId="6" borderId="24" xfId="0" applyNumberFormat="1" applyFont="1" applyFill="1" applyBorder="1" applyAlignment="1">
      <alignment horizontal="center" vertical="top" wrapText="1"/>
    </xf>
    <xf numFmtId="49" fontId="27" fillId="6" borderId="13" xfId="0" applyNumberFormat="1" applyFont="1" applyFill="1" applyBorder="1" applyAlignment="1">
      <alignment horizontal="center" vertical="top" wrapText="1"/>
    </xf>
    <xf numFmtId="49" fontId="27" fillId="6" borderId="22" xfId="0" applyNumberFormat="1" applyFont="1" applyFill="1" applyBorder="1" applyAlignment="1">
      <alignment horizontal="center" vertical="top" wrapText="1"/>
    </xf>
    <xf numFmtId="3" fontId="27" fillId="6" borderId="17" xfId="0" applyNumberFormat="1" applyFont="1" applyFill="1" applyBorder="1" applyAlignment="1">
      <alignment vertical="top" wrapText="1"/>
    </xf>
    <xf numFmtId="3" fontId="27" fillId="6" borderId="67" xfId="0" applyNumberFormat="1" applyFont="1" applyFill="1" applyBorder="1" applyAlignment="1">
      <alignment vertical="top" wrapText="1"/>
    </xf>
    <xf numFmtId="49" fontId="20" fillId="6" borderId="33" xfId="0" applyNumberFormat="1" applyFont="1" applyFill="1" applyBorder="1" applyAlignment="1">
      <alignment horizontal="center" vertical="top" wrapText="1"/>
    </xf>
    <xf numFmtId="0" fontId="20" fillId="6" borderId="32" xfId="0" applyFont="1" applyFill="1" applyBorder="1" applyAlignment="1">
      <alignment horizontal="left" wrapText="1"/>
    </xf>
    <xf numFmtId="0" fontId="20" fillId="6" borderId="7" xfId="0" applyFont="1" applyFill="1" applyBorder="1" applyAlignment="1">
      <alignment horizontal="left" wrapText="1"/>
    </xf>
    <xf numFmtId="49" fontId="20" fillId="6" borderId="17" xfId="0" applyNumberFormat="1" applyFont="1" applyFill="1" applyBorder="1" applyAlignment="1">
      <alignment horizontal="center" vertical="top"/>
    </xf>
    <xf numFmtId="49" fontId="20" fillId="6" borderId="15" xfId="0" applyNumberFormat="1" applyFont="1" applyFill="1" applyBorder="1" applyAlignment="1">
      <alignment horizontal="center" vertical="top"/>
    </xf>
    <xf numFmtId="49" fontId="27" fillId="10" borderId="6" xfId="0" applyNumberFormat="1" applyFont="1" applyFill="1" applyBorder="1" applyAlignment="1">
      <alignment horizontal="center" vertical="top"/>
    </xf>
    <xf numFmtId="49" fontId="27" fillId="10" borderId="7" xfId="0" applyNumberFormat="1" applyFont="1" applyFill="1" applyBorder="1" applyAlignment="1">
      <alignment horizontal="center" vertical="top"/>
    </xf>
    <xf numFmtId="49" fontId="27" fillId="10" borderId="8" xfId="0" applyNumberFormat="1" applyFont="1" applyFill="1" applyBorder="1" applyAlignment="1">
      <alignment horizontal="center" vertical="top"/>
    </xf>
    <xf numFmtId="3" fontId="26" fillId="9" borderId="26" xfId="0" applyNumberFormat="1" applyFont="1" applyFill="1" applyBorder="1" applyAlignment="1">
      <alignment horizontal="right" vertical="top"/>
    </xf>
    <xf numFmtId="3" fontId="26" fillId="9" borderId="38" xfId="0" applyNumberFormat="1" applyFont="1" applyFill="1" applyBorder="1" applyAlignment="1">
      <alignment horizontal="right" vertical="top"/>
    </xf>
    <xf numFmtId="49" fontId="27" fillId="6" borderId="16" xfId="0" applyNumberFormat="1" applyFont="1" applyFill="1" applyBorder="1" applyAlignment="1">
      <alignment horizontal="center" vertical="top"/>
    </xf>
    <xf numFmtId="49" fontId="27" fillId="6" borderId="28" xfId="0" applyNumberFormat="1" applyFont="1" applyFill="1" applyBorder="1" applyAlignment="1">
      <alignment horizontal="center" vertical="top"/>
    </xf>
    <xf numFmtId="49" fontId="27" fillId="9" borderId="13" xfId="0" applyNumberFormat="1" applyFont="1" applyFill="1" applyBorder="1" applyAlignment="1">
      <alignment horizontal="center" vertical="top"/>
    </xf>
    <xf numFmtId="49" fontId="27" fillId="10" borderId="75" xfId="0" applyNumberFormat="1" applyFont="1" applyFill="1" applyBorder="1" applyAlignment="1">
      <alignment horizontal="center" vertical="top"/>
    </xf>
    <xf numFmtId="49" fontId="27" fillId="9" borderId="24" xfId="0" applyNumberFormat="1" applyFont="1" applyFill="1" applyBorder="1" applyAlignment="1">
      <alignment horizontal="center" vertical="top"/>
    </xf>
    <xf numFmtId="0" fontId="23" fillId="0" borderId="0" xfId="0" applyFont="1" applyAlignment="1">
      <alignment horizontal="right" wrapText="1"/>
    </xf>
    <xf numFmtId="0" fontId="24" fillId="0" borderId="0" xfId="0" applyFont="1" applyAlignment="1">
      <alignment horizontal="right"/>
    </xf>
    <xf numFmtId="0" fontId="23" fillId="0" borderId="0" xfId="0" applyFont="1" applyAlignment="1">
      <alignment horizontal="center" vertical="top" wrapText="1"/>
    </xf>
    <xf numFmtId="0" fontId="28" fillId="0" borderId="17" xfId="0" applyFont="1" applyFill="1" applyBorder="1" applyAlignment="1">
      <alignment horizontal="center" vertical="center" textRotation="90" wrapText="1"/>
    </xf>
    <xf numFmtId="0" fontId="28" fillId="0" borderId="23" xfId="0" applyFont="1" applyFill="1" applyBorder="1" applyAlignment="1">
      <alignment horizontal="center" vertical="center" textRotation="90" wrapText="1"/>
    </xf>
    <xf numFmtId="0" fontId="27" fillId="8" borderId="62" xfId="0" applyFont="1" applyFill="1" applyBorder="1" applyAlignment="1">
      <alignment horizontal="right" vertical="top" wrapText="1"/>
    </xf>
    <xf numFmtId="0" fontId="27" fillId="8" borderId="26" xfId="0" applyFont="1" applyFill="1" applyBorder="1" applyAlignment="1">
      <alignment horizontal="right" vertical="top" wrapText="1"/>
    </xf>
    <xf numFmtId="0" fontId="27" fillId="8" borderId="31" xfId="0" applyFont="1" applyFill="1" applyBorder="1" applyAlignment="1">
      <alignment horizontal="right" vertical="top" wrapText="1"/>
    </xf>
    <xf numFmtId="0" fontId="27" fillId="4" borderId="53" xfId="0" applyFont="1" applyFill="1" applyBorder="1" applyAlignment="1">
      <alignment horizontal="right" vertical="top" wrapText="1"/>
    </xf>
    <xf numFmtId="0" fontId="27" fillId="4" borderId="58" xfId="0" applyFont="1" applyFill="1" applyBorder="1" applyAlignment="1">
      <alignment horizontal="right" vertical="top" wrapText="1"/>
    </xf>
    <xf numFmtId="0" fontId="27" fillId="4" borderId="57" xfId="0" applyFont="1" applyFill="1" applyBorder="1" applyAlignment="1">
      <alignment horizontal="right" vertical="top" wrapText="1"/>
    </xf>
    <xf numFmtId="0" fontId="20" fillId="0" borderId="53" xfId="0" applyFont="1" applyBorder="1" applyAlignment="1">
      <alignment horizontal="left" vertical="top" wrapText="1"/>
    </xf>
    <xf numFmtId="0" fontId="20" fillId="0" borderId="58" xfId="0" applyFont="1" applyBorder="1" applyAlignment="1">
      <alignment horizontal="left" vertical="top" wrapText="1"/>
    </xf>
    <xf numFmtId="0" fontId="20" fillId="0" borderId="57" xfId="0" applyFont="1" applyBorder="1" applyAlignment="1">
      <alignment horizontal="left" vertical="top" wrapText="1"/>
    </xf>
    <xf numFmtId="0" fontId="20" fillId="3" borderId="53" xfId="0" applyFont="1" applyFill="1" applyBorder="1" applyAlignment="1">
      <alignment horizontal="left" vertical="top" wrapText="1"/>
    </xf>
    <xf numFmtId="0" fontId="24" fillId="0" borderId="58" xfId="0" applyFont="1" applyBorder="1" applyAlignment="1">
      <alignment horizontal="left" vertical="top" wrapText="1"/>
    </xf>
    <xf numFmtId="0" fontId="24" fillId="0" borderId="57" xfId="0" applyFont="1" applyBorder="1" applyAlignment="1">
      <alignment horizontal="left" vertical="top" wrapText="1"/>
    </xf>
    <xf numFmtId="49" fontId="27" fillId="0" borderId="26" xfId="0" applyNumberFormat="1" applyFont="1" applyFill="1" applyBorder="1" applyAlignment="1">
      <alignment horizontal="center" vertical="top" wrapText="1"/>
    </xf>
    <xf numFmtId="0" fontId="27" fillId="0" borderId="36" xfId="0" applyFont="1" applyBorder="1" applyAlignment="1">
      <alignment horizontal="center" vertical="center" wrapText="1"/>
    </xf>
    <xf numFmtId="0" fontId="27" fillId="0" borderId="50" xfId="0" applyFont="1" applyBorder="1" applyAlignment="1">
      <alignment horizontal="center" vertical="center" wrapText="1"/>
    </xf>
    <xf numFmtId="0" fontId="27" fillId="0" borderId="60" xfId="0" applyFont="1" applyBorder="1" applyAlignment="1">
      <alignment horizontal="center" vertical="center" wrapText="1"/>
    </xf>
    <xf numFmtId="0" fontId="27" fillId="4" borderId="52" xfId="0" applyFont="1" applyFill="1" applyBorder="1" applyAlignment="1">
      <alignment horizontal="right" vertical="top" wrapText="1"/>
    </xf>
    <xf numFmtId="0" fontId="27" fillId="4" borderId="59" xfId="0" applyFont="1" applyFill="1" applyBorder="1" applyAlignment="1">
      <alignment horizontal="right" vertical="top" wrapText="1"/>
    </xf>
    <xf numFmtId="0" fontId="27" fillId="4" borderId="61" xfId="0" applyFont="1" applyFill="1" applyBorder="1" applyAlignment="1">
      <alignment horizontal="right" vertical="top" wrapText="1"/>
    </xf>
    <xf numFmtId="0" fontId="20" fillId="0" borderId="63" xfId="0" applyFont="1" applyBorder="1" applyAlignment="1">
      <alignment horizontal="left" vertical="top" wrapText="1"/>
    </xf>
    <xf numFmtId="0" fontId="20" fillId="0" borderId="64" xfId="0" applyFont="1" applyBorder="1" applyAlignment="1">
      <alignment horizontal="left" vertical="top" wrapText="1"/>
    </xf>
    <xf numFmtId="0" fontId="20" fillId="0" borderId="47" xfId="0" applyFont="1" applyBorder="1" applyAlignment="1">
      <alignment horizontal="left" vertical="top" wrapText="1"/>
    </xf>
    <xf numFmtId="0" fontId="20" fillId="8" borderId="53" xfId="0" applyFont="1" applyFill="1" applyBorder="1" applyAlignment="1">
      <alignment horizontal="left" vertical="top" wrapText="1"/>
    </xf>
    <xf numFmtId="0" fontId="20" fillId="8" borderId="58" xfId="0" applyFont="1" applyFill="1" applyBorder="1" applyAlignment="1">
      <alignment horizontal="left" vertical="top" wrapText="1"/>
    </xf>
    <xf numFmtId="0" fontId="20" fillId="8" borderId="57" xfId="0" applyFont="1" applyFill="1" applyBorder="1" applyAlignment="1">
      <alignment horizontal="left" vertical="top" wrapText="1"/>
    </xf>
    <xf numFmtId="0" fontId="20" fillId="0" borderId="0" xfId="0" applyNumberFormat="1" applyFont="1" applyFill="1" applyBorder="1" applyAlignment="1">
      <alignment horizontal="left" vertical="top" wrapText="1"/>
    </xf>
    <xf numFmtId="0" fontId="20" fillId="4" borderId="50" xfId="0" applyFont="1" applyFill="1" applyBorder="1" applyAlignment="1">
      <alignment horizontal="center" vertical="top"/>
    </xf>
    <xf numFmtId="0" fontId="20" fillId="4" borderId="60" xfId="0" applyFont="1" applyFill="1" applyBorder="1" applyAlignment="1">
      <alignment horizontal="center" vertical="top"/>
    </xf>
    <xf numFmtId="166" fontId="28" fillId="0" borderId="71" xfId="0" applyNumberFormat="1" applyFont="1" applyFill="1" applyBorder="1" applyAlignment="1">
      <alignment horizontal="center" vertical="center" textRotation="90" wrapText="1"/>
    </xf>
    <xf numFmtId="166" fontId="28" fillId="0" borderId="33" xfId="0" applyNumberFormat="1" applyFont="1" applyFill="1" applyBorder="1" applyAlignment="1">
      <alignment horizontal="center" vertical="center" textRotation="90" wrapText="1"/>
    </xf>
    <xf numFmtId="166" fontId="28" fillId="0" borderId="62" xfId="0" applyNumberFormat="1" applyFont="1" applyFill="1" applyBorder="1" applyAlignment="1">
      <alignment horizontal="center" vertical="center" textRotation="90" wrapText="1"/>
    </xf>
    <xf numFmtId="49" fontId="27" fillId="2" borderId="50" xfId="0" applyNumberFormat="1" applyFont="1" applyFill="1" applyBorder="1" applyAlignment="1">
      <alignment horizontal="right" vertical="top"/>
    </xf>
    <xf numFmtId="0" fontId="20" fillId="6" borderId="7" xfId="0" applyFont="1" applyFill="1" applyBorder="1" applyAlignment="1">
      <alignment horizontal="center" vertical="center" textRotation="90" wrapText="1"/>
    </xf>
    <xf numFmtId="0" fontId="20" fillId="6" borderId="29" xfId="0" applyFont="1" applyFill="1" applyBorder="1" applyAlignment="1">
      <alignment horizontal="center" vertical="center" textRotation="90" wrapText="1"/>
    </xf>
    <xf numFmtId="0" fontId="25" fillId="0" borderId="0" xfId="0" applyFont="1" applyAlignment="1">
      <alignment horizontal="center" vertical="top" wrapText="1"/>
    </xf>
    <xf numFmtId="0" fontId="23" fillId="0" borderId="0" xfId="0" applyFont="1" applyAlignment="1">
      <alignment horizontal="center" vertical="top"/>
    </xf>
    <xf numFmtId="0" fontId="20" fillId="0" borderId="6" xfId="0" applyFont="1" applyBorder="1" applyAlignment="1">
      <alignment horizontal="center" vertical="center" textRotation="90" shrinkToFit="1"/>
    </xf>
    <xf numFmtId="0" fontId="20" fillId="0" borderId="7" xfId="0" applyFont="1" applyBorder="1" applyAlignment="1">
      <alignment horizontal="center" vertical="center" textRotation="90" shrinkToFit="1"/>
    </xf>
    <xf numFmtId="0" fontId="20" fillId="0" borderId="8" xfId="0" applyFont="1" applyBorder="1" applyAlignment="1">
      <alignment horizontal="center" vertical="center" textRotation="90" shrinkToFit="1"/>
    </xf>
    <xf numFmtId="0" fontId="20" fillId="0" borderId="24" xfId="0" applyFont="1" applyBorder="1" applyAlignment="1">
      <alignment horizontal="center" vertical="center" textRotation="90" shrinkToFit="1"/>
    </xf>
    <xf numFmtId="0" fontId="20" fillId="0" borderId="13" xfId="0" applyFont="1" applyBorder="1" applyAlignment="1">
      <alignment horizontal="center" vertical="center" textRotation="90" shrinkToFit="1"/>
    </xf>
    <xf numFmtId="0" fontId="20" fillId="0" borderId="22" xfId="0" applyFont="1" applyBorder="1" applyAlignment="1">
      <alignment horizontal="center" vertical="center" textRotation="90" shrinkToFit="1"/>
    </xf>
    <xf numFmtId="0" fontId="24" fillId="0" borderId="13" xfId="0" applyFont="1" applyBorder="1" applyAlignment="1">
      <alignment horizontal="center" vertical="center" textRotation="90" shrinkToFit="1"/>
    </xf>
    <xf numFmtId="0" fontId="24" fillId="0" borderId="22" xfId="0" applyFont="1" applyBorder="1" applyAlignment="1">
      <alignment horizontal="center" vertical="center" textRotation="90" shrinkToFit="1"/>
    </xf>
    <xf numFmtId="0" fontId="20" fillId="0" borderId="45" xfId="0" applyFont="1" applyBorder="1" applyAlignment="1">
      <alignment horizontal="center" vertical="center" shrinkToFit="1"/>
    </xf>
    <xf numFmtId="0" fontId="20" fillId="0" borderId="37" xfId="0" applyFont="1" applyBorder="1" applyAlignment="1">
      <alignment horizontal="center" vertical="center" shrinkToFit="1"/>
    </xf>
    <xf numFmtId="0" fontId="20" fillId="0" borderId="54" xfId="0" applyFont="1" applyBorder="1" applyAlignment="1">
      <alignment horizontal="center" vertical="center" shrinkToFit="1"/>
    </xf>
    <xf numFmtId="0" fontId="27" fillId="10" borderId="40" xfId="0" applyFont="1" applyFill="1" applyBorder="1" applyAlignment="1">
      <alignment horizontal="left" vertical="top"/>
    </xf>
    <xf numFmtId="0" fontId="27" fillId="10" borderId="58" xfId="0" applyFont="1" applyFill="1" applyBorder="1" applyAlignment="1">
      <alignment horizontal="left" vertical="top"/>
    </xf>
    <xf numFmtId="0" fontId="27" fillId="10" borderId="57" xfId="0" applyFont="1" applyFill="1" applyBorder="1" applyAlignment="1">
      <alignment horizontal="left" vertical="top"/>
    </xf>
    <xf numFmtId="0" fontId="27" fillId="2" borderId="40" xfId="0" applyFont="1" applyFill="1" applyBorder="1" applyAlignment="1">
      <alignment horizontal="left" vertical="top" wrapText="1"/>
    </xf>
    <xf numFmtId="0" fontId="27" fillId="2" borderId="58" xfId="0" applyFont="1" applyFill="1" applyBorder="1" applyAlignment="1">
      <alignment horizontal="left" vertical="top" wrapText="1"/>
    </xf>
    <xf numFmtId="0" fontId="27" fillId="2" borderId="57" xfId="0" applyFont="1" applyFill="1" applyBorder="1" applyAlignment="1">
      <alignment horizontal="left" vertical="top" wrapText="1"/>
    </xf>
    <xf numFmtId="49" fontId="31" fillId="0" borderId="13" xfId="0" applyNumberFormat="1" applyFont="1" applyBorder="1" applyAlignment="1">
      <alignment horizontal="center" vertical="center" textRotation="90" wrapText="1"/>
    </xf>
    <xf numFmtId="0" fontId="20" fillId="6" borderId="14" xfId="0" applyFont="1" applyFill="1" applyBorder="1" applyAlignment="1">
      <alignment vertical="top" wrapText="1"/>
    </xf>
    <xf numFmtId="0" fontId="30" fillId="6" borderId="14" xfId="0" applyFont="1" applyFill="1" applyBorder="1" applyAlignment="1">
      <alignment vertical="top" wrapText="1"/>
    </xf>
    <xf numFmtId="0" fontId="30" fillId="6" borderId="4" xfId="0" applyFont="1" applyFill="1" applyBorder="1" applyAlignment="1">
      <alignment wrapText="1"/>
    </xf>
    <xf numFmtId="49" fontId="29" fillId="5" borderId="52" xfId="0" applyNumberFormat="1" applyFont="1" applyFill="1" applyBorder="1" applyAlignment="1">
      <alignment horizontal="left" vertical="top" wrapText="1"/>
    </xf>
    <xf numFmtId="49" fontId="29" fillId="5" borderId="59" xfId="0" applyNumberFormat="1" applyFont="1" applyFill="1" applyBorder="1" applyAlignment="1">
      <alignment horizontal="left" vertical="top" wrapText="1"/>
    </xf>
    <xf numFmtId="49" fontId="29" fillId="5" borderId="61" xfId="0" applyNumberFormat="1" applyFont="1" applyFill="1" applyBorder="1" applyAlignment="1">
      <alignment horizontal="left" vertical="top" wrapText="1"/>
    </xf>
    <xf numFmtId="0" fontId="29" fillId="7" borderId="53" xfId="0" applyFont="1" applyFill="1" applyBorder="1" applyAlignment="1">
      <alignment horizontal="left" vertical="top" wrapText="1"/>
    </xf>
    <xf numFmtId="0" fontId="29" fillId="7" borderId="58" xfId="0" applyFont="1" applyFill="1" applyBorder="1" applyAlignment="1">
      <alignment horizontal="left" vertical="top" wrapText="1"/>
    </xf>
    <xf numFmtId="0" fontId="29" fillId="7" borderId="57" xfId="0" applyFont="1" applyFill="1" applyBorder="1" applyAlignment="1">
      <alignment horizontal="left" vertical="top" wrapText="1"/>
    </xf>
    <xf numFmtId="49" fontId="31" fillId="6" borderId="16" xfId="0" applyNumberFormat="1" applyFont="1" applyFill="1" applyBorder="1" applyAlignment="1">
      <alignment vertical="top" textRotation="90" wrapText="1" shrinkToFit="1"/>
    </xf>
    <xf numFmtId="0" fontId="33" fillId="0" borderId="28" xfId="0" applyFont="1" applyBorder="1" applyAlignment="1">
      <alignment vertical="top" wrapText="1"/>
    </xf>
    <xf numFmtId="0" fontId="20" fillId="0" borderId="32" xfId="0" applyFont="1" applyFill="1" applyBorder="1" applyAlignment="1">
      <alignment vertical="center" textRotation="90" wrapText="1"/>
    </xf>
    <xf numFmtId="0" fontId="30" fillId="0" borderId="29" xfId="0" applyFont="1" applyBorder="1" applyAlignment="1">
      <alignment vertical="center" textRotation="90" wrapText="1"/>
    </xf>
    <xf numFmtId="0" fontId="30" fillId="0" borderId="33" xfId="0" applyFont="1" applyBorder="1" applyAlignment="1">
      <alignment wrapText="1"/>
    </xf>
    <xf numFmtId="0" fontId="20" fillId="0" borderId="7" xfId="0" applyFont="1" applyFill="1" applyBorder="1" applyAlignment="1">
      <alignment horizontal="center" vertical="center" textRotation="90" wrapText="1"/>
    </xf>
    <xf numFmtId="49" fontId="27" fillId="6" borderId="16" xfId="0" applyNumberFormat="1" applyFont="1" applyFill="1" applyBorder="1" applyAlignment="1">
      <alignment vertical="top"/>
    </xf>
    <xf numFmtId="49" fontId="27" fillId="6" borderId="28" xfId="0" applyNumberFormat="1" applyFont="1" applyFill="1" applyBorder="1" applyAlignment="1">
      <alignment vertical="top"/>
    </xf>
    <xf numFmtId="0" fontId="20" fillId="0" borderId="26" xfId="0" applyFont="1" applyBorder="1" applyAlignment="1">
      <alignment horizontal="right" vertical="top"/>
    </xf>
    <xf numFmtId="0" fontId="24" fillId="0" borderId="26" xfId="0" applyFont="1" applyBorder="1" applyAlignment="1">
      <alignment horizontal="right" vertical="top"/>
    </xf>
    <xf numFmtId="0" fontId="27" fillId="0" borderId="51" xfId="0" applyFont="1" applyBorder="1" applyAlignment="1">
      <alignment horizontal="center" vertical="center" textRotation="90" wrapText="1"/>
    </xf>
    <xf numFmtId="0" fontId="27" fillId="0" borderId="4" xfId="0" applyFont="1" applyBorder="1" applyAlignment="1">
      <alignment horizontal="center" vertical="center" textRotation="90" wrapText="1"/>
    </xf>
    <xf numFmtId="0" fontId="27" fillId="0" borderId="44" xfId="0" applyFont="1" applyBorder="1" applyAlignment="1">
      <alignment horizontal="center" vertical="center" textRotation="90" wrapText="1"/>
    </xf>
    <xf numFmtId="0" fontId="20" fillId="0" borderId="40" xfId="0" applyFont="1" applyBorder="1" applyAlignment="1">
      <alignment horizontal="center" vertical="center"/>
    </xf>
    <xf numFmtId="0" fontId="20" fillId="0" borderId="58" xfId="0" applyFont="1" applyBorder="1" applyAlignment="1">
      <alignment horizontal="center" vertical="center"/>
    </xf>
    <xf numFmtId="0" fontId="20" fillId="0" borderId="57" xfId="0" applyFont="1" applyBorder="1" applyAlignment="1">
      <alignment horizontal="center" vertical="center"/>
    </xf>
    <xf numFmtId="0" fontId="27" fillId="0" borderId="52" xfId="0" applyFont="1" applyBorder="1" applyAlignment="1">
      <alignment horizontal="center" vertical="center" wrapText="1"/>
    </xf>
    <xf numFmtId="0" fontId="27" fillId="0" borderId="59" xfId="0" applyFont="1" applyBorder="1" applyAlignment="1">
      <alignment horizontal="center" vertical="center" wrapText="1"/>
    </xf>
    <xf numFmtId="0" fontId="27" fillId="0" borderId="61" xfId="0" applyFont="1" applyBorder="1" applyAlignment="1">
      <alignment horizontal="center" vertical="center" wrapText="1"/>
    </xf>
    <xf numFmtId="0" fontId="20" fillId="0" borderId="48" xfId="0" applyNumberFormat="1" applyFont="1" applyBorder="1" applyAlignment="1">
      <alignment horizontal="center" vertical="center" textRotation="90" shrinkToFit="1"/>
    </xf>
    <xf numFmtId="0" fontId="20" fillId="0" borderId="46" xfId="0" applyNumberFormat="1" applyFont="1" applyBorder="1" applyAlignment="1">
      <alignment horizontal="center" vertical="center" textRotation="90" shrinkToFit="1"/>
    </xf>
    <xf numFmtId="0" fontId="20" fillId="0" borderId="31" xfId="0" applyNumberFormat="1" applyFont="1" applyBorder="1" applyAlignment="1">
      <alignment horizontal="center" vertical="center" textRotation="90" shrinkToFit="1"/>
    </xf>
    <xf numFmtId="0" fontId="20" fillId="0" borderId="51" xfId="0" applyNumberFormat="1" applyFont="1" applyFill="1" applyBorder="1" applyAlignment="1">
      <alignment horizontal="center" vertical="center" textRotation="90" shrinkToFit="1"/>
    </xf>
    <xf numFmtId="0" fontId="20" fillId="0" borderId="4" xfId="0" applyNumberFormat="1" applyFont="1" applyFill="1" applyBorder="1" applyAlignment="1">
      <alignment horizontal="center" vertical="center" textRotation="90" shrinkToFit="1"/>
    </xf>
    <xf numFmtId="0" fontId="20" fillId="0" borderId="44" xfId="0" applyNumberFormat="1" applyFont="1" applyFill="1" applyBorder="1" applyAlignment="1">
      <alignment horizontal="center" vertical="center" textRotation="90" shrinkToFit="1"/>
    </xf>
    <xf numFmtId="0" fontId="20" fillId="0" borderId="51" xfId="0" applyFont="1" applyBorder="1" applyAlignment="1">
      <alignment horizontal="center" vertical="center" textRotation="90" shrinkToFit="1"/>
    </xf>
    <xf numFmtId="0" fontId="20" fillId="0" borderId="4" xfId="0" applyFont="1" applyBorder="1" applyAlignment="1">
      <alignment horizontal="center" vertical="center" textRotation="90" shrinkToFit="1"/>
    </xf>
    <xf numFmtId="0" fontId="20" fillId="0" borderId="44" xfId="0" applyFont="1" applyBorder="1" applyAlignment="1">
      <alignment horizontal="center" vertical="center" textRotation="90" shrinkToFit="1"/>
    </xf>
    <xf numFmtId="0" fontId="20" fillId="0" borderId="32" xfId="0" applyFont="1" applyBorder="1" applyAlignment="1">
      <alignment horizontal="center" vertical="center" wrapText="1"/>
    </xf>
    <xf numFmtId="0" fontId="20" fillId="0" borderId="8" xfId="0" applyFont="1" applyBorder="1" applyAlignment="1">
      <alignment horizontal="center" vertical="center" wrapText="1"/>
    </xf>
    <xf numFmtId="0" fontId="27" fillId="0" borderId="52" xfId="0" applyFont="1" applyBorder="1" applyAlignment="1">
      <alignment horizontal="center" vertical="center"/>
    </xf>
    <xf numFmtId="0" fontId="27" fillId="0" borderId="59" xfId="0" applyFont="1" applyBorder="1" applyAlignment="1">
      <alignment horizontal="center" vertical="center"/>
    </xf>
    <xf numFmtId="0" fontId="27" fillId="0" borderId="61" xfId="0" applyFont="1" applyBorder="1" applyAlignment="1">
      <alignment horizontal="center" vertical="center"/>
    </xf>
    <xf numFmtId="3" fontId="22" fillId="0" borderId="6" xfId="0" applyNumberFormat="1" applyFont="1" applyBorder="1" applyAlignment="1">
      <alignment horizontal="center" vertical="center" wrapText="1"/>
    </xf>
    <xf numFmtId="3" fontId="22" fillId="0" borderId="7" xfId="0" applyNumberFormat="1" applyFont="1" applyBorder="1" applyAlignment="1">
      <alignment horizontal="center" vertical="center" wrapText="1"/>
    </xf>
    <xf numFmtId="3" fontId="22" fillId="0" borderId="117" xfId="0" applyNumberFormat="1" applyFont="1" applyBorder="1" applyAlignment="1">
      <alignment horizontal="center" vertical="center" wrapText="1"/>
    </xf>
    <xf numFmtId="3" fontId="22" fillId="0" borderId="0" xfId="0" applyNumberFormat="1" applyFont="1" applyBorder="1" applyAlignment="1">
      <alignment horizontal="center" vertical="center" wrapText="1"/>
    </xf>
    <xf numFmtId="0" fontId="20" fillId="0" borderId="30" xfId="0" applyFont="1" applyBorder="1" applyAlignment="1">
      <alignment horizontal="center" vertical="center"/>
    </xf>
    <xf numFmtId="0" fontId="20" fillId="0" borderId="32" xfId="0" applyFont="1" applyBorder="1" applyAlignment="1">
      <alignment horizontal="center" vertical="center" textRotation="90" wrapText="1"/>
    </xf>
    <xf numFmtId="0" fontId="20" fillId="0" borderId="8" xfId="0" applyFont="1" applyBorder="1" applyAlignment="1">
      <alignment horizontal="center" vertical="center" textRotation="90" wrapText="1"/>
    </xf>
    <xf numFmtId="49" fontId="27" fillId="6" borderId="16" xfId="0" applyNumberFormat="1" applyFont="1" applyFill="1" applyBorder="1" applyAlignment="1">
      <alignment horizontal="center" vertical="top" wrapText="1"/>
    </xf>
    <xf numFmtId="3" fontId="20" fillId="6" borderId="17" xfId="0" applyNumberFormat="1" applyFont="1" applyFill="1" applyBorder="1" applyAlignment="1">
      <alignment horizontal="justify" vertical="top" wrapText="1"/>
    </xf>
    <xf numFmtId="0" fontId="24" fillId="0" borderId="27" xfId="0" applyFont="1" applyBorder="1" applyAlignment="1">
      <alignment horizontal="justify" vertical="top" wrapText="1"/>
    </xf>
    <xf numFmtId="166" fontId="20" fillId="3" borderId="32" xfId="0" applyNumberFormat="1" applyFont="1" applyFill="1" applyBorder="1" applyAlignment="1">
      <alignment horizontal="left" vertical="top" wrapText="1"/>
    </xf>
    <xf numFmtId="0" fontId="24" fillId="0" borderId="29" xfId="0" applyFont="1" applyBorder="1" applyAlignment="1">
      <alignment horizontal="left" vertical="top" wrapText="1"/>
    </xf>
    <xf numFmtId="166" fontId="20" fillId="6" borderId="32" xfId="0" applyNumberFormat="1" applyFont="1" applyFill="1" applyBorder="1" applyAlignment="1">
      <alignment vertical="top" wrapText="1"/>
    </xf>
    <xf numFmtId="0" fontId="24" fillId="6" borderId="75" xfId="0" applyFont="1" applyFill="1" applyBorder="1" applyAlignment="1">
      <alignment vertical="top" wrapText="1"/>
    </xf>
    <xf numFmtId="0" fontId="24" fillId="6" borderId="28" xfId="0" applyFont="1" applyFill="1" applyBorder="1" applyAlignment="1">
      <alignment horizontal="center" vertical="center" textRotation="90" wrapText="1"/>
    </xf>
    <xf numFmtId="49" fontId="31" fillId="0" borderId="28" xfId="0" applyNumberFormat="1" applyFont="1" applyBorder="1" applyAlignment="1">
      <alignment horizontal="center" vertical="center" textRotation="90" wrapText="1"/>
    </xf>
    <xf numFmtId="49" fontId="31" fillId="0" borderId="16" xfId="0" applyNumberFormat="1" applyFont="1" applyFill="1" applyBorder="1" applyAlignment="1">
      <alignment horizontal="center" vertical="center" textRotation="90" wrapText="1"/>
    </xf>
    <xf numFmtId="49" fontId="33" fillId="0" borderId="28" xfId="0" applyNumberFormat="1" applyFont="1" applyBorder="1" applyAlignment="1">
      <alignment horizontal="center" vertical="center" textRotation="90" wrapText="1"/>
    </xf>
    <xf numFmtId="49" fontId="27" fillId="2" borderId="49" xfId="0" applyNumberFormat="1" applyFont="1" applyFill="1" applyBorder="1" applyAlignment="1">
      <alignment horizontal="left" vertical="top"/>
    </xf>
    <xf numFmtId="49" fontId="27" fillId="2" borderId="50" xfId="0" applyNumberFormat="1" applyFont="1" applyFill="1" applyBorder="1" applyAlignment="1">
      <alignment horizontal="left" vertical="top"/>
    </xf>
    <xf numFmtId="49" fontId="27" fillId="2" borderId="60" xfId="0" applyNumberFormat="1" applyFont="1" applyFill="1" applyBorder="1" applyAlignment="1">
      <alignment horizontal="left" vertical="top"/>
    </xf>
    <xf numFmtId="49" fontId="31" fillId="0" borderId="16" xfId="0" applyNumberFormat="1" applyFont="1" applyBorder="1" applyAlignment="1">
      <alignment horizontal="center" vertical="center" textRotation="90" wrapText="1"/>
    </xf>
    <xf numFmtId="0" fontId="30" fillId="0" borderId="13" xfId="0" applyFont="1" applyBorder="1" applyAlignment="1">
      <alignment horizontal="center" vertical="center" wrapText="1"/>
    </xf>
    <xf numFmtId="0" fontId="30" fillId="0" borderId="28" xfId="0" applyFont="1" applyBorder="1" applyAlignment="1">
      <alignment horizontal="center" vertical="center" wrapText="1"/>
    </xf>
    <xf numFmtId="0" fontId="27" fillId="2" borderId="49" xfId="0" applyFont="1" applyFill="1" applyBorder="1" applyAlignment="1">
      <alignment horizontal="left" vertical="top" wrapText="1"/>
    </xf>
    <xf numFmtId="0" fontId="27" fillId="2" borderId="50" xfId="0" applyFont="1" applyFill="1" applyBorder="1" applyAlignment="1">
      <alignment horizontal="left" vertical="top" wrapText="1"/>
    </xf>
    <xf numFmtId="0" fontId="27" fillId="2" borderId="60" xfId="0" applyFont="1" applyFill="1" applyBorder="1" applyAlignment="1">
      <alignment horizontal="left" vertical="top" wrapText="1"/>
    </xf>
    <xf numFmtId="3" fontId="20" fillId="6" borderId="4" xfId="0" applyNumberFormat="1" applyFont="1" applyFill="1" applyBorder="1" applyAlignment="1">
      <alignment horizontal="center" vertical="top" wrapText="1"/>
    </xf>
    <xf numFmtId="0" fontId="30" fillId="6" borderId="4" xfId="0" applyFont="1" applyFill="1" applyBorder="1" applyAlignment="1">
      <alignment horizontal="center" wrapText="1"/>
    </xf>
    <xf numFmtId="49" fontId="28" fillId="6" borderId="46" xfId="0" applyNumberFormat="1" applyFont="1" applyFill="1" applyBorder="1" applyAlignment="1">
      <alignment horizontal="center" vertical="top" wrapText="1"/>
    </xf>
    <xf numFmtId="0" fontId="20" fillId="6" borderId="33" xfId="0" applyFont="1" applyFill="1" applyBorder="1" applyAlignment="1">
      <alignment horizontal="center" vertical="center" textRotation="90" wrapText="1"/>
    </xf>
    <xf numFmtId="0" fontId="20" fillId="2" borderId="36" xfId="0" applyFont="1" applyFill="1" applyBorder="1" applyAlignment="1">
      <alignment horizontal="center" vertical="top" wrapText="1"/>
    </xf>
    <xf numFmtId="0" fontId="20" fillId="3" borderId="17" xfId="0" applyFont="1" applyFill="1" applyBorder="1" applyAlignment="1">
      <alignment vertical="top" wrapText="1"/>
    </xf>
    <xf numFmtId="0" fontId="30" fillId="0" borderId="27" xfId="0" applyFont="1" applyBorder="1" applyAlignment="1">
      <alignment vertical="top" wrapText="1"/>
    </xf>
    <xf numFmtId="49" fontId="20" fillId="6" borderId="20" xfId="0" applyNumberFormat="1" applyFont="1" applyFill="1" applyBorder="1" applyAlignment="1">
      <alignment horizontal="center" vertical="top" wrapText="1"/>
    </xf>
    <xf numFmtId="3" fontId="20" fillId="6" borderId="32" xfId="0" applyNumberFormat="1" applyFont="1" applyFill="1" applyBorder="1" applyAlignment="1">
      <alignment horizontal="center" vertical="center" textRotation="90" wrapText="1"/>
    </xf>
    <xf numFmtId="0" fontId="30" fillId="0" borderId="29" xfId="0" applyFont="1" applyBorder="1" applyAlignment="1">
      <alignment horizontal="center" vertical="center" textRotation="90" wrapText="1"/>
    </xf>
    <xf numFmtId="0" fontId="20" fillId="6" borderId="102" xfId="0" applyFont="1" applyFill="1" applyBorder="1" applyAlignment="1">
      <alignment vertical="top" wrapText="1"/>
    </xf>
    <xf numFmtId="0" fontId="20" fillId="6" borderId="7" xfId="0" applyFont="1" applyFill="1" applyBorder="1" applyAlignment="1">
      <alignment vertical="top" wrapText="1"/>
    </xf>
    <xf numFmtId="0" fontId="26" fillId="9" borderId="26" xfId="0" applyFont="1" applyFill="1" applyBorder="1" applyAlignment="1">
      <alignment horizontal="right" vertical="top"/>
    </xf>
    <xf numFmtId="166" fontId="27" fillId="8" borderId="62" xfId="0" applyNumberFormat="1" applyFont="1" applyFill="1" applyBorder="1" applyAlignment="1">
      <alignment horizontal="center" vertical="top" wrapText="1"/>
    </xf>
    <xf numFmtId="166" fontId="27" fillId="8" borderId="26" xfId="0" applyNumberFormat="1" applyFont="1" applyFill="1" applyBorder="1" applyAlignment="1">
      <alignment horizontal="center" vertical="top" wrapText="1"/>
    </xf>
    <xf numFmtId="166" fontId="27" fillId="8" borderId="31" xfId="0" applyNumberFormat="1" applyFont="1" applyFill="1" applyBorder="1" applyAlignment="1">
      <alignment horizontal="center" vertical="top" wrapText="1"/>
    </xf>
    <xf numFmtId="0" fontId="24" fillId="0" borderId="50" xfId="0" applyFont="1" applyBorder="1" applyAlignment="1">
      <alignment horizontal="center" vertical="center" wrapText="1"/>
    </xf>
    <xf numFmtId="0" fontId="24" fillId="0" borderId="60" xfId="0" applyFont="1" applyBorder="1" applyAlignment="1">
      <alignment horizontal="center" vertical="center" wrapText="1"/>
    </xf>
    <xf numFmtId="166" fontId="27" fillId="4" borderId="52" xfId="0" applyNumberFormat="1" applyFont="1" applyFill="1" applyBorder="1" applyAlignment="1">
      <alignment horizontal="center" vertical="top" wrapText="1"/>
    </xf>
    <xf numFmtId="166" fontId="27" fillId="4" borderId="59" xfId="0" applyNumberFormat="1" applyFont="1" applyFill="1" applyBorder="1" applyAlignment="1">
      <alignment horizontal="center" vertical="top" wrapText="1"/>
    </xf>
    <xf numFmtId="166" fontId="27" fillId="4" borderId="61" xfId="0" applyNumberFormat="1" applyFont="1" applyFill="1" applyBorder="1" applyAlignment="1">
      <alignment horizontal="center" vertical="top" wrapText="1"/>
    </xf>
    <xf numFmtId="166" fontId="20" fillId="8" borderId="53" xfId="0" applyNumberFormat="1" applyFont="1" applyFill="1" applyBorder="1" applyAlignment="1">
      <alignment horizontal="center" vertical="top" wrapText="1"/>
    </xf>
    <xf numFmtId="166" fontId="20" fillId="8" borderId="58" xfId="0" applyNumberFormat="1" applyFont="1" applyFill="1" applyBorder="1" applyAlignment="1">
      <alignment horizontal="center" vertical="top" wrapText="1"/>
    </xf>
    <xf numFmtId="166" fontId="20" fillId="8" borderId="57" xfId="0" applyNumberFormat="1" applyFont="1" applyFill="1" applyBorder="1" applyAlignment="1">
      <alignment horizontal="center" vertical="top" wrapText="1"/>
    </xf>
    <xf numFmtId="166" fontId="27" fillId="4" borderId="53" xfId="0" applyNumberFormat="1" applyFont="1" applyFill="1" applyBorder="1" applyAlignment="1">
      <alignment horizontal="center" vertical="top" wrapText="1"/>
    </xf>
    <xf numFmtId="166" fontId="27" fillId="4" borderId="58" xfId="0" applyNumberFormat="1" applyFont="1" applyFill="1" applyBorder="1" applyAlignment="1">
      <alignment horizontal="center" vertical="top" wrapText="1"/>
    </xf>
    <xf numFmtId="166" fontId="27" fillId="4" borderId="57" xfId="0" applyNumberFormat="1" applyFont="1" applyFill="1" applyBorder="1" applyAlignment="1">
      <alignment horizontal="center" vertical="top" wrapText="1"/>
    </xf>
    <xf numFmtId="49" fontId="27" fillId="6" borderId="15" xfId="0" applyNumberFormat="1" applyFont="1" applyFill="1" applyBorder="1" applyAlignment="1">
      <alignment horizontal="center" vertical="top"/>
    </xf>
    <xf numFmtId="49" fontId="27" fillId="6" borderId="67" xfId="0" applyNumberFormat="1" applyFont="1" applyFill="1" applyBorder="1" applyAlignment="1">
      <alignment horizontal="center" vertical="top"/>
    </xf>
    <xf numFmtId="49" fontId="20" fillId="6" borderId="65" xfId="0" applyNumberFormat="1" applyFont="1" applyFill="1" applyBorder="1" applyAlignment="1">
      <alignment horizontal="center" vertical="top" wrapText="1"/>
    </xf>
    <xf numFmtId="0" fontId="20" fillId="6" borderId="17" xfId="0" applyFont="1" applyFill="1" applyBorder="1" applyAlignment="1">
      <alignment horizontal="left" vertical="top" wrapText="1"/>
    </xf>
    <xf numFmtId="0" fontId="20" fillId="6" borderId="27" xfId="0" applyFont="1" applyFill="1" applyBorder="1" applyAlignment="1">
      <alignment horizontal="left" vertical="top" wrapText="1"/>
    </xf>
    <xf numFmtId="3" fontId="4" fillId="0" borderId="0" xfId="0" applyNumberFormat="1" applyFont="1" applyFill="1" applyBorder="1" applyAlignment="1">
      <alignment horizontal="left" vertical="top" wrapText="1"/>
    </xf>
    <xf numFmtId="49" fontId="27" fillId="6" borderId="25" xfId="0" applyNumberFormat="1" applyFont="1" applyFill="1" applyBorder="1" applyAlignment="1">
      <alignment horizontal="center" vertical="top"/>
    </xf>
    <xf numFmtId="0" fontId="37" fillId="6" borderId="15" xfId="0" applyFont="1" applyFill="1" applyBorder="1" applyAlignment="1">
      <alignment horizontal="center"/>
    </xf>
    <xf numFmtId="49" fontId="20" fillId="0" borderId="51" xfId="0" applyNumberFormat="1" applyFont="1" applyBorder="1" applyAlignment="1">
      <alignment horizontal="center" vertical="top" wrapText="1"/>
    </xf>
    <xf numFmtId="0" fontId="24" fillId="0" borderId="4" xfId="0" applyFont="1" applyBorder="1" applyAlignment="1">
      <alignment horizontal="center" vertical="top" wrapText="1"/>
    </xf>
    <xf numFmtId="0" fontId="24" fillId="0" borderId="44" xfId="0" applyFont="1" applyBorder="1" applyAlignment="1">
      <alignment horizontal="center" vertical="top" wrapText="1"/>
    </xf>
    <xf numFmtId="0" fontId="20" fillId="6" borderId="6" xfId="0" applyFont="1" applyFill="1" applyBorder="1" applyAlignment="1">
      <alignment horizontal="left" vertical="top" wrapText="1"/>
    </xf>
    <xf numFmtId="0" fontId="24" fillId="0" borderId="7" xfId="0" applyFont="1" applyBorder="1" applyAlignment="1">
      <alignment horizontal="left" vertical="top" wrapText="1"/>
    </xf>
    <xf numFmtId="0" fontId="24" fillId="0" borderId="8" xfId="0" applyFont="1" applyBorder="1" applyAlignment="1">
      <alignment horizontal="left" vertical="top" wrapText="1"/>
    </xf>
    <xf numFmtId="49" fontId="27" fillId="2" borderId="66" xfId="0" applyNumberFormat="1" applyFont="1" applyFill="1" applyBorder="1" applyAlignment="1">
      <alignment horizontal="center" vertical="top"/>
    </xf>
    <xf numFmtId="49" fontId="27" fillId="9" borderId="66" xfId="0" applyNumberFormat="1" applyFont="1" applyFill="1" applyBorder="1" applyAlignment="1">
      <alignment horizontal="center" vertical="top"/>
    </xf>
    <xf numFmtId="49" fontId="27" fillId="6" borderId="66" xfId="0" applyNumberFormat="1" applyFont="1" applyFill="1" applyBorder="1" applyAlignment="1">
      <alignment horizontal="center" vertical="top" wrapText="1"/>
    </xf>
    <xf numFmtId="0" fontId="20" fillId="6" borderId="32" xfId="0" applyFont="1" applyFill="1" applyBorder="1" applyAlignment="1">
      <alignment horizontal="center" vertical="center" textRotation="90" wrapText="1"/>
    </xf>
    <xf numFmtId="0" fontId="20" fillId="6" borderId="75" xfId="0" applyFont="1" applyFill="1" applyBorder="1" applyAlignment="1">
      <alignment horizontal="center" vertical="center" textRotation="90" wrapText="1"/>
    </xf>
    <xf numFmtId="49" fontId="31" fillId="6" borderId="13" xfId="0" applyNumberFormat="1" applyFont="1" applyFill="1" applyBorder="1" applyAlignment="1">
      <alignment horizontal="center" vertical="top" textRotation="90" wrapText="1"/>
    </xf>
    <xf numFmtId="0" fontId="33" fillId="0" borderId="66" xfId="0" applyFont="1" applyBorder="1" applyAlignment="1">
      <alignment horizontal="center" vertical="top" textRotation="90" wrapText="1"/>
    </xf>
    <xf numFmtId="0" fontId="20" fillId="10" borderId="50" xfId="0" applyFont="1" applyFill="1" applyBorder="1" applyAlignment="1">
      <alignment horizontal="center" vertical="top"/>
    </xf>
    <xf numFmtId="0" fontId="20" fillId="10" borderId="60" xfId="0" applyFont="1" applyFill="1" applyBorder="1" applyAlignment="1">
      <alignment horizontal="center" vertical="top"/>
    </xf>
    <xf numFmtId="49" fontId="27" fillId="4" borderId="49" xfId="0" applyNumberFormat="1" applyFont="1" applyFill="1" applyBorder="1" applyAlignment="1">
      <alignment horizontal="right" vertical="top"/>
    </xf>
    <xf numFmtId="49" fontId="27" fillId="4" borderId="50" xfId="0" applyNumberFormat="1" applyFont="1" applyFill="1" applyBorder="1" applyAlignment="1">
      <alignment horizontal="right" vertical="top"/>
    </xf>
    <xf numFmtId="49" fontId="27" fillId="10" borderId="49" xfId="0" applyNumberFormat="1" applyFont="1" applyFill="1" applyBorder="1" applyAlignment="1">
      <alignment horizontal="right" vertical="top"/>
    </xf>
    <xf numFmtId="49" fontId="27" fillId="10" borderId="50" xfId="0" applyNumberFormat="1" applyFont="1" applyFill="1" applyBorder="1" applyAlignment="1">
      <alignment horizontal="right" vertical="top"/>
    </xf>
    <xf numFmtId="49" fontId="27" fillId="2" borderId="49" xfId="0" applyNumberFormat="1" applyFont="1" applyFill="1" applyBorder="1" applyAlignment="1">
      <alignment horizontal="right" vertical="top"/>
    </xf>
    <xf numFmtId="0" fontId="20" fillId="0" borderId="33" xfId="0" applyFont="1" applyBorder="1" applyAlignment="1">
      <alignment horizontal="left" vertical="top" wrapText="1"/>
    </xf>
    <xf numFmtId="0" fontId="20" fillId="0" borderId="0" xfId="0" applyFont="1" applyBorder="1" applyAlignment="1">
      <alignment horizontal="left" vertical="top" wrapText="1"/>
    </xf>
    <xf numFmtId="0" fontId="20" fillId="0" borderId="33" xfId="0" applyFont="1" applyFill="1" applyBorder="1" applyAlignment="1">
      <alignment vertical="top" wrapText="1"/>
    </xf>
    <xf numFmtId="0" fontId="20" fillId="0" borderId="0" xfId="0" applyFont="1" applyFill="1" applyBorder="1" applyAlignment="1">
      <alignment vertical="top" wrapText="1"/>
    </xf>
    <xf numFmtId="166" fontId="20" fillId="0" borderId="6" xfId="0" applyNumberFormat="1" applyFont="1" applyFill="1" applyBorder="1" applyAlignment="1">
      <alignment horizontal="left" vertical="top" wrapText="1"/>
    </xf>
    <xf numFmtId="0" fontId="20" fillId="6" borderId="24" xfId="0" applyFont="1" applyFill="1" applyBorder="1" applyAlignment="1">
      <alignment horizontal="left" vertical="top" wrapText="1"/>
    </xf>
    <xf numFmtId="0" fontId="20" fillId="6" borderId="13" xfId="0" applyFont="1" applyFill="1" applyBorder="1" applyAlignment="1">
      <alignment horizontal="left" vertical="top" wrapText="1"/>
    </xf>
    <xf numFmtId="49" fontId="20" fillId="6" borderId="51" xfId="0" applyNumberFormat="1" applyFont="1" applyFill="1" applyBorder="1" applyAlignment="1">
      <alignment horizontal="center" vertical="top" wrapText="1"/>
    </xf>
    <xf numFmtId="49" fontId="20" fillId="6" borderId="44" xfId="0" applyNumberFormat="1" applyFont="1" applyFill="1" applyBorder="1" applyAlignment="1">
      <alignment horizontal="center" vertical="top" wrapText="1"/>
    </xf>
    <xf numFmtId="166" fontId="28" fillId="6" borderId="71" xfId="0" applyNumberFormat="1" applyFont="1" applyFill="1" applyBorder="1" applyAlignment="1">
      <alignment horizontal="center" vertical="center" textRotation="90" wrapText="1"/>
    </xf>
    <xf numFmtId="166" fontId="28" fillId="6" borderId="33" xfId="0" applyNumberFormat="1" applyFont="1" applyFill="1" applyBorder="1" applyAlignment="1">
      <alignment horizontal="center" vertical="center" textRotation="90" wrapText="1"/>
    </xf>
    <xf numFmtId="166" fontId="40" fillId="6" borderId="33" xfId="0" applyNumberFormat="1" applyFont="1" applyFill="1" applyBorder="1" applyAlignment="1">
      <alignment horizontal="center"/>
    </xf>
    <xf numFmtId="0" fontId="40" fillId="6" borderId="62" xfId="0" applyFont="1" applyFill="1" applyBorder="1" applyAlignment="1">
      <alignment horizontal="center"/>
    </xf>
    <xf numFmtId="49" fontId="27" fillId="0" borderId="15" xfId="0" applyNumberFormat="1" applyFont="1" applyBorder="1" applyAlignment="1">
      <alignment horizontal="center" vertical="top"/>
    </xf>
    <xf numFmtId="49" fontId="27" fillId="0" borderId="23" xfId="0" applyNumberFormat="1" applyFont="1" applyBorder="1" applyAlignment="1">
      <alignment horizontal="center" vertical="top"/>
    </xf>
    <xf numFmtId="49" fontId="20" fillId="0" borderId="4" xfId="0" applyNumberFormat="1" applyFont="1" applyBorder="1" applyAlignment="1">
      <alignment horizontal="center" vertical="top" wrapText="1"/>
    </xf>
    <xf numFmtId="49" fontId="20" fillId="0" borderId="44" xfId="0" applyNumberFormat="1" applyFont="1" applyBorder="1" applyAlignment="1">
      <alignment horizontal="center" vertical="top" wrapText="1"/>
    </xf>
    <xf numFmtId="165" fontId="20" fillId="0" borderId="33" xfId="0" applyNumberFormat="1" applyFont="1" applyBorder="1" applyAlignment="1">
      <alignment vertical="top" wrapText="1"/>
    </xf>
    <xf numFmtId="0" fontId="24" fillId="0" borderId="0" xfId="0" applyFont="1" applyAlignment="1">
      <alignment vertical="top" wrapText="1"/>
    </xf>
    <xf numFmtId="0" fontId="20" fillId="0" borderId="33" xfId="0" applyFont="1" applyBorder="1" applyAlignment="1">
      <alignment vertical="top" wrapText="1"/>
    </xf>
    <xf numFmtId="166" fontId="20" fillId="0" borderId="90" xfId="0" applyNumberFormat="1" applyFont="1" applyFill="1" applyBorder="1" applyAlignment="1">
      <alignment horizontal="left" vertical="top" wrapText="1"/>
    </xf>
    <xf numFmtId="166" fontId="20" fillId="0" borderId="91" xfId="0" applyNumberFormat="1" applyFont="1" applyFill="1" applyBorder="1" applyAlignment="1">
      <alignment horizontal="left" vertical="top" wrapText="1"/>
    </xf>
    <xf numFmtId="0" fontId="20" fillId="3" borderId="41" xfId="0" applyFont="1" applyFill="1" applyBorder="1" applyAlignment="1">
      <alignment vertical="top" wrapText="1"/>
    </xf>
    <xf numFmtId="0" fontId="20" fillId="3" borderId="34" xfId="0" applyFont="1" applyFill="1" applyBorder="1" applyAlignment="1">
      <alignment vertical="top" wrapText="1"/>
    </xf>
    <xf numFmtId="49" fontId="20" fillId="6" borderId="16" xfId="0" applyNumberFormat="1" applyFont="1" applyFill="1" applyBorder="1" applyAlignment="1">
      <alignment horizontal="center" vertical="center" textRotation="90" wrapText="1"/>
    </xf>
    <xf numFmtId="0" fontId="24" fillId="6" borderId="13" xfId="0" applyFont="1" applyFill="1" applyBorder="1" applyAlignment="1">
      <alignment horizontal="center" vertical="center" textRotation="90" wrapText="1"/>
    </xf>
    <xf numFmtId="0" fontId="20" fillId="6" borderId="45" xfId="0" applyFont="1" applyFill="1" applyBorder="1" applyAlignment="1">
      <alignment horizontal="left" vertical="top" wrapText="1"/>
    </xf>
    <xf numFmtId="0" fontId="30" fillId="6" borderId="37" xfId="0" applyFont="1" applyFill="1" applyBorder="1" applyAlignment="1">
      <alignment horizontal="left" vertical="top" wrapText="1"/>
    </xf>
    <xf numFmtId="0" fontId="28" fillId="6" borderId="71" xfId="0" applyFont="1" applyFill="1" applyBorder="1" applyAlignment="1">
      <alignment horizontal="center" vertical="center" textRotation="90" wrapText="1"/>
    </xf>
    <xf numFmtId="0" fontId="40" fillId="6" borderId="33" xfId="0" applyFont="1" applyFill="1" applyBorder="1" applyAlignment="1">
      <alignment horizontal="center"/>
    </xf>
    <xf numFmtId="166" fontId="20" fillId="6" borderId="17" xfId="0" applyNumberFormat="1" applyFont="1" applyFill="1" applyBorder="1" applyAlignment="1">
      <alignment horizontal="left" vertical="top" wrapText="1"/>
    </xf>
    <xf numFmtId="166" fontId="20" fillId="6" borderId="15" xfId="0" applyNumberFormat="1" applyFont="1" applyFill="1" applyBorder="1" applyAlignment="1">
      <alignment horizontal="left" vertical="top" wrapText="1"/>
    </xf>
    <xf numFmtId="166" fontId="27" fillId="6" borderId="13" xfId="0" applyNumberFormat="1" applyFont="1" applyFill="1" applyBorder="1" applyAlignment="1">
      <alignment horizontal="center" vertical="top" wrapText="1"/>
    </xf>
    <xf numFmtId="166" fontId="27" fillId="6" borderId="22" xfId="0" applyNumberFormat="1" applyFont="1" applyFill="1" applyBorder="1" applyAlignment="1">
      <alignment horizontal="center" vertical="top" wrapText="1"/>
    </xf>
    <xf numFmtId="166" fontId="20" fillId="6" borderId="13" xfId="0" applyNumberFormat="1" applyFont="1" applyFill="1" applyBorder="1" applyAlignment="1">
      <alignment horizontal="left" vertical="top" wrapText="1"/>
    </xf>
    <xf numFmtId="166" fontId="20" fillId="6" borderId="22" xfId="0" applyNumberFormat="1" applyFont="1" applyFill="1" applyBorder="1" applyAlignment="1">
      <alignment horizontal="left" vertical="top" wrapText="1"/>
    </xf>
    <xf numFmtId="166" fontId="20" fillId="3" borderId="13" xfId="0" applyNumberFormat="1" applyFont="1" applyFill="1" applyBorder="1" applyAlignment="1">
      <alignment horizontal="left" vertical="top" wrapText="1"/>
    </xf>
    <xf numFmtId="166" fontId="20" fillId="3" borderId="22" xfId="0" applyNumberFormat="1" applyFont="1" applyFill="1" applyBorder="1" applyAlignment="1">
      <alignment horizontal="left" vertical="top" wrapText="1"/>
    </xf>
    <xf numFmtId="166" fontId="27" fillId="0" borderId="15" xfId="0" applyNumberFormat="1" applyFont="1" applyBorder="1" applyAlignment="1">
      <alignment horizontal="center" vertical="top"/>
    </xf>
    <xf numFmtId="166" fontId="27" fillId="0" borderId="23" xfId="0" applyNumberFormat="1" applyFont="1" applyBorder="1" applyAlignment="1">
      <alignment horizontal="center" vertical="top"/>
    </xf>
    <xf numFmtId="49" fontId="27" fillId="0" borderId="25" xfId="0" applyNumberFormat="1" applyFont="1" applyBorder="1" applyAlignment="1">
      <alignment horizontal="center" vertical="top"/>
    </xf>
    <xf numFmtId="0" fontId="20" fillId="0" borderId="102" xfId="0" applyFont="1" applyBorder="1" applyAlignment="1">
      <alignment horizontal="left" vertical="top" wrapText="1"/>
    </xf>
    <xf numFmtId="0" fontId="20" fillId="0" borderId="7" xfId="0" applyFont="1" applyBorder="1" applyAlignment="1">
      <alignment horizontal="left" vertical="top" wrapText="1"/>
    </xf>
    <xf numFmtId="0" fontId="20" fillId="0" borderId="8" xfId="0" applyFont="1" applyBorder="1" applyAlignment="1">
      <alignment horizontal="left" vertical="top" wrapText="1"/>
    </xf>
    <xf numFmtId="0" fontId="5" fillId="0" borderId="1" xfId="0" applyFont="1" applyBorder="1" applyAlignment="1">
      <alignment horizontal="center" vertical="center"/>
    </xf>
    <xf numFmtId="0" fontId="4" fillId="0" borderId="0" xfId="0" applyFont="1" applyFill="1" applyBorder="1" applyAlignment="1">
      <alignment horizontal="left" vertical="top" wrapText="1"/>
    </xf>
  </cellXfs>
  <cellStyles count="3">
    <cellStyle name="Įprastas" xfId="0" builtinId="0"/>
    <cellStyle name="Įprastas 2" xfId="1"/>
    <cellStyle name="Kablelis" xfId="2" builtinId="3"/>
  </cellStyles>
  <dxfs count="0"/>
  <tableStyles count="0" defaultTableStyle="TableStyleMedium2" defaultPivotStyle="PivotStyleLight16"/>
  <colors>
    <mruColors>
      <color rgb="FFFFFFCC"/>
      <color rgb="FFCCFFCC"/>
      <color rgb="FFFFCCFF"/>
      <color rgb="FFFFCCCC"/>
      <color rgb="FFCCE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113"/>
  <sheetViews>
    <sheetView tabSelected="1" zoomScaleNormal="100" zoomScaleSheetLayoutView="100" workbookViewId="0">
      <selection activeCell="V19" sqref="V19"/>
    </sheetView>
  </sheetViews>
  <sheetFormatPr defaultColWidth="9.140625" defaultRowHeight="12.75" x14ac:dyDescent="0.2"/>
  <cols>
    <col min="1" max="3" width="2.85546875" style="7" customWidth="1"/>
    <col min="4" max="4" width="37.42578125" style="7" customWidth="1"/>
    <col min="5" max="5" width="2.7109375" style="15" customWidth="1"/>
    <col min="6" max="6" width="3.28515625" style="8" customWidth="1"/>
    <col min="7" max="7" width="7" style="9" customWidth="1"/>
    <col min="8" max="8" width="8.140625" style="7" customWidth="1"/>
    <col min="9" max="9" width="7.140625" style="7" customWidth="1"/>
    <col min="10" max="10" width="8.140625" style="7" customWidth="1"/>
    <col min="11" max="11" width="28.140625" style="7" customWidth="1"/>
    <col min="12" max="12" width="5.42578125" style="7" customWidth="1"/>
    <col min="13" max="14" width="5" style="7" customWidth="1"/>
    <col min="15" max="16384" width="9.140625" style="6"/>
  </cols>
  <sheetData>
    <row r="1" spans="1:16" s="30" customFormat="1" ht="44.25" customHeight="1" x14ac:dyDescent="0.2">
      <c r="A1" s="1046"/>
      <c r="B1" s="1047"/>
      <c r="C1" s="1046"/>
      <c r="E1" s="1048"/>
      <c r="F1" s="1049"/>
      <c r="G1" s="1049"/>
      <c r="H1" s="1050"/>
      <c r="I1" s="18"/>
      <c r="J1" s="18"/>
      <c r="K1" s="1203" t="s">
        <v>256</v>
      </c>
      <c r="L1" s="1203"/>
      <c r="M1" s="1203"/>
      <c r="N1" s="1203"/>
    </row>
    <row r="2" spans="1:16" s="7" customFormat="1" ht="15" customHeight="1" x14ac:dyDescent="0.2">
      <c r="A2" s="220"/>
      <c r="B2" s="220"/>
      <c r="C2" s="220"/>
      <c r="D2" s="1100" t="s">
        <v>249</v>
      </c>
      <c r="E2" s="1100"/>
      <c r="F2" s="1100"/>
      <c r="G2" s="1100"/>
      <c r="H2" s="1100"/>
      <c r="I2" s="1100"/>
      <c r="J2" s="1100"/>
      <c r="K2" s="1100"/>
      <c r="L2" s="220"/>
      <c r="M2" s="220"/>
      <c r="N2" s="220"/>
    </row>
    <row r="3" spans="1:16" ht="14.25" x14ac:dyDescent="0.2">
      <c r="A3" s="1101" t="s">
        <v>45</v>
      </c>
      <c r="B3" s="1101"/>
      <c r="C3" s="1101"/>
      <c r="D3" s="1101"/>
      <c r="E3" s="1101"/>
      <c r="F3" s="1101"/>
      <c r="G3" s="1101"/>
      <c r="H3" s="1101"/>
      <c r="I3" s="1101"/>
      <c r="J3" s="1101"/>
      <c r="K3" s="1101"/>
      <c r="L3" s="1101"/>
      <c r="M3" s="1101"/>
      <c r="N3" s="1101"/>
    </row>
    <row r="4" spans="1:16" ht="15" x14ac:dyDescent="0.2">
      <c r="A4" s="1102" t="s">
        <v>32</v>
      </c>
      <c r="B4" s="1102"/>
      <c r="C4" s="1102"/>
      <c r="D4" s="1102"/>
      <c r="E4" s="1102"/>
      <c r="F4" s="1102"/>
      <c r="G4" s="1102"/>
      <c r="H4" s="1102"/>
      <c r="I4" s="1102"/>
      <c r="J4" s="1102"/>
      <c r="K4" s="1102"/>
      <c r="L4" s="1102"/>
      <c r="M4" s="1102"/>
      <c r="N4" s="1102"/>
      <c r="O4" s="4"/>
      <c r="P4" s="4"/>
    </row>
    <row r="5" spans="1:16" ht="15.75" customHeight="1" thickBot="1" x14ac:dyDescent="0.25">
      <c r="K5" s="1103" t="s">
        <v>118</v>
      </c>
      <c r="L5" s="1103"/>
      <c r="M5" s="1103"/>
      <c r="N5" s="1104"/>
    </row>
    <row r="6" spans="1:16" ht="23.25" customHeight="1" x14ac:dyDescent="0.2">
      <c r="A6" s="1105" t="s">
        <v>33</v>
      </c>
      <c r="B6" s="1091" t="s">
        <v>0</v>
      </c>
      <c r="C6" s="1091" t="s">
        <v>1</v>
      </c>
      <c r="D6" s="1108" t="s">
        <v>12</v>
      </c>
      <c r="E6" s="1091" t="s">
        <v>2</v>
      </c>
      <c r="F6" s="1094" t="s">
        <v>3</v>
      </c>
      <c r="G6" s="1097" t="s">
        <v>4</v>
      </c>
      <c r="H6" s="1207" t="s">
        <v>184</v>
      </c>
      <c r="I6" s="1252" t="s">
        <v>165</v>
      </c>
      <c r="J6" s="1252" t="s">
        <v>167</v>
      </c>
      <c r="K6" s="1111" t="s">
        <v>11</v>
      </c>
      <c r="L6" s="1112"/>
      <c r="M6" s="1112"/>
      <c r="N6" s="1113"/>
    </row>
    <row r="7" spans="1:16" ht="21.75" customHeight="1" x14ac:dyDescent="0.2">
      <c r="A7" s="1106"/>
      <c r="B7" s="1092"/>
      <c r="C7" s="1092"/>
      <c r="D7" s="1109"/>
      <c r="E7" s="1092"/>
      <c r="F7" s="1095"/>
      <c r="G7" s="1098"/>
      <c r="H7" s="1208"/>
      <c r="I7" s="1253"/>
      <c r="J7" s="1253"/>
      <c r="K7" s="1087" t="s">
        <v>12</v>
      </c>
      <c r="L7" s="1089" t="s">
        <v>93</v>
      </c>
      <c r="M7" s="1089"/>
      <c r="N7" s="1090"/>
    </row>
    <row r="8" spans="1:16" ht="63" customHeight="1" thickBot="1" x14ac:dyDescent="0.25">
      <c r="A8" s="1107"/>
      <c r="B8" s="1093"/>
      <c r="C8" s="1093"/>
      <c r="D8" s="1110"/>
      <c r="E8" s="1093"/>
      <c r="F8" s="1096"/>
      <c r="G8" s="1099"/>
      <c r="H8" s="1209"/>
      <c r="I8" s="1254"/>
      <c r="J8" s="1254"/>
      <c r="K8" s="1088"/>
      <c r="L8" s="75" t="s">
        <v>168</v>
      </c>
      <c r="M8" s="270" t="s">
        <v>169</v>
      </c>
      <c r="N8" s="271" t="s">
        <v>170</v>
      </c>
    </row>
    <row r="9" spans="1:16" s="14" customFormat="1" ht="15" customHeight="1" x14ac:dyDescent="0.2">
      <c r="A9" s="1236" t="s">
        <v>63</v>
      </c>
      <c r="B9" s="1237"/>
      <c r="C9" s="1237"/>
      <c r="D9" s="1237"/>
      <c r="E9" s="1237"/>
      <c r="F9" s="1237"/>
      <c r="G9" s="1237"/>
      <c r="H9" s="1237"/>
      <c r="I9" s="1237"/>
      <c r="J9" s="1237"/>
      <c r="K9" s="1237"/>
      <c r="L9" s="1237"/>
      <c r="M9" s="1237"/>
      <c r="N9" s="1238"/>
    </row>
    <row r="10" spans="1:16" s="14" customFormat="1" ht="13.5" customHeight="1" x14ac:dyDescent="0.2">
      <c r="A10" s="1239" t="s">
        <v>46</v>
      </c>
      <c r="B10" s="1240"/>
      <c r="C10" s="1240"/>
      <c r="D10" s="1240"/>
      <c r="E10" s="1240"/>
      <c r="F10" s="1240"/>
      <c r="G10" s="1240"/>
      <c r="H10" s="1240"/>
      <c r="I10" s="1240"/>
      <c r="J10" s="1240"/>
      <c r="K10" s="1240"/>
      <c r="L10" s="1240"/>
      <c r="M10" s="1240"/>
      <c r="N10" s="1241"/>
    </row>
    <row r="11" spans="1:16" ht="14.25" customHeight="1" x14ac:dyDescent="0.2">
      <c r="A11" s="20" t="s">
        <v>5</v>
      </c>
      <c r="B11" s="1242" t="s">
        <v>47</v>
      </c>
      <c r="C11" s="1243"/>
      <c r="D11" s="1243"/>
      <c r="E11" s="1243"/>
      <c r="F11" s="1243"/>
      <c r="G11" s="1243"/>
      <c r="H11" s="1243"/>
      <c r="I11" s="1243"/>
      <c r="J11" s="1243"/>
      <c r="K11" s="1243"/>
      <c r="L11" s="1243"/>
      <c r="M11" s="1243"/>
      <c r="N11" s="1244"/>
    </row>
    <row r="12" spans="1:16" ht="15" customHeight="1" x14ac:dyDescent="0.2">
      <c r="A12" s="42" t="s">
        <v>5</v>
      </c>
      <c r="B12" s="43" t="s">
        <v>5</v>
      </c>
      <c r="C12" s="1245" t="s">
        <v>48</v>
      </c>
      <c r="D12" s="1246"/>
      <c r="E12" s="1246"/>
      <c r="F12" s="1246"/>
      <c r="G12" s="1246"/>
      <c r="H12" s="1246"/>
      <c r="I12" s="1246"/>
      <c r="J12" s="1246"/>
      <c r="K12" s="1246"/>
      <c r="L12" s="1246"/>
      <c r="M12" s="1246"/>
      <c r="N12" s="1247"/>
    </row>
    <row r="13" spans="1:16" ht="19.5" customHeight="1" x14ac:dyDescent="0.2">
      <c r="A13" s="288" t="s">
        <v>5</v>
      </c>
      <c r="B13" s="286" t="s">
        <v>5</v>
      </c>
      <c r="C13" s="296" t="s">
        <v>5</v>
      </c>
      <c r="D13" s="1066" t="s">
        <v>100</v>
      </c>
      <c r="E13" s="138"/>
      <c r="F13" s="251" t="s">
        <v>49</v>
      </c>
      <c r="G13" s="31" t="s">
        <v>39</v>
      </c>
      <c r="H13" s="69">
        <v>275.2</v>
      </c>
      <c r="I13" s="45">
        <v>206.8</v>
      </c>
      <c r="J13" s="78">
        <v>191.9</v>
      </c>
      <c r="K13" s="1068"/>
      <c r="L13" s="254"/>
      <c r="M13" s="254"/>
      <c r="N13" s="300"/>
    </row>
    <row r="14" spans="1:16" ht="18.75" customHeight="1" x14ac:dyDescent="0.2">
      <c r="A14" s="288"/>
      <c r="B14" s="286"/>
      <c r="C14" s="296"/>
      <c r="D14" s="1067"/>
      <c r="E14" s="140"/>
      <c r="F14" s="250"/>
      <c r="G14" s="29" t="s">
        <v>185</v>
      </c>
      <c r="H14" s="67">
        <v>187.4</v>
      </c>
      <c r="I14" s="44"/>
      <c r="J14" s="76"/>
      <c r="K14" s="1069"/>
      <c r="L14" s="255"/>
      <c r="M14" s="255"/>
      <c r="N14" s="301"/>
    </row>
    <row r="15" spans="1:16" ht="12.75" customHeight="1" x14ac:dyDescent="0.2">
      <c r="A15" s="288"/>
      <c r="B15" s="286"/>
      <c r="C15" s="237"/>
      <c r="D15" s="1248" t="s">
        <v>67</v>
      </c>
      <c r="E15" s="249" t="s">
        <v>50</v>
      </c>
      <c r="F15" s="139"/>
      <c r="G15" s="292"/>
      <c r="H15" s="68"/>
      <c r="I15" s="41"/>
      <c r="J15" s="77"/>
      <c r="K15" s="1250" t="s">
        <v>123</v>
      </c>
      <c r="L15" s="82">
        <v>1</v>
      </c>
      <c r="M15" s="85"/>
      <c r="N15" s="252"/>
    </row>
    <row r="16" spans="1:16" ht="16.5" customHeight="1" x14ac:dyDescent="0.2">
      <c r="A16" s="288"/>
      <c r="B16" s="286"/>
      <c r="C16" s="237"/>
      <c r="D16" s="1249"/>
      <c r="E16" s="140"/>
      <c r="F16" s="139"/>
      <c r="G16" s="292"/>
      <c r="H16" s="68"/>
      <c r="I16" s="41"/>
      <c r="J16" s="77"/>
      <c r="K16" s="1251"/>
      <c r="L16" s="121"/>
      <c r="M16" s="120"/>
      <c r="N16" s="253"/>
    </row>
    <row r="17" spans="1:20" ht="17.25" customHeight="1" x14ac:dyDescent="0.2">
      <c r="A17" s="288"/>
      <c r="B17" s="286"/>
      <c r="C17" s="237"/>
      <c r="D17" s="290" t="s">
        <v>186</v>
      </c>
      <c r="E17" s="1127" t="s">
        <v>218</v>
      </c>
      <c r="F17" s="59"/>
      <c r="G17" s="292"/>
      <c r="H17" s="41"/>
      <c r="I17" s="41"/>
      <c r="J17" s="77"/>
      <c r="K17" s="1121" t="s">
        <v>237</v>
      </c>
      <c r="L17" s="124">
        <v>1</v>
      </c>
      <c r="M17" s="124"/>
      <c r="N17" s="125"/>
      <c r="O17" s="52"/>
      <c r="P17" s="52"/>
      <c r="Q17" s="52"/>
    </row>
    <row r="18" spans="1:20" ht="15.75" customHeight="1" x14ac:dyDescent="0.2">
      <c r="A18" s="288"/>
      <c r="B18" s="286"/>
      <c r="C18" s="237"/>
      <c r="D18" s="291"/>
      <c r="E18" s="1127"/>
      <c r="F18" s="59"/>
      <c r="G18" s="292"/>
      <c r="H18" s="68"/>
      <c r="I18" s="41"/>
      <c r="J18" s="77"/>
      <c r="K18" s="1122"/>
      <c r="L18" s="126"/>
      <c r="M18" s="126"/>
      <c r="N18" s="127"/>
      <c r="O18" s="52"/>
      <c r="P18" s="52"/>
      <c r="Q18" s="52"/>
    </row>
    <row r="19" spans="1:20" ht="54.75" customHeight="1" x14ac:dyDescent="0.2">
      <c r="A19" s="288"/>
      <c r="B19" s="286"/>
      <c r="C19" s="296"/>
      <c r="D19" s="28" t="s">
        <v>188</v>
      </c>
      <c r="E19" s="225"/>
      <c r="F19" s="137"/>
      <c r="G19" s="256"/>
      <c r="H19" s="68"/>
      <c r="I19" s="232"/>
      <c r="J19" s="233"/>
      <c r="K19" s="66" t="s">
        <v>190</v>
      </c>
      <c r="L19" s="88">
        <v>1</v>
      </c>
      <c r="M19" s="134"/>
      <c r="N19" s="135"/>
      <c r="O19" s="26"/>
      <c r="P19" s="26"/>
      <c r="Q19" s="26"/>
      <c r="R19" s="26"/>
      <c r="S19" s="26"/>
      <c r="T19" s="26"/>
    </row>
    <row r="20" spans="1:20" ht="26.25" customHeight="1" x14ac:dyDescent="0.2">
      <c r="A20" s="288"/>
      <c r="B20" s="286"/>
      <c r="C20" s="296"/>
      <c r="D20" s="1123" t="s">
        <v>78</v>
      </c>
      <c r="E20" s="1125"/>
      <c r="F20" s="293"/>
      <c r="G20" s="226"/>
      <c r="H20" s="68"/>
      <c r="I20" s="41"/>
      <c r="J20" s="77"/>
      <c r="K20" s="160" t="s">
        <v>51</v>
      </c>
      <c r="L20" s="161">
        <v>1</v>
      </c>
      <c r="M20" s="129"/>
      <c r="N20" s="130"/>
      <c r="P20" s="928"/>
      <c r="Q20" s="928"/>
      <c r="R20" s="928"/>
      <c r="S20" s="928"/>
      <c r="T20" s="928"/>
    </row>
    <row r="21" spans="1:20" ht="16.5" customHeight="1" x14ac:dyDescent="0.2">
      <c r="A21" s="288"/>
      <c r="B21" s="286"/>
      <c r="C21" s="296"/>
      <c r="D21" s="1124"/>
      <c r="E21" s="1126"/>
      <c r="F21" s="293"/>
      <c r="G21" s="226"/>
      <c r="H21" s="68"/>
      <c r="I21" s="41"/>
      <c r="J21" s="77"/>
      <c r="K21" s="131"/>
      <c r="L21" s="132"/>
      <c r="M21" s="132"/>
      <c r="N21" s="133"/>
      <c r="O21" s="929"/>
      <c r="P21" s="928"/>
      <c r="Q21" s="928"/>
      <c r="R21" s="928"/>
      <c r="S21" s="928"/>
      <c r="T21" s="928"/>
    </row>
    <row r="22" spans="1:20" ht="23.25" customHeight="1" x14ac:dyDescent="0.2">
      <c r="A22" s="1114"/>
      <c r="B22" s="1115"/>
      <c r="C22" s="1116"/>
      <c r="D22" s="1117" t="s">
        <v>250</v>
      </c>
      <c r="E22" s="1119"/>
      <c r="F22" s="1120"/>
      <c r="G22" s="202"/>
      <c r="H22" s="68"/>
      <c r="I22" s="41"/>
      <c r="J22" s="77"/>
      <c r="K22" s="136" t="s">
        <v>51</v>
      </c>
      <c r="L22" s="128">
        <v>1</v>
      </c>
      <c r="M22" s="124"/>
      <c r="N22" s="125"/>
      <c r="O22" s="929"/>
      <c r="P22" s="928"/>
      <c r="Q22" s="928"/>
      <c r="R22" s="928"/>
      <c r="S22" s="928"/>
      <c r="T22" s="928"/>
    </row>
    <row r="23" spans="1:20" ht="29.25" customHeight="1" x14ac:dyDescent="0.2">
      <c r="A23" s="1114"/>
      <c r="B23" s="1115"/>
      <c r="C23" s="1116"/>
      <c r="D23" s="1118"/>
      <c r="E23" s="1119"/>
      <c r="F23" s="1120"/>
      <c r="G23" s="202"/>
      <c r="H23" s="68"/>
      <c r="I23" s="41"/>
      <c r="J23" s="41"/>
      <c r="K23" s="144"/>
      <c r="L23" s="122"/>
      <c r="M23" s="122"/>
      <c r="N23" s="927"/>
      <c r="O23" s="164"/>
      <c r="P23" s="212"/>
      <c r="Q23" s="212"/>
      <c r="R23" s="212"/>
      <c r="S23" s="212"/>
      <c r="T23" s="212"/>
    </row>
    <row r="24" spans="1:20" ht="27" customHeight="1" x14ac:dyDescent="0.2">
      <c r="A24" s="288"/>
      <c r="B24" s="286"/>
      <c r="C24" s="296"/>
      <c r="D24" s="89" t="s">
        <v>171</v>
      </c>
      <c r="E24" s="227"/>
      <c r="F24" s="293"/>
      <c r="G24" s="226"/>
      <c r="H24" s="68"/>
      <c r="I24" s="41"/>
      <c r="J24" s="77"/>
      <c r="K24" s="141" t="s">
        <v>208</v>
      </c>
      <c r="L24" s="142"/>
      <c r="M24" s="143">
        <v>3</v>
      </c>
      <c r="N24" s="61">
        <v>3</v>
      </c>
      <c r="O24" s="164"/>
      <c r="P24" s="212"/>
      <c r="Q24" s="212"/>
      <c r="R24" s="212"/>
      <c r="S24" s="212"/>
      <c r="T24" s="212"/>
    </row>
    <row r="25" spans="1:20" ht="20.25" customHeight="1" x14ac:dyDescent="0.2">
      <c r="A25" s="1114"/>
      <c r="B25" s="1115"/>
      <c r="C25" s="1116"/>
      <c r="D25" s="1117" t="s">
        <v>53</v>
      </c>
      <c r="E25" s="1119"/>
      <c r="F25" s="1086"/>
      <c r="G25" s="202"/>
      <c r="H25" s="68"/>
      <c r="I25" s="41"/>
      <c r="J25" s="77"/>
      <c r="K25" s="64" t="s">
        <v>60</v>
      </c>
      <c r="L25" s="83">
        <v>100</v>
      </c>
      <c r="M25" s="83">
        <v>100</v>
      </c>
      <c r="N25" s="87">
        <v>100</v>
      </c>
      <c r="O25" s="164"/>
      <c r="P25" s="212"/>
      <c r="Q25" s="212"/>
      <c r="R25" s="212"/>
      <c r="S25" s="212"/>
      <c r="T25" s="212"/>
    </row>
    <row r="26" spans="1:20" ht="21" customHeight="1" x14ac:dyDescent="0.2">
      <c r="A26" s="1114"/>
      <c r="B26" s="1115"/>
      <c r="C26" s="1116"/>
      <c r="D26" s="1118"/>
      <c r="E26" s="1119"/>
      <c r="F26" s="1086"/>
      <c r="G26" s="202"/>
      <c r="H26" s="68"/>
      <c r="I26" s="41"/>
      <c r="J26" s="77"/>
      <c r="K26" s="65" t="s">
        <v>77</v>
      </c>
      <c r="L26" s="84">
        <v>1</v>
      </c>
      <c r="M26" s="84">
        <v>1</v>
      </c>
      <c r="N26" s="86">
        <v>1</v>
      </c>
    </row>
    <row r="27" spans="1:20" ht="29.25" customHeight="1" x14ac:dyDescent="0.2">
      <c r="A27" s="288"/>
      <c r="B27" s="286"/>
      <c r="C27" s="296"/>
      <c r="D27" s="28" t="s">
        <v>110</v>
      </c>
      <c r="E27" s="228"/>
      <c r="F27" s="229"/>
      <c r="G27" s="230"/>
      <c r="H27" s="231"/>
      <c r="I27" s="232"/>
      <c r="J27" s="233"/>
      <c r="K27" s="66" t="s">
        <v>72</v>
      </c>
      <c r="L27" s="134">
        <v>1</v>
      </c>
      <c r="M27" s="134"/>
      <c r="N27" s="135"/>
      <c r="O27" s="26"/>
      <c r="P27" s="26"/>
      <c r="Q27" s="26"/>
      <c r="R27" s="26"/>
      <c r="S27" s="26"/>
      <c r="T27" s="26"/>
    </row>
    <row r="28" spans="1:20" ht="38.25" customHeight="1" x14ac:dyDescent="0.2">
      <c r="A28" s="1114"/>
      <c r="B28" s="1115"/>
      <c r="C28" s="1116"/>
      <c r="D28" s="294" t="s">
        <v>201</v>
      </c>
      <c r="E28" s="1119"/>
      <c r="F28" s="1120"/>
      <c r="G28" s="202"/>
      <c r="H28" s="68"/>
      <c r="I28" s="41"/>
      <c r="J28" s="77"/>
      <c r="K28" s="64" t="s">
        <v>251</v>
      </c>
      <c r="L28" s="83">
        <v>4</v>
      </c>
      <c r="M28" s="83">
        <v>2</v>
      </c>
      <c r="N28" s="87"/>
      <c r="O28" s="19"/>
      <c r="P28" s="928"/>
      <c r="Q28" s="928"/>
      <c r="R28" s="928"/>
      <c r="S28" s="928"/>
      <c r="T28" s="928"/>
    </row>
    <row r="29" spans="1:20" ht="29.25" customHeight="1" x14ac:dyDescent="0.2">
      <c r="A29" s="1114"/>
      <c r="B29" s="1115"/>
      <c r="C29" s="1116"/>
      <c r="D29" s="201"/>
      <c r="E29" s="1119"/>
      <c r="F29" s="1120"/>
      <c r="G29" s="202"/>
      <c r="H29" s="68"/>
      <c r="I29" s="41"/>
      <c r="J29" s="77"/>
      <c r="K29" s="203" t="s">
        <v>217</v>
      </c>
      <c r="L29" s="204">
        <v>2</v>
      </c>
      <c r="M29" s="204">
        <v>2</v>
      </c>
      <c r="N29" s="205">
        <v>2</v>
      </c>
      <c r="O29" s="299"/>
      <c r="P29" s="212"/>
      <c r="Q29" s="212"/>
      <c r="R29" s="212"/>
      <c r="S29" s="212"/>
      <c r="T29" s="212"/>
    </row>
    <row r="30" spans="1:20" ht="19.5" customHeight="1" x14ac:dyDescent="0.2">
      <c r="A30" s="1114"/>
      <c r="B30" s="1115"/>
      <c r="C30" s="1116"/>
      <c r="D30" s="295"/>
      <c r="E30" s="1119"/>
      <c r="F30" s="1120"/>
      <c r="G30" s="202"/>
      <c r="H30" s="68"/>
      <c r="I30" s="41"/>
      <c r="J30" s="77"/>
      <c r="K30" s="145" t="s">
        <v>194</v>
      </c>
      <c r="L30" s="142">
        <v>5</v>
      </c>
      <c r="M30" s="142">
        <v>5</v>
      </c>
      <c r="N30" s="176">
        <v>5</v>
      </c>
      <c r="O30" s="1128"/>
      <c r="P30" s="1129"/>
      <c r="Q30" s="1129"/>
      <c r="R30" s="1129"/>
      <c r="S30" s="1129"/>
      <c r="T30" s="1129"/>
    </row>
    <row r="31" spans="1:20" ht="52.5" customHeight="1" x14ac:dyDescent="0.2">
      <c r="A31" s="288"/>
      <c r="B31" s="286"/>
      <c r="C31" s="296"/>
      <c r="D31" s="173" t="s">
        <v>125</v>
      </c>
      <c r="E31" s="227"/>
      <c r="F31" s="293"/>
      <c r="G31" s="226" t="s">
        <v>87</v>
      </c>
      <c r="H31" s="68"/>
      <c r="I31" s="41"/>
      <c r="J31" s="77"/>
      <c r="K31" s="175" t="s">
        <v>51</v>
      </c>
      <c r="L31" s="122">
        <v>1</v>
      </c>
      <c r="M31" s="122"/>
      <c r="N31" s="123"/>
      <c r="O31" s="19"/>
    </row>
    <row r="32" spans="1:20" ht="19.5" customHeight="1" x14ac:dyDescent="0.2">
      <c r="A32" s="288"/>
      <c r="B32" s="286"/>
      <c r="C32" s="296"/>
      <c r="D32" s="1070" t="s">
        <v>191</v>
      </c>
      <c r="E32" s="1072" t="s">
        <v>68</v>
      </c>
      <c r="F32" s="59"/>
      <c r="G32" s="37"/>
      <c r="H32" s="68"/>
      <c r="I32" s="41"/>
      <c r="J32" s="77"/>
      <c r="K32" s="62" t="s">
        <v>210</v>
      </c>
      <c r="L32" s="97"/>
      <c r="M32" s="97">
        <v>1</v>
      </c>
      <c r="N32" s="91"/>
      <c r="O32" s="11"/>
      <c r="P32" s="19"/>
    </row>
    <row r="33" spans="1:16" ht="19.5" customHeight="1" x14ac:dyDescent="0.2">
      <c r="A33" s="288"/>
      <c r="B33" s="286"/>
      <c r="C33" s="296"/>
      <c r="D33" s="1070"/>
      <c r="E33" s="1072"/>
      <c r="F33" s="59"/>
      <c r="G33" s="36"/>
      <c r="H33" s="67"/>
      <c r="I33" s="44"/>
      <c r="J33" s="76"/>
      <c r="K33" s="62"/>
      <c r="L33" s="97"/>
      <c r="M33" s="97"/>
      <c r="N33" s="91"/>
      <c r="O33" s="11"/>
      <c r="P33" s="19"/>
    </row>
    <row r="34" spans="1:16" ht="19.5" customHeight="1" thickBot="1" x14ac:dyDescent="0.25">
      <c r="A34" s="289"/>
      <c r="B34" s="287"/>
      <c r="C34" s="302"/>
      <c r="D34" s="1071"/>
      <c r="E34" s="1073"/>
      <c r="F34" s="303"/>
      <c r="G34" s="273" t="s">
        <v>6</v>
      </c>
      <c r="H34" s="274">
        <f>SUM(H13:H33)</f>
        <v>462.6</v>
      </c>
      <c r="I34" s="274">
        <f t="shared" ref="I34:J34" si="0">SUM(I13:I33)</f>
        <v>206.8</v>
      </c>
      <c r="J34" s="274">
        <f t="shared" si="0"/>
        <v>191.9</v>
      </c>
      <c r="K34" s="304"/>
      <c r="L34" s="110"/>
      <c r="M34" s="110"/>
      <c r="N34" s="109"/>
      <c r="O34" s="11"/>
    </row>
    <row r="35" spans="1:16" ht="15.75" customHeight="1" x14ac:dyDescent="0.2">
      <c r="A35" s="1130" t="s">
        <v>5</v>
      </c>
      <c r="B35" s="1131" t="s">
        <v>5</v>
      </c>
      <c r="C35" s="1132" t="s">
        <v>7</v>
      </c>
      <c r="D35" s="1133" t="s">
        <v>101</v>
      </c>
      <c r="E35" s="239"/>
      <c r="F35" s="240" t="s">
        <v>49</v>
      </c>
      <c r="G35" s="243" t="s">
        <v>39</v>
      </c>
      <c r="H35" s="184">
        <f>617.2+217</f>
        <v>834.2</v>
      </c>
      <c r="I35" s="185">
        <v>60</v>
      </c>
      <c r="J35" s="244">
        <v>40</v>
      </c>
      <c r="K35" s="241"/>
      <c r="L35" s="187"/>
      <c r="M35" s="187"/>
      <c r="N35" s="113"/>
      <c r="O35" s="11"/>
      <c r="P35" s="19"/>
    </row>
    <row r="36" spans="1:16" ht="18.75" customHeight="1" x14ac:dyDescent="0.2">
      <c r="A36" s="1114"/>
      <c r="B36" s="1115"/>
      <c r="C36" s="1116"/>
      <c r="D36" s="1134"/>
      <c r="E36" s="238"/>
      <c r="F36" s="38"/>
      <c r="G36" s="36" t="s">
        <v>95</v>
      </c>
      <c r="H36" s="67">
        <f>1.2+32</f>
        <v>33.200000000000003</v>
      </c>
      <c r="I36" s="79"/>
      <c r="J36" s="76"/>
      <c r="K36" s="33"/>
      <c r="L36" s="98"/>
      <c r="M36" s="98"/>
      <c r="N36" s="92"/>
      <c r="O36" s="11"/>
      <c r="P36" s="19"/>
    </row>
    <row r="37" spans="1:16" ht="28.5" customHeight="1" x14ac:dyDescent="0.2">
      <c r="A37" s="1114"/>
      <c r="B37" s="1115"/>
      <c r="C37" s="1116"/>
      <c r="D37" s="279" t="s">
        <v>156</v>
      </c>
      <c r="E37" s="57"/>
      <c r="F37" s="59"/>
      <c r="G37" s="32"/>
      <c r="H37" s="69"/>
      <c r="I37" s="81"/>
      <c r="J37" s="78"/>
      <c r="K37" s="62" t="s">
        <v>52</v>
      </c>
      <c r="L37" s="97">
        <v>50</v>
      </c>
      <c r="M37" s="97">
        <v>50</v>
      </c>
      <c r="N37" s="91">
        <v>50</v>
      </c>
      <c r="O37" s="11"/>
      <c r="P37" s="19"/>
    </row>
    <row r="38" spans="1:16" ht="13.5" customHeight="1" x14ac:dyDescent="0.2">
      <c r="A38" s="218"/>
      <c r="B38" s="213"/>
      <c r="C38" s="237"/>
      <c r="D38" s="1234" t="s">
        <v>115</v>
      </c>
      <c r="E38" s="57"/>
      <c r="F38" s="59"/>
      <c r="G38" s="37"/>
      <c r="H38" s="68"/>
      <c r="I38" s="80"/>
      <c r="J38" s="77"/>
      <c r="K38" s="118"/>
      <c r="L38" s="99"/>
      <c r="M38" s="99"/>
      <c r="N38" s="93"/>
      <c r="O38" s="11"/>
    </row>
    <row r="39" spans="1:16" ht="16.5" customHeight="1" x14ac:dyDescent="0.2">
      <c r="A39" s="218"/>
      <c r="B39" s="213"/>
      <c r="C39" s="237"/>
      <c r="D39" s="1235"/>
      <c r="E39" s="57"/>
      <c r="F39" s="59"/>
      <c r="G39" s="37"/>
      <c r="H39" s="68"/>
      <c r="I39" s="80"/>
      <c r="J39" s="245"/>
      <c r="K39" s="119"/>
      <c r="L39" s="101"/>
      <c r="M39" s="101"/>
      <c r="N39" s="95"/>
      <c r="O39" s="11"/>
    </row>
    <row r="40" spans="1:16" ht="117.75" customHeight="1" x14ac:dyDescent="0.2">
      <c r="A40" s="218"/>
      <c r="B40" s="213"/>
      <c r="C40" s="237"/>
      <c r="D40" s="103" t="s">
        <v>219</v>
      </c>
      <c r="E40" s="58"/>
      <c r="F40" s="59"/>
      <c r="G40" s="37"/>
      <c r="H40" s="68"/>
      <c r="I40" s="80"/>
      <c r="J40" s="77"/>
      <c r="K40" s="74" t="s">
        <v>55</v>
      </c>
      <c r="L40" s="100">
        <v>5</v>
      </c>
      <c r="M40" s="100"/>
      <c r="N40" s="94"/>
      <c r="O40" s="11"/>
      <c r="P40" s="242"/>
    </row>
    <row r="41" spans="1:16" ht="39.75" customHeight="1" x14ac:dyDescent="0.2">
      <c r="A41" s="1051"/>
      <c r="B41" s="1052"/>
      <c r="C41" s="1053"/>
      <c r="D41" s="1035" t="s">
        <v>247</v>
      </c>
      <c r="E41" s="1054"/>
      <c r="F41" s="1055"/>
      <c r="G41" s="1056"/>
      <c r="H41" s="1057"/>
      <c r="I41" s="1058"/>
      <c r="J41" s="1059"/>
      <c r="K41" s="1060" t="s">
        <v>220</v>
      </c>
      <c r="L41" s="1061">
        <v>5</v>
      </c>
      <c r="M41" s="1061"/>
      <c r="N41" s="1062"/>
      <c r="O41" s="40"/>
    </row>
    <row r="42" spans="1:16" ht="12.75" customHeight="1" x14ac:dyDescent="0.2">
      <c r="A42" s="1041"/>
      <c r="B42" s="1042"/>
      <c r="C42" s="237"/>
      <c r="D42" s="34" t="s">
        <v>248</v>
      </c>
      <c r="E42" s="58"/>
      <c r="F42" s="59"/>
      <c r="G42" s="37"/>
      <c r="H42" s="68"/>
      <c r="I42" s="80"/>
      <c r="J42" s="77"/>
      <c r="K42" s="63"/>
      <c r="L42" s="100"/>
      <c r="M42" s="100"/>
      <c r="N42" s="94"/>
      <c r="O42" s="11"/>
    </row>
    <row r="43" spans="1:16" ht="14.25" customHeight="1" x14ac:dyDescent="0.2">
      <c r="A43" s="1041"/>
      <c r="B43" s="1042"/>
      <c r="C43" s="237"/>
      <c r="D43" s="146" t="s">
        <v>126</v>
      </c>
      <c r="E43" s="58"/>
      <c r="F43" s="59"/>
      <c r="G43" s="37"/>
      <c r="H43" s="68"/>
      <c r="I43" s="80"/>
      <c r="J43" s="77"/>
      <c r="K43" s="63"/>
      <c r="L43" s="100"/>
      <c r="M43" s="100"/>
      <c r="N43" s="94"/>
      <c r="O43" s="11"/>
    </row>
    <row r="44" spans="1:16" ht="13.5" customHeight="1" x14ac:dyDescent="0.2">
      <c r="A44" s="1041"/>
      <c r="B44" s="1042"/>
      <c r="C44" s="237"/>
      <c r="D44" s="73" t="s">
        <v>159</v>
      </c>
      <c r="E44" s="58"/>
      <c r="F44" s="59"/>
      <c r="G44" s="246"/>
      <c r="H44" s="68"/>
      <c r="I44" s="80"/>
      <c r="J44" s="77"/>
      <c r="K44" s="63"/>
      <c r="L44" s="100"/>
      <c r="M44" s="100"/>
      <c r="N44" s="94"/>
      <c r="O44" s="11"/>
    </row>
    <row r="45" spans="1:16" ht="16.5" customHeight="1" x14ac:dyDescent="0.2">
      <c r="A45" s="1041"/>
      <c r="B45" s="1042"/>
      <c r="C45" s="237"/>
      <c r="D45" s="146" t="s">
        <v>196</v>
      </c>
      <c r="E45" s="58"/>
      <c r="F45" s="59"/>
      <c r="G45" s="37"/>
      <c r="H45" s="247"/>
      <c r="I45" s="80"/>
      <c r="J45" s="77"/>
      <c r="K45" s="63"/>
      <c r="L45" s="97"/>
      <c r="M45" s="100"/>
      <c r="N45" s="94"/>
      <c r="O45" s="11"/>
    </row>
    <row r="46" spans="1:16" ht="16.5" customHeight="1" x14ac:dyDescent="0.2">
      <c r="A46" s="1041"/>
      <c r="B46" s="1042"/>
      <c r="C46" s="237"/>
      <c r="D46" s="234" t="s">
        <v>205</v>
      </c>
      <c r="E46" s="58"/>
      <c r="F46" s="59"/>
      <c r="G46" s="35"/>
      <c r="H46" s="148"/>
      <c r="I46" s="1063"/>
      <c r="J46" s="1064"/>
      <c r="K46" s="1065"/>
      <c r="L46" s="98"/>
      <c r="M46" s="1017"/>
      <c r="N46" s="1018"/>
      <c r="O46" s="11"/>
    </row>
    <row r="47" spans="1:16" ht="27.75" customHeight="1" x14ac:dyDescent="0.2">
      <c r="A47" s="1114"/>
      <c r="B47" s="1115"/>
      <c r="C47" s="1116"/>
      <c r="D47" s="925" t="s">
        <v>114</v>
      </c>
      <c r="E47" s="1084"/>
      <c r="F47" s="1086"/>
      <c r="G47" s="35"/>
      <c r="H47" s="68"/>
      <c r="I47" s="276"/>
      <c r="J47" s="245"/>
      <c r="K47" s="223" t="s">
        <v>85</v>
      </c>
      <c r="L47" s="102"/>
      <c r="M47" s="102">
        <v>0.8</v>
      </c>
      <c r="N47" s="96"/>
      <c r="O47" s="11"/>
    </row>
    <row r="48" spans="1:16" ht="22.5" customHeight="1" x14ac:dyDescent="0.2">
      <c r="A48" s="1114"/>
      <c r="B48" s="1115"/>
      <c r="C48" s="1116"/>
      <c r="D48" s="1151" t="s">
        <v>121</v>
      </c>
      <c r="E48" s="1084"/>
      <c r="F48" s="1086"/>
      <c r="G48" s="154"/>
      <c r="H48" s="67"/>
      <c r="I48" s="174"/>
      <c r="J48" s="200"/>
      <c r="K48" s="223"/>
      <c r="L48" s="102"/>
      <c r="M48" s="102"/>
      <c r="N48" s="96"/>
      <c r="O48" s="11"/>
    </row>
    <row r="49" spans="1:16" ht="19.5" customHeight="1" thickBot="1" x14ac:dyDescent="0.25">
      <c r="A49" s="1114"/>
      <c r="B49" s="1115"/>
      <c r="C49" s="1116"/>
      <c r="D49" s="1152"/>
      <c r="E49" s="1135"/>
      <c r="F49" s="1136"/>
      <c r="G49" s="273" t="s">
        <v>6</v>
      </c>
      <c r="H49" s="274">
        <f>SUM(H35:H47)</f>
        <v>867.4</v>
      </c>
      <c r="I49" s="274">
        <f>SUM(I35:I47)</f>
        <v>60</v>
      </c>
      <c r="J49" s="274">
        <f>SUM(J35:J47)</f>
        <v>40</v>
      </c>
      <c r="K49" s="275"/>
      <c r="L49" s="235"/>
      <c r="M49" s="235"/>
      <c r="N49" s="236"/>
      <c r="O49" s="11"/>
    </row>
    <row r="50" spans="1:16" ht="13.5" thickBot="1" x14ac:dyDescent="0.25">
      <c r="A50" s="208" t="s">
        <v>5</v>
      </c>
      <c r="B50" s="39" t="s">
        <v>5</v>
      </c>
      <c r="C50" s="1142" t="s">
        <v>8</v>
      </c>
      <c r="D50" s="1142"/>
      <c r="E50" s="1142"/>
      <c r="F50" s="1142"/>
      <c r="G50" s="1142"/>
      <c r="H50" s="70">
        <f>H49+H34</f>
        <v>1330</v>
      </c>
      <c r="I50" s="70">
        <f>I49+I34</f>
        <v>266.8</v>
      </c>
      <c r="J50" s="70">
        <f>J49+J34</f>
        <v>231.9</v>
      </c>
      <c r="K50" s="1077"/>
      <c r="L50" s="1078"/>
      <c r="M50" s="1078"/>
      <c r="N50" s="1079"/>
    </row>
    <row r="51" spans="1:16" ht="17.25" customHeight="1" thickBot="1" x14ac:dyDescent="0.25">
      <c r="A51" s="22" t="s">
        <v>5</v>
      </c>
      <c r="B51" s="10" t="s">
        <v>7</v>
      </c>
      <c r="C51" s="1143" t="s">
        <v>54</v>
      </c>
      <c r="D51" s="1144"/>
      <c r="E51" s="1144"/>
      <c r="F51" s="1144"/>
      <c r="G51" s="1144"/>
      <c r="H51" s="1144"/>
      <c r="I51" s="1144"/>
      <c r="J51" s="1144"/>
      <c r="K51" s="1144"/>
      <c r="L51" s="1144"/>
      <c r="M51" s="1144"/>
      <c r="N51" s="1145"/>
    </row>
    <row r="52" spans="1:16" ht="25.5" customHeight="1" x14ac:dyDescent="0.2">
      <c r="A52" s="218" t="s">
        <v>5</v>
      </c>
      <c r="B52" s="213" t="s">
        <v>7</v>
      </c>
      <c r="C52" s="277" t="s">
        <v>5</v>
      </c>
      <c r="D52" s="24" t="s">
        <v>81</v>
      </c>
      <c r="E52" s="60"/>
      <c r="F52" s="48" t="s">
        <v>49</v>
      </c>
      <c r="G52" s="156" t="s">
        <v>39</v>
      </c>
      <c r="H52" s="257">
        <v>72.7</v>
      </c>
      <c r="I52" s="258">
        <v>60.5</v>
      </c>
      <c r="J52" s="258">
        <v>60.5</v>
      </c>
      <c r="K52" s="25"/>
      <c r="L52" s="106"/>
      <c r="M52" s="106"/>
      <c r="N52" s="104"/>
    </row>
    <row r="53" spans="1:16" ht="27" customHeight="1" x14ac:dyDescent="0.2">
      <c r="A53" s="1114"/>
      <c r="B53" s="1115"/>
      <c r="C53" s="1139"/>
      <c r="D53" s="1140" t="s">
        <v>56</v>
      </c>
      <c r="E53" s="1084" t="s">
        <v>70</v>
      </c>
      <c r="F53" s="1085"/>
      <c r="G53" s="157"/>
      <c r="H53" s="69"/>
      <c r="I53" s="45"/>
      <c r="J53" s="45"/>
      <c r="K53" s="116" t="s">
        <v>143</v>
      </c>
      <c r="L53" s="107">
        <v>80</v>
      </c>
      <c r="M53" s="107">
        <v>80</v>
      </c>
      <c r="N53" s="105">
        <v>80</v>
      </c>
      <c r="O53" s="11"/>
    </row>
    <row r="54" spans="1:16" ht="21" customHeight="1" x14ac:dyDescent="0.2">
      <c r="A54" s="1114"/>
      <c r="B54" s="1115"/>
      <c r="C54" s="1139"/>
      <c r="D54" s="1146"/>
      <c r="E54" s="1084"/>
      <c r="F54" s="1086"/>
      <c r="G54" s="259"/>
      <c r="H54" s="68"/>
      <c r="I54" s="41"/>
      <c r="J54" s="41"/>
      <c r="K54" s="117" t="s">
        <v>57</v>
      </c>
      <c r="L54" s="98">
        <v>5</v>
      </c>
      <c r="M54" s="98">
        <v>5</v>
      </c>
      <c r="N54" s="92">
        <v>5</v>
      </c>
      <c r="O54" s="11"/>
    </row>
    <row r="55" spans="1:16" ht="65.25" customHeight="1" x14ac:dyDescent="0.2">
      <c r="A55" s="218"/>
      <c r="B55" s="213"/>
      <c r="C55" s="248"/>
      <c r="D55" s="278" t="s">
        <v>127</v>
      </c>
      <c r="E55" s="219"/>
      <c r="F55" s="216"/>
      <c r="G55" s="259"/>
      <c r="H55" s="68"/>
      <c r="I55" s="41"/>
      <c r="J55" s="41"/>
      <c r="K55" s="117" t="s">
        <v>148</v>
      </c>
      <c r="L55" s="98">
        <v>2</v>
      </c>
      <c r="M55" s="98">
        <v>2</v>
      </c>
      <c r="N55" s="92">
        <v>2</v>
      </c>
      <c r="O55" s="11"/>
    </row>
    <row r="56" spans="1:16" ht="33.75" customHeight="1" x14ac:dyDescent="0.2">
      <c r="A56" s="218"/>
      <c r="B56" s="213"/>
      <c r="C56" s="248"/>
      <c r="D56" s="221" t="s">
        <v>102</v>
      </c>
      <c r="E56" s="50"/>
      <c r="F56" s="49"/>
      <c r="G56" s="259"/>
      <c r="H56" s="68"/>
      <c r="I56" s="41"/>
      <c r="J56" s="41"/>
      <c r="K56" s="117" t="s">
        <v>103</v>
      </c>
      <c r="L56" s="98">
        <v>100</v>
      </c>
      <c r="M56" s="98"/>
      <c r="N56" s="92"/>
      <c r="O56" s="11"/>
    </row>
    <row r="57" spans="1:16" ht="17.25" customHeight="1" x14ac:dyDescent="0.2">
      <c r="A57" s="1114"/>
      <c r="B57" s="1115"/>
      <c r="C57" s="1139"/>
      <c r="D57" s="1140" t="s">
        <v>117</v>
      </c>
      <c r="E57" s="219"/>
      <c r="F57" s="216"/>
      <c r="G57" s="256"/>
      <c r="H57" s="68"/>
      <c r="I57" s="41"/>
      <c r="J57" s="41"/>
      <c r="K57" s="158" t="s">
        <v>144</v>
      </c>
      <c r="L57" s="107"/>
      <c r="M57" s="107">
        <v>20</v>
      </c>
      <c r="N57" s="105">
        <v>20</v>
      </c>
      <c r="O57" s="11"/>
    </row>
    <row r="58" spans="1:16" ht="30" customHeight="1" x14ac:dyDescent="0.2">
      <c r="A58" s="1114"/>
      <c r="B58" s="1115"/>
      <c r="C58" s="1139"/>
      <c r="D58" s="1141"/>
      <c r="E58" s="219"/>
      <c r="F58" s="216"/>
      <c r="G58" s="259"/>
      <c r="H58" s="68"/>
      <c r="I58" s="41"/>
      <c r="J58" s="41"/>
      <c r="K58" s="159"/>
      <c r="L58" s="98"/>
      <c r="M58" s="98"/>
      <c r="N58" s="92"/>
      <c r="O58" s="155"/>
    </row>
    <row r="59" spans="1:16" ht="19.5" customHeight="1" x14ac:dyDescent="0.2">
      <c r="A59" s="224"/>
      <c r="B59" s="222"/>
      <c r="C59" s="248"/>
      <c r="D59" s="1070" t="s">
        <v>172</v>
      </c>
      <c r="E59" s="1072" t="s">
        <v>68</v>
      </c>
      <c r="F59" s="59"/>
      <c r="G59" s="37"/>
      <c r="H59" s="68"/>
      <c r="I59" s="41"/>
      <c r="J59" s="77"/>
      <c r="K59" s="1075" t="s">
        <v>200</v>
      </c>
      <c r="L59" s="107"/>
      <c r="M59" s="107">
        <v>100</v>
      </c>
      <c r="N59" s="105">
        <v>100</v>
      </c>
      <c r="O59" s="11"/>
      <c r="P59" s="19"/>
    </row>
    <row r="60" spans="1:16" ht="19.5" customHeight="1" x14ac:dyDescent="0.2">
      <c r="A60" s="224"/>
      <c r="B60" s="222"/>
      <c r="C60" s="248"/>
      <c r="D60" s="1070"/>
      <c r="E60" s="1072"/>
      <c r="F60" s="59"/>
      <c r="G60" s="36"/>
      <c r="H60" s="67"/>
      <c r="I60" s="44"/>
      <c r="J60" s="76"/>
      <c r="K60" s="1076"/>
      <c r="L60" s="97"/>
      <c r="M60" s="97"/>
      <c r="N60" s="91"/>
      <c r="O60" s="11"/>
      <c r="P60" s="19"/>
    </row>
    <row r="61" spans="1:16" ht="19.5" customHeight="1" thickBot="1" x14ac:dyDescent="0.25">
      <c r="A61" s="224"/>
      <c r="B61" s="222"/>
      <c r="C61" s="248"/>
      <c r="D61" s="1071"/>
      <c r="E61" s="1074"/>
      <c r="F61" s="59"/>
      <c r="G61" s="273" t="s">
        <v>6</v>
      </c>
      <c r="H61" s="274">
        <f>SUM(H52:H60)</f>
        <v>72.7</v>
      </c>
      <c r="I61" s="274">
        <f t="shared" ref="I61:J61" si="1">SUM(I52:I60)</f>
        <v>60.5</v>
      </c>
      <c r="J61" s="274">
        <f t="shared" si="1"/>
        <v>60.5</v>
      </c>
      <c r="K61" s="33"/>
      <c r="L61" s="98"/>
      <c r="M61" s="98"/>
      <c r="N61" s="92"/>
      <c r="O61" s="11"/>
    </row>
    <row r="62" spans="1:16" ht="13.5" thickBot="1" x14ac:dyDescent="0.25">
      <c r="A62" s="21" t="s">
        <v>5</v>
      </c>
      <c r="B62" s="10" t="s">
        <v>7</v>
      </c>
      <c r="C62" s="1142" t="s">
        <v>8</v>
      </c>
      <c r="D62" s="1142"/>
      <c r="E62" s="1142"/>
      <c r="F62" s="1142"/>
      <c r="G62" s="1142"/>
      <c r="H62" s="71">
        <f>H61</f>
        <v>72.7</v>
      </c>
      <c r="I62" s="71">
        <f t="shared" ref="I62:J62" si="2">I61</f>
        <v>60.5</v>
      </c>
      <c r="J62" s="71">
        <f t="shared" si="2"/>
        <v>60.5</v>
      </c>
      <c r="K62" s="1077"/>
      <c r="L62" s="1078"/>
      <c r="M62" s="1078"/>
      <c r="N62" s="1079"/>
    </row>
    <row r="63" spans="1:16" ht="17.25" customHeight="1" thickBot="1" x14ac:dyDescent="0.25">
      <c r="A63" s="22" t="s">
        <v>5</v>
      </c>
      <c r="B63" s="10" t="s">
        <v>41</v>
      </c>
      <c r="C63" s="1080" t="s">
        <v>90</v>
      </c>
      <c r="D63" s="1081"/>
      <c r="E63" s="1082"/>
      <c r="F63" s="1082"/>
      <c r="G63" s="1081"/>
      <c r="H63" s="1081"/>
      <c r="I63" s="1081"/>
      <c r="J63" s="1081"/>
      <c r="K63" s="1081"/>
      <c r="L63" s="1081"/>
      <c r="M63" s="1081"/>
      <c r="N63" s="1083"/>
    </row>
    <row r="64" spans="1:16" ht="21" customHeight="1" x14ac:dyDescent="0.2">
      <c r="A64" s="987" t="s">
        <v>5</v>
      </c>
      <c r="B64" s="974" t="s">
        <v>41</v>
      </c>
      <c r="C64" s="976" t="s">
        <v>5</v>
      </c>
      <c r="D64" s="1147" t="s">
        <v>91</v>
      </c>
      <c r="E64" s="1149"/>
      <c r="F64" s="969" t="s">
        <v>49</v>
      </c>
      <c r="G64" s="1009" t="s">
        <v>39</v>
      </c>
      <c r="H64" s="257">
        <v>58.5</v>
      </c>
      <c r="I64" s="258">
        <v>45.5</v>
      </c>
      <c r="J64" s="258">
        <v>26.8</v>
      </c>
      <c r="K64" s="1010"/>
      <c r="L64" s="1011"/>
      <c r="M64" s="1011"/>
      <c r="N64" s="1012"/>
      <c r="O64" s="11"/>
    </row>
    <row r="65" spans="1:31" ht="18.75" customHeight="1" x14ac:dyDescent="0.2">
      <c r="A65" s="988"/>
      <c r="B65" s="1003"/>
      <c r="C65" s="1005"/>
      <c r="D65" s="1148"/>
      <c r="E65" s="1150"/>
      <c r="F65" s="1019" t="s">
        <v>175</v>
      </c>
      <c r="G65" s="1013" t="s">
        <v>39</v>
      </c>
      <c r="H65" s="1014">
        <v>20</v>
      </c>
      <c r="I65" s="1015"/>
      <c r="J65" s="1015"/>
      <c r="K65" s="1016"/>
      <c r="L65" s="1017"/>
      <c r="M65" s="1017"/>
      <c r="N65" s="1018"/>
      <c r="O65" s="11"/>
    </row>
    <row r="66" spans="1:31" ht="39.75" customHeight="1" x14ac:dyDescent="0.2">
      <c r="A66" s="988"/>
      <c r="B66" s="977"/>
      <c r="C66" s="978"/>
      <c r="D66" s="280" t="s">
        <v>58</v>
      </c>
      <c r="E66" s="952"/>
      <c r="F66" s="970"/>
      <c r="G66" s="256"/>
      <c r="H66" s="68"/>
      <c r="I66" s="41"/>
      <c r="J66" s="41"/>
      <c r="K66" s="963" t="s">
        <v>61</v>
      </c>
      <c r="L66" s="100">
        <v>2</v>
      </c>
      <c r="M66" s="100">
        <v>2</v>
      </c>
      <c r="N66" s="94">
        <v>2</v>
      </c>
      <c r="O66" s="11"/>
    </row>
    <row r="67" spans="1:31" ht="37.5" customHeight="1" x14ac:dyDescent="0.2">
      <c r="A67" s="988"/>
      <c r="B67" s="977"/>
      <c r="C67" s="285"/>
      <c r="D67" s="108" t="s">
        <v>173</v>
      </c>
      <c r="E67" s="953"/>
      <c r="F67" s="970"/>
      <c r="G67" s="256"/>
      <c r="H67" s="68"/>
      <c r="I67" s="41"/>
      <c r="J67" s="41"/>
      <c r="K67" s="964" t="s">
        <v>62</v>
      </c>
      <c r="L67" s="115">
        <v>1</v>
      </c>
      <c r="M67" s="115"/>
      <c r="N67" s="112"/>
      <c r="O67" s="11"/>
    </row>
    <row r="68" spans="1:31" ht="30" customHeight="1" x14ac:dyDescent="0.2">
      <c r="A68" s="988"/>
      <c r="B68" s="977"/>
      <c r="C68" s="978"/>
      <c r="D68" s="281" t="s">
        <v>104</v>
      </c>
      <c r="E68" s="956" t="s">
        <v>84</v>
      </c>
      <c r="F68" s="970"/>
      <c r="G68" s="256"/>
      <c r="H68" s="68"/>
      <c r="I68" s="41"/>
      <c r="J68" s="41"/>
      <c r="K68" s="965" t="s">
        <v>62</v>
      </c>
      <c r="L68" s="114">
        <v>1</v>
      </c>
      <c r="M68" s="114"/>
      <c r="N68" s="111"/>
      <c r="O68" s="11"/>
    </row>
    <row r="69" spans="1:31" ht="12.75" customHeight="1" x14ac:dyDescent="0.2">
      <c r="A69" s="988"/>
      <c r="B69" s="977"/>
      <c r="C69" s="978"/>
      <c r="D69" s="282" t="s">
        <v>107</v>
      </c>
      <c r="E69" s="957"/>
      <c r="F69" s="970"/>
      <c r="G69" s="256"/>
      <c r="H69" s="68"/>
      <c r="I69" s="41"/>
      <c r="J69" s="41"/>
      <c r="K69" s="963"/>
      <c r="L69" s="100"/>
      <c r="M69" s="100"/>
      <c r="N69" s="94"/>
      <c r="O69" s="11"/>
    </row>
    <row r="70" spans="1:31" ht="25.5" customHeight="1" x14ac:dyDescent="0.2">
      <c r="A70" s="988"/>
      <c r="B70" s="977"/>
      <c r="C70" s="285"/>
      <c r="D70" s="282" t="s">
        <v>109</v>
      </c>
      <c r="E70" s="957"/>
      <c r="F70" s="970"/>
      <c r="G70" s="256"/>
      <c r="H70" s="68"/>
      <c r="I70" s="41"/>
      <c r="J70" s="41"/>
      <c r="K70" s="966" t="s">
        <v>108</v>
      </c>
      <c r="L70" s="97">
        <v>1</v>
      </c>
      <c r="M70" s="97">
        <v>1</v>
      </c>
      <c r="N70" s="91"/>
      <c r="O70" s="11"/>
    </row>
    <row r="71" spans="1:31" ht="25.5" customHeight="1" x14ac:dyDescent="0.2">
      <c r="A71" s="988"/>
      <c r="B71" s="977"/>
      <c r="C71" s="285"/>
      <c r="D71" s="282" t="s">
        <v>59</v>
      </c>
      <c r="E71" s="957"/>
      <c r="F71" s="970"/>
      <c r="G71" s="256"/>
      <c r="H71" s="68"/>
      <c r="I71" s="41"/>
      <c r="J71" s="41"/>
      <c r="K71" s="963" t="s">
        <v>60</v>
      </c>
      <c r="L71" s="100"/>
      <c r="M71" s="100">
        <v>200</v>
      </c>
      <c r="N71" s="94"/>
      <c r="O71" s="11"/>
    </row>
    <row r="72" spans="1:31" ht="33" customHeight="1" x14ac:dyDescent="0.2">
      <c r="A72" s="988"/>
      <c r="B72" s="977"/>
      <c r="C72" s="285"/>
      <c r="D72" s="283" t="s">
        <v>113</v>
      </c>
      <c r="E72" s="1007"/>
      <c r="F72" s="1008"/>
      <c r="G72" s="256"/>
      <c r="H72" s="68"/>
      <c r="I72" s="41"/>
      <c r="J72" s="41"/>
      <c r="K72" s="965" t="s">
        <v>146</v>
      </c>
      <c r="L72" s="115">
        <v>1</v>
      </c>
      <c r="M72" s="115">
        <v>1</v>
      </c>
      <c r="N72" s="112">
        <v>1</v>
      </c>
      <c r="O72" s="11"/>
    </row>
    <row r="73" spans="1:31" ht="36" customHeight="1" x14ac:dyDescent="0.2">
      <c r="A73" s="988"/>
      <c r="B73" s="977"/>
      <c r="C73" s="285"/>
      <c r="D73" s="940" t="s">
        <v>242</v>
      </c>
      <c r="E73" s="1007"/>
      <c r="F73" s="1008" t="s">
        <v>175</v>
      </c>
      <c r="G73" s="256"/>
      <c r="H73" s="68"/>
      <c r="I73" s="41"/>
      <c r="J73" s="41"/>
      <c r="K73" s="968" t="s">
        <v>241</v>
      </c>
      <c r="L73" s="107">
        <v>1</v>
      </c>
      <c r="M73" s="107"/>
      <c r="N73" s="105"/>
      <c r="O73" s="1006"/>
    </row>
    <row r="74" spans="1:31" ht="43.5" customHeight="1" x14ac:dyDescent="0.2">
      <c r="A74" s="988"/>
      <c r="B74" s="977"/>
      <c r="C74" s="285"/>
      <c r="D74" s="283" t="s">
        <v>174</v>
      </c>
      <c r="E74" s="957"/>
      <c r="F74" s="970"/>
      <c r="G74" s="256"/>
      <c r="H74" s="68"/>
      <c r="I74" s="41"/>
      <c r="J74" s="41"/>
      <c r="K74" s="967" t="s">
        <v>62</v>
      </c>
      <c r="L74" s="115"/>
      <c r="M74" s="115">
        <v>1</v>
      </c>
      <c r="N74" s="112"/>
      <c r="O74" s="11"/>
    </row>
    <row r="75" spans="1:31" ht="43.5" customHeight="1" x14ac:dyDescent="0.2">
      <c r="A75" s="988"/>
      <c r="B75" s="977"/>
      <c r="C75" s="285"/>
      <c r="D75" s="940" t="s">
        <v>252</v>
      </c>
      <c r="E75" s="958"/>
      <c r="F75" s="971"/>
      <c r="G75" s="972"/>
      <c r="H75" s="67"/>
      <c r="I75" s="44"/>
      <c r="J75" s="44"/>
      <c r="K75" s="968" t="s">
        <v>62</v>
      </c>
      <c r="L75" s="107"/>
      <c r="M75" s="107"/>
      <c r="N75" s="105">
        <v>1</v>
      </c>
      <c r="O75" s="11"/>
    </row>
    <row r="76" spans="1:31" ht="13.5" thickBot="1" x14ac:dyDescent="0.25">
      <c r="A76" s="989"/>
      <c r="B76" s="975"/>
      <c r="C76" s="272"/>
      <c r="D76" s="990"/>
      <c r="E76" s="991"/>
      <c r="F76" s="979"/>
      <c r="G76" s="973" t="s">
        <v>6</v>
      </c>
      <c r="H76" s="54">
        <f>SUM(H64:H75)</f>
        <v>78.5</v>
      </c>
      <c r="I76" s="54">
        <f>SUM(I64:I75)</f>
        <v>45.5</v>
      </c>
      <c r="J76" s="54">
        <f>SUM(J64:J75)</f>
        <v>26.8</v>
      </c>
      <c r="K76" s="992"/>
      <c r="L76" s="993"/>
      <c r="M76" s="993"/>
      <c r="N76" s="994"/>
    </row>
    <row r="77" spans="1:31" ht="15" customHeight="1" x14ac:dyDescent="0.2">
      <c r="A77" s="1130" t="s">
        <v>5</v>
      </c>
      <c r="B77" s="1115" t="s">
        <v>41</v>
      </c>
      <c r="C77" s="1161" t="s">
        <v>7</v>
      </c>
      <c r="D77" s="941" t="s">
        <v>239</v>
      </c>
      <c r="E77" s="1163" t="s">
        <v>84</v>
      </c>
      <c r="F77" s="954" t="s">
        <v>71</v>
      </c>
      <c r="G77" s="960" t="s">
        <v>39</v>
      </c>
      <c r="H77" s="961">
        <v>113.7</v>
      </c>
      <c r="I77" s="961"/>
      <c r="J77" s="962"/>
      <c r="K77" s="1169" t="s">
        <v>204</v>
      </c>
      <c r="L77" s="97">
        <v>50</v>
      </c>
      <c r="M77" s="97"/>
      <c r="N77" s="91"/>
      <c r="O77" s="938"/>
      <c r="P77" s="212"/>
      <c r="Q77" s="212"/>
      <c r="R77" s="212"/>
      <c r="S77" s="215"/>
      <c r="T77" s="164"/>
      <c r="U77" s="164"/>
      <c r="V77" s="212"/>
      <c r="W77" s="212"/>
      <c r="X77" s="212"/>
      <c r="Y77" s="212"/>
      <c r="Z77" s="212"/>
      <c r="AA77" s="212"/>
      <c r="AB77" s="212"/>
      <c r="AC77" s="212"/>
      <c r="AD77" s="212"/>
      <c r="AE77" s="212"/>
    </row>
    <row r="78" spans="1:31" ht="31.5" customHeight="1" x14ac:dyDescent="0.2">
      <c r="A78" s="1114"/>
      <c r="B78" s="1115"/>
      <c r="C78" s="1161"/>
      <c r="D78" s="1165" t="s">
        <v>209</v>
      </c>
      <c r="E78" s="1163"/>
      <c r="F78" s="959"/>
      <c r="G78" s="5"/>
      <c r="H78" s="41"/>
      <c r="I78" s="41"/>
      <c r="J78" s="68"/>
      <c r="K78" s="1170"/>
      <c r="L78" s="926"/>
      <c r="M78" s="926"/>
      <c r="N78" s="930"/>
      <c r="O78" s="1137"/>
      <c r="P78" s="1137"/>
      <c r="Q78" s="1137"/>
      <c r="R78" s="1137"/>
      <c r="S78" s="215"/>
      <c r="T78" s="164"/>
      <c r="U78" s="164"/>
      <c r="V78" s="212"/>
      <c r="W78" s="212"/>
      <c r="X78" s="212"/>
      <c r="Y78" s="212"/>
      <c r="Z78" s="212"/>
      <c r="AA78" s="212"/>
      <c r="AB78" s="212"/>
      <c r="AC78" s="212"/>
      <c r="AD78" s="212"/>
      <c r="AE78" s="212"/>
    </row>
    <row r="79" spans="1:31" s="7" customFormat="1" ht="21.75" customHeight="1" x14ac:dyDescent="0.2">
      <c r="A79" s="1114"/>
      <c r="B79" s="1115"/>
      <c r="C79" s="1161"/>
      <c r="D79" s="1165"/>
      <c r="E79" s="1163"/>
      <c r="F79" s="954"/>
      <c r="G79" s="944"/>
      <c r="H79" s="165"/>
      <c r="I79" s="165"/>
      <c r="J79" s="950"/>
      <c r="K79" s="1166" t="s">
        <v>253</v>
      </c>
      <c r="L79" s="166">
        <v>100</v>
      </c>
      <c r="M79" s="167"/>
      <c r="N79" s="168"/>
      <c r="O79" s="1138"/>
      <c r="P79" s="1138"/>
      <c r="Q79" s="1138"/>
      <c r="R79" s="1138"/>
    </row>
    <row r="80" spans="1:31" s="7" customFormat="1" ht="12.75" customHeight="1" x14ac:dyDescent="0.2">
      <c r="A80" s="1114"/>
      <c r="B80" s="1115"/>
      <c r="C80" s="1161"/>
      <c r="D80" s="1165"/>
      <c r="E80" s="1163"/>
      <c r="F80" s="954"/>
      <c r="G80" s="945"/>
      <c r="H80" s="162"/>
      <c r="I80" s="162"/>
      <c r="J80" s="951"/>
      <c r="K80" s="1167"/>
      <c r="L80" s="149"/>
      <c r="M80" s="171"/>
      <c r="N80" s="172"/>
      <c r="O80" s="1138"/>
      <c r="P80" s="1138"/>
      <c r="Q80" s="1138"/>
      <c r="R80" s="1138"/>
    </row>
    <row r="81" spans="1:32" ht="17.25" customHeight="1" thickBot="1" x14ac:dyDescent="0.25">
      <c r="A81" s="1159"/>
      <c r="B81" s="1160"/>
      <c r="C81" s="1162"/>
      <c r="D81" s="942"/>
      <c r="E81" s="1164"/>
      <c r="F81" s="955"/>
      <c r="G81" s="23" t="s">
        <v>6</v>
      </c>
      <c r="H81" s="54">
        <f>SUM(H77:H80)</f>
        <v>113.7</v>
      </c>
      <c r="I81" s="170">
        <f t="shared" ref="I81:J81" si="3">SUM(I77:I80)</f>
        <v>0</v>
      </c>
      <c r="J81" s="169">
        <f t="shared" si="3"/>
        <v>0</v>
      </c>
      <c r="K81" s="1168"/>
      <c r="L81" s="110"/>
      <c r="M81" s="110"/>
      <c r="N81" s="109"/>
      <c r="O81" s="1138"/>
      <c r="P81" s="1138"/>
      <c r="Q81" s="1138"/>
      <c r="R81" s="1138"/>
    </row>
    <row r="82" spans="1:32" ht="16.5" customHeight="1" x14ac:dyDescent="0.2">
      <c r="A82" s="207" t="s">
        <v>5</v>
      </c>
      <c r="B82" s="177" t="s">
        <v>41</v>
      </c>
      <c r="C82" s="210" t="s">
        <v>41</v>
      </c>
      <c r="D82" s="1153" t="s">
        <v>255</v>
      </c>
      <c r="E82" s="1155"/>
      <c r="F82" s="937" t="s">
        <v>175</v>
      </c>
      <c r="G82" s="946" t="s">
        <v>39</v>
      </c>
      <c r="H82" s="183">
        <f>97.5-30</f>
        <v>67.5</v>
      </c>
      <c r="I82" s="183">
        <v>372.9</v>
      </c>
      <c r="J82" s="183">
        <v>559.5</v>
      </c>
      <c r="K82" s="1031" t="s">
        <v>62</v>
      </c>
      <c r="L82" s="1032">
        <v>1</v>
      </c>
      <c r="M82" s="1032"/>
      <c r="N82" s="1033"/>
    </row>
    <row r="83" spans="1:32" ht="17.25" customHeight="1" x14ac:dyDescent="0.2">
      <c r="A83" s="298"/>
      <c r="B83" s="179"/>
      <c r="C83" s="297"/>
      <c r="D83" s="1154"/>
      <c r="E83" s="1156"/>
      <c r="F83" s="939"/>
      <c r="G83" s="147"/>
      <c r="H83" s="41"/>
      <c r="I83" s="41"/>
      <c r="J83" s="41"/>
      <c r="K83" s="1171" t="s">
        <v>238</v>
      </c>
      <c r="L83" s="180"/>
      <c r="M83" s="180" t="s">
        <v>211</v>
      </c>
      <c r="N83" s="181" t="s">
        <v>212</v>
      </c>
    </row>
    <row r="84" spans="1:32" ht="22.5" customHeight="1" x14ac:dyDescent="0.2">
      <c r="A84" s="218"/>
      <c r="B84" s="179"/>
      <c r="C84" s="214"/>
      <c r="D84" s="1154"/>
      <c r="E84" s="1157"/>
      <c r="F84" s="939"/>
      <c r="G84" s="947"/>
      <c r="H84" s="44"/>
      <c r="I84" s="44"/>
      <c r="J84" s="44"/>
      <c r="K84" s="1172"/>
      <c r="L84" s="180"/>
      <c r="M84" s="180"/>
      <c r="N84" s="181"/>
    </row>
    <row r="85" spans="1:32" ht="18.75" customHeight="1" thickBot="1" x14ac:dyDescent="0.25">
      <c r="A85" s="208"/>
      <c r="B85" s="178"/>
      <c r="C85" s="211"/>
      <c r="D85" s="943"/>
      <c r="E85" s="1158"/>
      <c r="F85" s="163"/>
      <c r="G85" s="23" t="s">
        <v>6</v>
      </c>
      <c r="H85" s="182">
        <f t="shared" ref="H85:J85" si="4">SUM(H82:H84)</f>
        <v>67.5</v>
      </c>
      <c r="I85" s="182">
        <f t="shared" si="4"/>
        <v>372.9</v>
      </c>
      <c r="J85" s="182">
        <f t="shared" si="4"/>
        <v>559.5</v>
      </c>
      <c r="K85" s="1028"/>
      <c r="L85" s="1029"/>
      <c r="M85" s="1029"/>
      <c r="N85" s="1030"/>
    </row>
    <row r="86" spans="1:32" ht="17.25" customHeight="1" x14ac:dyDescent="0.2">
      <c r="A86" s="1130" t="s">
        <v>5</v>
      </c>
      <c r="B86" s="1131" t="s">
        <v>41</v>
      </c>
      <c r="C86" s="1191" t="s">
        <v>42</v>
      </c>
      <c r="D86" s="1153" t="s">
        <v>254</v>
      </c>
      <c r="E86" s="1201" t="s">
        <v>214</v>
      </c>
      <c r="F86" s="1196" t="s">
        <v>175</v>
      </c>
      <c r="G86" s="946" t="s">
        <v>39</v>
      </c>
      <c r="H86" s="183">
        <v>3</v>
      </c>
      <c r="I86" s="186"/>
      <c r="J86" s="186"/>
      <c r="K86" s="1198" t="s">
        <v>245</v>
      </c>
      <c r="L86" s="188">
        <v>1</v>
      </c>
      <c r="M86" s="187"/>
      <c r="N86" s="189"/>
      <c r="O86" s="11"/>
    </row>
    <row r="87" spans="1:32" ht="21" customHeight="1" x14ac:dyDescent="0.2">
      <c r="A87" s="1114"/>
      <c r="B87" s="1115"/>
      <c r="C87" s="1161"/>
      <c r="D87" s="1200"/>
      <c r="E87" s="1202"/>
      <c r="F87" s="1197"/>
      <c r="G87" s="948"/>
      <c r="H87" s="44"/>
      <c r="I87" s="190"/>
      <c r="J87" s="191"/>
      <c r="K87" s="1199"/>
      <c r="L87" s="90"/>
      <c r="M87" s="97"/>
      <c r="N87" s="192"/>
      <c r="O87" s="11"/>
    </row>
    <row r="88" spans="1:32" ht="17.25" customHeight="1" thickBot="1" x14ac:dyDescent="0.25">
      <c r="A88" s="208"/>
      <c r="B88" s="209"/>
      <c r="C88" s="211"/>
      <c r="D88" s="193"/>
      <c r="E88" s="198"/>
      <c r="F88" s="199"/>
      <c r="G88" s="23" t="s">
        <v>6</v>
      </c>
      <c r="H88" s="182">
        <f>H86</f>
        <v>3</v>
      </c>
      <c r="I88" s="194"/>
      <c r="J88" s="195">
        <f>J87</f>
        <v>0</v>
      </c>
      <c r="K88" s="1183"/>
      <c r="L88" s="196"/>
      <c r="M88" s="110"/>
      <c r="N88" s="197"/>
      <c r="O88" s="206"/>
    </row>
    <row r="89" spans="1:32" ht="32.25" customHeight="1" x14ac:dyDescent="0.2">
      <c r="A89" s="1114" t="s">
        <v>5</v>
      </c>
      <c r="B89" s="1115" t="s">
        <v>41</v>
      </c>
      <c r="C89" s="1161" t="s">
        <v>43</v>
      </c>
      <c r="D89" s="1192" t="s">
        <v>176</v>
      </c>
      <c r="E89" s="1194" t="s">
        <v>177</v>
      </c>
      <c r="F89" s="1233" t="s">
        <v>49</v>
      </c>
      <c r="G89" s="949" t="s">
        <v>39</v>
      </c>
      <c r="H89" s="46">
        <v>14.5</v>
      </c>
      <c r="I89" s="46"/>
      <c r="J89" s="46"/>
      <c r="K89" s="1189" t="s">
        <v>178</v>
      </c>
      <c r="L89" s="90">
        <v>2</v>
      </c>
      <c r="M89" s="97"/>
      <c r="N89" s="91"/>
      <c r="O89" s="11"/>
    </row>
    <row r="90" spans="1:32" ht="18.75" customHeight="1" thickBot="1" x14ac:dyDescent="0.25">
      <c r="A90" s="1159"/>
      <c r="B90" s="1160"/>
      <c r="C90" s="1162"/>
      <c r="D90" s="1193"/>
      <c r="E90" s="1195"/>
      <c r="F90" s="1181"/>
      <c r="G90" s="23" t="s">
        <v>6</v>
      </c>
      <c r="H90" s="54">
        <f t="shared" ref="H90:J92" si="5">H89</f>
        <v>14.5</v>
      </c>
      <c r="I90" s="54">
        <f t="shared" si="5"/>
        <v>0</v>
      </c>
      <c r="J90" s="54">
        <f t="shared" si="5"/>
        <v>0</v>
      </c>
      <c r="K90" s="1190"/>
      <c r="L90" s="110"/>
      <c r="M90" s="110"/>
      <c r="N90" s="109"/>
      <c r="O90" s="11"/>
    </row>
    <row r="91" spans="1:32" ht="27.75" customHeight="1" x14ac:dyDescent="0.2">
      <c r="A91" s="1130" t="s">
        <v>5</v>
      </c>
      <c r="B91" s="1131" t="s">
        <v>41</v>
      </c>
      <c r="C91" s="1191" t="s">
        <v>44</v>
      </c>
      <c r="D91" s="1192" t="s">
        <v>206</v>
      </c>
      <c r="E91" s="1194" t="s">
        <v>177</v>
      </c>
      <c r="F91" s="1180" t="s">
        <v>49</v>
      </c>
      <c r="G91" s="284" t="s">
        <v>39</v>
      </c>
      <c r="H91" s="53"/>
      <c r="I91" s="53"/>
      <c r="J91" s="53"/>
      <c r="K91" s="1182" t="s">
        <v>240</v>
      </c>
      <c r="L91" s="97"/>
      <c r="M91" s="97">
        <v>2</v>
      </c>
      <c r="N91" s="113">
        <v>2</v>
      </c>
      <c r="O91" s="11"/>
    </row>
    <row r="92" spans="1:32" ht="16.5" customHeight="1" thickBot="1" x14ac:dyDescent="0.25">
      <c r="A92" s="1159"/>
      <c r="B92" s="1160"/>
      <c r="C92" s="1162"/>
      <c r="D92" s="1193"/>
      <c r="E92" s="1195"/>
      <c r="F92" s="1181"/>
      <c r="G92" s="23" t="s">
        <v>6</v>
      </c>
      <c r="H92" s="54">
        <f t="shared" si="5"/>
        <v>0</v>
      </c>
      <c r="I92" s="54">
        <f t="shared" si="5"/>
        <v>0</v>
      </c>
      <c r="J92" s="54">
        <f t="shared" si="5"/>
        <v>0</v>
      </c>
      <c r="K92" s="1183"/>
      <c r="L92" s="110"/>
      <c r="M92" s="110"/>
      <c r="N92" s="109"/>
      <c r="O92" s="11"/>
    </row>
    <row r="93" spans="1:32" ht="14.25" customHeight="1" thickBot="1" x14ac:dyDescent="0.25">
      <c r="A93" s="21" t="s">
        <v>5</v>
      </c>
      <c r="B93" s="10" t="s">
        <v>41</v>
      </c>
      <c r="C93" s="1184" t="s">
        <v>8</v>
      </c>
      <c r="D93" s="1142"/>
      <c r="E93" s="1142"/>
      <c r="F93" s="1142"/>
      <c r="G93" s="1142"/>
      <c r="H93" s="47">
        <f>H81+H76+H85+H90+H92+H88</f>
        <v>277.2</v>
      </c>
      <c r="I93" s="47">
        <f t="shared" ref="I93:J93" si="6">I81+I76+I85+I90+I92</f>
        <v>418.4</v>
      </c>
      <c r="J93" s="47">
        <f t="shared" si="6"/>
        <v>586.29999999999995</v>
      </c>
      <c r="K93" s="1078"/>
      <c r="L93" s="1078"/>
      <c r="M93" s="1078"/>
      <c r="N93" s="1079"/>
      <c r="R93" s="19"/>
    </row>
    <row r="94" spans="1:32" ht="14.25" customHeight="1" thickBot="1" x14ac:dyDescent="0.25">
      <c r="A94" s="22" t="s">
        <v>5</v>
      </c>
      <c r="B94" s="1185" t="s">
        <v>9</v>
      </c>
      <c r="C94" s="1186"/>
      <c r="D94" s="1186"/>
      <c r="E94" s="1186"/>
      <c r="F94" s="1186"/>
      <c r="G94" s="1186"/>
      <c r="H94" s="55">
        <f>H93+H62+H50</f>
        <v>1679.9</v>
      </c>
      <c r="I94" s="55">
        <f>I93+I62+I50</f>
        <v>745.7</v>
      </c>
      <c r="J94" s="55">
        <f>J93+J62+J50</f>
        <v>878.7</v>
      </c>
      <c r="K94" s="1187"/>
      <c r="L94" s="1187"/>
      <c r="M94" s="1187"/>
      <c r="N94" s="1188"/>
    </row>
    <row r="95" spans="1:32" ht="14.25" customHeight="1" thickBot="1" x14ac:dyDescent="0.25">
      <c r="A95" s="16" t="s">
        <v>5</v>
      </c>
      <c r="B95" s="1231" t="s">
        <v>31</v>
      </c>
      <c r="C95" s="1232"/>
      <c r="D95" s="1232"/>
      <c r="E95" s="1232"/>
      <c r="F95" s="1232"/>
      <c r="G95" s="1232"/>
      <c r="H95" s="56">
        <f t="shared" ref="H95:J95" si="7">H94</f>
        <v>1679.9</v>
      </c>
      <c r="I95" s="56">
        <f t="shared" si="7"/>
        <v>745.7</v>
      </c>
      <c r="J95" s="56">
        <f t="shared" si="7"/>
        <v>878.7</v>
      </c>
      <c r="K95" s="1173"/>
      <c r="L95" s="1173"/>
      <c r="M95" s="1173"/>
      <c r="N95" s="1174"/>
    </row>
    <row r="96" spans="1:32" s="13" customFormat="1" ht="17.25" customHeight="1" x14ac:dyDescent="0.2">
      <c r="A96" s="1175"/>
      <c r="B96" s="1175"/>
      <c r="C96" s="1175"/>
      <c r="D96" s="1175"/>
      <c r="E96" s="1175"/>
      <c r="F96" s="1175"/>
      <c r="G96" s="1175"/>
      <c r="H96" s="1175"/>
      <c r="I96" s="1175"/>
      <c r="J96" s="1175"/>
      <c r="K96" s="1175"/>
      <c r="L96" s="1175"/>
      <c r="M96" s="1175"/>
      <c r="N96" s="1175"/>
      <c r="O96" s="12"/>
      <c r="P96" s="12"/>
      <c r="Q96" s="12"/>
      <c r="R96" s="12"/>
      <c r="S96" s="12"/>
      <c r="T96" s="12"/>
      <c r="U96" s="12"/>
      <c r="V96" s="12"/>
      <c r="W96" s="12"/>
      <c r="X96" s="12"/>
      <c r="Y96" s="12"/>
      <c r="Z96" s="12"/>
      <c r="AA96" s="12"/>
      <c r="AB96" s="12"/>
      <c r="AC96" s="12"/>
      <c r="AD96" s="12"/>
      <c r="AE96" s="12"/>
      <c r="AF96" s="12"/>
    </row>
    <row r="97" spans="1:32" s="13" customFormat="1" ht="14.25" customHeight="1" thickBot="1" x14ac:dyDescent="0.25">
      <c r="A97" s="1176" t="s">
        <v>13</v>
      </c>
      <c r="B97" s="1176"/>
      <c r="C97" s="1176"/>
      <c r="D97" s="1176"/>
      <c r="E97" s="1176"/>
      <c r="F97" s="1176"/>
      <c r="G97" s="1176"/>
      <c r="H97" s="72"/>
      <c r="I97" s="72"/>
      <c r="J97" s="72"/>
      <c r="K97" s="5"/>
      <c r="L97" s="5"/>
      <c r="M97" s="5"/>
      <c r="N97" s="5"/>
      <c r="O97" s="12"/>
      <c r="P97" s="12"/>
      <c r="Q97" s="12"/>
      <c r="R97" s="12"/>
      <c r="S97" s="12"/>
      <c r="T97" s="12"/>
      <c r="U97" s="12"/>
      <c r="V97" s="12"/>
      <c r="W97" s="12"/>
      <c r="X97" s="12"/>
      <c r="Y97" s="12"/>
      <c r="Z97" s="12"/>
      <c r="AA97" s="12"/>
      <c r="AB97" s="12"/>
      <c r="AC97" s="12"/>
      <c r="AD97" s="12"/>
      <c r="AE97" s="12"/>
      <c r="AF97" s="12"/>
    </row>
    <row r="98" spans="1:32" ht="85.5" customHeight="1" thickBot="1" x14ac:dyDescent="0.25">
      <c r="A98" s="1177" t="s">
        <v>10</v>
      </c>
      <c r="B98" s="1178"/>
      <c r="C98" s="1178"/>
      <c r="D98" s="1178"/>
      <c r="E98" s="1178"/>
      <c r="F98" s="1178"/>
      <c r="G98" s="1179"/>
      <c r="H98" s="217" t="s">
        <v>184</v>
      </c>
      <c r="I98" s="51" t="s">
        <v>181</v>
      </c>
      <c r="J98" s="51" t="s">
        <v>182</v>
      </c>
    </row>
    <row r="99" spans="1:32" ht="14.25" customHeight="1" x14ac:dyDescent="0.2">
      <c r="A99" s="1225" t="s">
        <v>14</v>
      </c>
      <c r="B99" s="1226"/>
      <c r="C99" s="1226"/>
      <c r="D99" s="1226"/>
      <c r="E99" s="1226"/>
      <c r="F99" s="1226"/>
      <c r="G99" s="1227"/>
      <c r="H99" s="260">
        <f>SUM(H100:H102)</f>
        <v>1646.7</v>
      </c>
      <c r="I99" s="261">
        <f>SUM(I100:I102)</f>
        <v>745.7</v>
      </c>
      <c r="J99" s="261">
        <f>SUM(J100:J102)</f>
        <v>878.7</v>
      </c>
    </row>
    <row r="100" spans="1:32" ht="14.25" customHeight="1" x14ac:dyDescent="0.2">
      <c r="A100" s="1228" t="s">
        <v>36</v>
      </c>
      <c r="B100" s="1229"/>
      <c r="C100" s="1229"/>
      <c r="D100" s="1229"/>
      <c r="E100" s="1229"/>
      <c r="F100" s="1229"/>
      <c r="G100" s="1230"/>
      <c r="H100" s="262">
        <f>SUMIF(G3:G95,"SB",H3:H95)</f>
        <v>1459.3</v>
      </c>
      <c r="I100" s="263">
        <f>SUMIF(G13:G95,"SB",I13:I95)</f>
        <v>745.7</v>
      </c>
      <c r="J100" s="263">
        <f>SUMIF(G13:G95,"SB",J13:J95)</f>
        <v>878.7</v>
      </c>
      <c r="K100" s="17"/>
    </row>
    <row r="101" spans="1:32" ht="14.25" customHeight="1" x14ac:dyDescent="0.2">
      <c r="A101" s="1213" t="s">
        <v>66</v>
      </c>
      <c r="B101" s="1214"/>
      <c r="C101" s="1214"/>
      <c r="D101" s="1214"/>
      <c r="E101" s="1214"/>
      <c r="F101" s="1214"/>
      <c r="G101" s="1215"/>
      <c r="H101" s="262">
        <f>SUMIF(G3:G95,"SB(L)",H3:H95)</f>
        <v>0</v>
      </c>
      <c r="I101" s="263">
        <f>SUMIF(G4:G95,"SB(L)",I4:I95)</f>
        <v>0</v>
      </c>
      <c r="J101" s="263">
        <f>SUMIF(G4:G95,"SB(L)",J4:J95)</f>
        <v>0</v>
      </c>
      <c r="K101" s="18"/>
    </row>
    <row r="102" spans="1:32" ht="14.25" customHeight="1" x14ac:dyDescent="0.2">
      <c r="A102" s="1216" t="s">
        <v>37</v>
      </c>
      <c r="B102" s="1217"/>
      <c r="C102" s="1217"/>
      <c r="D102" s="1217"/>
      <c r="E102" s="1217"/>
      <c r="F102" s="1217"/>
      <c r="G102" s="1218"/>
      <c r="H102" s="262">
        <f>SUMIF(G4:G96,"ES",H4:H96)</f>
        <v>187.4</v>
      </c>
      <c r="I102" s="263">
        <f>SUMIF(G5:G96,"ES",I5:I96)</f>
        <v>0</v>
      </c>
      <c r="J102" s="263">
        <f>SUMIF(G5:G96,"ES)",J5:J96)</f>
        <v>0</v>
      </c>
    </row>
    <row r="103" spans="1:32" ht="14.25" customHeight="1" x14ac:dyDescent="0.2">
      <c r="A103" s="1219" t="s">
        <v>96</v>
      </c>
      <c r="B103" s="1220"/>
      <c r="C103" s="1220"/>
      <c r="D103" s="1220"/>
      <c r="E103" s="1220"/>
      <c r="F103" s="1220"/>
      <c r="G103" s="1221"/>
      <c r="H103" s="264">
        <f>SUMIF(G3:G95,"SB(ŽPL)",H3:H95)</f>
        <v>33.200000000000003</v>
      </c>
      <c r="I103" s="265">
        <f>SUMIF(G4:G96,"SB(ŽPL)",I4:I96)</f>
        <v>0</v>
      </c>
      <c r="J103" s="265">
        <f>SUMIF(G3:G95,"SB(ŽPL)",J3:J95)</f>
        <v>0</v>
      </c>
      <c r="K103" s="18"/>
    </row>
    <row r="104" spans="1:32" ht="14.25" customHeight="1" x14ac:dyDescent="0.2">
      <c r="A104" s="1222" t="s">
        <v>15</v>
      </c>
      <c r="B104" s="1223"/>
      <c r="C104" s="1223"/>
      <c r="D104" s="1223"/>
      <c r="E104" s="1223"/>
      <c r="F104" s="1223"/>
      <c r="G104" s="1224"/>
      <c r="H104" s="266">
        <f>SUM(H105:H107)</f>
        <v>0</v>
      </c>
      <c r="I104" s="267">
        <f>SUM(I105:I107)</f>
        <v>0</v>
      </c>
      <c r="J104" s="267">
        <f>SUM(J105:J107)</f>
        <v>0</v>
      </c>
    </row>
    <row r="105" spans="1:32" ht="14.25" customHeight="1" x14ac:dyDescent="0.2">
      <c r="A105" s="1210" t="s">
        <v>86</v>
      </c>
      <c r="B105" s="1211"/>
      <c r="C105" s="1211"/>
      <c r="D105" s="1211"/>
      <c r="E105" s="1211"/>
      <c r="F105" s="1211"/>
      <c r="G105" s="1212"/>
      <c r="H105" s="262">
        <f>SUMIF(G3:G95,"KVJUD",H3:H95)</f>
        <v>0</v>
      </c>
      <c r="I105" s="263">
        <f>SUMIF(G3:G95,"KVJUD",I3:I95)</f>
        <v>0</v>
      </c>
      <c r="J105" s="263">
        <f>SUMIF(G3:G95,"KVJUD",J3:J95)</f>
        <v>0</v>
      </c>
    </row>
    <row r="106" spans="1:32" ht="14.25" customHeight="1" x14ac:dyDescent="0.2">
      <c r="A106" s="1210" t="s">
        <v>88</v>
      </c>
      <c r="B106" s="1211"/>
      <c r="C106" s="1211"/>
      <c r="D106" s="1211"/>
      <c r="E106" s="1211"/>
      <c r="F106" s="1211"/>
      <c r="G106" s="1212"/>
      <c r="H106" s="262">
        <f>SUMIF(G3:G95,"Kt",H3:H95)</f>
        <v>0</v>
      </c>
      <c r="I106" s="263">
        <f>SUMIF(G3:G95,"Kt",I3:I95)</f>
        <v>0</v>
      </c>
      <c r="J106" s="263">
        <f>SUMIF(G3:G95,"Kt",J3:J95)</f>
        <v>0</v>
      </c>
    </row>
    <row r="107" spans="1:32" ht="14.25" customHeight="1" x14ac:dyDescent="0.2">
      <c r="A107" s="1213" t="s">
        <v>38</v>
      </c>
      <c r="B107" s="1214"/>
      <c r="C107" s="1214"/>
      <c r="D107" s="1214"/>
      <c r="E107" s="1214"/>
      <c r="F107" s="1214"/>
      <c r="G107" s="1215"/>
      <c r="H107" s="262">
        <f>SUMIF(G3:G95,"LRVB",H3:H95)</f>
        <v>0</v>
      </c>
      <c r="I107" s="263">
        <f>SUMIF(G3:G95,"LRVB",I3:I95)</f>
        <v>0</v>
      </c>
      <c r="J107" s="263">
        <f>SUMIF(G3:G95,"LRVB",J3:J95)</f>
        <v>0</v>
      </c>
    </row>
    <row r="108" spans="1:32" ht="14.25" customHeight="1" thickBot="1" x14ac:dyDescent="0.25">
      <c r="A108" s="1204" t="s">
        <v>16</v>
      </c>
      <c r="B108" s="1205"/>
      <c r="C108" s="1205"/>
      <c r="D108" s="1205"/>
      <c r="E108" s="1205"/>
      <c r="F108" s="1205"/>
      <c r="G108" s="1206"/>
      <c r="H108" s="268">
        <f>SUM(H99,H104,H103)</f>
        <v>1679.9</v>
      </c>
      <c r="I108" s="269">
        <f>SUM(I99,I104,I103)</f>
        <v>745.7</v>
      </c>
      <c r="J108" s="269">
        <f>SUM(J99,J104,J103)</f>
        <v>878.7</v>
      </c>
      <c r="K108" s="6"/>
      <c r="L108" s="6"/>
      <c r="M108" s="6"/>
      <c r="N108" s="6"/>
    </row>
    <row r="109" spans="1:32" x14ac:dyDescent="0.2">
      <c r="A109" s="6"/>
      <c r="B109" s="6"/>
      <c r="C109" s="6"/>
      <c r="D109" s="6"/>
      <c r="E109" s="6"/>
      <c r="F109" s="6"/>
      <c r="G109" s="6"/>
      <c r="H109" s="27"/>
      <c r="I109" s="27"/>
      <c r="J109" s="27"/>
      <c r="K109" s="6"/>
      <c r="L109" s="6"/>
      <c r="M109" s="6"/>
      <c r="N109" s="6"/>
    </row>
    <row r="110" spans="1:32" x14ac:dyDescent="0.2">
      <c r="K110" s="17"/>
    </row>
    <row r="111" spans="1:32" x14ac:dyDescent="0.2">
      <c r="H111" s="18"/>
      <c r="I111" s="18"/>
      <c r="J111" s="18"/>
    </row>
    <row r="112" spans="1:32" x14ac:dyDescent="0.2">
      <c r="J112" s="18"/>
    </row>
    <row r="113" spans="8:10" x14ac:dyDescent="0.2">
      <c r="H113" s="30"/>
      <c r="I113" s="30"/>
      <c r="J113" s="30"/>
    </row>
  </sheetData>
  <mergeCells count="136">
    <mergeCell ref="K1:N1"/>
    <mergeCell ref="A108:G108"/>
    <mergeCell ref="H6:H8"/>
    <mergeCell ref="A105:G105"/>
    <mergeCell ref="A106:G106"/>
    <mergeCell ref="A107:G107"/>
    <mergeCell ref="A102:G102"/>
    <mergeCell ref="A103:G103"/>
    <mergeCell ref="A104:G104"/>
    <mergeCell ref="A99:G99"/>
    <mergeCell ref="A100:G100"/>
    <mergeCell ref="A101:G101"/>
    <mergeCell ref="B95:G95"/>
    <mergeCell ref="F89:F90"/>
    <mergeCell ref="C62:G62"/>
    <mergeCell ref="D38:D39"/>
    <mergeCell ref="A9:N9"/>
    <mergeCell ref="A10:N10"/>
    <mergeCell ref="B11:N11"/>
    <mergeCell ref="C12:N12"/>
    <mergeCell ref="D15:D16"/>
    <mergeCell ref="K15:K16"/>
    <mergeCell ref="I6:I8"/>
    <mergeCell ref="J6:J8"/>
    <mergeCell ref="K89:K90"/>
    <mergeCell ref="A91:A92"/>
    <mergeCell ref="B91:B92"/>
    <mergeCell ref="C91:C92"/>
    <mergeCell ref="D91:D92"/>
    <mergeCell ref="E91:E92"/>
    <mergeCell ref="F86:F87"/>
    <mergeCell ref="K86:K88"/>
    <mergeCell ref="A89:A90"/>
    <mergeCell ref="B89:B90"/>
    <mergeCell ref="C89:C90"/>
    <mergeCell ref="D89:D90"/>
    <mergeCell ref="E89:E90"/>
    <mergeCell ref="A86:A87"/>
    <mergeCell ref="B86:B87"/>
    <mergeCell ref="C86:C87"/>
    <mergeCell ref="D86:D87"/>
    <mergeCell ref="E86:E87"/>
    <mergeCell ref="K95:N95"/>
    <mergeCell ref="A96:N96"/>
    <mergeCell ref="A97:G97"/>
    <mergeCell ref="A98:G98"/>
    <mergeCell ref="F91:F92"/>
    <mergeCell ref="K91:K92"/>
    <mergeCell ref="C93:G93"/>
    <mergeCell ref="K93:N93"/>
    <mergeCell ref="B94:G94"/>
    <mergeCell ref="K94:N94"/>
    <mergeCell ref="O81:R81"/>
    <mergeCell ref="D82:D84"/>
    <mergeCell ref="E82:E85"/>
    <mergeCell ref="A77:A81"/>
    <mergeCell ref="B77:B81"/>
    <mergeCell ref="C77:C81"/>
    <mergeCell ref="E77:E81"/>
    <mergeCell ref="D78:D80"/>
    <mergeCell ref="K79:K81"/>
    <mergeCell ref="K77:K78"/>
    <mergeCell ref="K83:K84"/>
    <mergeCell ref="A47:A49"/>
    <mergeCell ref="B47:B49"/>
    <mergeCell ref="C47:C49"/>
    <mergeCell ref="E47:E49"/>
    <mergeCell ref="F47:F49"/>
    <mergeCell ref="O78:R78"/>
    <mergeCell ref="O79:R79"/>
    <mergeCell ref="O80:R80"/>
    <mergeCell ref="A57:A58"/>
    <mergeCell ref="B57:B58"/>
    <mergeCell ref="C57:C58"/>
    <mergeCell ref="D57:D58"/>
    <mergeCell ref="C50:G50"/>
    <mergeCell ref="K50:N50"/>
    <mergeCell ref="C51:N51"/>
    <mergeCell ref="A53:A54"/>
    <mergeCell ref="B53:B54"/>
    <mergeCell ref="C53:C54"/>
    <mergeCell ref="D53:D54"/>
    <mergeCell ref="D64:D65"/>
    <mergeCell ref="E64:E65"/>
    <mergeCell ref="D48:D49"/>
    <mergeCell ref="O30:T30"/>
    <mergeCell ref="A35:A37"/>
    <mergeCell ref="B35:B37"/>
    <mergeCell ref="C35:C37"/>
    <mergeCell ref="F25:F26"/>
    <mergeCell ref="A28:A30"/>
    <mergeCell ref="B28:B30"/>
    <mergeCell ref="C28:C30"/>
    <mergeCell ref="E28:E30"/>
    <mergeCell ref="F28:F30"/>
    <mergeCell ref="A25:A26"/>
    <mergeCell ref="B25:B26"/>
    <mergeCell ref="C25:C26"/>
    <mergeCell ref="D25:D26"/>
    <mergeCell ref="E25:E26"/>
    <mergeCell ref="D35:D36"/>
    <mergeCell ref="A22:A23"/>
    <mergeCell ref="B22:B23"/>
    <mergeCell ref="C22:C23"/>
    <mergeCell ref="D22:D23"/>
    <mergeCell ref="E22:E23"/>
    <mergeCell ref="F22:F23"/>
    <mergeCell ref="K17:K18"/>
    <mergeCell ref="D20:D21"/>
    <mergeCell ref="E20:E21"/>
    <mergeCell ref="E17:E18"/>
    <mergeCell ref="K7:K8"/>
    <mergeCell ref="L7:N7"/>
    <mergeCell ref="E6:E8"/>
    <mergeCell ref="F6:F8"/>
    <mergeCell ref="G6:G8"/>
    <mergeCell ref="D2:K2"/>
    <mergeCell ref="A3:N3"/>
    <mergeCell ref="A4:N4"/>
    <mergeCell ref="K5:N5"/>
    <mergeCell ref="A6:A8"/>
    <mergeCell ref="B6:B8"/>
    <mergeCell ref="C6:C8"/>
    <mergeCell ref="D6:D8"/>
    <mergeCell ref="K6:N6"/>
    <mergeCell ref="D13:D14"/>
    <mergeCell ref="K13:K14"/>
    <mergeCell ref="D32:D34"/>
    <mergeCell ref="E32:E34"/>
    <mergeCell ref="D59:D61"/>
    <mergeCell ref="E59:E61"/>
    <mergeCell ref="K59:K60"/>
    <mergeCell ref="K62:N62"/>
    <mergeCell ref="C63:N63"/>
    <mergeCell ref="E53:E54"/>
    <mergeCell ref="F53:F54"/>
  </mergeCells>
  <printOptions horizontalCentered="1"/>
  <pageMargins left="0.59055118110236227" right="0" top="0.59055118110236227" bottom="0" header="0" footer="0"/>
  <pageSetup paperSize="9" scale="77" orientation="portrait" r:id="rId1"/>
  <rowBreaks count="1" manualBreakCount="1">
    <brk id="76" max="1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123"/>
  <sheetViews>
    <sheetView topLeftCell="A80" zoomScaleNormal="100" zoomScaleSheetLayoutView="100" workbookViewId="0">
      <selection activeCell="L94" sqref="L94"/>
    </sheetView>
  </sheetViews>
  <sheetFormatPr defaultColWidth="9.140625" defaultRowHeight="12.75" x14ac:dyDescent="0.2"/>
  <cols>
    <col min="1" max="3" width="2.85546875" style="308" customWidth="1"/>
    <col min="4" max="4" width="2.7109375" style="308" customWidth="1"/>
    <col min="5" max="5" width="37.42578125" style="308" customWidth="1"/>
    <col min="6" max="6" width="2.7109375" style="311" customWidth="1"/>
    <col min="7" max="7" width="5.42578125" style="312" customWidth="1"/>
    <col min="8" max="8" width="3.28515625" style="313" customWidth="1"/>
    <col min="9" max="9" width="10.85546875" style="313" customWidth="1"/>
    <col min="10" max="10" width="7.42578125" style="314" customWidth="1"/>
    <col min="11" max="13" width="9.42578125" style="308" customWidth="1"/>
    <col min="14" max="14" width="8.28515625" style="308" customWidth="1"/>
    <col min="15" max="15" width="7.42578125" style="308" customWidth="1"/>
    <col min="16" max="16" width="9.42578125" style="308" customWidth="1"/>
    <col min="17" max="17" width="9.28515625" style="308" customWidth="1"/>
    <col min="18" max="18" width="8.85546875" style="308" customWidth="1"/>
    <col min="19" max="19" width="28.140625" style="308" customWidth="1"/>
    <col min="20" max="23" width="5" style="308" customWidth="1"/>
    <col min="24" max="16384" width="9.140625" style="309"/>
  </cols>
  <sheetData>
    <row r="1" spans="1:26" s="306" customFormat="1" ht="14.25" customHeight="1" x14ac:dyDescent="0.25">
      <c r="S1" s="1293" t="s">
        <v>180</v>
      </c>
      <c r="T1" s="1294"/>
      <c r="U1" s="1294"/>
      <c r="V1" s="1294"/>
      <c r="W1" s="1294"/>
    </row>
    <row r="2" spans="1:26" s="308" customFormat="1" ht="15" customHeight="1" x14ac:dyDescent="0.2">
      <c r="A2" s="307"/>
      <c r="B2" s="307"/>
      <c r="C2" s="307"/>
      <c r="D2" s="307"/>
      <c r="E2" s="1295" t="s">
        <v>221</v>
      </c>
      <c r="F2" s="1295"/>
      <c r="G2" s="1295"/>
      <c r="H2" s="1295"/>
      <c r="I2" s="1295"/>
      <c r="J2" s="1295"/>
      <c r="K2" s="1295"/>
      <c r="L2" s="1295"/>
      <c r="M2" s="1295"/>
      <c r="N2" s="1295"/>
      <c r="O2" s="1295"/>
      <c r="P2" s="1295"/>
      <c r="Q2" s="1295"/>
      <c r="R2" s="1295"/>
      <c r="S2" s="1295"/>
      <c r="T2" s="307"/>
      <c r="U2" s="307"/>
      <c r="V2" s="307"/>
      <c r="W2" s="307"/>
    </row>
    <row r="3" spans="1:26" ht="14.25" x14ac:dyDescent="0.2">
      <c r="A3" s="1332" t="s">
        <v>45</v>
      </c>
      <c r="B3" s="1332"/>
      <c r="C3" s="1332"/>
      <c r="D3" s="1332"/>
      <c r="E3" s="1332"/>
      <c r="F3" s="1332"/>
      <c r="G3" s="1332"/>
      <c r="H3" s="1332"/>
      <c r="I3" s="1332"/>
      <c r="J3" s="1332"/>
      <c r="K3" s="1332"/>
      <c r="L3" s="1332"/>
      <c r="M3" s="1332"/>
      <c r="N3" s="1332"/>
      <c r="O3" s="1332"/>
      <c r="P3" s="1332"/>
      <c r="Q3" s="1332"/>
      <c r="R3" s="1332"/>
      <c r="S3" s="1332"/>
      <c r="T3" s="1332"/>
      <c r="U3" s="1332"/>
      <c r="V3" s="1332"/>
      <c r="W3" s="1332"/>
    </row>
    <row r="4" spans="1:26" ht="15" x14ac:dyDescent="0.2">
      <c r="A4" s="1333" t="s">
        <v>32</v>
      </c>
      <c r="B4" s="1333"/>
      <c r="C4" s="1333"/>
      <c r="D4" s="1333"/>
      <c r="E4" s="1333"/>
      <c r="F4" s="1333"/>
      <c r="G4" s="1333"/>
      <c r="H4" s="1333"/>
      <c r="I4" s="1333"/>
      <c r="J4" s="1333"/>
      <c r="K4" s="1333"/>
      <c r="L4" s="1333"/>
      <c r="M4" s="1333"/>
      <c r="N4" s="1333"/>
      <c r="O4" s="1333"/>
      <c r="P4" s="1333"/>
      <c r="Q4" s="1333"/>
      <c r="R4" s="1333"/>
      <c r="S4" s="1333"/>
      <c r="T4" s="1333"/>
      <c r="U4" s="1333"/>
      <c r="V4" s="1333"/>
      <c r="W4" s="1333"/>
      <c r="X4" s="310"/>
      <c r="Y4" s="310"/>
    </row>
    <row r="5" spans="1:26" ht="15.75" customHeight="1" thickBot="1" x14ac:dyDescent="0.25">
      <c r="S5" s="1369" t="s">
        <v>118</v>
      </c>
      <c r="T5" s="1369"/>
      <c r="U5" s="1369"/>
      <c r="V5" s="1369"/>
      <c r="W5" s="1370"/>
    </row>
    <row r="6" spans="1:26" ht="58.5" customHeight="1" x14ac:dyDescent="0.2">
      <c r="A6" s="1334" t="s">
        <v>33</v>
      </c>
      <c r="B6" s="1337" t="s">
        <v>0</v>
      </c>
      <c r="C6" s="1337" t="s">
        <v>1</v>
      </c>
      <c r="D6" s="1337" t="s">
        <v>40</v>
      </c>
      <c r="E6" s="1342" t="s">
        <v>12</v>
      </c>
      <c r="F6" s="1337" t="s">
        <v>2</v>
      </c>
      <c r="G6" s="1337" t="s">
        <v>119</v>
      </c>
      <c r="H6" s="1380" t="s">
        <v>3</v>
      </c>
      <c r="I6" s="1383" t="s">
        <v>34</v>
      </c>
      <c r="J6" s="1386" t="s">
        <v>4</v>
      </c>
      <c r="K6" s="1394" t="s">
        <v>232</v>
      </c>
      <c r="L6" s="1396" t="s">
        <v>233</v>
      </c>
      <c r="M6" s="1377" t="s">
        <v>166</v>
      </c>
      <c r="N6" s="1378"/>
      <c r="O6" s="1378"/>
      <c r="P6" s="1379"/>
      <c r="Q6" s="1371" t="s">
        <v>165</v>
      </c>
      <c r="R6" s="1371" t="s">
        <v>167</v>
      </c>
      <c r="S6" s="1391" t="s">
        <v>11</v>
      </c>
      <c r="T6" s="1392"/>
      <c r="U6" s="1392"/>
      <c r="V6" s="1392"/>
      <c r="W6" s="1393"/>
    </row>
    <row r="7" spans="1:26" ht="21.75" customHeight="1" x14ac:dyDescent="0.2">
      <c r="A7" s="1335"/>
      <c r="B7" s="1338"/>
      <c r="C7" s="1338"/>
      <c r="D7" s="1338"/>
      <c r="E7" s="1343"/>
      <c r="F7" s="1338"/>
      <c r="G7" s="1340"/>
      <c r="H7" s="1381"/>
      <c r="I7" s="1384"/>
      <c r="J7" s="1387"/>
      <c r="K7" s="1395"/>
      <c r="L7" s="1397"/>
      <c r="M7" s="1399" t="s">
        <v>160</v>
      </c>
      <c r="N7" s="1374" t="s">
        <v>161</v>
      </c>
      <c r="O7" s="1398"/>
      <c r="P7" s="1296" t="s">
        <v>162</v>
      </c>
      <c r="Q7" s="1372"/>
      <c r="R7" s="1372"/>
      <c r="S7" s="1389" t="s">
        <v>12</v>
      </c>
      <c r="T7" s="1374" t="s">
        <v>93</v>
      </c>
      <c r="U7" s="1375"/>
      <c r="V7" s="1375"/>
      <c r="W7" s="1376"/>
    </row>
    <row r="8" spans="1:26" ht="48.75" customHeight="1" thickBot="1" x14ac:dyDescent="0.25">
      <c r="A8" s="1336"/>
      <c r="B8" s="1339"/>
      <c r="C8" s="1339"/>
      <c r="D8" s="1339"/>
      <c r="E8" s="1344"/>
      <c r="F8" s="1339"/>
      <c r="G8" s="1341"/>
      <c r="H8" s="1382"/>
      <c r="I8" s="1385"/>
      <c r="J8" s="1388"/>
      <c r="K8" s="1395"/>
      <c r="L8" s="1397"/>
      <c r="M8" s="1400"/>
      <c r="N8" s="316" t="s">
        <v>160</v>
      </c>
      <c r="O8" s="317" t="s">
        <v>163</v>
      </c>
      <c r="P8" s="1297"/>
      <c r="Q8" s="1373"/>
      <c r="R8" s="1373"/>
      <c r="S8" s="1390"/>
      <c r="T8" s="318" t="s">
        <v>64</v>
      </c>
      <c r="U8" s="318" t="s">
        <v>168</v>
      </c>
      <c r="V8" s="319" t="s">
        <v>169</v>
      </c>
      <c r="W8" s="320" t="s">
        <v>170</v>
      </c>
    </row>
    <row r="9" spans="1:26" s="321" customFormat="1" ht="15" customHeight="1" x14ac:dyDescent="0.2">
      <c r="A9" s="1355" t="s">
        <v>63</v>
      </c>
      <c r="B9" s="1356"/>
      <c r="C9" s="1356"/>
      <c r="D9" s="1356"/>
      <c r="E9" s="1356"/>
      <c r="F9" s="1356"/>
      <c r="G9" s="1356"/>
      <c r="H9" s="1356"/>
      <c r="I9" s="1356"/>
      <c r="J9" s="1356"/>
      <c r="K9" s="1356"/>
      <c r="L9" s="1356"/>
      <c r="M9" s="1356"/>
      <c r="N9" s="1356"/>
      <c r="O9" s="1356"/>
      <c r="P9" s="1356"/>
      <c r="Q9" s="1356"/>
      <c r="R9" s="1356"/>
      <c r="S9" s="1356"/>
      <c r="T9" s="1356"/>
      <c r="U9" s="1356"/>
      <c r="V9" s="1356"/>
      <c r="W9" s="1357"/>
    </row>
    <row r="10" spans="1:26" s="321" customFormat="1" ht="13.5" customHeight="1" x14ac:dyDescent="0.2">
      <c r="A10" s="1358" t="s">
        <v>46</v>
      </c>
      <c r="B10" s="1359"/>
      <c r="C10" s="1359"/>
      <c r="D10" s="1359"/>
      <c r="E10" s="1359"/>
      <c r="F10" s="1359"/>
      <c r="G10" s="1359"/>
      <c r="H10" s="1359"/>
      <c r="I10" s="1359"/>
      <c r="J10" s="1359"/>
      <c r="K10" s="1359"/>
      <c r="L10" s="1359"/>
      <c r="M10" s="1359"/>
      <c r="N10" s="1359"/>
      <c r="O10" s="1359"/>
      <c r="P10" s="1359"/>
      <c r="Q10" s="1359"/>
      <c r="R10" s="1359"/>
      <c r="S10" s="1359"/>
      <c r="T10" s="1359"/>
      <c r="U10" s="1359"/>
      <c r="V10" s="1359"/>
      <c r="W10" s="1360"/>
    </row>
    <row r="11" spans="1:26" ht="14.25" customHeight="1" x14ac:dyDescent="0.2">
      <c r="A11" s="322" t="s">
        <v>5</v>
      </c>
      <c r="B11" s="1345" t="s">
        <v>47</v>
      </c>
      <c r="C11" s="1346"/>
      <c r="D11" s="1346"/>
      <c r="E11" s="1346"/>
      <c r="F11" s="1346"/>
      <c r="G11" s="1346"/>
      <c r="H11" s="1346"/>
      <c r="I11" s="1346"/>
      <c r="J11" s="1346"/>
      <c r="K11" s="1346"/>
      <c r="L11" s="1346"/>
      <c r="M11" s="1346"/>
      <c r="N11" s="1346"/>
      <c r="O11" s="1346"/>
      <c r="P11" s="1346"/>
      <c r="Q11" s="1346"/>
      <c r="R11" s="1346"/>
      <c r="S11" s="1346"/>
      <c r="T11" s="1346"/>
      <c r="U11" s="1346"/>
      <c r="V11" s="1346"/>
      <c r="W11" s="1347"/>
    </row>
    <row r="12" spans="1:26" ht="15" customHeight="1" x14ac:dyDescent="0.2">
      <c r="A12" s="323" t="s">
        <v>5</v>
      </c>
      <c r="B12" s="324" t="s">
        <v>5</v>
      </c>
      <c r="C12" s="1348" t="s">
        <v>48</v>
      </c>
      <c r="D12" s="1349"/>
      <c r="E12" s="1349"/>
      <c r="F12" s="1349"/>
      <c r="G12" s="1349"/>
      <c r="H12" s="1349"/>
      <c r="I12" s="1349"/>
      <c r="J12" s="1349"/>
      <c r="K12" s="1349"/>
      <c r="L12" s="1349"/>
      <c r="M12" s="1349"/>
      <c r="N12" s="1349"/>
      <c r="O12" s="1349"/>
      <c r="P12" s="1349"/>
      <c r="Q12" s="1349"/>
      <c r="R12" s="1349"/>
      <c r="S12" s="1349"/>
      <c r="T12" s="1349"/>
      <c r="U12" s="1349"/>
      <c r="V12" s="1349"/>
      <c r="W12" s="1350"/>
    </row>
    <row r="13" spans="1:26" ht="20.25" customHeight="1" x14ac:dyDescent="0.2">
      <c r="A13" s="325" t="s">
        <v>5</v>
      </c>
      <c r="B13" s="326" t="s">
        <v>5</v>
      </c>
      <c r="C13" s="327" t="s">
        <v>5</v>
      </c>
      <c r="D13" s="328"/>
      <c r="E13" s="329" t="s">
        <v>100</v>
      </c>
      <c r="F13" s="330"/>
      <c r="G13" s="331"/>
      <c r="H13" s="332" t="s">
        <v>49</v>
      </c>
      <c r="I13" s="333"/>
      <c r="J13" s="334" t="s">
        <v>39</v>
      </c>
      <c r="K13" s="335"/>
      <c r="L13" s="335"/>
      <c r="M13" s="336"/>
      <c r="N13" s="337"/>
      <c r="O13" s="337"/>
      <c r="P13" s="338"/>
      <c r="Q13" s="339"/>
      <c r="R13" s="340"/>
      <c r="S13" s="341"/>
      <c r="T13" s="342"/>
      <c r="U13" s="342"/>
      <c r="V13" s="342"/>
      <c r="W13" s="343"/>
    </row>
    <row r="14" spans="1:26" ht="17.25" customHeight="1" x14ac:dyDescent="0.2">
      <c r="A14" s="325"/>
      <c r="B14" s="326"/>
      <c r="C14" s="344"/>
      <c r="D14" s="345" t="s">
        <v>5</v>
      </c>
      <c r="E14" s="1402" t="s">
        <v>67</v>
      </c>
      <c r="F14" s="346" t="s">
        <v>50</v>
      </c>
      <c r="G14" s="1266" t="s">
        <v>129</v>
      </c>
      <c r="H14" s="347"/>
      <c r="I14" s="1278" t="s">
        <v>79</v>
      </c>
      <c r="J14" s="348" t="s">
        <v>39</v>
      </c>
      <c r="K14" s="349">
        <f>100-21.8</f>
        <v>78.2</v>
      </c>
      <c r="L14" s="349">
        <v>78.2</v>
      </c>
      <c r="M14" s="350">
        <v>167.2</v>
      </c>
      <c r="N14" s="351"/>
      <c r="O14" s="351"/>
      <c r="P14" s="352">
        <v>167.2</v>
      </c>
      <c r="Q14" s="349">
        <v>4.3</v>
      </c>
      <c r="R14" s="353"/>
      <c r="S14" s="1404" t="s">
        <v>123</v>
      </c>
      <c r="T14" s="354"/>
      <c r="U14" s="355">
        <v>1</v>
      </c>
      <c r="V14" s="355"/>
      <c r="W14" s="356"/>
    </row>
    <row r="15" spans="1:26" ht="16.5" customHeight="1" x14ac:dyDescent="0.2">
      <c r="A15" s="325"/>
      <c r="B15" s="326"/>
      <c r="C15" s="344"/>
      <c r="D15" s="357"/>
      <c r="E15" s="1403"/>
      <c r="F15" s="358"/>
      <c r="G15" s="1408"/>
      <c r="H15" s="347"/>
      <c r="I15" s="1278"/>
      <c r="J15" s="359" t="s">
        <v>185</v>
      </c>
      <c r="K15" s="360"/>
      <c r="L15" s="360"/>
      <c r="M15" s="247">
        <v>17.399999999999999</v>
      </c>
      <c r="N15" s="361"/>
      <c r="O15" s="361"/>
      <c r="P15" s="362">
        <v>17.399999999999999</v>
      </c>
      <c r="Q15" s="360"/>
      <c r="R15" s="363"/>
      <c r="S15" s="1405"/>
      <c r="T15" s="364"/>
      <c r="U15" s="365"/>
      <c r="V15" s="365"/>
      <c r="W15" s="366"/>
    </row>
    <row r="16" spans="1:26" ht="18" customHeight="1" x14ac:dyDescent="0.2">
      <c r="A16" s="325"/>
      <c r="B16" s="326"/>
      <c r="C16" s="344"/>
      <c r="D16" s="1401" t="s">
        <v>7</v>
      </c>
      <c r="E16" s="367" t="s">
        <v>186</v>
      </c>
      <c r="F16" s="1366" t="s">
        <v>97</v>
      </c>
      <c r="G16" s="1351" t="s">
        <v>130</v>
      </c>
      <c r="H16" s="368"/>
      <c r="I16" s="1365"/>
      <c r="J16" s="369" t="s">
        <v>39</v>
      </c>
      <c r="K16" s="349">
        <v>30</v>
      </c>
      <c r="L16" s="349">
        <f>30</f>
        <v>30</v>
      </c>
      <c r="M16" s="350">
        <v>30</v>
      </c>
      <c r="N16" s="351">
        <v>30</v>
      </c>
      <c r="O16" s="351"/>
      <c r="P16" s="352"/>
      <c r="Q16" s="349"/>
      <c r="R16" s="353"/>
      <c r="S16" s="1406" t="s">
        <v>124</v>
      </c>
      <c r="T16" s="370"/>
      <c r="U16" s="371">
        <v>1</v>
      </c>
      <c r="V16" s="371"/>
      <c r="W16" s="372"/>
      <c r="X16" s="373"/>
      <c r="Y16" s="373"/>
      <c r="Z16" s="373"/>
    </row>
    <row r="17" spans="1:30" ht="15.75" customHeight="1" x14ac:dyDescent="0.2">
      <c r="A17" s="325"/>
      <c r="B17" s="326"/>
      <c r="C17" s="344"/>
      <c r="D17" s="1274"/>
      <c r="E17" s="374"/>
      <c r="F17" s="1366"/>
      <c r="G17" s="1351"/>
      <c r="H17" s="368"/>
      <c r="I17" s="375"/>
      <c r="J17" s="376" t="s">
        <v>185</v>
      </c>
      <c r="K17" s="377"/>
      <c r="L17" s="377"/>
      <c r="M17" s="378">
        <v>170</v>
      </c>
      <c r="N17" s="379">
        <v>170</v>
      </c>
      <c r="O17" s="379"/>
      <c r="P17" s="380"/>
      <c r="Q17" s="377"/>
      <c r="R17" s="381"/>
      <c r="S17" s="1407"/>
      <c r="T17" s="382"/>
      <c r="U17" s="383"/>
      <c r="V17" s="383"/>
      <c r="W17" s="384"/>
      <c r="X17" s="373"/>
      <c r="Y17" s="373"/>
      <c r="Z17" s="373"/>
    </row>
    <row r="18" spans="1:30" ht="54.75" customHeight="1" x14ac:dyDescent="0.2">
      <c r="A18" s="325"/>
      <c r="B18" s="326"/>
      <c r="C18" s="327"/>
      <c r="D18" s="385" t="s">
        <v>41</v>
      </c>
      <c r="E18" s="386" t="s">
        <v>188</v>
      </c>
      <c r="F18" s="387"/>
      <c r="G18" s="998"/>
      <c r="H18" s="388"/>
      <c r="I18" s="389"/>
      <c r="J18" s="390" t="s">
        <v>39</v>
      </c>
      <c r="K18" s="391"/>
      <c r="L18" s="391"/>
      <c r="M18" s="392">
        <v>14</v>
      </c>
      <c r="N18" s="393"/>
      <c r="O18" s="393"/>
      <c r="P18" s="394">
        <v>14</v>
      </c>
      <c r="Q18" s="395"/>
      <c r="R18" s="396"/>
      <c r="S18" s="397" t="s">
        <v>190</v>
      </c>
      <c r="T18" s="398"/>
      <c r="U18" s="399">
        <v>1</v>
      </c>
      <c r="V18" s="400"/>
      <c r="W18" s="401"/>
      <c r="X18" s="402"/>
      <c r="Y18" s="402"/>
      <c r="Z18" s="402"/>
      <c r="AA18" s="402"/>
      <c r="AB18" s="402"/>
      <c r="AC18" s="402"/>
      <c r="AD18" s="402"/>
    </row>
    <row r="19" spans="1:30" ht="32.25" customHeight="1" x14ac:dyDescent="0.2">
      <c r="A19" s="325"/>
      <c r="B19" s="326"/>
      <c r="C19" s="327"/>
      <c r="D19" s="1367" t="s">
        <v>42</v>
      </c>
      <c r="E19" s="1352" t="s">
        <v>78</v>
      </c>
      <c r="F19" s="1363"/>
      <c r="G19" s="1361" t="s">
        <v>132</v>
      </c>
      <c r="H19" s="403"/>
      <c r="I19" s="1261"/>
      <c r="J19" s="404" t="s">
        <v>39</v>
      </c>
      <c r="K19" s="360">
        <f>6.4+14.9</f>
        <v>21.3</v>
      </c>
      <c r="L19" s="360">
        <v>21.3</v>
      </c>
      <c r="M19" s="247"/>
      <c r="N19" s="361"/>
      <c r="O19" s="361"/>
      <c r="P19" s="362"/>
      <c r="Q19" s="360"/>
      <c r="R19" s="363"/>
      <c r="S19" s="405" t="s">
        <v>51</v>
      </c>
      <c r="T19" s="406"/>
      <c r="U19" s="407">
        <v>1</v>
      </c>
      <c r="V19" s="408"/>
      <c r="W19" s="409"/>
      <c r="X19" s="1043"/>
      <c r="Y19" s="1044"/>
      <c r="Z19" s="1044"/>
      <c r="AA19" s="1044"/>
      <c r="AB19" s="1044"/>
      <c r="AC19" s="1044"/>
      <c r="AD19" s="1044"/>
    </row>
    <row r="20" spans="1:30" ht="36" customHeight="1" x14ac:dyDescent="0.2">
      <c r="A20" s="325"/>
      <c r="B20" s="326"/>
      <c r="C20" s="327"/>
      <c r="D20" s="1368"/>
      <c r="E20" s="1353"/>
      <c r="F20" s="1364"/>
      <c r="G20" s="1362"/>
      <c r="H20" s="403"/>
      <c r="I20" s="1354"/>
      <c r="J20" s="410" t="s">
        <v>95</v>
      </c>
      <c r="K20" s="411"/>
      <c r="L20" s="411"/>
      <c r="M20" s="412"/>
      <c r="N20" s="413"/>
      <c r="O20" s="413"/>
      <c r="P20" s="414"/>
      <c r="Q20" s="411"/>
      <c r="R20" s="415"/>
      <c r="S20" s="416"/>
      <c r="T20" s="417"/>
      <c r="U20" s="418"/>
      <c r="V20" s="418"/>
      <c r="W20" s="419"/>
      <c r="X20" s="1045"/>
      <c r="Y20" s="1044"/>
      <c r="Z20" s="1044"/>
      <c r="AA20" s="1044"/>
      <c r="AB20" s="1044"/>
      <c r="AC20" s="1044"/>
      <c r="AD20" s="1044"/>
    </row>
    <row r="21" spans="1:30" ht="23.25" customHeight="1" x14ac:dyDescent="0.2">
      <c r="A21" s="1284"/>
      <c r="B21" s="1271"/>
      <c r="C21" s="1290"/>
      <c r="D21" s="1288" t="s">
        <v>43</v>
      </c>
      <c r="E21" s="1451" t="s">
        <v>189</v>
      </c>
      <c r="F21" s="1330"/>
      <c r="G21" s="1264"/>
      <c r="H21" s="1448"/>
      <c r="I21" s="1261"/>
      <c r="J21" s="420" t="s">
        <v>39</v>
      </c>
      <c r="K21" s="349"/>
      <c r="L21" s="349"/>
      <c r="M21" s="350">
        <v>22.6</v>
      </c>
      <c r="N21" s="351"/>
      <c r="O21" s="351"/>
      <c r="P21" s="352">
        <v>22.6</v>
      </c>
      <c r="Q21" s="349"/>
      <c r="R21" s="353"/>
      <c r="S21" s="421" t="s">
        <v>190</v>
      </c>
      <c r="T21" s="422"/>
      <c r="U21" s="423">
        <v>1</v>
      </c>
      <c r="V21" s="371"/>
      <c r="W21" s="372"/>
      <c r="X21" s="1045"/>
      <c r="Y21" s="1044"/>
      <c r="Z21" s="1044"/>
      <c r="AA21" s="1044"/>
      <c r="AB21" s="1044"/>
      <c r="AC21" s="1044"/>
      <c r="AD21" s="1044"/>
    </row>
    <row r="22" spans="1:30" ht="29.25" customHeight="1" x14ac:dyDescent="0.2">
      <c r="A22" s="1284"/>
      <c r="B22" s="1271"/>
      <c r="C22" s="1290"/>
      <c r="D22" s="1289"/>
      <c r="E22" s="1452"/>
      <c r="F22" s="1331"/>
      <c r="G22" s="1265"/>
      <c r="H22" s="1448"/>
      <c r="I22" s="1261"/>
      <c r="J22" s="426"/>
      <c r="K22" s="411"/>
      <c r="L22" s="411"/>
      <c r="M22" s="412"/>
      <c r="N22" s="413"/>
      <c r="O22" s="413"/>
      <c r="P22" s="414"/>
      <c r="Q22" s="411"/>
      <c r="R22" s="411"/>
      <c r="S22" s="427"/>
      <c r="T22" s="428"/>
      <c r="U22" s="429"/>
      <c r="V22" s="466"/>
      <c r="W22" s="921"/>
      <c r="X22" s="431"/>
      <c r="Y22" s="373"/>
      <c r="Z22" s="373"/>
      <c r="AA22" s="373"/>
      <c r="AB22" s="373"/>
      <c r="AC22" s="373"/>
      <c r="AD22" s="373"/>
    </row>
    <row r="23" spans="1:30" ht="27" customHeight="1" x14ac:dyDescent="0.2">
      <c r="A23" s="325"/>
      <c r="B23" s="326"/>
      <c r="C23" s="327"/>
      <c r="D23" s="432" t="s">
        <v>44</v>
      </c>
      <c r="E23" s="433" t="s">
        <v>171</v>
      </c>
      <c r="F23" s="434"/>
      <c r="G23" s="999"/>
      <c r="H23" s="332"/>
      <c r="I23" s="435"/>
      <c r="J23" s="436" t="s">
        <v>39</v>
      </c>
      <c r="K23" s="437"/>
      <c r="L23" s="437"/>
      <c r="M23" s="392"/>
      <c r="N23" s="393"/>
      <c r="O23" s="393"/>
      <c r="P23" s="438"/>
      <c r="Q23" s="391">
        <v>180</v>
      </c>
      <c r="R23" s="439">
        <v>180</v>
      </c>
      <c r="S23" s="440" t="s">
        <v>208</v>
      </c>
      <c r="T23" s="441"/>
      <c r="U23" s="429"/>
      <c r="V23" s="428">
        <v>3</v>
      </c>
      <c r="W23" s="442">
        <v>3</v>
      </c>
      <c r="X23" s="431"/>
      <c r="Y23" s="373"/>
      <c r="Z23" s="373"/>
      <c r="AA23" s="373"/>
      <c r="AB23" s="373"/>
      <c r="AC23" s="373"/>
      <c r="AD23" s="373"/>
    </row>
    <row r="24" spans="1:30" ht="20.25" customHeight="1" x14ac:dyDescent="0.2">
      <c r="A24" s="1284"/>
      <c r="B24" s="1271"/>
      <c r="C24" s="1290"/>
      <c r="D24" s="1288" t="s">
        <v>65</v>
      </c>
      <c r="E24" s="1451" t="s">
        <v>53</v>
      </c>
      <c r="F24" s="1330"/>
      <c r="G24" s="1264" t="s">
        <v>133</v>
      </c>
      <c r="H24" s="1282"/>
      <c r="I24" s="1261"/>
      <c r="J24" s="420" t="s">
        <v>39</v>
      </c>
      <c r="K24" s="349">
        <v>7.9</v>
      </c>
      <c r="L24" s="349">
        <v>7.9</v>
      </c>
      <c r="M24" s="350">
        <v>7.9</v>
      </c>
      <c r="N24" s="351">
        <v>7.9</v>
      </c>
      <c r="O24" s="351"/>
      <c r="P24" s="352"/>
      <c r="Q24" s="349">
        <v>7.9</v>
      </c>
      <c r="R24" s="353">
        <v>7.9</v>
      </c>
      <c r="S24" s="443" t="s">
        <v>60</v>
      </c>
      <c r="T24" s="444">
        <v>100</v>
      </c>
      <c r="U24" s="424">
        <v>100</v>
      </c>
      <c r="V24" s="424">
        <v>100</v>
      </c>
      <c r="W24" s="425">
        <v>100</v>
      </c>
      <c r="X24" s="431"/>
      <c r="Y24" s="373"/>
      <c r="Z24" s="373"/>
      <c r="AA24" s="373"/>
      <c r="AB24" s="373"/>
      <c r="AC24" s="373"/>
      <c r="AD24" s="373"/>
    </row>
    <row r="25" spans="1:30" ht="21" customHeight="1" x14ac:dyDescent="0.2">
      <c r="A25" s="1284"/>
      <c r="B25" s="1271"/>
      <c r="C25" s="1290"/>
      <c r="D25" s="1289"/>
      <c r="E25" s="1452"/>
      <c r="F25" s="1331"/>
      <c r="G25" s="1265"/>
      <c r="H25" s="1282"/>
      <c r="I25" s="1261"/>
      <c r="J25" s="426"/>
      <c r="K25" s="411"/>
      <c r="L25" s="411"/>
      <c r="M25" s="412"/>
      <c r="N25" s="413"/>
      <c r="O25" s="413"/>
      <c r="P25" s="414"/>
      <c r="Q25" s="411"/>
      <c r="R25" s="415"/>
      <c r="S25" s="445" t="s">
        <v>77</v>
      </c>
      <c r="T25" s="446">
        <v>1</v>
      </c>
      <c r="U25" s="447">
        <v>1</v>
      </c>
      <c r="V25" s="447">
        <v>1</v>
      </c>
      <c r="W25" s="430">
        <v>1</v>
      </c>
    </row>
    <row r="26" spans="1:30" ht="29.25" customHeight="1" x14ac:dyDescent="0.2">
      <c r="A26" s="325"/>
      <c r="B26" s="326"/>
      <c r="C26" s="327"/>
      <c r="D26" s="385" t="s">
        <v>98</v>
      </c>
      <c r="E26" s="386" t="s">
        <v>110</v>
      </c>
      <c r="F26" s="387"/>
      <c r="G26" s="998" t="s">
        <v>149</v>
      </c>
      <c r="H26" s="448"/>
      <c r="I26" s="389"/>
      <c r="J26" s="449" t="s">
        <v>39</v>
      </c>
      <c r="K26" s="395">
        <v>15</v>
      </c>
      <c r="L26" s="395">
        <v>15</v>
      </c>
      <c r="M26" s="450">
        <v>14.5</v>
      </c>
      <c r="N26" s="451">
        <v>14.5</v>
      </c>
      <c r="O26" s="451"/>
      <c r="P26" s="452"/>
      <c r="Q26" s="395"/>
      <c r="R26" s="396"/>
      <c r="S26" s="397" t="s">
        <v>72</v>
      </c>
      <c r="T26" s="398"/>
      <c r="U26" s="400">
        <v>1</v>
      </c>
      <c r="V26" s="400"/>
      <c r="W26" s="401"/>
      <c r="X26" s="402"/>
      <c r="Y26" s="402"/>
      <c r="Z26" s="402"/>
      <c r="AA26" s="402"/>
      <c r="AB26" s="402"/>
      <c r="AC26" s="402"/>
      <c r="AD26" s="402"/>
    </row>
    <row r="27" spans="1:30" ht="39" customHeight="1" x14ac:dyDescent="0.2">
      <c r="A27" s="1284"/>
      <c r="B27" s="1271"/>
      <c r="C27" s="1290"/>
      <c r="D27" s="1401" t="s">
        <v>99</v>
      </c>
      <c r="E27" s="924" t="s">
        <v>201</v>
      </c>
      <c r="F27" s="1465"/>
      <c r="G27" s="1264"/>
      <c r="H27" s="1448"/>
      <c r="I27" s="1261"/>
      <c r="J27" s="420" t="s">
        <v>39</v>
      </c>
      <c r="K27" s="349"/>
      <c r="L27" s="349"/>
      <c r="M27" s="350">
        <v>5</v>
      </c>
      <c r="N27" s="351">
        <v>5</v>
      </c>
      <c r="O27" s="351"/>
      <c r="P27" s="352"/>
      <c r="Q27" s="349">
        <v>0.6</v>
      </c>
      <c r="R27" s="353"/>
      <c r="S27" s="443" t="s">
        <v>216</v>
      </c>
      <c r="T27" s="444"/>
      <c r="U27" s="424">
        <v>4</v>
      </c>
      <c r="V27" s="424">
        <v>2</v>
      </c>
      <c r="W27" s="425"/>
      <c r="X27" s="1493"/>
      <c r="Y27" s="1494"/>
      <c r="Z27" s="1494"/>
      <c r="AA27" s="1494"/>
      <c r="AB27" s="1494"/>
      <c r="AC27" s="1494"/>
      <c r="AD27" s="1494"/>
    </row>
    <row r="28" spans="1:30" ht="29.25" customHeight="1" x14ac:dyDescent="0.2">
      <c r="A28" s="1284"/>
      <c r="B28" s="1271"/>
      <c r="C28" s="1290"/>
      <c r="D28" s="1274"/>
      <c r="E28" s="453"/>
      <c r="F28" s="1330"/>
      <c r="G28" s="1467"/>
      <c r="H28" s="1448"/>
      <c r="I28" s="1261"/>
      <c r="J28" s="454" t="s">
        <v>39</v>
      </c>
      <c r="K28" s="360"/>
      <c r="L28" s="360"/>
      <c r="M28" s="247">
        <v>2</v>
      </c>
      <c r="N28" s="361">
        <v>2</v>
      </c>
      <c r="O28" s="361"/>
      <c r="P28" s="362"/>
      <c r="Q28" s="360">
        <v>2</v>
      </c>
      <c r="R28" s="363">
        <v>2</v>
      </c>
      <c r="S28" s="455" t="s">
        <v>217</v>
      </c>
      <c r="T28" s="456"/>
      <c r="U28" s="457">
        <v>2</v>
      </c>
      <c r="V28" s="457">
        <v>2</v>
      </c>
      <c r="W28" s="458">
        <v>2</v>
      </c>
      <c r="X28" s="459"/>
      <c r="Y28" s="373"/>
      <c r="Z28" s="373"/>
      <c r="AA28" s="373"/>
      <c r="AB28" s="373"/>
      <c r="AC28" s="373"/>
      <c r="AD28" s="373"/>
    </row>
    <row r="29" spans="1:30" ht="23.25" customHeight="1" x14ac:dyDescent="0.2">
      <c r="A29" s="1291"/>
      <c r="B29" s="1462"/>
      <c r="C29" s="1463"/>
      <c r="D29" s="1464"/>
      <c r="E29" s="931"/>
      <c r="F29" s="1466"/>
      <c r="G29" s="1468"/>
      <c r="H29" s="1449"/>
      <c r="I29" s="1450"/>
      <c r="J29" s="932" t="s">
        <v>39</v>
      </c>
      <c r="K29" s="377"/>
      <c r="L29" s="377"/>
      <c r="M29" s="378">
        <v>2</v>
      </c>
      <c r="N29" s="379">
        <v>2</v>
      </c>
      <c r="O29" s="379"/>
      <c r="P29" s="380"/>
      <c r="Q29" s="377">
        <v>2</v>
      </c>
      <c r="R29" s="381">
        <v>2</v>
      </c>
      <c r="S29" s="933" t="s">
        <v>194</v>
      </c>
      <c r="T29" s="934"/>
      <c r="U29" s="935">
        <v>5</v>
      </c>
      <c r="V29" s="935">
        <v>5</v>
      </c>
      <c r="W29" s="936">
        <v>5</v>
      </c>
      <c r="X29" s="1495"/>
      <c r="Y29" s="1494"/>
      <c r="Z29" s="1494"/>
      <c r="AA29" s="1494"/>
      <c r="AB29" s="1494"/>
      <c r="AC29" s="1494"/>
      <c r="AD29" s="1494"/>
    </row>
    <row r="30" spans="1:30" ht="52.5" x14ac:dyDescent="0.2">
      <c r="A30" s="325"/>
      <c r="B30" s="326"/>
      <c r="C30" s="327"/>
      <c r="D30" s="460" t="s">
        <v>111</v>
      </c>
      <c r="E30" s="461" t="s">
        <v>125</v>
      </c>
      <c r="F30" s="434"/>
      <c r="G30" s="999" t="s">
        <v>134</v>
      </c>
      <c r="H30" s="403"/>
      <c r="I30" s="462" t="s">
        <v>193</v>
      </c>
      <c r="J30" s="410" t="s">
        <v>87</v>
      </c>
      <c r="K30" s="411"/>
      <c r="L30" s="411"/>
      <c r="M30" s="412"/>
      <c r="N30" s="413"/>
      <c r="O30" s="413"/>
      <c r="P30" s="463"/>
      <c r="Q30" s="411"/>
      <c r="R30" s="415"/>
      <c r="S30" s="464" t="s">
        <v>51</v>
      </c>
      <c r="T30" s="465"/>
      <c r="U30" s="466">
        <v>1</v>
      </c>
      <c r="V30" s="466"/>
      <c r="W30" s="467"/>
      <c r="X30" s="468"/>
    </row>
    <row r="31" spans="1:30" ht="39.75" customHeight="1" x14ac:dyDescent="0.2">
      <c r="A31" s="325"/>
      <c r="B31" s="326"/>
      <c r="C31" s="327"/>
      <c r="D31" s="432" t="s">
        <v>157</v>
      </c>
      <c r="E31" s="469" t="s">
        <v>191</v>
      </c>
      <c r="F31" s="434"/>
      <c r="G31" s="999"/>
      <c r="H31" s="403"/>
      <c r="I31" s="462"/>
      <c r="J31" s="410" t="s">
        <v>39</v>
      </c>
      <c r="K31" s="392"/>
      <c r="L31" s="392"/>
      <c r="M31" s="392">
        <v>10</v>
      </c>
      <c r="N31" s="393"/>
      <c r="O31" s="393"/>
      <c r="P31" s="438">
        <v>10</v>
      </c>
      <c r="Q31" s="391">
        <v>10</v>
      </c>
      <c r="R31" s="392"/>
      <c r="S31" s="470" t="s">
        <v>210</v>
      </c>
      <c r="T31" s="471"/>
      <c r="U31" s="472"/>
      <c r="V31" s="472">
        <v>1</v>
      </c>
      <c r="W31" s="473"/>
      <c r="X31" s="468"/>
    </row>
    <row r="32" spans="1:30" ht="52.5" customHeight="1" x14ac:dyDescent="0.2">
      <c r="A32" s="325"/>
      <c r="B32" s="326"/>
      <c r="C32" s="327"/>
      <c r="D32" s="432"/>
      <c r="E32" s="474" t="s">
        <v>222</v>
      </c>
      <c r="F32" s="434" t="s">
        <v>94</v>
      </c>
      <c r="G32" s="999" t="s">
        <v>135</v>
      </c>
      <c r="H32" s="332"/>
      <c r="I32" s="475"/>
      <c r="J32" s="436" t="s">
        <v>87</v>
      </c>
      <c r="K32" s="437"/>
      <c r="L32" s="437"/>
      <c r="M32" s="392"/>
      <c r="N32" s="393"/>
      <c r="O32" s="393"/>
      <c r="P32" s="438"/>
      <c r="Q32" s="391"/>
      <c r="R32" s="476"/>
      <c r="S32" s="477" t="s">
        <v>51</v>
      </c>
      <c r="T32" s="478">
        <v>1</v>
      </c>
      <c r="U32" s="479"/>
      <c r="V32" s="480"/>
      <c r="W32" s="481"/>
      <c r="X32" s="431"/>
      <c r="Y32" s="482"/>
      <c r="Z32" s="373"/>
      <c r="AA32" s="373"/>
      <c r="AB32" s="373"/>
      <c r="AC32" s="373"/>
      <c r="AD32" s="373"/>
    </row>
    <row r="33" spans="1:26" ht="41.25" customHeight="1" x14ac:dyDescent="0.2">
      <c r="A33" s="325"/>
      <c r="B33" s="326"/>
      <c r="C33" s="327"/>
      <c r="D33" s="432"/>
      <c r="E33" s="483" t="s">
        <v>192</v>
      </c>
      <c r="F33" s="434"/>
      <c r="G33" s="999"/>
      <c r="H33" s="332"/>
      <c r="I33" s="484" t="s">
        <v>79</v>
      </c>
      <c r="J33" s="436" t="s">
        <v>87</v>
      </c>
      <c r="K33" s="437">
        <v>3.5</v>
      </c>
      <c r="L33" s="437">
        <v>3.5</v>
      </c>
      <c r="M33" s="392"/>
      <c r="N33" s="393"/>
      <c r="O33" s="393"/>
      <c r="P33" s="438"/>
      <c r="Q33" s="391"/>
      <c r="R33" s="476"/>
      <c r="S33" s="485" t="s">
        <v>158</v>
      </c>
      <c r="T33" s="486">
        <v>3</v>
      </c>
      <c r="U33" s="399"/>
      <c r="V33" s="399"/>
      <c r="W33" s="487"/>
      <c r="X33" s="468"/>
    </row>
    <row r="34" spans="1:26" ht="31.5" customHeight="1" x14ac:dyDescent="0.2">
      <c r="A34" s="325"/>
      <c r="B34" s="326"/>
      <c r="C34" s="344"/>
      <c r="D34" s="488"/>
      <c r="E34" s="489" t="s">
        <v>73</v>
      </c>
      <c r="F34" s="490"/>
      <c r="G34" s="1000" t="s">
        <v>131</v>
      </c>
      <c r="H34" s="368"/>
      <c r="I34" s="435"/>
      <c r="J34" s="492" t="s">
        <v>39</v>
      </c>
      <c r="K34" s="493">
        <f>1.4+6.9</f>
        <v>8.3000000000000007</v>
      </c>
      <c r="L34" s="493">
        <v>8.3000000000000007</v>
      </c>
      <c r="M34" s="494"/>
      <c r="N34" s="495"/>
      <c r="O34" s="495"/>
      <c r="P34" s="496"/>
      <c r="Q34" s="493"/>
      <c r="R34" s="497"/>
      <c r="S34" s="498" t="s">
        <v>120</v>
      </c>
      <c r="T34" s="499">
        <v>1</v>
      </c>
      <c r="U34" s="500"/>
      <c r="V34" s="500"/>
      <c r="W34" s="501"/>
    </row>
    <row r="35" spans="1:26" ht="26.25" customHeight="1" x14ac:dyDescent="0.2">
      <c r="A35" s="325"/>
      <c r="B35" s="326"/>
      <c r="C35" s="344"/>
      <c r="D35" s="357"/>
      <c r="E35" s="502" t="s">
        <v>187</v>
      </c>
      <c r="F35" s="503"/>
      <c r="G35" s="1001"/>
      <c r="H35" s="368"/>
      <c r="I35" s="435"/>
      <c r="J35" s="504" t="s">
        <v>39</v>
      </c>
      <c r="K35" s="505">
        <v>23.8</v>
      </c>
      <c r="L35" s="505">
        <v>23.8</v>
      </c>
      <c r="M35" s="506"/>
      <c r="N35" s="507"/>
      <c r="O35" s="507"/>
      <c r="P35" s="508"/>
      <c r="Q35" s="505"/>
      <c r="R35" s="509"/>
      <c r="S35" s="510" t="s">
        <v>116</v>
      </c>
      <c r="T35" s="511">
        <v>1</v>
      </c>
      <c r="U35" s="466"/>
      <c r="V35" s="466"/>
      <c r="W35" s="467"/>
      <c r="X35" s="373"/>
      <c r="Y35" s="373"/>
      <c r="Z35" s="373"/>
    </row>
    <row r="36" spans="1:26" ht="63" customHeight="1" x14ac:dyDescent="0.2">
      <c r="A36" s="325"/>
      <c r="B36" s="326"/>
      <c r="C36" s="327"/>
      <c r="D36" s="488"/>
      <c r="E36" s="512" t="s">
        <v>80</v>
      </c>
      <c r="F36" s="490"/>
      <c r="G36" s="1002" t="s">
        <v>128</v>
      </c>
      <c r="H36" s="513"/>
      <c r="I36" s="514"/>
      <c r="J36" s="348" t="s">
        <v>39</v>
      </c>
      <c r="K36" s="515">
        <v>2.5</v>
      </c>
      <c r="L36" s="515">
        <v>2.5</v>
      </c>
      <c r="M36" s="516"/>
      <c r="N36" s="517"/>
      <c r="O36" s="517"/>
      <c r="P36" s="518"/>
      <c r="Q36" s="515"/>
      <c r="R36" s="519"/>
      <c r="S36" s="520" t="s">
        <v>147</v>
      </c>
      <c r="T36" s="521">
        <v>1</v>
      </c>
      <c r="U36" s="355"/>
      <c r="V36" s="355"/>
      <c r="W36" s="356"/>
    </row>
    <row r="37" spans="1:26" ht="17.25" customHeight="1" thickBot="1" x14ac:dyDescent="0.25">
      <c r="A37" s="522"/>
      <c r="B37" s="523"/>
      <c r="C37" s="524"/>
      <c r="D37" s="525"/>
      <c r="E37" s="525"/>
      <c r="F37" s="525"/>
      <c r="G37" s="526"/>
      <c r="H37" s="525"/>
      <c r="I37" s="1286" t="s">
        <v>69</v>
      </c>
      <c r="J37" s="1287"/>
      <c r="K37" s="527">
        <f>SUM(K14:K36)</f>
        <v>190.5</v>
      </c>
      <c r="L37" s="527">
        <f>SUM(L14:L36)</f>
        <v>190.5</v>
      </c>
      <c r="M37" s="528">
        <f>SUM(M14:M36)</f>
        <v>462.6</v>
      </c>
      <c r="N37" s="529">
        <f>SUM(N14:N36)</f>
        <v>231.4</v>
      </c>
      <c r="O37" s="529">
        <f>SUM(O14:O33)</f>
        <v>0</v>
      </c>
      <c r="P37" s="530">
        <f>SUM(P14:P36)</f>
        <v>231.2</v>
      </c>
      <c r="Q37" s="531">
        <f>SUM(Q14:Q36)</f>
        <v>206.8</v>
      </c>
      <c r="R37" s="532">
        <f>SUM(R14:R36)</f>
        <v>191.9</v>
      </c>
      <c r="S37" s="533"/>
      <c r="T37" s="534"/>
      <c r="U37" s="535"/>
      <c r="V37" s="535"/>
      <c r="W37" s="536"/>
    </row>
    <row r="38" spans="1:26" ht="16.5" customHeight="1" x14ac:dyDescent="0.2">
      <c r="A38" s="1283" t="s">
        <v>5</v>
      </c>
      <c r="B38" s="1270" t="s">
        <v>5</v>
      </c>
      <c r="C38" s="1292" t="s">
        <v>7</v>
      </c>
      <c r="D38" s="537"/>
      <c r="E38" s="538" t="s">
        <v>101</v>
      </c>
      <c r="F38" s="539"/>
      <c r="G38" s="540"/>
      <c r="H38" s="541" t="s">
        <v>49</v>
      </c>
      <c r="I38" s="542"/>
      <c r="J38" s="543"/>
      <c r="K38" s="544"/>
      <c r="L38" s="544"/>
      <c r="M38" s="545"/>
      <c r="N38" s="546"/>
      <c r="O38" s="546"/>
      <c r="P38" s="547"/>
      <c r="Q38" s="546"/>
      <c r="R38" s="547"/>
      <c r="S38" s="548"/>
      <c r="T38" s="549"/>
      <c r="U38" s="550"/>
      <c r="V38" s="550"/>
      <c r="W38" s="551"/>
      <c r="X38" s="552"/>
      <c r="Y38" s="468"/>
    </row>
    <row r="39" spans="1:26" ht="19.5" customHeight="1" x14ac:dyDescent="0.2">
      <c r="A39" s="1284"/>
      <c r="B39" s="1271"/>
      <c r="C39" s="1290"/>
      <c r="D39" s="357" t="s">
        <v>5</v>
      </c>
      <c r="E39" s="1262" t="s">
        <v>156</v>
      </c>
      <c r="F39" s="1429" t="s">
        <v>68</v>
      </c>
      <c r="G39" s="1266" t="s">
        <v>136</v>
      </c>
      <c r="H39" s="553"/>
      <c r="I39" s="1421" t="s">
        <v>75</v>
      </c>
      <c r="J39" s="554" t="s">
        <v>39</v>
      </c>
      <c r="K39" s="360">
        <v>35.6</v>
      </c>
      <c r="L39" s="360">
        <v>35.6</v>
      </c>
      <c r="M39" s="247">
        <v>35</v>
      </c>
      <c r="N39" s="361">
        <v>35</v>
      </c>
      <c r="O39" s="361"/>
      <c r="P39" s="363"/>
      <c r="Q39" s="361">
        <v>40</v>
      </c>
      <c r="R39" s="363">
        <v>40</v>
      </c>
      <c r="S39" s="555" t="s">
        <v>52</v>
      </c>
      <c r="T39" s="556">
        <v>30</v>
      </c>
      <c r="U39" s="557">
        <v>50</v>
      </c>
      <c r="V39" s="557">
        <v>50</v>
      </c>
      <c r="W39" s="558">
        <v>50</v>
      </c>
      <c r="X39" s="552"/>
      <c r="Y39" s="468"/>
    </row>
    <row r="40" spans="1:26" ht="19.5" customHeight="1" x14ac:dyDescent="0.2">
      <c r="A40" s="1284"/>
      <c r="B40" s="1271"/>
      <c r="C40" s="1290"/>
      <c r="D40" s="559"/>
      <c r="E40" s="1263"/>
      <c r="F40" s="1430"/>
      <c r="G40" s="1267"/>
      <c r="H40" s="513"/>
      <c r="I40" s="1422"/>
      <c r="J40" s="560" t="s">
        <v>95</v>
      </c>
      <c r="K40" s="411">
        <v>4.4000000000000004</v>
      </c>
      <c r="L40" s="411">
        <v>4.4000000000000004</v>
      </c>
      <c r="M40" s="412"/>
      <c r="N40" s="413"/>
      <c r="O40" s="413"/>
      <c r="P40" s="415"/>
      <c r="Q40" s="413"/>
      <c r="R40" s="415"/>
      <c r="S40" s="561"/>
      <c r="T40" s="562"/>
      <c r="U40" s="563"/>
      <c r="V40" s="563"/>
      <c r="W40" s="564"/>
      <c r="X40" s="552"/>
    </row>
    <row r="41" spans="1:26" ht="13.5" customHeight="1" x14ac:dyDescent="0.2">
      <c r="A41" s="325"/>
      <c r="B41" s="326"/>
      <c r="C41" s="344"/>
      <c r="D41" s="345" t="s">
        <v>7</v>
      </c>
      <c r="E41" s="1276" t="s">
        <v>115</v>
      </c>
      <c r="F41" s="565"/>
      <c r="G41" s="566"/>
      <c r="H41" s="368"/>
      <c r="I41" s="1422"/>
      <c r="J41" s="567"/>
      <c r="K41" s="349"/>
      <c r="L41" s="349"/>
      <c r="M41" s="350"/>
      <c r="N41" s="351"/>
      <c r="O41" s="351"/>
      <c r="P41" s="353"/>
      <c r="Q41" s="351"/>
      <c r="R41" s="353"/>
      <c r="S41" s="568"/>
      <c r="T41" s="569"/>
      <c r="U41" s="570"/>
      <c r="V41" s="570"/>
      <c r="W41" s="571"/>
      <c r="X41" s="552"/>
    </row>
    <row r="42" spans="1:26" ht="16.5" customHeight="1" x14ac:dyDescent="0.2">
      <c r="A42" s="325"/>
      <c r="B42" s="326"/>
      <c r="C42" s="344"/>
      <c r="D42" s="357"/>
      <c r="E42" s="1277"/>
      <c r="F42" s="565"/>
      <c r="G42" s="566"/>
      <c r="H42" s="368"/>
      <c r="I42" s="572"/>
      <c r="J42" s="573"/>
      <c r="K42" s="377"/>
      <c r="L42" s="377"/>
      <c r="M42" s="378"/>
      <c r="N42" s="379"/>
      <c r="O42" s="379"/>
      <c r="P42" s="381"/>
      <c r="Q42" s="379"/>
      <c r="R42" s="574"/>
      <c r="S42" s="575"/>
      <c r="T42" s="576"/>
      <c r="U42" s="577"/>
      <c r="V42" s="577"/>
      <c r="W42" s="578"/>
      <c r="X42" s="552"/>
    </row>
    <row r="43" spans="1:26" ht="117.75" customHeight="1" x14ac:dyDescent="0.2">
      <c r="A43" s="325"/>
      <c r="B43" s="326"/>
      <c r="C43" s="344"/>
      <c r="D43" s="357"/>
      <c r="E43" s="579" t="s">
        <v>223</v>
      </c>
      <c r="F43" s="580"/>
      <c r="G43" s="581" t="s">
        <v>137</v>
      </c>
      <c r="H43" s="368"/>
      <c r="I43" s="572"/>
      <c r="J43" s="582" t="s">
        <v>39</v>
      </c>
      <c r="K43" s="583">
        <v>8</v>
      </c>
      <c r="L43" s="583">
        <v>5.7</v>
      </c>
      <c r="M43" s="151">
        <v>20</v>
      </c>
      <c r="N43" s="152">
        <v>20</v>
      </c>
      <c r="O43" s="152"/>
      <c r="P43" s="153"/>
      <c r="Q43" s="152"/>
      <c r="R43" s="381"/>
      <c r="S43" s="575" t="s">
        <v>55</v>
      </c>
      <c r="T43" s="576"/>
      <c r="U43" s="577">
        <v>5</v>
      </c>
      <c r="V43" s="577"/>
      <c r="W43" s="578"/>
      <c r="X43" s="552"/>
    </row>
    <row r="44" spans="1:26" ht="42.75" customHeight="1" x14ac:dyDescent="0.2">
      <c r="A44" s="325"/>
      <c r="B44" s="326"/>
      <c r="C44" s="344"/>
      <c r="D44" s="357"/>
      <c r="E44" s="584" t="s">
        <v>246</v>
      </c>
      <c r="F44" s="580"/>
      <c r="G44" s="585"/>
      <c r="H44" s="368"/>
      <c r="I44" s="572"/>
      <c r="J44" s="586"/>
      <c r="K44" s="515"/>
      <c r="L44" s="515"/>
      <c r="M44" s="516"/>
      <c r="N44" s="517"/>
      <c r="O44" s="517"/>
      <c r="P44" s="519"/>
      <c r="Q44" s="517"/>
      <c r="R44" s="519"/>
      <c r="S44" s="587"/>
      <c r="T44" s="588"/>
      <c r="U44" s="589"/>
      <c r="V44" s="589"/>
      <c r="W44" s="590"/>
      <c r="X44" s="591"/>
    </row>
    <row r="45" spans="1:26" ht="18.75" customHeight="1" x14ac:dyDescent="0.2">
      <c r="A45" s="325"/>
      <c r="B45" s="326"/>
      <c r="C45" s="344"/>
      <c r="D45" s="357"/>
      <c r="E45" s="592" t="s">
        <v>248</v>
      </c>
      <c r="F45" s="580"/>
      <c r="G45" s="585"/>
      <c r="H45" s="368"/>
      <c r="I45" s="572"/>
      <c r="J45" s="593" t="s">
        <v>39</v>
      </c>
      <c r="K45" s="594">
        <v>140</v>
      </c>
      <c r="L45" s="594">
        <v>140</v>
      </c>
      <c r="M45" s="595">
        <v>138.80000000000001</v>
      </c>
      <c r="N45" s="596"/>
      <c r="O45" s="596"/>
      <c r="P45" s="597">
        <v>138.80000000000001</v>
      </c>
      <c r="Q45" s="596"/>
      <c r="R45" s="597"/>
      <c r="S45" s="598"/>
      <c r="T45" s="599"/>
      <c r="U45" s="600">
        <v>1</v>
      </c>
      <c r="V45" s="600"/>
      <c r="W45" s="601"/>
      <c r="X45" s="552"/>
    </row>
    <row r="46" spans="1:26" ht="19.5" customHeight="1" x14ac:dyDescent="0.2">
      <c r="A46" s="325"/>
      <c r="B46" s="326"/>
      <c r="C46" s="344"/>
      <c r="D46" s="357"/>
      <c r="E46" s="602"/>
      <c r="F46" s="580"/>
      <c r="G46" s="585"/>
      <c r="H46" s="368"/>
      <c r="I46" s="572"/>
      <c r="J46" s="573" t="s">
        <v>95</v>
      </c>
      <c r="K46" s="377"/>
      <c r="L46" s="377"/>
      <c r="M46" s="378">
        <v>1.2</v>
      </c>
      <c r="N46" s="379"/>
      <c r="O46" s="379"/>
      <c r="P46" s="381">
        <v>1.2</v>
      </c>
      <c r="Q46" s="379"/>
      <c r="R46" s="381"/>
      <c r="S46" s="603"/>
      <c r="T46" s="576"/>
      <c r="U46" s="577"/>
      <c r="V46" s="577"/>
      <c r="W46" s="578"/>
      <c r="X46" s="552"/>
    </row>
    <row r="47" spans="1:26" ht="14.25" customHeight="1" x14ac:dyDescent="0.2">
      <c r="A47" s="325"/>
      <c r="B47" s="326"/>
      <c r="C47" s="344"/>
      <c r="D47" s="357"/>
      <c r="E47" s="604" t="s">
        <v>126</v>
      </c>
      <c r="F47" s="580"/>
      <c r="G47" s="581"/>
      <c r="H47" s="368"/>
      <c r="I47" s="572"/>
      <c r="J47" s="1037" t="s">
        <v>39</v>
      </c>
      <c r="K47" s="1036">
        <v>283</v>
      </c>
      <c r="L47" s="1036">
        <v>283</v>
      </c>
      <c r="M47" s="1038">
        <v>500</v>
      </c>
      <c r="N47" s="1039"/>
      <c r="O47" s="1039"/>
      <c r="P47" s="1040">
        <v>500</v>
      </c>
      <c r="Q47" s="152"/>
      <c r="R47" s="153"/>
      <c r="S47" s="605"/>
      <c r="T47" s="606"/>
      <c r="U47" s="607">
        <v>1</v>
      </c>
      <c r="V47" s="607"/>
      <c r="W47" s="608"/>
      <c r="X47" s="552"/>
    </row>
    <row r="48" spans="1:26" ht="13.5" customHeight="1" x14ac:dyDescent="0.2">
      <c r="A48" s="325"/>
      <c r="B48" s="326"/>
      <c r="C48" s="344"/>
      <c r="D48" s="357"/>
      <c r="E48" s="592" t="s">
        <v>159</v>
      </c>
      <c r="F48" s="580"/>
      <c r="G48" s="581"/>
      <c r="H48" s="368"/>
      <c r="I48" s="572"/>
      <c r="J48" s="609" t="s">
        <v>95</v>
      </c>
      <c r="K48" s="594"/>
      <c r="L48" s="594"/>
      <c r="M48" s="595">
        <v>32</v>
      </c>
      <c r="N48" s="596"/>
      <c r="O48" s="596"/>
      <c r="P48" s="597">
        <v>32</v>
      </c>
      <c r="Q48" s="596"/>
      <c r="R48" s="597"/>
      <c r="S48" s="598"/>
      <c r="T48" s="599"/>
      <c r="U48" s="600">
        <v>1</v>
      </c>
      <c r="V48" s="600"/>
      <c r="W48" s="601"/>
      <c r="X48" s="552"/>
    </row>
    <row r="49" spans="1:24" ht="14.25" customHeight="1" x14ac:dyDescent="0.2">
      <c r="A49" s="325"/>
      <c r="B49" s="326"/>
      <c r="C49" s="344"/>
      <c r="D49" s="357"/>
      <c r="E49" s="602"/>
      <c r="F49" s="580"/>
      <c r="G49" s="581"/>
      <c r="H49" s="368"/>
      <c r="I49" s="572"/>
      <c r="J49" s="610" t="s">
        <v>39</v>
      </c>
      <c r="K49" s="377">
        <v>32</v>
      </c>
      <c r="L49" s="377">
        <v>32</v>
      </c>
      <c r="M49" s="378"/>
      <c r="N49" s="379"/>
      <c r="O49" s="379"/>
      <c r="P49" s="381"/>
      <c r="Q49" s="379"/>
      <c r="R49" s="381"/>
      <c r="S49" s="603"/>
      <c r="T49" s="576"/>
      <c r="U49" s="577"/>
      <c r="V49" s="577"/>
      <c r="W49" s="578"/>
      <c r="X49" s="552"/>
    </row>
    <row r="50" spans="1:24" ht="16.5" customHeight="1" x14ac:dyDescent="0.2">
      <c r="A50" s="325"/>
      <c r="B50" s="326"/>
      <c r="C50" s="344"/>
      <c r="D50" s="357"/>
      <c r="E50" s="604" t="s">
        <v>196</v>
      </c>
      <c r="F50" s="580"/>
      <c r="G50" s="585"/>
      <c r="H50" s="368"/>
      <c r="I50" s="572"/>
      <c r="J50" s="611" t="s">
        <v>39</v>
      </c>
      <c r="K50" s="583"/>
      <c r="L50" s="583"/>
      <c r="M50" s="151">
        <v>45</v>
      </c>
      <c r="N50" s="152"/>
      <c r="O50" s="152"/>
      <c r="P50" s="153">
        <v>45</v>
      </c>
      <c r="Q50" s="152"/>
      <c r="R50" s="153"/>
      <c r="S50" s="605"/>
      <c r="T50" s="612"/>
      <c r="U50" s="613">
        <v>1</v>
      </c>
      <c r="V50" s="607"/>
      <c r="W50" s="608"/>
      <c r="X50" s="552"/>
    </row>
    <row r="51" spans="1:24" ht="16.5" customHeight="1" x14ac:dyDescent="0.2">
      <c r="A51" s="325"/>
      <c r="B51" s="326"/>
      <c r="C51" s="344"/>
      <c r="D51" s="357"/>
      <c r="E51" s="614" t="s">
        <v>205</v>
      </c>
      <c r="F51" s="580"/>
      <c r="G51" s="581"/>
      <c r="H51" s="368"/>
      <c r="I51" s="572"/>
      <c r="J51" s="615" t="s">
        <v>39</v>
      </c>
      <c r="K51" s="616"/>
      <c r="L51" s="617"/>
      <c r="M51" s="148">
        <v>95.4</v>
      </c>
      <c r="N51" s="149"/>
      <c r="O51" s="149"/>
      <c r="P51" s="150">
        <v>95.4</v>
      </c>
      <c r="Q51" s="618"/>
      <c r="R51" s="619"/>
      <c r="S51" s="620"/>
      <c r="T51" s="556"/>
      <c r="U51" s="557">
        <v>1</v>
      </c>
      <c r="V51" s="589"/>
      <c r="W51" s="590"/>
      <c r="X51" s="552"/>
    </row>
    <row r="52" spans="1:24" ht="14.25" customHeight="1" x14ac:dyDescent="0.2">
      <c r="A52" s="325"/>
      <c r="B52" s="326"/>
      <c r="C52" s="344"/>
      <c r="D52" s="357"/>
      <c r="E52" s="621" t="s">
        <v>195</v>
      </c>
      <c r="F52" s="622"/>
      <c r="G52" s="623"/>
      <c r="H52" s="513"/>
      <c r="I52" s="624"/>
      <c r="J52" s="625" t="s">
        <v>39</v>
      </c>
      <c r="K52" s="626"/>
      <c r="L52" s="626"/>
      <c r="M52" s="627"/>
      <c r="N52" s="628"/>
      <c r="O52" s="628"/>
      <c r="P52" s="629"/>
      <c r="Q52" s="628"/>
      <c r="R52" s="629"/>
      <c r="S52" s="630"/>
      <c r="T52" s="631">
        <v>1</v>
      </c>
      <c r="U52" s="632"/>
      <c r="V52" s="633"/>
      <c r="W52" s="634"/>
      <c r="X52" s="552"/>
    </row>
    <row r="53" spans="1:24" ht="27.75" customHeight="1" x14ac:dyDescent="0.2">
      <c r="A53" s="1284"/>
      <c r="B53" s="1271"/>
      <c r="C53" s="1290"/>
      <c r="D53" s="345" t="s">
        <v>41</v>
      </c>
      <c r="E53" s="635" t="s">
        <v>114</v>
      </c>
      <c r="F53" s="1424"/>
      <c r="G53" s="1500" t="s">
        <v>150</v>
      </c>
      <c r="H53" s="1281"/>
      <c r="I53" s="1423"/>
      <c r="J53" s="148" t="s">
        <v>39</v>
      </c>
      <c r="K53" s="360">
        <v>132</v>
      </c>
      <c r="L53" s="360">
        <v>132</v>
      </c>
      <c r="M53" s="247"/>
      <c r="N53" s="361"/>
      <c r="O53" s="361"/>
      <c r="P53" s="363"/>
      <c r="Q53" s="361">
        <v>20</v>
      </c>
      <c r="R53" s="363"/>
      <c r="S53" s="1279" t="s">
        <v>85</v>
      </c>
      <c r="T53" s="636"/>
      <c r="U53" s="637"/>
      <c r="V53" s="637"/>
      <c r="W53" s="638"/>
      <c r="X53" s="552"/>
    </row>
    <row r="54" spans="1:24" ht="28.5" customHeight="1" x14ac:dyDescent="0.2">
      <c r="A54" s="1284"/>
      <c r="B54" s="1271"/>
      <c r="C54" s="1290"/>
      <c r="D54" s="639"/>
      <c r="E54" s="614" t="s">
        <v>121</v>
      </c>
      <c r="F54" s="1424"/>
      <c r="G54" s="1501"/>
      <c r="H54" s="1282"/>
      <c r="I54" s="1423"/>
      <c r="J54" s="640"/>
      <c r="K54" s="360"/>
      <c r="L54" s="360"/>
      <c r="M54" s="247"/>
      <c r="N54" s="361"/>
      <c r="O54" s="361"/>
      <c r="P54" s="363"/>
      <c r="Q54" s="361"/>
      <c r="R54" s="363"/>
      <c r="S54" s="1280"/>
      <c r="T54" s="641"/>
      <c r="U54" s="642"/>
      <c r="V54" s="642" t="s">
        <v>198</v>
      </c>
      <c r="W54" s="643"/>
      <c r="X54" s="552"/>
    </row>
    <row r="55" spans="1:24" ht="13.5" customHeight="1" x14ac:dyDescent="0.2">
      <c r="A55" s="325"/>
      <c r="B55" s="326"/>
      <c r="C55" s="644"/>
      <c r="D55" s="559"/>
      <c r="E55" s="645" t="s">
        <v>122</v>
      </c>
      <c r="F55" s="646"/>
      <c r="G55" s="647"/>
      <c r="H55" s="648"/>
      <c r="I55" s="649"/>
      <c r="J55" s="650"/>
      <c r="K55" s="411"/>
      <c r="L55" s="411"/>
      <c r="M55" s="412"/>
      <c r="N55" s="413"/>
      <c r="O55" s="413"/>
      <c r="P55" s="415"/>
      <c r="Q55" s="413"/>
      <c r="R55" s="415"/>
      <c r="S55" s="651"/>
      <c r="T55" s="652" t="s">
        <v>197</v>
      </c>
      <c r="U55" s="653"/>
      <c r="V55" s="653"/>
      <c r="W55" s="654"/>
      <c r="X55" s="552"/>
    </row>
    <row r="56" spans="1:24" ht="14.25" customHeight="1" thickBot="1" x14ac:dyDescent="0.25">
      <c r="A56" s="325"/>
      <c r="B56" s="523"/>
      <c r="C56" s="655"/>
      <c r="D56" s="525"/>
      <c r="E56" s="525"/>
      <c r="F56" s="525"/>
      <c r="G56" s="526"/>
      <c r="H56" s="525"/>
      <c r="I56" s="1286" t="s">
        <v>69</v>
      </c>
      <c r="J56" s="1286"/>
      <c r="K56" s="656">
        <f t="shared" ref="K56:R56" si="0">SUM(K39:K54)</f>
        <v>635</v>
      </c>
      <c r="L56" s="656">
        <f t="shared" si="0"/>
        <v>632.70000000000005</v>
      </c>
      <c r="M56" s="656">
        <f>SUM(M39:M54)</f>
        <v>867.4</v>
      </c>
      <c r="N56" s="656">
        <f t="shared" si="0"/>
        <v>55</v>
      </c>
      <c r="O56" s="656">
        <f t="shared" si="0"/>
        <v>0</v>
      </c>
      <c r="P56" s="656">
        <f t="shared" si="0"/>
        <v>812.4</v>
      </c>
      <c r="Q56" s="656">
        <f t="shared" si="0"/>
        <v>60</v>
      </c>
      <c r="R56" s="656">
        <f t="shared" si="0"/>
        <v>40</v>
      </c>
      <c r="S56" s="657"/>
      <c r="T56" s="658"/>
      <c r="U56" s="659"/>
      <c r="V56" s="659"/>
      <c r="W56" s="660"/>
      <c r="X56" s="552"/>
    </row>
    <row r="57" spans="1:24" ht="13.5" thickBot="1" x14ac:dyDescent="0.25">
      <c r="A57" s="522" t="s">
        <v>5</v>
      </c>
      <c r="B57" s="661" t="s">
        <v>5</v>
      </c>
      <c r="C57" s="1329" t="s">
        <v>8</v>
      </c>
      <c r="D57" s="1329"/>
      <c r="E57" s="1329"/>
      <c r="F57" s="1329"/>
      <c r="G57" s="1329"/>
      <c r="H57" s="1329"/>
      <c r="I57" s="1329"/>
      <c r="J57" s="1329"/>
      <c r="K57" s="662">
        <f t="shared" ref="K57:R57" si="1">K56+K37</f>
        <v>825.5</v>
      </c>
      <c r="L57" s="662">
        <f t="shared" si="1"/>
        <v>823.2</v>
      </c>
      <c r="M57" s="663">
        <f t="shared" si="1"/>
        <v>1330</v>
      </c>
      <c r="N57" s="664">
        <f t="shared" si="1"/>
        <v>286.39999999999998</v>
      </c>
      <c r="O57" s="664">
        <f t="shared" si="1"/>
        <v>0</v>
      </c>
      <c r="P57" s="665">
        <f t="shared" si="1"/>
        <v>1043.5999999999999</v>
      </c>
      <c r="Q57" s="664">
        <f t="shared" si="1"/>
        <v>266.8</v>
      </c>
      <c r="R57" s="665">
        <f t="shared" si="1"/>
        <v>231.9</v>
      </c>
      <c r="S57" s="1425"/>
      <c r="T57" s="1268"/>
      <c r="U57" s="1268"/>
      <c r="V57" s="1268"/>
      <c r="W57" s="1269"/>
    </row>
    <row r="58" spans="1:24" ht="17.25" customHeight="1" thickBot="1" x14ac:dyDescent="0.25">
      <c r="A58" s="666" t="s">
        <v>5</v>
      </c>
      <c r="B58" s="667" t="s">
        <v>7</v>
      </c>
      <c r="C58" s="1412" t="s">
        <v>54</v>
      </c>
      <c r="D58" s="1413"/>
      <c r="E58" s="1413"/>
      <c r="F58" s="1413"/>
      <c r="G58" s="1413"/>
      <c r="H58" s="1413"/>
      <c r="I58" s="1413"/>
      <c r="J58" s="1413"/>
      <c r="K58" s="1413"/>
      <c r="L58" s="1413"/>
      <c r="M58" s="1413"/>
      <c r="N58" s="1413"/>
      <c r="O58" s="1413"/>
      <c r="P58" s="1413"/>
      <c r="Q58" s="1413"/>
      <c r="R58" s="1413"/>
      <c r="S58" s="1413"/>
      <c r="T58" s="1413"/>
      <c r="U58" s="1413"/>
      <c r="V58" s="1413"/>
      <c r="W58" s="1414"/>
    </row>
    <row r="59" spans="1:24" ht="25.5" customHeight="1" x14ac:dyDescent="0.2">
      <c r="A59" s="325" t="s">
        <v>5</v>
      </c>
      <c r="B59" s="326" t="s">
        <v>7</v>
      </c>
      <c r="C59" s="668" t="s">
        <v>5</v>
      </c>
      <c r="D59" s="669"/>
      <c r="E59" s="670" t="s">
        <v>81</v>
      </c>
      <c r="F59" s="671"/>
      <c r="G59" s="672"/>
      <c r="H59" s="673" t="s">
        <v>49</v>
      </c>
      <c r="I59" s="674"/>
      <c r="J59" s="675" t="s">
        <v>39</v>
      </c>
      <c r="K59" s="676"/>
      <c r="L59" s="676"/>
      <c r="M59" s="677"/>
      <c r="N59" s="678"/>
      <c r="O59" s="678"/>
      <c r="P59" s="679"/>
      <c r="Q59" s="676"/>
      <c r="R59" s="676"/>
      <c r="S59" s="680"/>
      <c r="T59" s="681"/>
      <c r="U59" s="682"/>
      <c r="V59" s="682"/>
      <c r="W59" s="683"/>
    </row>
    <row r="60" spans="1:24" ht="27" customHeight="1" x14ac:dyDescent="0.2">
      <c r="A60" s="1284"/>
      <c r="B60" s="1271"/>
      <c r="C60" s="1290"/>
      <c r="D60" s="1288" t="s">
        <v>5</v>
      </c>
      <c r="E60" s="1498" t="s">
        <v>56</v>
      </c>
      <c r="F60" s="1424" t="s">
        <v>70</v>
      </c>
      <c r="G60" s="1351" t="s">
        <v>138</v>
      </c>
      <c r="H60" s="1281"/>
      <c r="I60" s="1278" t="s">
        <v>76</v>
      </c>
      <c r="J60" s="684" t="s">
        <v>39</v>
      </c>
      <c r="K60" s="685">
        <v>28.3</v>
      </c>
      <c r="L60" s="349">
        <v>30.6</v>
      </c>
      <c r="M60" s="350">
        <v>29.1</v>
      </c>
      <c r="N60" s="351">
        <v>29.1</v>
      </c>
      <c r="O60" s="351"/>
      <c r="P60" s="353"/>
      <c r="Q60" s="349">
        <v>32</v>
      </c>
      <c r="R60" s="349">
        <v>32</v>
      </c>
      <c r="S60" s="686" t="s">
        <v>143</v>
      </c>
      <c r="T60" s="687">
        <v>80</v>
      </c>
      <c r="U60" s="688">
        <v>80</v>
      </c>
      <c r="V60" s="688">
        <v>80</v>
      </c>
      <c r="W60" s="689">
        <v>80</v>
      </c>
      <c r="X60" s="552"/>
    </row>
    <row r="61" spans="1:24" ht="21" customHeight="1" x14ac:dyDescent="0.2">
      <c r="A61" s="1284"/>
      <c r="B61" s="1271"/>
      <c r="C61" s="1290"/>
      <c r="D61" s="1289"/>
      <c r="E61" s="1499"/>
      <c r="F61" s="1424"/>
      <c r="G61" s="1409"/>
      <c r="H61" s="1282"/>
      <c r="I61" s="1278"/>
      <c r="J61" s="690"/>
      <c r="K61" s="505"/>
      <c r="L61" s="411"/>
      <c r="M61" s="412"/>
      <c r="N61" s="413"/>
      <c r="O61" s="413"/>
      <c r="P61" s="415"/>
      <c r="Q61" s="411"/>
      <c r="R61" s="411"/>
      <c r="S61" s="651" t="s">
        <v>57</v>
      </c>
      <c r="T61" s="562">
        <v>5</v>
      </c>
      <c r="U61" s="563">
        <v>5</v>
      </c>
      <c r="V61" s="563">
        <v>5</v>
      </c>
      <c r="W61" s="564">
        <v>5</v>
      </c>
      <c r="X61" s="552"/>
    </row>
    <row r="62" spans="1:24" ht="65.25" customHeight="1" x14ac:dyDescent="0.2">
      <c r="A62" s="325"/>
      <c r="B62" s="326"/>
      <c r="C62" s="327"/>
      <c r="D62" s="559" t="s">
        <v>7</v>
      </c>
      <c r="E62" s="691" t="s">
        <v>127</v>
      </c>
      <c r="F62" s="692"/>
      <c r="G62" s="491" t="s">
        <v>139</v>
      </c>
      <c r="H62" s="693"/>
      <c r="I62" s="694"/>
      <c r="J62" s="690" t="s">
        <v>39</v>
      </c>
      <c r="K62" s="505">
        <v>5</v>
      </c>
      <c r="L62" s="411">
        <v>8.1999999999999993</v>
      </c>
      <c r="M62" s="412">
        <v>6.5</v>
      </c>
      <c r="N62" s="413">
        <v>6.5</v>
      </c>
      <c r="O62" s="413"/>
      <c r="P62" s="415"/>
      <c r="Q62" s="411">
        <v>6.5</v>
      </c>
      <c r="R62" s="411">
        <v>6.5</v>
      </c>
      <c r="S62" s="651" t="s">
        <v>148</v>
      </c>
      <c r="T62" s="562">
        <v>2</v>
      </c>
      <c r="U62" s="563">
        <v>2</v>
      </c>
      <c r="V62" s="563">
        <v>2</v>
      </c>
      <c r="W62" s="564">
        <v>2</v>
      </c>
      <c r="X62" s="552"/>
    </row>
    <row r="63" spans="1:24" ht="33.75" customHeight="1" x14ac:dyDescent="0.2">
      <c r="A63" s="325"/>
      <c r="B63" s="326"/>
      <c r="C63" s="644"/>
      <c r="D63" s="488" t="s">
        <v>41</v>
      </c>
      <c r="E63" s="695" t="s">
        <v>102</v>
      </c>
      <c r="F63" s="696"/>
      <c r="G63" s="697" t="s">
        <v>152</v>
      </c>
      <c r="H63" s="648"/>
      <c r="I63" s="694"/>
      <c r="J63" s="690" t="s">
        <v>39</v>
      </c>
      <c r="K63" s="411">
        <v>11.5</v>
      </c>
      <c r="L63" s="411">
        <v>18.100000000000001</v>
      </c>
      <c r="M63" s="412">
        <v>37.1</v>
      </c>
      <c r="N63" s="413">
        <v>37.1</v>
      </c>
      <c r="O63" s="413"/>
      <c r="P63" s="415"/>
      <c r="Q63" s="411"/>
      <c r="R63" s="411"/>
      <c r="S63" s="651" t="s">
        <v>103</v>
      </c>
      <c r="T63" s="562">
        <v>20</v>
      </c>
      <c r="U63" s="563">
        <v>100</v>
      </c>
      <c r="V63" s="563"/>
      <c r="W63" s="564"/>
      <c r="X63" s="552"/>
    </row>
    <row r="64" spans="1:24" ht="17.25" customHeight="1" x14ac:dyDescent="0.2">
      <c r="A64" s="1284"/>
      <c r="B64" s="1271"/>
      <c r="C64" s="1290"/>
      <c r="D64" s="345" t="s">
        <v>42</v>
      </c>
      <c r="E64" s="1426" t="s">
        <v>117</v>
      </c>
      <c r="F64" s="692"/>
      <c r="G64" s="1410" t="s">
        <v>151</v>
      </c>
      <c r="H64" s="693"/>
      <c r="I64" s="1278"/>
      <c r="J64" s="698" t="s">
        <v>39</v>
      </c>
      <c r="K64" s="349"/>
      <c r="L64" s="349"/>
      <c r="M64" s="350"/>
      <c r="N64" s="351"/>
      <c r="O64" s="351"/>
      <c r="P64" s="353"/>
      <c r="Q64" s="349">
        <v>7</v>
      </c>
      <c r="R64" s="349">
        <v>7</v>
      </c>
      <c r="S64" s="699" t="s">
        <v>144</v>
      </c>
      <c r="T64" s="688"/>
      <c r="U64" s="688"/>
      <c r="V64" s="688">
        <v>20</v>
      </c>
      <c r="W64" s="689">
        <v>20</v>
      </c>
      <c r="X64" s="552"/>
    </row>
    <row r="65" spans="1:24" ht="30" customHeight="1" x14ac:dyDescent="0.2">
      <c r="A65" s="1284"/>
      <c r="B65" s="1271"/>
      <c r="C65" s="1290"/>
      <c r="D65" s="559"/>
      <c r="E65" s="1427"/>
      <c r="F65" s="692"/>
      <c r="G65" s="1411"/>
      <c r="H65" s="693"/>
      <c r="I65" s="1278"/>
      <c r="J65" s="690" t="s">
        <v>39</v>
      </c>
      <c r="K65" s="505">
        <v>7</v>
      </c>
      <c r="L65" s="411">
        <v>0</v>
      </c>
      <c r="M65" s="412"/>
      <c r="N65" s="413"/>
      <c r="O65" s="413"/>
      <c r="P65" s="415"/>
      <c r="Q65" s="411"/>
      <c r="R65" s="411"/>
      <c r="S65" s="700" t="s">
        <v>145</v>
      </c>
      <c r="T65" s="701">
        <v>100</v>
      </c>
      <c r="U65" s="563"/>
      <c r="V65" s="563"/>
      <c r="W65" s="564"/>
      <c r="X65" s="702"/>
    </row>
    <row r="66" spans="1:24" ht="48" customHeight="1" x14ac:dyDescent="0.2">
      <c r="A66" s="325"/>
      <c r="B66" s="326"/>
      <c r="C66" s="644"/>
      <c r="D66" s="488" t="s">
        <v>43</v>
      </c>
      <c r="E66" s="695" t="s">
        <v>172</v>
      </c>
      <c r="F66" s="696"/>
      <c r="G66" s="697" t="s">
        <v>152</v>
      </c>
      <c r="H66" s="648"/>
      <c r="I66" s="703"/>
      <c r="J66" s="690" t="s">
        <v>39</v>
      </c>
      <c r="K66" s="411"/>
      <c r="L66" s="411"/>
      <c r="M66" s="412"/>
      <c r="N66" s="413"/>
      <c r="O66" s="413"/>
      <c r="P66" s="415"/>
      <c r="Q66" s="411">
        <v>15</v>
      </c>
      <c r="R66" s="411">
        <v>15</v>
      </c>
      <c r="S66" s="651" t="s">
        <v>200</v>
      </c>
      <c r="T66" s="562"/>
      <c r="U66" s="563"/>
      <c r="V66" s="563">
        <v>100</v>
      </c>
      <c r="W66" s="564">
        <v>100</v>
      </c>
      <c r="X66" s="552"/>
    </row>
    <row r="67" spans="1:24" ht="25.5" customHeight="1" x14ac:dyDescent="0.2">
      <c r="A67" s="325"/>
      <c r="B67" s="326"/>
      <c r="C67" s="644"/>
      <c r="D67" s="488"/>
      <c r="E67" s="704" t="s">
        <v>92</v>
      </c>
      <c r="F67" s="705"/>
      <c r="G67" s="706"/>
      <c r="H67" s="707"/>
      <c r="I67" s="708"/>
      <c r="J67" s="709" t="s">
        <v>39</v>
      </c>
      <c r="K67" s="391">
        <v>8</v>
      </c>
      <c r="L67" s="391">
        <v>9.5</v>
      </c>
      <c r="M67" s="392"/>
      <c r="N67" s="393"/>
      <c r="O67" s="393"/>
      <c r="P67" s="710"/>
      <c r="Q67" s="391"/>
      <c r="R67" s="391"/>
      <c r="S67" s="711" t="s">
        <v>199</v>
      </c>
      <c r="T67" s="712">
        <v>100</v>
      </c>
      <c r="U67" s="713"/>
      <c r="V67" s="713"/>
      <c r="W67" s="714"/>
      <c r="X67" s="552"/>
    </row>
    <row r="68" spans="1:24" ht="13.5" thickBot="1" x14ac:dyDescent="0.25">
      <c r="A68" s="522"/>
      <c r="B68" s="523"/>
      <c r="C68" s="644"/>
      <c r="D68" s="715"/>
      <c r="E68" s="715"/>
      <c r="F68" s="715"/>
      <c r="G68" s="715"/>
      <c r="H68" s="715"/>
      <c r="I68" s="1433" t="s">
        <v>69</v>
      </c>
      <c r="J68" s="1433"/>
      <c r="K68" s="716">
        <f>SUM(K59:K67)</f>
        <v>59.8</v>
      </c>
      <c r="L68" s="716">
        <f>SUM(L59:L67)</f>
        <v>66.400000000000006</v>
      </c>
      <c r="M68" s="717">
        <f>SUM(M59:M66)</f>
        <v>72.7</v>
      </c>
      <c r="N68" s="718">
        <f t="shared" ref="N68:P68" si="2">SUM(N59:N66)</f>
        <v>72.7</v>
      </c>
      <c r="O68" s="718">
        <f t="shared" si="2"/>
        <v>0</v>
      </c>
      <c r="P68" s="719">
        <f t="shared" si="2"/>
        <v>0</v>
      </c>
      <c r="Q68" s="716">
        <f>SUM(Q59:Q66)</f>
        <v>60.5</v>
      </c>
      <c r="R68" s="716">
        <f>SUM(R59:R66)</f>
        <v>60.5</v>
      </c>
      <c r="S68" s="720"/>
      <c r="T68" s="721"/>
      <c r="U68" s="722"/>
      <c r="V68" s="722"/>
      <c r="W68" s="723"/>
    </row>
    <row r="69" spans="1:24" ht="13.5" thickBot="1" x14ac:dyDescent="0.25">
      <c r="A69" s="724" t="s">
        <v>5</v>
      </c>
      <c r="B69" s="667" t="s">
        <v>7</v>
      </c>
      <c r="C69" s="1329" t="s">
        <v>8</v>
      </c>
      <c r="D69" s="1329"/>
      <c r="E69" s="1329"/>
      <c r="F69" s="1329"/>
      <c r="G69" s="1329"/>
      <c r="H69" s="1329"/>
      <c r="I69" s="1329"/>
      <c r="J69" s="1329"/>
      <c r="K69" s="725">
        <f t="shared" ref="K69:R69" si="3">K68</f>
        <v>59.8</v>
      </c>
      <c r="L69" s="725">
        <f t="shared" si="3"/>
        <v>66.400000000000006</v>
      </c>
      <c r="M69" s="726">
        <f t="shared" si="3"/>
        <v>72.7</v>
      </c>
      <c r="N69" s="727">
        <f t="shared" si="3"/>
        <v>72.7</v>
      </c>
      <c r="O69" s="727">
        <f t="shared" si="3"/>
        <v>0</v>
      </c>
      <c r="P69" s="728">
        <f t="shared" si="3"/>
        <v>0</v>
      </c>
      <c r="Q69" s="725">
        <f t="shared" si="3"/>
        <v>60.5</v>
      </c>
      <c r="R69" s="725">
        <f t="shared" si="3"/>
        <v>60.5</v>
      </c>
      <c r="S69" s="1425"/>
      <c r="T69" s="1268"/>
      <c r="U69" s="1268"/>
      <c r="V69" s="1268"/>
      <c r="W69" s="1269"/>
    </row>
    <row r="70" spans="1:24" ht="17.25" customHeight="1" thickBot="1" x14ac:dyDescent="0.25">
      <c r="A70" s="666" t="s">
        <v>5</v>
      </c>
      <c r="B70" s="667" t="s">
        <v>41</v>
      </c>
      <c r="C70" s="1418" t="s">
        <v>90</v>
      </c>
      <c r="D70" s="1419"/>
      <c r="E70" s="1419"/>
      <c r="F70" s="1419"/>
      <c r="G70" s="1419"/>
      <c r="H70" s="1419"/>
      <c r="I70" s="1419"/>
      <c r="J70" s="1419"/>
      <c r="K70" s="1419"/>
      <c r="L70" s="1419"/>
      <c r="M70" s="1419"/>
      <c r="N70" s="1419"/>
      <c r="O70" s="1419"/>
      <c r="P70" s="1419"/>
      <c r="Q70" s="1419"/>
      <c r="R70" s="1419"/>
      <c r="S70" s="1419"/>
      <c r="T70" s="1419"/>
      <c r="U70" s="1419"/>
      <c r="V70" s="1419"/>
      <c r="W70" s="1420"/>
    </row>
    <row r="71" spans="1:24" ht="28.5" customHeight="1" x14ac:dyDescent="0.2">
      <c r="A71" s="729" t="s">
        <v>5</v>
      </c>
      <c r="B71" s="730" t="s">
        <v>41</v>
      </c>
      <c r="C71" s="731" t="s">
        <v>5</v>
      </c>
      <c r="D71" s="732"/>
      <c r="E71" s="733" t="s">
        <v>91</v>
      </c>
      <c r="F71" s="734"/>
      <c r="G71" s="735"/>
      <c r="H71" s="736" t="s">
        <v>49</v>
      </c>
      <c r="I71" s="737"/>
      <c r="J71" s="738" t="s">
        <v>39</v>
      </c>
      <c r="K71" s="739"/>
      <c r="L71" s="739"/>
      <c r="M71" s="740"/>
      <c r="N71" s="741"/>
      <c r="O71" s="741"/>
      <c r="P71" s="742"/>
      <c r="Q71" s="739"/>
      <c r="R71" s="739"/>
      <c r="S71" s="743"/>
      <c r="T71" s="744"/>
      <c r="U71" s="745"/>
      <c r="V71" s="745"/>
      <c r="W71" s="746"/>
      <c r="X71" s="552"/>
    </row>
    <row r="72" spans="1:24" ht="39.75" customHeight="1" x14ac:dyDescent="0.2">
      <c r="A72" s="325"/>
      <c r="B72" s="326"/>
      <c r="C72" s="747"/>
      <c r="D72" s="748" t="s">
        <v>5</v>
      </c>
      <c r="E72" s="749" t="s">
        <v>58</v>
      </c>
      <c r="F72" s="750"/>
      <c r="G72" s="751" t="s">
        <v>140</v>
      </c>
      <c r="H72" s="752"/>
      <c r="I72" s="389" t="s">
        <v>74</v>
      </c>
      <c r="J72" s="640" t="s">
        <v>39</v>
      </c>
      <c r="K72" s="515">
        <v>5.8</v>
      </c>
      <c r="L72" s="515">
        <v>5.5</v>
      </c>
      <c r="M72" s="516">
        <v>5.8</v>
      </c>
      <c r="N72" s="517">
        <v>5.8</v>
      </c>
      <c r="O72" s="517"/>
      <c r="P72" s="519"/>
      <c r="Q72" s="515">
        <v>5.8</v>
      </c>
      <c r="R72" s="515">
        <v>5.8</v>
      </c>
      <c r="S72" s="753" t="s">
        <v>61</v>
      </c>
      <c r="T72" s="588">
        <v>2</v>
      </c>
      <c r="U72" s="589">
        <v>2</v>
      </c>
      <c r="V72" s="589">
        <v>2</v>
      </c>
      <c r="W72" s="590">
        <v>2</v>
      </c>
      <c r="X72" s="552"/>
    </row>
    <row r="73" spans="1:24" ht="37.5" customHeight="1" x14ac:dyDescent="0.2">
      <c r="A73" s="325"/>
      <c r="B73" s="326"/>
      <c r="C73" s="754"/>
      <c r="D73" s="755" t="s">
        <v>7</v>
      </c>
      <c r="E73" s="756" t="s">
        <v>173</v>
      </c>
      <c r="F73" s="757"/>
      <c r="G73" s="491"/>
      <c r="H73" s="758"/>
      <c r="I73" s="759"/>
      <c r="J73" s="760" t="s">
        <v>39</v>
      </c>
      <c r="K73" s="493"/>
      <c r="L73" s="493"/>
      <c r="M73" s="494">
        <v>14.5</v>
      </c>
      <c r="N73" s="495"/>
      <c r="O73" s="495"/>
      <c r="P73" s="497">
        <v>14.5</v>
      </c>
      <c r="Q73" s="493"/>
      <c r="R73" s="493"/>
      <c r="S73" s="761" t="s">
        <v>62</v>
      </c>
      <c r="T73" s="762"/>
      <c r="U73" s="713">
        <v>1</v>
      </c>
      <c r="V73" s="713"/>
      <c r="W73" s="714"/>
      <c r="X73" s="552"/>
    </row>
    <row r="74" spans="1:24" ht="33" customHeight="1" x14ac:dyDescent="0.2">
      <c r="A74" s="325"/>
      <c r="B74" s="326"/>
      <c r="C74" s="747"/>
      <c r="D74" s="755" t="s">
        <v>41</v>
      </c>
      <c r="E74" s="763" t="s">
        <v>104</v>
      </c>
      <c r="F74" s="764" t="s">
        <v>84</v>
      </c>
      <c r="G74" s="491" t="s">
        <v>142</v>
      </c>
      <c r="H74" s="752"/>
      <c r="I74" s="1261"/>
      <c r="J74" s="760" t="s">
        <v>39</v>
      </c>
      <c r="K74" s="493">
        <v>35</v>
      </c>
      <c r="L74" s="493">
        <v>35</v>
      </c>
      <c r="M74" s="494">
        <v>32.200000000000003</v>
      </c>
      <c r="N74" s="495"/>
      <c r="O74" s="495"/>
      <c r="P74" s="497">
        <v>32.200000000000003</v>
      </c>
      <c r="Q74" s="493"/>
      <c r="R74" s="493"/>
      <c r="S74" s="765" t="s">
        <v>62</v>
      </c>
      <c r="T74" s="766"/>
      <c r="U74" s="767">
        <v>1</v>
      </c>
      <c r="V74" s="767"/>
      <c r="W74" s="768"/>
      <c r="X74" s="552"/>
    </row>
    <row r="75" spans="1:24" ht="12.75" customHeight="1" x14ac:dyDescent="0.2">
      <c r="A75" s="325"/>
      <c r="B75" s="326"/>
      <c r="C75" s="747"/>
      <c r="D75" s="769" t="s">
        <v>42</v>
      </c>
      <c r="E75" s="770" t="s">
        <v>107</v>
      </c>
      <c r="F75" s="771"/>
      <c r="G75" s="1415" t="s">
        <v>154</v>
      </c>
      <c r="H75" s="752"/>
      <c r="I75" s="1261"/>
      <c r="J75" s="640"/>
      <c r="K75" s="515"/>
      <c r="L75" s="515"/>
      <c r="M75" s="516"/>
      <c r="N75" s="517"/>
      <c r="O75" s="517"/>
      <c r="P75" s="519"/>
      <c r="Q75" s="515"/>
      <c r="R75" s="515"/>
      <c r="S75" s="753"/>
      <c r="T75" s="588"/>
      <c r="U75" s="589"/>
      <c r="V75" s="589"/>
      <c r="W75" s="590"/>
      <c r="X75" s="552"/>
    </row>
    <row r="76" spans="1:24" ht="25.5" customHeight="1" x14ac:dyDescent="0.2">
      <c r="A76" s="325"/>
      <c r="B76" s="326"/>
      <c r="C76" s="754"/>
      <c r="D76" s="769"/>
      <c r="E76" s="770" t="s">
        <v>109</v>
      </c>
      <c r="F76" s="771"/>
      <c r="G76" s="1416"/>
      <c r="H76" s="752"/>
      <c r="I76" s="1261"/>
      <c r="J76" s="148" t="s">
        <v>39</v>
      </c>
      <c r="K76" s="360">
        <v>1</v>
      </c>
      <c r="L76" s="360">
        <v>1</v>
      </c>
      <c r="M76" s="247">
        <v>1</v>
      </c>
      <c r="N76" s="361">
        <v>1</v>
      </c>
      <c r="O76" s="361"/>
      <c r="P76" s="363"/>
      <c r="Q76" s="360">
        <v>1</v>
      </c>
      <c r="R76" s="360">
        <v>1</v>
      </c>
      <c r="S76" s="772" t="s">
        <v>108</v>
      </c>
      <c r="T76" s="556">
        <v>1</v>
      </c>
      <c r="U76" s="557">
        <v>1</v>
      </c>
      <c r="V76" s="557">
        <v>1</v>
      </c>
      <c r="W76" s="558"/>
      <c r="X76" s="552"/>
    </row>
    <row r="77" spans="1:24" ht="25.5" customHeight="1" x14ac:dyDescent="0.2">
      <c r="A77" s="325"/>
      <c r="B77" s="326"/>
      <c r="C77" s="754"/>
      <c r="D77" s="769"/>
      <c r="E77" s="770" t="s">
        <v>59</v>
      </c>
      <c r="F77" s="771"/>
      <c r="G77" s="1417"/>
      <c r="H77" s="752"/>
      <c r="I77" s="1261"/>
      <c r="J77" s="640" t="s">
        <v>39</v>
      </c>
      <c r="K77" s="515"/>
      <c r="L77" s="515"/>
      <c r="M77" s="516"/>
      <c r="N77" s="517"/>
      <c r="O77" s="517"/>
      <c r="P77" s="519"/>
      <c r="Q77" s="515">
        <v>8.6999999999999993</v>
      </c>
      <c r="R77" s="515"/>
      <c r="S77" s="753" t="s">
        <v>60</v>
      </c>
      <c r="T77" s="588"/>
      <c r="U77" s="589"/>
      <c r="V77" s="589">
        <v>200</v>
      </c>
      <c r="W77" s="590"/>
      <c r="X77" s="552"/>
    </row>
    <row r="78" spans="1:24" ht="33" customHeight="1" x14ac:dyDescent="0.2">
      <c r="A78" s="325"/>
      <c r="B78" s="326"/>
      <c r="C78" s="754"/>
      <c r="D78" s="755" t="s">
        <v>43</v>
      </c>
      <c r="E78" s="773" t="s">
        <v>113</v>
      </c>
      <c r="F78" s="757"/>
      <c r="G78" s="491" t="s">
        <v>155</v>
      </c>
      <c r="H78" s="758"/>
      <c r="I78" s="1428"/>
      <c r="J78" s="760" t="s">
        <v>39</v>
      </c>
      <c r="K78" s="493">
        <v>5</v>
      </c>
      <c r="L78" s="493">
        <v>1</v>
      </c>
      <c r="M78" s="494">
        <v>5</v>
      </c>
      <c r="N78" s="495">
        <v>5</v>
      </c>
      <c r="O78" s="495"/>
      <c r="P78" s="497"/>
      <c r="Q78" s="493">
        <v>5</v>
      </c>
      <c r="R78" s="493">
        <v>5</v>
      </c>
      <c r="S78" s="765" t="s">
        <v>146</v>
      </c>
      <c r="T78" s="762">
        <v>1</v>
      </c>
      <c r="U78" s="713">
        <v>1</v>
      </c>
      <c r="V78" s="713">
        <v>1</v>
      </c>
      <c r="W78" s="714">
        <v>1</v>
      </c>
      <c r="X78" s="552"/>
    </row>
    <row r="79" spans="1:24" ht="78.75" customHeight="1" x14ac:dyDescent="0.2">
      <c r="A79" s="982"/>
      <c r="B79" s="980"/>
      <c r="C79" s="754"/>
      <c r="D79" s="755" t="s">
        <v>44</v>
      </c>
      <c r="E79" s="1004" t="s">
        <v>242</v>
      </c>
      <c r="F79" s="1020"/>
      <c r="G79" s="1021"/>
      <c r="H79" s="1022" t="s">
        <v>175</v>
      </c>
      <c r="I79" s="1023" t="s">
        <v>243</v>
      </c>
      <c r="J79" s="1024" t="s">
        <v>39</v>
      </c>
      <c r="K79" s="1025"/>
      <c r="L79" s="1025"/>
      <c r="M79" s="1034">
        <v>20</v>
      </c>
      <c r="N79" s="1026">
        <v>20</v>
      </c>
      <c r="O79" s="1026"/>
      <c r="P79" s="1027"/>
      <c r="Q79" s="493"/>
      <c r="R79" s="493"/>
      <c r="S79" s="775" t="s">
        <v>241</v>
      </c>
      <c r="T79" s="762"/>
      <c r="U79" s="713">
        <v>1</v>
      </c>
      <c r="V79" s="713"/>
      <c r="W79" s="714"/>
      <c r="X79" s="552"/>
    </row>
    <row r="80" spans="1:24" ht="43.5" customHeight="1" x14ac:dyDescent="0.2">
      <c r="A80" s="325"/>
      <c r="B80" s="326"/>
      <c r="C80" s="754"/>
      <c r="D80" s="755" t="s">
        <v>65</v>
      </c>
      <c r="E80" s="773" t="s">
        <v>174</v>
      </c>
      <c r="F80" s="757"/>
      <c r="G80" s="491"/>
      <c r="H80" s="981" t="s">
        <v>49</v>
      </c>
      <c r="I80" s="986"/>
      <c r="J80" s="690" t="s">
        <v>39</v>
      </c>
      <c r="K80" s="493"/>
      <c r="L80" s="493"/>
      <c r="M80" s="494"/>
      <c r="N80" s="495"/>
      <c r="O80" s="495"/>
      <c r="P80" s="497"/>
      <c r="Q80" s="493">
        <v>25</v>
      </c>
      <c r="R80" s="493"/>
      <c r="S80" s="775" t="s">
        <v>62</v>
      </c>
      <c r="T80" s="762"/>
      <c r="U80" s="713"/>
      <c r="V80" s="713">
        <v>1</v>
      </c>
      <c r="W80" s="714"/>
      <c r="X80" s="552"/>
    </row>
    <row r="81" spans="1:41" ht="43.5" customHeight="1" x14ac:dyDescent="0.2">
      <c r="A81" s="325"/>
      <c r="B81" s="326"/>
      <c r="C81" s="754"/>
      <c r="D81" s="755" t="s">
        <v>98</v>
      </c>
      <c r="E81" s="773" t="s">
        <v>202</v>
      </c>
      <c r="F81" s="757"/>
      <c r="G81" s="491"/>
      <c r="H81" s="332"/>
      <c r="I81" s="774"/>
      <c r="J81" s="709" t="s">
        <v>39</v>
      </c>
      <c r="K81" s="493"/>
      <c r="L81" s="493"/>
      <c r="M81" s="494"/>
      <c r="N81" s="495"/>
      <c r="O81" s="495"/>
      <c r="P81" s="497"/>
      <c r="Q81" s="493"/>
      <c r="R81" s="493">
        <v>15</v>
      </c>
      <c r="S81" s="775" t="s">
        <v>62</v>
      </c>
      <c r="T81" s="762"/>
      <c r="U81" s="713"/>
      <c r="V81" s="713"/>
      <c r="W81" s="714">
        <v>1</v>
      </c>
      <c r="X81" s="552"/>
    </row>
    <row r="82" spans="1:41" ht="50.25" customHeight="1" x14ac:dyDescent="0.2">
      <c r="A82" s="325"/>
      <c r="B82" s="326"/>
      <c r="C82" s="747"/>
      <c r="D82" s="755"/>
      <c r="E82" s="776" t="s">
        <v>105</v>
      </c>
      <c r="F82" s="777"/>
      <c r="G82" s="491" t="s">
        <v>153</v>
      </c>
      <c r="H82" s="752"/>
      <c r="I82" s="759"/>
      <c r="J82" s="760" t="s">
        <v>39</v>
      </c>
      <c r="K82" s="493">
        <v>6</v>
      </c>
      <c r="L82" s="493">
        <v>6</v>
      </c>
      <c r="M82" s="494"/>
      <c r="N82" s="495"/>
      <c r="O82" s="495"/>
      <c r="P82" s="497"/>
      <c r="Q82" s="493"/>
      <c r="R82" s="493"/>
      <c r="S82" s="711" t="s">
        <v>106</v>
      </c>
      <c r="T82" s="778">
        <v>1</v>
      </c>
      <c r="U82" s="779"/>
      <c r="V82" s="779"/>
      <c r="W82" s="780"/>
      <c r="X82" s="892"/>
    </row>
    <row r="83" spans="1:41" ht="26.25" customHeight="1" x14ac:dyDescent="0.2">
      <c r="A83" s="325"/>
      <c r="B83" s="326"/>
      <c r="C83" s="747"/>
      <c r="D83" s="755"/>
      <c r="E83" s="781" t="s">
        <v>82</v>
      </c>
      <c r="F83" s="782" t="s">
        <v>89</v>
      </c>
      <c r="G83" s="491" t="s">
        <v>141</v>
      </c>
      <c r="H83" s="758"/>
      <c r="I83" s="783"/>
      <c r="J83" s="709" t="s">
        <v>39</v>
      </c>
      <c r="K83" s="493">
        <v>8.5</v>
      </c>
      <c r="L83" s="493">
        <v>8.5</v>
      </c>
      <c r="M83" s="494"/>
      <c r="N83" s="495"/>
      <c r="O83" s="495"/>
      <c r="P83" s="497"/>
      <c r="Q83" s="493"/>
      <c r="R83" s="493"/>
      <c r="S83" s="784" t="s">
        <v>83</v>
      </c>
      <c r="T83" s="778">
        <v>1</v>
      </c>
      <c r="U83" s="779"/>
      <c r="V83" s="779"/>
      <c r="W83" s="780"/>
      <c r="X83" s="552"/>
    </row>
    <row r="84" spans="1:41" ht="15.75" customHeight="1" thickBot="1" x14ac:dyDescent="0.25">
      <c r="A84" s="522"/>
      <c r="B84" s="523"/>
      <c r="C84" s="655"/>
      <c r="D84" s="715"/>
      <c r="E84" s="715"/>
      <c r="F84" s="715"/>
      <c r="G84" s="715"/>
      <c r="H84" s="715"/>
      <c r="I84" s="1433" t="s">
        <v>69</v>
      </c>
      <c r="J84" s="1433"/>
      <c r="K84" s="656">
        <f t="shared" ref="K84:R84" si="4">SUM(K71:K83)</f>
        <v>61.3</v>
      </c>
      <c r="L84" s="656">
        <f t="shared" si="4"/>
        <v>57</v>
      </c>
      <c r="M84" s="656">
        <f>SUM(M71:M83)</f>
        <v>78.5</v>
      </c>
      <c r="N84" s="656">
        <f t="shared" si="4"/>
        <v>31.8</v>
      </c>
      <c r="O84" s="656">
        <f t="shared" si="4"/>
        <v>0</v>
      </c>
      <c r="P84" s="656">
        <f t="shared" si="4"/>
        <v>46.7</v>
      </c>
      <c r="Q84" s="656">
        <f t="shared" si="4"/>
        <v>45.5</v>
      </c>
      <c r="R84" s="656">
        <f t="shared" si="4"/>
        <v>26.8</v>
      </c>
      <c r="S84" s="785"/>
      <c r="T84" s="721"/>
      <c r="U84" s="722"/>
      <c r="V84" s="722"/>
      <c r="W84" s="723"/>
    </row>
    <row r="85" spans="1:41" ht="18" customHeight="1" x14ac:dyDescent="0.2">
      <c r="A85" s="1283" t="s">
        <v>5</v>
      </c>
      <c r="B85" s="1270" t="s">
        <v>41</v>
      </c>
      <c r="C85" s="1273" t="s">
        <v>7</v>
      </c>
      <c r="D85" s="786"/>
      <c r="E85" s="787" t="s">
        <v>224</v>
      </c>
      <c r="F85" s="1326" t="s">
        <v>84</v>
      </c>
      <c r="G85" s="788"/>
      <c r="H85" s="673"/>
      <c r="I85" s="789"/>
      <c r="J85" s="790"/>
      <c r="K85" s="791"/>
      <c r="L85" s="791"/>
      <c r="M85" s="792"/>
      <c r="N85" s="793"/>
      <c r="O85" s="793"/>
      <c r="P85" s="794"/>
      <c r="Q85" s="791"/>
      <c r="R85" s="791"/>
      <c r="S85" s="795"/>
      <c r="T85" s="796"/>
      <c r="U85" s="797"/>
      <c r="V85" s="797"/>
      <c r="W85" s="798"/>
      <c r="X85" s="799"/>
      <c r="Y85" s="373"/>
      <c r="Z85" s="373"/>
      <c r="AA85" s="373"/>
      <c r="AB85" s="800"/>
      <c r="AC85" s="801"/>
      <c r="AD85" s="801"/>
      <c r="AE85" s="801"/>
      <c r="AF85" s="373"/>
      <c r="AG85" s="373"/>
      <c r="AH85" s="373"/>
      <c r="AI85" s="373"/>
      <c r="AJ85" s="373"/>
      <c r="AK85" s="373"/>
      <c r="AL85" s="373"/>
      <c r="AM85" s="373"/>
      <c r="AN85" s="373"/>
      <c r="AO85" s="373"/>
    </row>
    <row r="86" spans="1:41" ht="40.5" customHeight="1" x14ac:dyDescent="0.2">
      <c r="A86" s="1284"/>
      <c r="B86" s="1271"/>
      <c r="C86" s="1274"/>
      <c r="D86" s="769"/>
      <c r="E86" s="1506" t="s">
        <v>209</v>
      </c>
      <c r="F86" s="1327"/>
      <c r="G86" s="802"/>
      <c r="H86" s="803" t="s">
        <v>71</v>
      </c>
      <c r="I86" s="389" t="s">
        <v>112</v>
      </c>
      <c r="J86" s="804" t="s">
        <v>39</v>
      </c>
      <c r="K86" s="805">
        <v>83.5</v>
      </c>
      <c r="L86" s="805">
        <v>83.5</v>
      </c>
      <c r="M86" s="806">
        <v>74.7</v>
      </c>
      <c r="N86" s="807">
        <v>74.7</v>
      </c>
      <c r="O86" s="807"/>
      <c r="P86" s="808"/>
      <c r="Q86" s="805"/>
      <c r="R86" s="805"/>
      <c r="S86" s="809" t="s">
        <v>204</v>
      </c>
      <c r="T86" s="810">
        <v>50</v>
      </c>
      <c r="U86" s="811">
        <v>50</v>
      </c>
      <c r="V86" s="811"/>
      <c r="W86" s="812"/>
      <c r="X86" s="1476"/>
      <c r="Y86" s="1477"/>
      <c r="Z86" s="1477"/>
      <c r="AA86" s="1477"/>
      <c r="AB86" s="800"/>
      <c r="AC86" s="801"/>
      <c r="AD86" s="801"/>
      <c r="AE86" s="801"/>
      <c r="AF86" s="373"/>
      <c r="AG86" s="373"/>
      <c r="AH86" s="373"/>
      <c r="AI86" s="373"/>
      <c r="AJ86" s="373"/>
      <c r="AK86" s="373"/>
      <c r="AL86" s="373"/>
      <c r="AM86" s="373"/>
      <c r="AN86" s="373"/>
      <c r="AO86" s="373"/>
    </row>
    <row r="87" spans="1:41" s="308" customFormat="1" ht="27" customHeight="1" x14ac:dyDescent="0.2">
      <c r="A87" s="1284"/>
      <c r="B87" s="1271"/>
      <c r="C87" s="1274"/>
      <c r="D87" s="769"/>
      <c r="E87" s="1507"/>
      <c r="F87" s="1327"/>
      <c r="G87" s="813"/>
      <c r="H87" s="403"/>
      <c r="I87" s="389"/>
      <c r="J87" s="554" t="s">
        <v>39</v>
      </c>
      <c r="K87" s="814"/>
      <c r="L87" s="815"/>
      <c r="M87" s="816">
        <v>39</v>
      </c>
      <c r="N87" s="817">
        <v>39</v>
      </c>
      <c r="O87" s="817"/>
      <c r="P87" s="816"/>
      <c r="Q87" s="815"/>
      <c r="R87" s="818"/>
      <c r="S87" s="1431" t="s">
        <v>203</v>
      </c>
      <c r="T87" s="819"/>
      <c r="U87" s="166">
        <v>100</v>
      </c>
      <c r="V87" s="166"/>
      <c r="W87" s="820"/>
      <c r="X87" s="1478"/>
      <c r="Y87" s="1479"/>
      <c r="Z87" s="1479"/>
      <c r="AA87" s="1479"/>
    </row>
    <row r="88" spans="1:41" s="308" customFormat="1" ht="12.75" customHeight="1" x14ac:dyDescent="0.2">
      <c r="A88" s="1284"/>
      <c r="B88" s="1271"/>
      <c r="C88" s="1274"/>
      <c r="D88" s="769"/>
      <c r="E88" s="1507"/>
      <c r="F88" s="1327"/>
      <c r="G88" s="813"/>
      <c r="H88" s="403"/>
      <c r="I88" s="389"/>
      <c r="J88" s="560"/>
      <c r="K88" s="821"/>
      <c r="L88" s="822"/>
      <c r="M88" s="823"/>
      <c r="N88" s="824"/>
      <c r="O88" s="824"/>
      <c r="P88" s="823"/>
      <c r="Q88" s="822"/>
      <c r="R88" s="822"/>
      <c r="S88" s="1432"/>
      <c r="T88" s="825"/>
      <c r="U88" s="149"/>
      <c r="V88" s="149"/>
      <c r="W88" s="150"/>
      <c r="X88" s="1478"/>
      <c r="Y88" s="1479"/>
      <c r="Z88" s="1479"/>
      <c r="AA88" s="1479"/>
    </row>
    <row r="89" spans="1:41" ht="17.25" customHeight="1" thickBot="1" x14ac:dyDescent="0.25">
      <c r="A89" s="1285"/>
      <c r="B89" s="1272"/>
      <c r="C89" s="1275"/>
      <c r="D89" s="826"/>
      <c r="E89" s="827"/>
      <c r="F89" s="1328"/>
      <c r="G89" s="828"/>
      <c r="H89" s="829"/>
      <c r="I89" s="830"/>
      <c r="J89" s="831" t="s">
        <v>6</v>
      </c>
      <c r="K89" s="832">
        <f>K86</f>
        <v>83.5</v>
      </c>
      <c r="L89" s="832">
        <f>L86</f>
        <v>83.5</v>
      </c>
      <c r="M89" s="833">
        <f>SUM(M85:M88)</f>
        <v>113.7</v>
      </c>
      <c r="N89" s="834">
        <f t="shared" ref="N89:R89" si="5">SUM(N85:N88)</f>
        <v>113.7</v>
      </c>
      <c r="O89" s="834">
        <f t="shared" si="5"/>
        <v>0</v>
      </c>
      <c r="P89" s="835">
        <f t="shared" si="5"/>
        <v>0</v>
      </c>
      <c r="Q89" s="836">
        <f t="shared" si="5"/>
        <v>0</v>
      </c>
      <c r="R89" s="835">
        <f t="shared" si="5"/>
        <v>0</v>
      </c>
      <c r="S89" s="837"/>
      <c r="T89" s="838"/>
      <c r="U89" s="839"/>
      <c r="V89" s="839"/>
      <c r="W89" s="840"/>
      <c r="X89" s="1478"/>
      <c r="Y89" s="1479"/>
      <c r="Z89" s="1479"/>
      <c r="AA89" s="1479"/>
    </row>
    <row r="90" spans="1:41" ht="19.5" customHeight="1" x14ac:dyDescent="0.2">
      <c r="A90" s="729" t="s">
        <v>5</v>
      </c>
      <c r="B90" s="841" t="s">
        <v>41</v>
      </c>
      <c r="C90" s="842" t="s">
        <v>41</v>
      </c>
      <c r="D90" s="786"/>
      <c r="E90" s="1481" t="s">
        <v>213</v>
      </c>
      <c r="F90" s="1485"/>
      <c r="G90" s="843"/>
      <c r="H90" s="844" t="s">
        <v>175</v>
      </c>
      <c r="I90" s="1483" t="s">
        <v>179</v>
      </c>
      <c r="J90" s="845" t="s">
        <v>39</v>
      </c>
      <c r="K90" s="846"/>
      <c r="L90" s="847"/>
      <c r="M90" s="184">
        <f>97.5-30</f>
        <v>67.5</v>
      </c>
      <c r="N90" s="922">
        <f>97.5-30</f>
        <v>67.5</v>
      </c>
      <c r="O90" s="922"/>
      <c r="P90" s="923"/>
      <c r="Q90" s="183">
        <v>372.9</v>
      </c>
      <c r="R90" s="183">
        <v>559.5</v>
      </c>
      <c r="S90" s="305" t="s">
        <v>62</v>
      </c>
      <c r="T90" s="848"/>
      <c r="U90" s="849">
        <v>1</v>
      </c>
      <c r="V90" s="849"/>
      <c r="W90" s="850"/>
    </row>
    <row r="91" spans="1:41" ht="14.25" customHeight="1" x14ac:dyDescent="0.2">
      <c r="A91" s="325"/>
      <c r="B91" s="851"/>
      <c r="C91" s="769"/>
      <c r="D91" s="852"/>
      <c r="E91" s="1482"/>
      <c r="F91" s="1486"/>
      <c r="G91" s="853"/>
      <c r="H91" s="403"/>
      <c r="I91" s="1261"/>
      <c r="J91" s="854"/>
      <c r="K91" s="360"/>
      <c r="L91" s="247"/>
      <c r="M91" s="68"/>
      <c r="N91" s="276"/>
      <c r="O91" s="276"/>
      <c r="P91" s="245"/>
      <c r="Q91" s="41"/>
      <c r="R91" s="41"/>
      <c r="S91" s="1517" t="s">
        <v>238</v>
      </c>
      <c r="T91" s="983"/>
      <c r="U91" s="984"/>
      <c r="V91" s="984">
        <v>40</v>
      </c>
      <c r="W91" s="985">
        <v>100</v>
      </c>
    </row>
    <row r="92" spans="1:41" ht="14.25" customHeight="1" x14ac:dyDescent="0.2">
      <c r="A92" s="325"/>
      <c r="B92" s="851"/>
      <c r="C92" s="769"/>
      <c r="D92" s="852"/>
      <c r="E92" s="1482"/>
      <c r="F92" s="1487"/>
      <c r="G92" s="853"/>
      <c r="H92" s="403"/>
      <c r="I92" s="1261"/>
      <c r="J92" s="855"/>
      <c r="K92" s="411"/>
      <c r="L92" s="412"/>
      <c r="M92" s="412"/>
      <c r="N92" s="463"/>
      <c r="O92" s="463"/>
      <c r="P92" s="856"/>
      <c r="Q92" s="411"/>
      <c r="R92" s="411"/>
      <c r="S92" s="1518"/>
      <c r="T92" s="857"/>
      <c r="U92" s="858"/>
      <c r="V92" s="858"/>
      <c r="W92" s="859"/>
    </row>
    <row r="93" spans="1:41" ht="18.75" customHeight="1" thickBot="1" x14ac:dyDescent="0.25">
      <c r="A93" s="522"/>
      <c r="B93" s="860"/>
      <c r="C93" s="826"/>
      <c r="D93" s="861"/>
      <c r="E93" s="862"/>
      <c r="F93" s="1488"/>
      <c r="G93" s="863"/>
      <c r="H93" s="829"/>
      <c r="I93" s="1484"/>
      <c r="J93" s="831" t="s">
        <v>6</v>
      </c>
      <c r="K93" s="864">
        <f>SUM(K90:K92)</f>
        <v>0</v>
      </c>
      <c r="L93" s="864">
        <f t="shared" ref="L93:R93" si="6">SUM(L90:L92)</f>
        <v>0</v>
      </c>
      <c r="M93" s="865">
        <f t="shared" si="6"/>
        <v>67.5</v>
      </c>
      <c r="N93" s="866">
        <f t="shared" si="6"/>
        <v>67.5</v>
      </c>
      <c r="O93" s="866">
        <f t="shared" si="6"/>
        <v>0</v>
      </c>
      <c r="P93" s="867">
        <f t="shared" si="6"/>
        <v>0</v>
      </c>
      <c r="Q93" s="864">
        <f t="shared" si="6"/>
        <v>372.9</v>
      </c>
      <c r="R93" s="864">
        <f t="shared" si="6"/>
        <v>559.5</v>
      </c>
      <c r="S93" s="1519"/>
      <c r="T93" s="868"/>
      <c r="U93" s="869"/>
      <c r="V93" s="869"/>
      <c r="W93" s="870"/>
    </row>
    <row r="94" spans="1:41" ht="17.25" customHeight="1" x14ac:dyDescent="0.2">
      <c r="A94" s="1283" t="s">
        <v>5</v>
      </c>
      <c r="B94" s="1270" t="s">
        <v>41</v>
      </c>
      <c r="C94" s="1273" t="s">
        <v>42</v>
      </c>
      <c r="D94" s="842"/>
      <c r="E94" s="1502" t="s">
        <v>235</v>
      </c>
      <c r="F94" s="1504" t="s">
        <v>214</v>
      </c>
      <c r="G94" s="1454"/>
      <c r="H94" s="1454" t="s">
        <v>175</v>
      </c>
      <c r="I94" s="1456" t="s">
        <v>215</v>
      </c>
      <c r="J94" s="871" t="s">
        <v>39</v>
      </c>
      <c r="K94" s="872"/>
      <c r="L94" s="872"/>
      <c r="M94" s="847">
        <v>3</v>
      </c>
      <c r="N94" s="873">
        <v>3</v>
      </c>
      <c r="O94" s="873"/>
      <c r="P94" s="874"/>
      <c r="Q94" s="875"/>
      <c r="R94" s="875"/>
      <c r="S94" s="1459" t="s">
        <v>236</v>
      </c>
      <c r="T94" s="876"/>
      <c r="U94" s="877">
        <v>1</v>
      </c>
      <c r="V94" s="876"/>
      <c r="W94" s="878"/>
      <c r="X94" s="552"/>
    </row>
    <row r="95" spans="1:41" ht="21" customHeight="1" x14ac:dyDescent="0.2">
      <c r="A95" s="1284"/>
      <c r="B95" s="1271"/>
      <c r="C95" s="1274"/>
      <c r="D95" s="769"/>
      <c r="E95" s="1503"/>
      <c r="F95" s="1505"/>
      <c r="G95" s="1455"/>
      <c r="H95" s="1455"/>
      <c r="I95" s="1457"/>
      <c r="J95" s="650" t="s">
        <v>87</v>
      </c>
      <c r="K95" s="879"/>
      <c r="L95" s="879"/>
      <c r="M95" s="412"/>
      <c r="N95" s="463"/>
      <c r="O95" s="463"/>
      <c r="P95" s="856"/>
      <c r="Q95" s="880"/>
      <c r="R95" s="881"/>
      <c r="S95" s="1460"/>
      <c r="T95" s="557"/>
      <c r="U95" s="556"/>
      <c r="V95" s="557"/>
      <c r="W95" s="882"/>
      <c r="X95" s="552"/>
    </row>
    <row r="96" spans="1:41" ht="17.25" customHeight="1" thickBot="1" x14ac:dyDescent="0.25">
      <c r="A96" s="522"/>
      <c r="B96" s="523"/>
      <c r="C96" s="826"/>
      <c r="D96" s="826"/>
      <c r="E96" s="883"/>
      <c r="F96" s="884"/>
      <c r="G96" s="885"/>
      <c r="H96" s="885"/>
      <c r="I96" s="1458"/>
      <c r="J96" s="831" t="s">
        <v>6</v>
      </c>
      <c r="K96" s="886">
        <f>K94</f>
        <v>0</v>
      </c>
      <c r="L96" s="887">
        <f>L94</f>
        <v>0</v>
      </c>
      <c r="M96" s="865">
        <f>M94</f>
        <v>3</v>
      </c>
      <c r="N96" s="866">
        <f>N94</f>
        <v>3</v>
      </c>
      <c r="O96" s="866"/>
      <c r="P96" s="867"/>
      <c r="Q96" s="888"/>
      <c r="R96" s="889">
        <f>R95</f>
        <v>0</v>
      </c>
      <c r="S96" s="1461"/>
      <c r="T96" s="839"/>
      <c r="U96" s="890"/>
      <c r="V96" s="839"/>
      <c r="W96" s="891"/>
      <c r="X96" s="892"/>
    </row>
    <row r="97" spans="1:42" ht="32.25" customHeight="1" x14ac:dyDescent="0.2">
      <c r="A97" s="1284" t="s">
        <v>5</v>
      </c>
      <c r="B97" s="1271" t="s">
        <v>41</v>
      </c>
      <c r="C97" s="1274" t="s">
        <v>43</v>
      </c>
      <c r="D97" s="1508"/>
      <c r="E97" s="1510" t="s">
        <v>176</v>
      </c>
      <c r="F97" s="1327" t="s">
        <v>177</v>
      </c>
      <c r="G97" s="1514"/>
      <c r="H97" s="1489" t="s">
        <v>49</v>
      </c>
      <c r="I97" s="1491" t="s">
        <v>74</v>
      </c>
      <c r="J97" s="893" t="s">
        <v>39</v>
      </c>
      <c r="K97" s="377"/>
      <c r="L97" s="377"/>
      <c r="M97" s="378">
        <v>14.5</v>
      </c>
      <c r="N97" s="463"/>
      <c r="O97" s="463"/>
      <c r="P97" s="856">
        <v>14.5</v>
      </c>
      <c r="Q97" s="377"/>
      <c r="R97" s="377"/>
      <c r="S97" s="1496" t="s">
        <v>178</v>
      </c>
      <c r="T97" s="556"/>
      <c r="U97" s="556">
        <v>2</v>
      </c>
      <c r="V97" s="557"/>
      <c r="W97" s="558"/>
      <c r="X97" s="552"/>
    </row>
    <row r="98" spans="1:42" ht="24" customHeight="1" thickBot="1" x14ac:dyDescent="0.25">
      <c r="A98" s="1285"/>
      <c r="B98" s="1272"/>
      <c r="C98" s="1275"/>
      <c r="D98" s="1509"/>
      <c r="E98" s="1511"/>
      <c r="F98" s="1328"/>
      <c r="G98" s="1515"/>
      <c r="H98" s="1490"/>
      <c r="I98" s="1492"/>
      <c r="J98" s="831" t="s">
        <v>6</v>
      </c>
      <c r="K98" s="832">
        <f t="shared" ref="K98:K100" si="7">K97</f>
        <v>0</v>
      </c>
      <c r="L98" s="832">
        <f t="shared" ref="L98:L100" si="8">L97</f>
        <v>0</v>
      </c>
      <c r="M98" s="833">
        <f t="shared" ref="M98:M100" si="9">M97</f>
        <v>14.5</v>
      </c>
      <c r="N98" s="834">
        <f t="shared" ref="N98:N100" si="10">N97</f>
        <v>0</v>
      </c>
      <c r="O98" s="834">
        <f t="shared" ref="O98:O100" si="11">O97</f>
        <v>0</v>
      </c>
      <c r="P98" s="894">
        <f t="shared" ref="P98:P100" si="12">P97</f>
        <v>14.5</v>
      </c>
      <c r="Q98" s="832">
        <f t="shared" ref="Q98:Q100" si="13">Q97</f>
        <v>0</v>
      </c>
      <c r="R98" s="832">
        <f t="shared" ref="R98:R100" si="14">R97</f>
        <v>0</v>
      </c>
      <c r="S98" s="1497"/>
      <c r="T98" s="838"/>
      <c r="U98" s="839"/>
      <c r="V98" s="839"/>
      <c r="W98" s="840"/>
      <c r="X98" s="552"/>
    </row>
    <row r="99" spans="1:42" ht="27.75" customHeight="1" x14ac:dyDescent="0.2">
      <c r="A99" s="1283" t="s">
        <v>5</v>
      </c>
      <c r="B99" s="1270" t="s">
        <v>41</v>
      </c>
      <c r="C99" s="1273" t="s">
        <v>44</v>
      </c>
      <c r="D99" s="1508"/>
      <c r="E99" s="1512" t="s">
        <v>206</v>
      </c>
      <c r="F99" s="1327" t="s">
        <v>177</v>
      </c>
      <c r="G99" s="1514"/>
      <c r="H99" s="1516" t="s">
        <v>49</v>
      </c>
      <c r="I99" s="1456" t="s">
        <v>74</v>
      </c>
      <c r="J99" s="738" t="s">
        <v>39</v>
      </c>
      <c r="K99" s="895"/>
      <c r="L99" s="895"/>
      <c r="M99" s="896"/>
      <c r="N99" s="897"/>
      <c r="O99" s="897"/>
      <c r="P99" s="898"/>
      <c r="Q99" s="895"/>
      <c r="R99" s="895"/>
      <c r="S99" s="1480" t="s">
        <v>207</v>
      </c>
      <c r="T99" s="556"/>
      <c r="U99" s="557"/>
      <c r="V99" s="557">
        <v>2</v>
      </c>
      <c r="W99" s="899">
        <v>2</v>
      </c>
      <c r="X99" s="552"/>
    </row>
    <row r="100" spans="1:42" ht="24" customHeight="1" thickBot="1" x14ac:dyDescent="0.25">
      <c r="A100" s="1285"/>
      <c r="B100" s="1272"/>
      <c r="C100" s="1275"/>
      <c r="D100" s="1509"/>
      <c r="E100" s="1513"/>
      <c r="F100" s="1328"/>
      <c r="G100" s="1515"/>
      <c r="H100" s="1490"/>
      <c r="I100" s="1492"/>
      <c r="J100" s="831" t="s">
        <v>6</v>
      </c>
      <c r="K100" s="832">
        <f t="shared" si="7"/>
        <v>0</v>
      </c>
      <c r="L100" s="832">
        <f t="shared" si="8"/>
        <v>0</v>
      </c>
      <c r="M100" s="833">
        <f t="shared" si="9"/>
        <v>0</v>
      </c>
      <c r="N100" s="834">
        <f t="shared" si="10"/>
        <v>0</v>
      </c>
      <c r="O100" s="834">
        <f t="shared" si="11"/>
        <v>0</v>
      </c>
      <c r="P100" s="894">
        <f t="shared" si="12"/>
        <v>0</v>
      </c>
      <c r="Q100" s="832">
        <f t="shared" si="13"/>
        <v>0</v>
      </c>
      <c r="R100" s="832">
        <f t="shared" si="14"/>
        <v>0</v>
      </c>
      <c r="S100" s="1461"/>
      <c r="T100" s="838"/>
      <c r="U100" s="839"/>
      <c r="V100" s="839"/>
      <c r="W100" s="840"/>
      <c r="X100" s="552"/>
    </row>
    <row r="101" spans="1:42" ht="14.25" customHeight="1" thickBot="1" x14ac:dyDescent="0.25">
      <c r="A101" s="724" t="s">
        <v>5</v>
      </c>
      <c r="B101" s="667" t="s">
        <v>41</v>
      </c>
      <c r="C101" s="1475" t="s">
        <v>8</v>
      </c>
      <c r="D101" s="1329"/>
      <c r="E101" s="1329"/>
      <c r="F101" s="1329"/>
      <c r="G101" s="1329"/>
      <c r="H101" s="1329"/>
      <c r="I101" s="1329"/>
      <c r="J101" s="1329"/>
      <c r="K101" s="725">
        <f t="shared" ref="K101:R101" si="15">K89+K84+K93+K98+K100</f>
        <v>144.80000000000001</v>
      </c>
      <c r="L101" s="725">
        <f t="shared" si="15"/>
        <v>140.5</v>
      </c>
      <c r="M101" s="725">
        <f>M89+M84+M93+M98+M100+M96</f>
        <v>277.2</v>
      </c>
      <c r="N101" s="725">
        <f t="shared" ref="N101:P101" si="16">N89+N84+N93+N98+N100+N96</f>
        <v>216</v>
      </c>
      <c r="O101" s="725">
        <f t="shared" si="16"/>
        <v>0</v>
      </c>
      <c r="P101" s="725">
        <f t="shared" si="16"/>
        <v>61.2</v>
      </c>
      <c r="Q101" s="725">
        <f t="shared" si="15"/>
        <v>418.4</v>
      </c>
      <c r="R101" s="725">
        <f t="shared" si="15"/>
        <v>586.29999999999995</v>
      </c>
      <c r="S101" s="1268"/>
      <c r="T101" s="1268"/>
      <c r="U101" s="1268"/>
      <c r="V101" s="1268"/>
      <c r="W101" s="1269"/>
      <c r="AA101" s="468"/>
    </row>
    <row r="102" spans="1:42" ht="14.25" customHeight="1" thickBot="1" x14ac:dyDescent="0.25">
      <c r="A102" s="666" t="s">
        <v>5</v>
      </c>
      <c r="B102" s="1473" t="s">
        <v>9</v>
      </c>
      <c r="C102" s="1474"/>
      <c r="D102" s="1474"/>
      <c r="E102" s="1474"/>
      <c r="F102" s="1474"/>
      <c r="G102" s="1474"/>
      <c r="H102" s="1474"/>
      <c r="I102" s="1474"/>
      <c r="J102" s="1474"/>
      <c r="K102" s="900">
        <f t="shared" ref="K102:R102" si="17">K101+K69+K57</f>
        <v>1030.0999999999999</v>
      </c>
      <c r="L102" s="900">
        <f t="shared" si="17"/>
        <v>1030.0999999999999</v>
      </c>
      <c r="M102" s="900">
        <f t="shared" si="17"/>
        <v>1679.9</v>
      </c>
      <c r="N102" s="900">
        <f t="shared" si="17"/>
        <v>575.1</v>
      </c>
      <c r="O102" s="900">
        <f t="shared" si="17"/>
        <v>0</v>
      </c>
      <c r="P102" s="900">
        <f t="shared" si="17"/>
        <v>1104.8</v>
      </c>
      <c r="Q102" s="900">
        <f t="shared" si="17"/>
        <v>745.7</v>
      </c>
      <c r="R102" s="900">
        <f t="shared" si="17"/>
        <v>878.7</v>
      </c>
      <c r="S102" s="1469"/>
      <c r="T102" s="1469"/>
      <c r="U102" s="1469"/>
      <c r="V102" s="1469"/>
      <c r="W102" s="1470"/>
    </row>
    <row r="103" spans="1:42" ht="14.25" customHeight="1" thickBot="1" x14ac:dyDescent="0.25">
      <c r="A103" s="901" t="s">
        <v>5</v>
      </c>
      <c r="B103" s="1471" t="s">
        <v>31</v>
      </c>
      <c r="C103" s="1472"/>
      <c r="D103" s="1472"/>
      <c r="E103" s="1472"/>
      <c r="F103" s="1472"/>
      <c r="G103" s="1472"/>
      <c r="H103" s="1472"/>
      <c r="I103" s="1472"/>
      <c r="J103" s="1472"/>
      <c r="K103" s="902">
        <f>K102</f>
        <v>1030.0999999999999</v>
      </c>
      <c r="L103" s="902">
        <f t="shared" ref="L103" si="18">L102</f>
        <v>1030.0999999999999</v>
      </c>
      <c r="M103" s="903">
        <f t="shared" ref="M103:N103" si="19">M102</f>
        <v>1679.9</v>
      </c>
      <c r="N103" s="904">
        <f t="shared" si="19"/>
        <v>575.1</v>
      </c>
      <c r="O103" s="904">
        <f t="shared" ref="O103:Q103" si="20">O102</f>
        <v>0</v>
      </c>
      <c r="P103" s="905">
        <f t="shared" ref="P103:R103" si="21">P102</f>
        <v>1104.8</v>
      </c>
      <c r="Q103" s="902">
        <f t="shared" si="20"/>
        <v>745.7</v>
      </c>
      <c r="R103" s="902">
        <f t="shared" si="21"/>
        <v>878.7</v>
      </c>
      <c r="S103" s="1324"/>
      <c r="T103" s="1324"/>
      <c r="U103" s="1324"/>
      <c r="V103" s="1324"/>
      <c r="W103" s="1325"/>
    </row>
    <row r="104" spans="1:42" s="12" customFormat="1" ht="17.25" customHeight="1" x14ac:dyDescent="0.2">
      <c r="A104" s="1453" t="s">
        <v>234</v>
      </c>
      <c r="B104" s="1453"/>
      <c r="C104" s="1453"/>
      <c r="D104" s="1453"/>
      <c r="E104" s="1453"/>
      <c r="F104" s="1453"/>
      <c r="G104" s="1453"/>
      <c r="H104" s="1453"/>
      <c r="I104" s="1453"/>
      <c r="J104" s="1453"/>
      <c r="K104" s="1453"/>
      <c r="L104" s="1453"/>
      <c r="M104" s="1453"/>
      <c r="N104" s="1453"/>
      <c r="O104" s="1453"/>
      <c r="P104" s="1453"/>
      <c r="Q104" s="1453"/>
      <c r="R104" s="1453"/>
      <c r="S104" s="1453"/>
      <c r="T104" s="1453"/>
      <c r="U104" s="1453"/>
      <c r="V104" s="1453"/>
      <c r="W104" s="1453"/>
      <c r="X104" s="1453"/>
      <c r="Y104" s="1453"/>
      <c r="Z104" s="1453"/>
      <c r="AA104" s="1453"/>
      <c r="AB104" s="1453"/>
      <c r="AC104" s="1453"/>
      <c r="AD104" s="1453"/>
    </row>
    <row r="105" spans="1:42" s="12" customFormat="1" ht="17.25" customHeight="1" x14ac:dyDescent="0.2">
      <c r="A105" s="1453" t="s">
        <v>244</v>
      </c>
      <c r="B105" s="1453"/>
      <c r="C105" s="1453"/>
      <c r="D105" s="1453"/>
      <c r="E105" s="1453"/>
      <c r="F105" s="1453"/>
      <c r="G105" s="1453"/>
      <c r="H105" s="1453"/>
      <c r="I105" s="1453"/>
      <c r="J105" s="1453"/>
      <c r="K105" s="1453"/>
      <c r="L105" s="1453"/>
      <c r="M105" s="1453"/>
      <c r="N105" s="1453"/>
      <c r="O105" s="1453"/>
      <c r="P105" s="1453"/>
      <c r="Q105" s="1453"/>
      <c r="R105" s="1453"/>
      <c r="S105" s="1453"/>
      <c r="T105" s="1453"/>
      <c r="U105" s="1453"/>
      <c r="V105" s="1453"/>
      <c r="W105" s="1453"/>
      <c r="X105" s="1453"/>
      <c r="Y105" s="1453"/>
      <c r="Z105" s="1453"/>
      <c r="AA105" s="1453"/>
      <c r="AB105" s="1453"/>
      <c r="AC105" s="1453"/>
      <c r="AD105" s="1453"/>
    </row>
    <row r="106" spans="1:42" s="906" customFormat="1" ht="17.25" customHeight="1" x14ac:dyDescent="0.2">
      <c r="A106" s="1323"/>
      <c r="B106" s="1323"/>
      <c r="C106" s="1323"/>
      <c r="D106" s="1323"/>
      <c r="E106" s="1323"/>
      <c r="F106" s="1323"/>
      <c r="G106" s="1323"/>
      <c r="H106" s="1323"/>
      <c r="I106" s="1323"/>
      <c r="J106" s="1323"/>
      <c r="K106" s="1323"/>
      <c r="L106" s="1323"/>
      <c r="M106" s="1323"/>
      <c r="N106" s="1323"/>
      <c r="O106" s="1323"/>
      <c r="P106" s="1323"/>
      <c r="Q106" s="1323"/>
      <c r="R106" s="1323"/>
      <c r="S106" s="1323"/>
      <c r="T106" s="1323"/>
      <c r="U106" s="1323"/>
      <c r="V106" s="1323"/>
      <c r="W106" s="1323"/>
    </row>
    <row r="107" spans="1:42" s="907" customFormat="1" ht="14.25" customHeight="1" thickBot="1" x14ac:dyDescent="0.25">
      <c r="A107" s="1310" t="s">
        <v>13</v>
      </c>
      <c r="B107" s="1310"/>
      <c r="C107" s="1310"/>
      <c r="D107" s="1310"/>
      <c r="E107" s="1310"/>
      <c r="F107" s="1310"/>
      <c r="G107" s="1310"/>
      <c r="H107" s="1310"/>
      <c r="I107" s="1310"/>
      <c r="J107" s="1310"/>
      <c r="K107" s="1310"/>
      <c r="L107" s="908"/>
      <c r="M107" s="908"/>
      <c r="N107" s="908"/>
      <c r="O107" s="908"/>
      <c r="P107" s="908"/>
      <c r="Q107" s="908"/>
      <c r="R107" s="908"/>
      <c r="S107" s="909"/>
      <c r="T107" s="909"/>
      <c r="U107" s="909"/>
      <c r="V107" s="909"/>
      <c r="W107" s="909"/>
      <c r="X107" s="906"/>
      <c r="Y107" s="906"/>
      <c r="Z107" s="906"/>
      <c r="AA107" s="906"/>
      <c r="AB107" s="906"/>
      <c r="AC107" s="906"/>
      <c r="AD107" s="906"/>
      <c r="AE107" s="906"/>
      <c r="AF107" s="906"/>
      <c r="AG107" s="906"/>
      <c r="AH107" s="906"/>
      <c r="AI107" s="906"/>
      <c r="AJ107" s="906"/>
      <c r="AK107" s="906"/>
      <c r="AL107" s="906"/>
      <c r="AM107" s="906"/>
      <c r="AN107" s="906"/>
      <c r="AO107" s="906"/>
      <c r="AP107" s="906"/>
    </row>
    <row r="108" spans="1:42" ht="66.75" customHeight="1" thickBot="1" x14ac:dyDescent="0.25">
      <c r="A108" s="1311" t="s">
        <v>10</v>
      </c>
      <c r="B108" s="1312"/>
      <c r="C108" s="1312"/>
      <c r="D108" s="1312"/>
      <c r="E108" s="1312"/>
      <c r="F108" s="1312"/>
      <c r="G108" s="1312"/>
      <c r="H108" s="1312"/>
      <c r="I108" s="1312"/>
      <c r="J108" s="1313"/>
      <c r="K108" s="910" t="s">
        <v>183</v>
      </c>
      <c r="L108" s="315" t="s">
        <v>164</v>
      </c>
      <c r="M108" s="1311" t="s">
        <v>184</v>
      </c>
      <c r="N108" s="1437"/>
      <c r="O108" s="1437"/>
      <c r="P108" s="1438"/>
      <c r="Q108" s="910" t="s">
        <v>181</v>
      </c>
      <c r="R108" s="910" t="s">
        <v>182</v>
      </c>
    </row>
    <row r="109" spans="1:42" ht="14.25" customHeight="1" x14ac:dyDescent="0.2">
      <c r="A109" s="1314" t="s">
        <v>14</v>
      </c>
      <c r="B109" s="1315"/>
      <c r="C109" s="1315"/>
      <c r="D109" s="1315"/>
      <c r="E109" s="1315"/>
      <c r="F109" s="1315"/>
      <c r="G109" s="1315"/>
      <c r="H109" s="1315"/>
      <c r="I109" s="1315"/>
      <c r="J109" s="1316"/>
      <c r="K109" s="911">
        <f>SUM(K110:K112)</f>
        <v>1022.2</v>
      </c>
      <c r="L109" s="911">
        <f>SUM(L110:L112)</f>
        <v>1022.2</v>
      </c>
      <c r="M109" s="1439">
        <f>SUM(M110:P112)</f>
        <v>1646.7</v>
      </c>
      <c r="N109" s="1440"/>
      <c r="O109" s="1440"/>
      <c r="P109" s="1441"/>
      <c r="Q109" s="995">
        <f>SUM(Q110:Q112)</f>
        <v>745.7</v>
      </c>
      <c r="R109" s="995">
        <f>SUM(R110:R112)</f>
        <v>878.7</v>
      </c>
    </row>
    <row r="110" spans="1:42" ht="14.25" customHeight="1" x14ac:dyDescent="0.2">
      <c r="A110" s="1317" t="s">
        <v>225</v>
      </c>
      <c r="B110" s="1318"/>
      <c r="C110" s="1318"/>
      <c r="D110" s="1318"/>
      <c r="E110" s="1318"/>
      <c r="F110" s="1318"/>
      <c r="G110" s="1318"/>
      <c r="H110" s="1318"/>
      <c r="I110" s="1318"/>
      <c r="J110" s="1319"/>
      <c r="K110" s="912">
        <f>SUMIF(J13:J103,"SB",K13:K103)</f>
        <v>1022.2</v>
      </c>
      <c r="L110" s="912">
        <f>SUMIF(J13:J103,"SB",L13:L103)</f>
        <v>1022.2</v>
      </c>
      <c r="M110" s="1258">
        <f>SUMIF(J3:J103,"SB",M3:M103)</f>
        <v>1459.3</v>
      </c>
      <c r="N110" s="1259"/>
      <c r="O110" s="1259"/>
      <c r="P110" s="1260"/>
      <c r="Q110" s="505">
        <f>SUMIF(J14:J103,"SB",Q14:Q103)</f>
        <v>745.7</v>
      </c>
      <c r="R110" s="505">
        <f>SUMIF(J13:J103,"SB",R13:R103)</f>
        <v>878.7</v>
      </c>
      <c r="S110" s="913"/>
    </row>
    <row r="111" spans="1:42" ht="14.25" customHeight="1" x14ac:dyDescent="0.2">
      <c r="A111" s="1304" t="s">
        <v>226</v>
      </c>
      <c r="B111" s="1305"/>
      <c r="C111" s="1305"/>
      <c r="D111" s="1305"/>
      <c r="E111" s="1305"/>
      <c r="F111" s="1305"/>
      <c r="G111" s="1305"/>
      <c r="H111" s="1305"/>
      <c r="I111" s="1305"/>
      <c r="J111" s="1306"/>
      <c r="K111" s="912">
        <f>SUMIF(J13:J103,"SB(L)",K13:K103)</f>
        <v>0</v>
      </c>
      <c r="L111" s="912">
        <f>SUMIF(J13:J103,"SB(L)",L13:L103)</f>
        <v>0</v>
      </c>
      <c r="M111" s="1258">
        <f>SUMIF(J3:J103,"SB(L)",M3:M103)</f>
        <v>0</v>
      </c>
      <c r="N111" s="1259"/>
      <c r="O111" s="1259"/>
      <c r="P111" s="1260"/>
      <c r="Q111" s="505">
        <f>SUMIF(J4:J103,"SB(L)",Q4:Q103)</f>
        <v>0</v>
      </c>
      <c r="R111" s="505">
        <f>SUMIF(J4:J103,"SB(L)",R4:R103)</f>
        <v>0</v>
      </c>
      <c r="S111" s="913"/>
    </row>
    <row r="112" spans="1:42" ht="14.25" customHeight="1" x14ac:dyDescent="0.2">
      <c r="A112" s="1255" t="s">
        <v>227</v>
      </c>
      <c r="B112" s="1256"/>
      <c r="C112" s="1256"/>
      <c r="D112" s="1256"/>
      <c r="E112" s="1256"/>
      <c r="F112" s="1256"/>
      <c r="G112" s="1256"/>
      <c r="H112" s="1256"/>
      <c r="I112" s="1256"/>
      <c r="J112" s="1257"/>
      <c r="K112" s="912">
        <f>SUMIF(J10:J98,"ES",K10:K98)</f>
        <v>0</v>
      </c>
      <c r="L112" s="912">
        <f>SUMIF(J10:J98,"ES",L10:L98)</f>
        <v>0</v>
      </c>
      <c r="M112" s="1258">
        <f>SUMIF(J4:J106,"ES",M4:M106)</f>
        <v>187.4</v>
      </c>
      <c r="N112" s="1259"/>
      <c r="O112" s="1259"/>
      <c r="P112" s="1260"/>
      <c r="Q112" s="505">
        <f>SUMIF(J5:J106,"ES",Q5:Q106)</f>
        <v>0</v>
      </c>
      <c r="R112" s="505">
        <f>SUMIF(J5:J106,"ES)",R5:R106)</f>
        <v>0</v>
      </c>
      <c r="S112" s="913"/>
    </row>
    <row r="113" spans="1:23" ht="14.25" customHeight="1" x14ac:dyDescent="0.2">
      <c r="A113" s="1320" t="s">
        <v>228</v>
      </c>
      <c r="B113" s="1321"/>
      <c r="C113" s="1321"/>
      <c r="D113" s="1321"/>
      <c r="E113" s="1321"/>
      <c r="F113" s="1321"/>
      <c r="G113" s="1321"/>
      <c r="H113" s="1321"/>
      <c r="I113" s="1321"/>
      <c r="J113" s="1322"/>
      <c r="K113" s="914">
        <f>SUMIF(J13:J103,"SB(ŽPL)",K13:K103)</f>
        <v>4.4000000000000004</v>
      </c>
      <c r="L113" s="914">
        <f>SUMIF(J13:J103,"SB(ŽPL)",L13:L103)</f>
        <v>4.4000000000000004</v>
      </c>
      <c r="M113" s="1442">
        <f>SUMIF(J3:J103,"SB(ŽPL)",M3:M103)</f>
        <v>33.200000000000003</v>
      </c>
      <c r="N113" s="1443"/>
      <c r="O113" s="1443"/>
      <c r="P113" s="1444"/>
      <c r="Q113" s="996">
        <f>SUMIF(J4:J106,"SB(ŽPL)",Q4:Q106)</f>
        <v>0</v>
      </c>
      <c r="R113" s="996">
        <f>SUMIF(J3:J103,"SB(ŽPL)",R3:R103)</f>
        <v>0</v>
      </c>
      <c r="S113" s="915"/>
    </row>
    <row r="114" spans="1:23" ht="14.25" customHeight="1" x14ac:dyDescent="0.2">
      <c r="A114" s="1301" t="s">
        <v>15</v>
      </c>
      <c r="B114" s="1302"/>
      <c r="C114" s="1302"/>
      <c r="D114" s="1302"/>
      <c r="E114" s="1302"/>
      <c r="F114" s="1302"/>
      <c r="G114" s="1302"/>
      <c r="H114" s="1302"/>
      <c r="I114" s="1302"/>
      <c r="J114" s="1303"/>
      <c r="K114" s="916">
        <f>K115+K116+K117</f>
        <v>3.5</v>
      </c>
      <c r="L114" s="916">
        <f>SUM(L115:L117)</f>
        <v>3.5</v>
      </c>
      <c r="M114" s="1445">
        <f>SUM(M115:P117)</f>
        <v>0</v>
      </c>
      <c r="N114" s="1446"/>
      <c r="O114" s="1446"/>
      <c r="P114" s="1447"/>
      <c r="Q114" s="997">
        <f>SUM(Q115:Q117)</f>
        <v>0</v>
      </c>
      <c r="R114" s="997">
        <f>SUM(R115:R117)</f>
        <v>0</v>
      </c>
    </row>
    <row r="115" spans="1:23" ht="14.25" customHeight="1" x14ac:dyDescent="0.2">
      <c r="A115" s="1307" t="s">
        <v>229</v>
      </c>
      <c r="B115" s="1308"/>
      <c r="C115" s="1308"/>
      <c r="D115" s="1308"/>
      <c r="E115" s="1308"/>
      <c r="F115" s="1308"/>
      <c r="G115" s="1308"/>
      <c r="H115" s="1308"/>
      <c r="I115" s="1308"/>
      <c r="J115" s="1309"/>
      <c r="K115" s="912">
        <f>SUMIF(J13:J103,"KVJUD",K13:K103)</f>
        <v>0</v>
      </c>
      <c r="L115" s="912">
        <f>SUMIF(J13:J103,"KVJUD",L13:L103)</f>
        <v>0</v>
      </c>
      <c r="M115" s="1258">
        <f>SUMIF(J3:J103,"KVJUD",M3:M103)</f>
        <v>0</v>
      </c>
      <c r="N115" s="1259"/>
      <c r="O115" s="1259"/>
      <c r="P115" s="1260"/>
      <c r="Q115" s="505">
        <f>SUMIF(J3:J103,"KVJUD",Q3:Q103)</f>
        <v>0</v>
      </c>
      <c r="R115" s="505">
        <f>SUMIF(J3:J103,"KVJUD",R3:R103)</f>
        <v>0</v>
      </c>
    </row>
    <row r="116" spans="1:23" ht="14.25" customHeight="1" x14ac:dyDescent="0.2">
      <c r="A116" s="1307" t="s">
        <v>230</v>
      </c>
      <c r="B116" s="1308"/>
      <c r="C116" s="1308"/>
      <c r="D116" s="1308"/>
      <c r="E116" s="1308"/>
      <c r="F116" s="1308"/>
      <c r="G116" s="1308"/>
      <c r="H116" s="1308"/>
      <c r="I116" s="1308"/>
      <c r="J116" s="1309"/>
      <c r="K116" s="912">
        <f>SUMIF(J13:J103,"Kt",K13:K103)</f>
        <v>3.5</v>
      </c>
      <c r="L116" s="912">
        <f>SUMIF(J13:J103,"Kt",L13:L103)</f>
        <v>3.5</v>
      </c>
      <c r="M116" s="1258">
        <f>SUMIF(J3:J103,"Kt",M3:M103)</f>
        <v>0</v>
      </c>
      <c r="N116" s="1259"/>
      <c r="O116" s="1259"/>
      <c r="P116" s="1260"/>
      <c r="Q116" s="505">
        <f>SUMIF(J3:J103,"Kt",Q3:Q103)</f>
        <v>0</v>
      </c>
      <c r="R116" s="505">
        <f>SUMIF(J3:J103,"Kt",R3:R103)</f>
        <v>0</v>
      </c>
    </row>
    <row r="117" spans="1:23" ht="14.25" customHeight="1" x14ac:dyDescent="0.2">
      <c r="A117" s="1304" t="s">
        <v>231</v>
      </c>
      <c r="B117" s="1305"/>
      <c r="C117" s="1305"/>
      <c r="D117" s="1305"/>
      <c r="E117" s="1305"/>
      <c r="F117" s="1305"/>
      <c r="G117" s="1305"/>
      <c r="H117" s="1305"/>
      <c r="I117" s="1305"/>
      <c r="J117" s="1306"/>
      <c r="K117" s="912">
        <f>SUMIF(J13:J103,"LRVB",K13:K103)</f>
        <v>0</v>
      </c>
      <c r="L117" s="912">
        <f>SUMIF(J13:J103,"LRVB",L13:L103)</f>
        <v>0</v>
      </c>
      <c r="M117" s="1258">
        <f>SUMIF(J3:J103,"LRVB",M3:M103)</f>
        <v>0</v>
      </c>
      <c r="N117" s="1259"/>
      <c r="O117" s="1259"/>
      <c r="P117" s="1260"/>
      <c r="Q117" s="505">
        <f>SUMIF(J3:J103,"LRVB",Q3:Q103)</f>
        <v>0</v>
      </c>
      <c r="R117" s="505">
        <f>SUMIF(J3:J103,"LRVB",R3:R103)</f>
        <v>0</v>
      </c>
    </row>
    <row r="118" spans="1:23" ht="14.25" customHeight="1" thickBot="1" x14ac:dyDescent="0.25">
      <c r="A118" s="1298" t="s">
        <v>16</v>
      </c>
      <c r="B118" s="1299"/>
      <c r="C118" s="1299"/>
      <c r="D118" s="1299"/>
      <c r="E118" s="1299"/>
      <c r="F118" s="1299"/>
      <c r="G118" s="1299"/>
      <c r="H118" s="1299"/>
      <c r="I118" s="1299"/>
      <c r="J118" s="1300"/>
      <c r="K118" s="917">
        <f>SUM(K109,K114,K113)</f>
        <v>1030.0999999999999</v>
      </c>
      <c r="L118" s="917">
        <f>SUM(L109,L114,L113)</f>
        <v>1030.0999999999999</v>
      </c>
      <c r="M118" s="1434">
        <f>SUM(M109,M114,M113)</f>
        <v>1679.9</v>
      </c>
      <c r="N118" s="1435"/>
      <c r="O118" s="1435"/>
      <c r="P118" s="1436"/>
      <c r="Q118" s="836">
        <f>SUM(Q109,Q114,Q113)</f>
        <v>745.7</v>
      </c>
      <c r="R118" s="836">
        <f>SUM(R109,R114,R113)</f>
        <v>878.7</v>
      </c>
      <c r="S118" s="309"/>
      <c r="T118" s="309"/>
      <c r="U118" s="309"/>
      <c r="V118" s="309"/>
      <c r="W118" s="309"/>
    </row>
    <row r="119" spans="1:23" x14ac:dyDescent="0.2">
      <c r="A119" s="309"/>
      <c r="B119" s="309"/>
      <c r="C119" s="309"/>
      <c r="D119" s="309"/>
      <c r="E119" s="309"/>
      <c r="F119" s="309"/>
      <c r="G119" s="918"/>
      <c r="H119" s="309"/>
      <c r="I119" s="309"/>
      <c r="J119" s="309"/>
      <c r="K119" s="919"/>
      <c r="L119" s="919"/>
      <c r="M119" s="919"/>
      <c r="N119" s="919"/>
      <c r="O119" s="919"/>
      <c r="P119" s="919"/>
      <c r="Q119" s="919"/>
      <c r="R119" s="919"/>
      <c r="S119" s="309"/>
      <c r="T119" s="309"/>
      <c r="U119" s="309"/>
      <c r="V119" s="309"/>
      <c r="W119" s="309"/>
    </row>
    <row r="120" spans="1:23" x14ac:dyDescent="0.2">
      <c r="S120" s="913"/>
    </row>
    <row r="121" spans="1:23" x14ac:dyDescent="0.2">
      <c r="K121" s="915"/>
      <c r="L121" s="915"/>
      <c r="Q121" s="915"/>
      <c r="R121" s="915"/>
    </row>
    <row r="123" spans="1:23" x14ac:dyDescent="0.2">
      <c r="K123" s="920"/>
      <c r="L123" s="920"/>
      <c r="M123" s="920"/>
      <c r="N123" s="920"/>
      <c r="O123" s="920"/>
      <c r="P123" s="920"/>
      <c r="Q123" s="920"/>
      <c r="R123" s="920"/>
    </row>
  </sheetData>
  <mergeCells count="189">
    <mergeCell ref="B99:B100"/>
    <mergeCell ref="C99:C100"/>
    <mergeCell ref="D99:D100"/>
    <mergeCell ref="E99:E100"/>
    <mergeCell ref="F99:F100"/>
    <mergeCell ref="G99:G100"/>
    <mergeCell ref="H99:H100"/>
    <mergeCell ref="I99:I100"/>
    <mergeCell ref="S91:S93"/>
    <mergeCell ref="G97:G98"/>
    <mergeCell ref="X27:AD27"/>
    <mergeCell ref="X29:AD29"/>
    <mergeCell ref="X89:AA89"/>
    <mergeCell ref="S97:S98"/>
    <mergeCell ref="B60:B61"/>
    <mergeCell ref="I84:J84"/>
    <mergeCell ref="B64:B65"/>
    <mergeCell ref="E60:E61"/>
    <mergeCell ref="C60:C61"/>
    <mergeCell ref="D60:D61"/>
    <mergeCell ref="H60:H61"/>
    <mergeCell ref="C53:C54"/>
    <mergeCell ref="G94:G95"/>
    <mergeCell ref="G53:G54"/>
    <mergeCell ref="B94:B95"/>
    <mergeCell ref="C94:C95"/>
    <mergeCell ref="E94:E95"/>
    <mergeCell ref="F94:F95"/>
    <mergeCell ref="E86:E88"/>
    <mergeCell ref="B97:B98"/>
    <mergeCell ref="C97:C98"/>
    <mergeCell ref="D97:D98"/>
    <mergeCell ref="E97:E98"/>
    <mergeCell ref="F97:F98"/>
    <mergeCell ref="A104:AD104"/>
    <mergeCell ref="A105:AD105"/>
    <mergeCell ref="H94:H95"/>
    <mergeCell ref="I94:I96"/>
    <mergeCell ref="S94:S96"/>
    <mergeCell ref="E24:E25"/>
    <mergeCell ref="B27:B29"/>
    <mergeCell ref="C27:C29"/>
    <mergeCell ref="D27:D29"/>
    <mergeCell ref="F27:F29"/>
    <mergeCell ref="G27:G29"/>
    <mergeCell ref="S102:W102"/>
    <mergeCell ref="B103:J103"/>
    <mergeCell ref="B102:J102"/>
    <mergeCell ref="C101:J101"/>
    <mergeCell ref="X86:AA86"/>
    <mergeCell ref="X88:AA88"/>
    <mergeCell ref="X87:AA87"/>
    <mergeCell ref="S99:S100"/>
    <mergeCell ref="E90:E92"/>
    <mergeCell ref="I90:I93"/>
    <mergeCell ref="F90:F93"/>
    <mergeCell ref="H97:H98"/>
    <mergeCell ref="I97:I98"/>
    <mergeCell ref="H21:H22"/>
    <mergeCell ref="I21:I22"/>
    <mergeCell ref="G21:G22"/>
    <mergeCell ref="H24:H25"/>
    <mergeCell ref="H27:H29"/>
    <mergeCell ref="I27:I29"/>
    <mergeCell ref="B21:B22"/>
    <mergeCell ref="C21:C22"/>
    <mergeCell ref="D21:D22"/>
    <mergeCell ref="E21:E22"/>
    <mergeCell ref="F21:F22"/>
    <mergeCell ref="M118:P118"/>
    <mergeCell ref="M108:P108"/>
    <mergeCell ref="M109:P109"/>
    <mergeCell ref="M110:P110"/>
    <mergeCell ref="M111:P111"/>
    <mergeCell ref="M113:P113"/>
    <mergeCell ref="M114:P114"/>
    <mergeCell ref="M115:P115"/>
    <mergeCell ref="M116:P116"/>
    <mergeCell ref="M117:P117"/>
    <mergeCell ref="A99:A100"/>
    <mergeCell ref="G60:G61"/>
    <mergeCell ref="G64:G65"/>
    <mergeCell ref="C58:W58"/>
    <mergeCell ref="G75:G77"/>
    <mergeCell ref="C69:J69"/>
    <mergeCell ref="C70:W70"/>
    <mergeCell ref="C64:C65"/>
    <mergeCell ref="I39:I41"/>
    <mergeCell ref="I53:I54"/>
    <mergeCell ref="F60:F61"/>
    <mergeCell ref="S69:W69"/>
    <mergeCell ref="F53:F54"/>
    <mergeCell ref="E64:E65"/>
    <mergeCell ref="I74:I78"/>
    <mergeCell ref="F39:F40"/>
    <mergeCell ref="S57:W57"/>
    <mergeCell ref="S87:S88"/>
    <mergeCell ref="I56:J56"/>
    <mergeCell ref="I68:J68"/>
    <mergeCell ref="A97:A98"/>
    <mergeCell ref="A60:A61"/>
    <mergeCell ref="A64:A65"/>
    <mergeCell ref="A94:A95"/>
    <mergeCell ref="A21:A22"/>
    <mergeCell ref="A53:A54"/>
    <mergeCell ref="B53:B54"/>
    <mergeCell ref="S5:W5"/>
    <mergeCell ref="Q6:Q8"/>
    <mergeCell ref="R6:R8"/>
    <mergeCell ref="T7:W7"/>
    <mergeCell ref="M6:P6"/>
    <mergeCell ref="H6:H8"/>
    <mergeCell ref="I6:I8"/>
    <mergeCell ref="J6:J8"/>
    <mergeCell ref="S7:S8"/>
    <mergeCell ref="S6:W6"/>
    <mergeCell ref="K6:K8"/>
    <mergeCell ref="L6:L8"/>
    <mergeCell ref="N7:O7"/>
    <mergeCell ref="M7:M8"/>
    <mergeCell ref="D16:D17"/>
    <mergeCell ref="E14:E15"/>
    <mergeCell ref="S14:S15"/>
    <mergeCell ref="S16:S17"/>
    <mergeCell ref="G14:G15"/>
    <mergeCell ref="C6:C8"/>
    <mergeCell ref="D6:D8"/>
    <mergeCell ref="E6:E8"/>
    <mergeCell ref="F6:F8"/>
    <mergeCell ref="B11:W11"/>
    <mergeCell ref="C12:W12"/>
    <mergeCell ref="G16:G17"/>
    <mergeCell ref="E19:E20"/>
    <mergeCell ref="I19:I20"/>
    <mergeCell ref="A9:W9"/>
    <mergeCell ref="A10:W10"/>
    <mergeCell ref="G19:G20"/>
    <mergeCell ref="F19:F20"/>
    <mergeCell ref="I14:I16"/>
    <mergeCell ref="F16:F17"/>
    <mergeCell ref="D19:D20"/>
    <mergeCell ref="S1:W1"/>
    <mergeCell ref="E2:S2"/>
    <mergeCell ref="P7:P8"/>
    <mergeCell ref="A118:J118"/>
    <mergeCell ref="A114:J114"/>
    <mergeCell ref="A117:J117"/>
    <mergeCell ref="A115:J115"/>
    <mergeCell ref="A116:J116"/>
    <mergeCell ref="A111:J111"/>
    <mergeCell ref="A107:K107"/>
    <mergeCell ref="A108:J108"/>
    <mergeCell ref="A109:J109"/>
    <mergeCell ref="A110:J110"/>
    <mergeCell ref="A113:J113"/>
    <mergeCell ref="A106:W106"/>
    <mergeCell ref="S103:W103"/>
    <mergeCell ref="F85:F89"/>
    <mergeCell ref="C57:J57"/>
    <mergeCell ref="F24:F25"/>
    <mergeCell ref="A3:W3"/>
    <mergeCell ref="A4:W4"/>
    <mergeCell ref="A6:A8"/>
    <mergeCell ref="B6:B8"/>
    <mergeCell ref="G6:G8"/>
    <mergeCell ref="A112:J112"/>
    <mergeCell ref="M112:P112"/>
    <mergeCell ref="I24:I25"/>
    <mergeCell ref="E39:E40"/>
    <mergeCell ref="G24:G25"/>
    <mergeCell ref="G39:G40"/>
    <mergeCell ref="S101:W101"/>
    <mergeCell ref="B85:B89"/>
    <mergeCell ref="C85:C89"/>
    <mergeCell ref="E41:E42"/>
    <mergeCell ref="I64:I65"/>
    <mergeCell ref="I60:I61"/>
    <mergeCell ref="S53:S54"/>
    <mergeCell ref="H53:H54"/>
    <mergeCell ref="A85:A89"/>
    <mergeCell ref="I37:J37"/>
    <mergeCell ref="B38:B40"/>
    <mergeCell ref="D24:D25"/>
    <mergeCell ref="B24:B25"/>
    <mergeCell ref="C24:C25"/>
    <mergeCell ref="A27:A29"/>
    <mergeCell ref="A24:A25"/>
    <mergeCell ref="C38:C40"/>
    <mergeCell ref="A38:A40"/>
  </mergeCells>
  <printOptions horizontalCentered="1"/>
  <pageMargins left="0" right="0" top="0.59055118110236227" bottom="0.19685039370078741" header="0" footer="0"/>
  <pageSetup paperSize="9" scale="74" orientation="landscape" r:id="rId1"/>
  <rowBreaks count="4" manualBreakCount="4">
    <brk id="43" max="22" man="1"/>
    <brk id="69" max="22" man="1"/>
    <brk id="84" max="22" man="1"/>
    <brk id="103" max="22"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B29" sqref="B29"/>
    </sheetView>
  </sheetViews>
  <sheetFormatPr defaultColWidth="9.140625" defaultRowHeight="15.75" x14ac:dyDescent="0.25"/>
  <cols>
    <col min="1" max="1" width="22.7109375" style="3" customWidth="1"/>
    <col min="2" max="2" width="60.7109375" style="3" customWidth="1"/>
    <col min="3" max="16384" width="9.140625" style="3"/>
  </cols>
  <sheetData>
    <row r="1" spans="1:2" ht="27" customHeight="1" x14ac:dyDescent="0.25">
      <c r="A1" s="1520" t="s">
        <v>18</v>
      </c>
      <c r="B1" s="1520"/>
    </row>
    <row r="2" spans="1:2" ht="31.5" x14ac:dyDescent="0.25">
      <c r="A2" s="2" t="s">
        <v>3</v>
      </c>
      <c r="B2" s="1" t="s">
        <v>17</v>
      </c>
    </row>
    <row r="3" spans="1:2" ht="15.75" customHeight="1" x14ac:dyDescent="0.25">
      <c r="A3" s="2" t="s">
        <v>19</v>
      </c>
      <c r="B3" s="1" t="s">
        <v>20</v>
      </c>
    </row>
    <row r="4" spans="1:2" ht="15.75" customHeight="1" x14ac:dyDescent="0.25">
      <c r="A4" s="2" t="s">
        <v>21</v>
      </c>
      <c r="B4" s="1" t="s">
        <v>22</v>
      </c>
    </row>
    <row r="5" spans="1:2" ht="15.75" customHeight="1" x14ac:dyDescent="0.25">
      <c r="A5" s="2" t="s">
        <v>23</v>
      </c>
      <c r="B5" s="1" t="s">
        <v>24</v>
      </c>
    </row>
    <row r="6" spans="1:2" ht="15.75" customHeight="1" x14ac:dyDescent="0.25">
      <c r="A6" s="2" t="s">
        <v>25</v>
      </c>
      <c r="B6" s="1" t="s">
        <v>26</v>
      </c>
    </row>
    <row r="7" spans="1:2" ht="15.75" customHeight="1" x14ac:dyDescent="0.25">
      <c r="A7" s="2" t="s">
        <v>27</v>
      </c>
      <c r="B7" s="1" t="s">
        <v>28</v>
      </c>
    </row>
    <row r="8" spans="1:2" ht="15.75" customHeight="1" x14ac:dyDescent="0.25">
      <c r="A8" s="2" t="s">
        <v>29</v>
      </c>
      <c r="B8" s="1" t="s">
        <v>30</v>
      </c>
    </row>
    <row r="9" spans="1:2" ht="15.75" customHeight="1" x14ac:dyDescent="0.25"/>
    <row r="10" spans="1:2" ht="15.75" customHeight="1" x14ac:dyDescent="0.25">
      <c r="A10" s="1521" t="s">
        <v>35</v>
      </c>
      <c r="B10" s="1521"/>
    </row>
  </sheetData>
  <mergeCells count="2">
    <mergeCell ref="A1:B1"/>
    <mergeCell ref="A10:B10"/>
  </mergeCells>
  <phoneticPr fontId="2" type="noConversion"/>
  <printOptions horizontalCentered="1"/>
  <pageMargins left="0" right="0" top="0.78740157480314965" bottom="0" header="0" footer="0"/>
  <pageSetup paperSize="9"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Įvardinti diapazonai</vt:lpstr>
      </vt:variant>
      <vt:variant>
        <vt:i4>4</vt:i4>
      </vt:variant>
    </vt:vector>
  </HeadingPairs>
  <TitlesOfParts>
    <vt:vector size="7" baseType="lpstr">
      <vt:lpstr>1 programa</vt:lpstr>
      <vt:lpstr>Aiškinamoji lentelė</vt:lpstr>
      <vt:lpstr>Asignavimų valdytojų kodai</vt:lpstr>
      <vt:lpstr>'1 programa'!Print_Area</vt:lpstr>
      <vt:lpstr>'Aiškinamoji lentelė'!Print_Area</vt:lpstr>
      <vt:lpstr>'1 programa'!Print_Titles</vt:lpstr>
      <vt:lpstr>'Aiškinamoji lentelė'!Print_Titles</vt:lpstr>
    </vt:vector>
  </TitlesOfParts>
  <Company>valdyba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A.Cepiene</dc:creator>
  <cp:lastModifiedBy>Snieguole Kacerauskaite</cp:lastModifiedBy>
  <cp:lastPrinted>2016-12-27T06:57:17Z</cp:lastPrinted>
  <dcterms:created xsi:type="dcterms:W3CDTF">2007-07-27T10:32:34Z</dcterms:created>
  <dcterms:modified xsi:type="dcterms:W3CDTF">2016-12-27T06:57:38Z</dcterms:modified>
</cp:coreProperties>
</file>