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50" windowHeight="9810" activeTab="0"/>
  </bookViews>
  <sheets>
    <sheet name="11_inv_planas" sheetId="1" r:id="rId1"/>
  </sheets>
  <definedNames>
    <definedName name="_xlnm.Print_Area" localSheetId="0">'11_inv_planas'!$C$2:$Q$135</definedName>
    <definedName name="_xlnm.Print_Titles" localSheetId="0">'11_inv_planas'!$8:$9</definedName>
  </definedNames>
  <calcPr fullCalcOnLoad="1"/>
</workbook>
</file>

<file path=xl/comments1.xml><?xml version="1.0" encoding="utf-8"?>
<comments xmlns="http://schemas.openxmlformats.org/spreadsheetml/2006/main">
  <authors>
    <author>Autorius</author>
  </authors>
  <commentList>
    <comment ref="A8" authorId="0">
      <text>
        <r>
          <rPr>
            <b/>
            <sz val="8"/>
            <rFont val="Tahoma"/>
            <family val="2"/>
          </rPr>
          <t>V.S.:</t>
        </r>
        <r>
          <rPr>
            <sz val="9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Turto kodas - pagal Metodikos 13 priedo eilės numerį. Pvz., katilinės pastatas - 1.1, vamzdynai - 4.</t>
        </r>
      </text>
    </comment>
    <comment ref="B8" authorId="0">
      <text>
        <r>
          <rPr>
            <b/>
            <sz val="8"/>
            <rFont val="Tahoma"/>
            <family val="2"/>
          </rPr>
          <t>V.S.:</t>
        </r>
        <r>
          <rPr>
            <sz val="8"/>
            <rFont val="Tahoma"/>
            <family val="2"/>
          </rPr>
          <t xml:space="preserve">
Investicijų projekto nr. nurodytas prie Ilgalaikio turto įsigijimo šaltinių, turi sutapti su Lėšų panaudojime nurodytu nr.</t>
        </r>
      </text>
    </comment>
  </commentList>
</comments>
</file>

<file path=xl/sharedStrings.xml><?xml version="1.0" encoding="utf-8"?>
<sst xmlns="http://schemas.openxmlformats.org/spreadsheetml/2006/main" count="280" uniqueCount="253">
  <si>
    <t>tūkst. Lt</t>
  </si>
  <si>
    <t>Turto
kodas</t>
  </si>
  <si>
    <t>Invest.
Nr.</t>
  </si>
  <si>
    <t>Eil. 
Nr.</t>
  </si>
  <si>
    <t>Pavadinimas</t>
  </si>
  <si>
    <t>Gamyba</t>
  </si>
  <si>
    <t>Perdavimas</t>
  </si>
  <si>
    <t>20__ m.</t>
  </si>
  <si>
    <t>01</t>
  </si>
  <si>
    <t>02</t>
  </si>
  <si>
    <t>x</t>
  </si>
  <si>
    <t>1.</t>
  </si>
  <si>
    <t>Ilgalaikio turto įsigijimo šaltiniai</t>
  </si>
  <si>
    <t>1.1.</t>
  </si>
  <si>
    <t>Ilgalaikio turto nusidėvėjimo (amortizacijos) sąnaudos</t>
  </si>
  <si>
    <t>1.2.</t>
  </si>
  <si>
    <t>Normatyvinis pelnas</t>
  </si>
  <si>
    <t>1.3.</t>
  </si>
  <si>
    <t>Savivaldybės ir valstybės lėšos</t>
  </si>
  <si>
    <t>1.4.</t>
  </si>
  <si>
    <t>1.5.</t>
  </si>
  <si>
    <t>Įvairių fondų lėšos</t>
  </si>
  <si>
    <t>1.5.1.</t>
  </si>
  <si>
    <t>1.5.2.</t>
  </si>
  <si>
    <t>1.5.3.</t>
  </si>
  <si>
    <t>1.6.</t>
  </si>
  <si>
    <t>Kiti finansavimo šaltiniai</t>
  </si>
  <si>
    <t>1.6.1.</t>
  </si>
  <si>
    <t>2.</t>
  </si>
  <si>
    <t>Lėšų panaudojimas</t>
  </si>
  <si>
    <t>2.1.</t>
  </si>
  <si>
    <t>2.1.1.</t>
  </si>
  <si>
    <t>2.2.</t>
  </si>
  <si>
    <t>Paskolų grąžinimas</t>
  </si>
  <si>
    <t>Įmonės vadovas _____________________</t>
  </si>
  <si>
    <t>Savivaldybės atstovas ____________________</t>
  </si>
  <si>
    <t>Pardavimas</t>
  </si>
  <si>
    <t>Lėšos gautos iš apyvartinių taršos leidimų pardavimo</t>
  </si>
  <si>
    <t>ES Struktūriniai fondai:</t>
  </si>
  <si>
    <t>priedas</t>
  </si>
  <si>
    <t>Lėšos investicijų įgyvendinimui, naujam turtui įsigyti, atstatyti</t>
  </si>
  <si>
    <t>Generalinis direktorius   Vytautas Valutis</t>
  </si>
  <si>
    <t>Klaipėdos miesto savivaldybės</t>
  </si>
  <si>
    <t>2012 m.</t>
  </si>
  <si>
    <t>2013 m.</t>
  </si>
  <si>
    <t>2014 m.</t>
  </si>
  <si>
    <t>1.4.1.</t>
  </si>
  <si>
    <t>1.4.3.</t>
  </si>
  <si>
    <t>1.4.4.</t>
  </si>
  <si>
    <t>1.4.5.</t>
  </si>
  <si>
    <t>Paskolos investicijų projektams įgyvendinti:</t>
  </si>
  <si>
    <t>Šilumos apskaitos prietaisų atnaujinimas bendrovės šilumos šaltiniuose;</t>
  </si>
  <si>
    <t>Klaipėdos RK avarinio apšvietimo akumuliatorių baterijų ir lygintuvų pakeitimas bei operatyvinės srovės tinklo įrengimas iš akumuliatorių baterijų pagrindinių prijunginių valdymui dingus įtampai;</t>
  </si>
  <si>
    <t>Lypkių RK atviro tipo avarinio apšvietimo akumuliatorių baterijų ir lygintuvų pakeitimas;</t>
  </si>
  <si>
    <t>Avarinio kuro 20 m³ rezervuaro ir vamzdynų sistemos įrengimas Lypkių RK esantiems garo katilams;</t>
  </si>
  <si>
    <t>Kondensacinio ekonomaizerio įrengimas Klaipėdos RK VŠK K-7;</t>
  </si>
  <si>
    <t>Bendrovės šilumos šaltinių kontrolės ir matavimo bei laboratorinių  prietaisų atnaujinimas ir įsigijimas;</t>
  </si>
  <si>
    <t>Ilgalaikio turto renovavimas,  įsigijimas ir atstatymas;</t>
  </si>
  <si>
    <t>Projektavimo darbai.</t>
  </si>
  <si>
    <t>Garo gamybos Klaipėdos RK modernizavimas, pastatant naują 4 t/h našumo 
garo katilą;</t>
  </si>
  <si>
    <t>Šilumos tinklai iš 2P magistralės nuo kameros 2P-39 iki kameros 2P-39-3; Ø400  L-651m, Naikupės g.;</t>
  </si>
  <si>
    <t>Šilumos tinklai nuo kameros 2P-44-13 iki kameros 2P-44-16, Ø200  L-263m, Taikos pr.;</t>
  </si>
  <si>
    <t>Šilumos tinklai nuo kameros 2P-33-6 iki kameros 4P-7, Debreceno g., Šilutės pl.; Ø325 L-155m;</t>
  </si>
  <si>
    <t>Šilumos trasa nuo kameros 1Š-12 iki kameros 1Š-12-4,  Ø250; L-270m;</t>
  </si>
  <si>
    <t>Šilumos trasa nuo kameros 1Š-12 -2 iki kameros 1Š-12-2-1, Ø125; L-58m;</t>
  </si>
  <si>
    <t>Šilumos trasa nuo kameros 1Š-12 -4 iki kameros 1Š-12-8 ir iki Bokštų g.1, Ø200; L-225m; Ø50; L-15m;</t>
  </si>
  <si>
    <t>Šilumos tinklų rekonstrukcija Gargždų mieste:</t>
  </si>
  <si>
    <t>Naujos žiedinančios šilumos trasos tiekimo patikimumui užtikrinti, projektavimas, statyba :</t>
  </si>
  <si>
    <t>Ilgalaikio turto renovavimas, įsigijimas ir atstatymas.</t>
  </si>
  <si>
    <t>Vartotojų šilumos apskaitos prietaisų atnaujinimas.</t>
  </si>
  <si>
    <t>Programinė įranga ir licencijos.</t>
  </si>
  <si>
    <t>Hidraulinio režimo skaičiavimo programos įsigijimas ir įsisavinimas.</t>
  </si>
  <si>
    <t>1.4.6.</t>
  </si>
  <si>
    <t>1.4.7.</t>
  </si>
  <si>
    <t>1.4.8.</t>
  </si>
  <si>
    <t>1.4.9.</t>
  </si>
  <si>
    <t>1.4.10.</t>
  </si>
  <si>
    <t>1.4.11.</t>
  </si>
  <si>
    <t>2.1.2.</t>
  </si>
  <si>
    <t>2.1.3.</t>
  </si>
  <si>
    <t>2.1.4.</t>
  </si>
  <si>
    <t>2.1.5.</t>
  </si>
  <si>
    <t>2.1.6.</t>
  </si>
  <si>
    <t>2.1.7.</t>
  </si>
  <si>
    <t>2.1.8.</t>
  </si>
  <si>
    <t>2.1.9.</t>
  </si>
  <si>
    <t>2.1.10.</t>
  </si>
  <si>
    <t>2.1.11.</t>
  </si>
  <si>
    <t>2.1.12.</t>
  </si>
  <si>
    <t>2.1.13.</t>
  </si>
  <si>
    <t>2.1.14.</t>
  </si>
  <si>
    <t>2.1.15.</t>
  </si>
  <si>
    <t>2.1.16.</t>
  </si>
  <si>
    <t>2.1.17.</t>
  </si>
  <si>
    <t>2.1.18.</t>
  </si>
  <si>
    <t>2.1.19.</t>
  </si>
  <si>
    <t>2.1.20.</t>
  </si>
  <si>
    <t>2.1.21.</t>
  </si>
  <si>
    <t>2.1.22.</t>
  </si>
  <si>
    <t>2.1.23.</t>
  </si>
  <si>
    <t>2.1.24.</t>
  </si>
  <si>
    <t>2.1.25.</t>
  </si>
  <si>
    <t>2.1.26.</t>
  </si>
  <si>
    <t>2.1.27.</t>
  </si>
  <si>
    <t>2.1.28.</t>
  </si>
  <si>
    <t>2.1.29.</t>
  </si>
  <si>
    <t>2.1.30.</t>
  </si>
  <si>
    <t>2.1.31.</t>
  </si>
  <si>
    <t>2.1.32.</t>
  </si>
  <si>
    <t>2.1.33.</t>
  </si>
  <si>
    <t>2.1.34.</t>
  </si>
  <si>
    <t>2.1.35.</t>
  </si>
  <si>
    <t>2.1.36.</t>
  </si>
  <si>
    <t>2.1.37.</t>
  </si>
  <si>
    <t>2.1.38.</t>
  </si>
  <si>
    <t>2.1.39.</t>
  </si>
  <si>
    <t>2.1.40.</t>
  </si>
  <si>
    <t>2.1.41.</t>
  </si>
  <si>
    <t>2.1.42.</t>
  </si>
  <si>
    <t>2.1.43.</t>
  </si>
  <si>
    <t>2.1.44.</t>
  </si>
  <si>
    <t>2.1.45.</t>
  </si>
  <si>
    <t>2.1.46.</t>
  </si>
  <si>
    <t>2.1.47.</t>
  </si>
  <si>
    <t>2.1.49.</t>
  </si>
  <si>
    <t>2.1.50.</t>
  </si>
  <si>
    <t>2.1.51.</t>
  </si>
  <si>
    <t>2.1.52.</t>
  </si>
  <si>
    <t>2.1.53.</t>
  </si>
  <si>
    <t>2.1.55.</t>
  </si>
  <si>
    <t>2.1.56.</t>
  </si>
  <si>
    <t>2.1.57.</t>
  </si>
  <si>
    <t>2.1.59.</t>
  </si>
  <si>
    <t>2.1.60.</t>
  </si>
  <si>
    <t>2.1.61.</t>
  </si>
  <si>
    <t>2.1.62.</t>
  </si>
  <si>
    <t>2.1.63.</t>
  </si>
  <si>
    <t>2.1.64.</t>
  </si>
  <si>
    <t>2.1.65.</t>
  </si>
  <si>
    <t>2.1.66.</t>
  </si>
  <si>
    <t>2.1.67.</t>
  </si>
  <si>
    <t>2.1.68.</t>
  </si>
  <si>
    <t>2.1.69.</t>
  </si>
  <si>
    <t>2.1.70.</t>
  </si>
  <si>
    <t>2.1.71.</t>
  </si>
  <si>
    <t>2.1.72.</t>
  </si>
  <si>
    <t>2.1.73.</t>
  </si>
  <si>
    <t>2.1.74.</t>
  </si>
  <si>
    <t>2.1.76.</t>
  </si>
  <si>
    <t>2.1.77.</t>
  </si>
  <si>
    <t>2.1.78.</t>
  </si>
  <si>
    <t>2.1.79.</t>
  </si>
  <si>
    <t>2.1.80.</t>
  </si>
  <si>
    <t>2.1.81.</t>
  </si>
  <si>
    <t>2.1.82.</t>
  </si>
  <si>
    <t>2.1.83.</t>
  </si>
  <si>
    <t>2.1.84.</t>
  </si>
  <si>
    <t>2.1.85.</t>
  </si>
  <si>
    <t>2.1.86.</t>
  </si>
  <si>
    <t>2.1.87.</t>
  </si>
  <si>
    <t>2.1.88.</t>
  </si>
  <si>
    <t>2.1.89.</t>
  </si>
  <si>
    <t>2.1.90.</t>
  </si>
  <si>
    <t>2.1.91.</t>
  </si>
  <si>
    <t>1.4.2.</t>
  </si>
  <si>
    <t>Naujų sklendžių, vožtuvų, siurblių, dažnio keitiklių įrengimas bendrovės šilumos šaltiniuose;</t>
  </si>
  <si>
    <t>2.1.48.</t>
  </si>
  <si>
    <t>2.1.54.</t>
  </si>
  <si>
    <t>2.1.58.</t>
  </si>
  <si>
    <t>2.1.75.</t>
  </si>
  <si>
    <t>Tarp kamerų 2P-44-2-5a ir  2P-46-1-3a;Ø80 L-81m.</t>
  </si>
  <si>
    <t>Tarp kamerų 2P-46-3-1 ir  2P-46-1-2.Ø100 L-100m.</t>
  </si>
  <si>
    <t>Kompiuterinės technikos ir tinklo įrangos atnaujinimas.</t>
  </si>
  <si>
    <t>Šilumos tinklai tarp kamerų 2P-42-13 ir 2P-42-17, Jūreivių g., Ø150  L-300m;</t>
  </si>
  <si>
    <t>Vandens šildymo katilo, naudojančio biokurą, su kondensaciniu ekonomaizeriu įrengimas Gargždų ŠTR katilinėje Nr. 4 (tik gavus ES lėšas);</t>
  </si>
  <si>
    <t>Užkūrimo ir degimo proceso automatizavimas, degiklio, kondensacinio ekonomaizerio įrengimas VŠK Nr. 3 Gargždų ŠTR katilinėje Nr. 4;</t>
  </si>
  <si>
    <t>Lypkių RK VŠK KVGM-100 Nr. 1 degiklių pakeitimas mažos NOx generacijos degikliais, įrengiant naują degimo proceso automatiką, katilo saugaus užkūrimo sistemą, apsaugų kontrolę ir kompiuterinę šilumos apskaitą (TIPK nurodymas);</t>
  </si>
  <si>
    <t>Užkūrimo ir degimo proceso automatizavimas, degiklio, kondensacinio ekonomaizerio įrengimas VŠK Nr. 3 Gargždų ŠTR katilinėje Nr. 4.</t>
  </si>
  <si>
    <t>Šilumos tinklai per Paryžiaus Komunos g. 24 iki Šilutės pl. 10, Paryžiaus Komunos g. 18, 20; nuo 1P-25-4 iki Šilutės pl. 8; Ø125L-83m; Ø100 L-181m; Ø80 L-160m.</t>
  </si>
  <si>
    <t>Šilumos trasa nuo kameros 1Š-12 -1 iki S. Šimkaus g., 11  Ø70; L-40m;</t>
  </si>
  <si>
    <t>Šilumos trasa nuo kameros 2Š-28 -1 iki 2Š-28-2-1, Ramioji g. 1, 2, 3, 4, 6; Ø150  L-45m; Ø125 L-44m;Ø100 L-11m;Ø80 L-46m; Ø50  L-30m;</t>
  </si>
  <si>
    <t xml:space="preserve">Šilumos trasos rekonstrukcija tarp kameros 2Š-26 ir Herkaus Manto g. 36;Ø100; L-68m; </t>
  </si>
  <si>
    <t>Šilumos trasos rekonstrukcija tarp kameros 2Š-26 -2 ir Šaulių g. 21;Ø80; L-10m;</t>
  </si>
  <si>
    <t>AB „Klaipėdos energija“ 0,4 kV pagrindinių prijunginių senų automatinių išjungiklių keitimas naujais;</t>
  </si>
  <si>
    <t>Magistralinė šilumos trasa „1P“ nuo kameros 1P-0 iki 1P-1; Ø500  L-223m;</t>
  </si>
  <si>
    <t>Magistralės  „6P“ rekonstrukcija nuo KRK kolektorinės iki kameros 6P-4; Ø600; L-515m;</t>
  </si>
  <si>
    <t>Magistralės  „6P“ rekonstrukcija nuo kameros 6P-4 iki kameros 6P-6; Ø600; L-470m;</t>
  </si>
  <si>
    <t xml:space="preserve">Magistralė „1Š“ nuo kameros 1Š-1 iki 1Š-5 Ø600; L-353m; </t>
  </si>
  <si>
    <t>Šilumos tinklų  magistralės „1P“ rekonstrukcija:</t>
  </si>
  <si>
    <t>Magistralinė šilumos trasa „1P“ nuo elektrinės iki kameros 1P-0 ; Ø500 L-160m;</t>
  </si>
  <si>
    <t>Kvartaliniai tinklai iš magistralės „1P“ nuo kameros 1P-3-3 iki 1P-3-17; Ø150; L-158m; Ø100; L-53m;</t>
  </si>
  <si>
    <t>Kvartaliniai tinklai iš magistralės „1P“ nuo kameros 1P-3-3 iki Taikos pr.13; Ø125; L-86m;</t>
  </si>
  <si>
    <t>Magistralinė šilumos trasa nuo kameros 1P-12-2 iki kameros 2P-36 , inv. proj. Nr. 15T101P006 Ø400; L-90m;</t>
  </si>
  <si>
    <t>Kvartaliniai tinklai iš magistralės „1P“ nuo kameros 1P-3-20 iki Galinio Pylimo g. 3B ir Sinagogų g. 5A; nuo kameros 1P-3-21 iki Galinio Pylimo g. 5 ir 7; Ø50 L-150m; Ø100 L-32m;</t>
  </si>
  <si>
    <t>Kvartaliniai tinklai iš magistralės „1P“ nuo kameros 1P-3-15 iki Taikos pr. 8; nuo kameros 1P-3-14 iki Taikos pr. 6; nuo kameros 1P-3-13-1 iki 1P-4-6-1 Ø70; L-18m; Ø100; L-185m;</t>
  </si>
  <si>
    <t>Kvartaliniai tinklai iš magistralės „1P“ nuo kameros 1P-3-16 iki Taikos pr. 10, nuo kameros 1P-3-17 iki Taikos pr. 12 ir nuo 1P-3-16iki 1P-3-13 ir Taikos pr. 4; Ø100 L-173m; Ø70 L-32m; Ø57 L-12m;</t>
  </si>
  <si>
    <t>Kvartaliniai tinklai nuo kameros 1P-8-5 iki 1P-8-2 ir Rumpiškės g. 22,  24, 24A; nuo kameros 1P-17 iki Tilžės g. 32; Ø250 L-94m; Ø70 L-132m; Ø80 L-49m;</t>
  </si>
  <si>
    <t>Kvartaliniai tinklai nuo kameros 1P-20 iki Paryžiaus Komunos g. 16A; Ø200 L-300m; Ø150 L-123m; Ø100 L-260m;</t>
  </si>
  <si>
    <t xml:space="preserve">Šilumos tinklų magistralės „2P“ rekonstrukcija:          </t>
  </si>
  <si>
    <t>Magistralės „2P“ nuo kameros 2P-33-20 iki kameros 4P-15  I. Simonaitytės g.; Ø300 L-274m; Ø500 L-165m;</t>
  </si>
  <si>
    <t xml:space="preserve">Magistralės „2P“ rekonstrukcija nuo kameros 2P-46 iki 2P-46-4; Ø400  L-392m; </t>
  </si>
  <si>
    <t>Šilumos tinklai iš „2P“ magistralės nuo kameros 2P-39 iki kameros 2P-39-3; Ø400  L-651m, Naikupės g.;</t>
  </si>
  <si>
    <t xml:space="preserve"> Kvartaliniai šilumos tinklai iš magistralės „2P“  nuo kameros 2P-39-3-3 iki 2P-39-3-3b ir Minijos g. 141; Ø100  L-90m; Ø80 L-25m;</t>
  </si>
  <si>
    <t xml:space="preserve"> Kvartaliniai šilumos tinklai iš magistralės „2P“  nuo Gedminų g. 10 iki Gedminų g. 3; Ø80; L-202m;</t>
  </si>
  <si>
    <t xml:space="preserve"> Kvartaliniai šilumos tinklai iš magistralės „2P“  nuo Gedminų g. 14 iki Gedminų g. 5; Ø100; L-222m;</t>
  </si>
  <si>
    <t>Šilumos tinklai nuo Žalgirio g. 3 iki Sulupės g. 10A, 12; Ø100 L-50m; Ø80 L-210m; Ø150 L-55m;</t>
  </si>
  <si>
    <t>Šilumos trasa nuo Žalgirio  g. 3 iki Naikupės g. 11; Ø125 L-115m; Ø100  L-83m; Ø70  L-65m; Ø50 L-22m;</t>
  </si>
  <si>
    <t>Šilumos tinklai nuo Gedminų g. 2 iki  Gedminų g.  1; nuo 2P-39-1 iki Kalnupės g. 20; Ø80  L-198m; Ø125  L-360m; Ø70 L-35m.</t>
  </si>
  <si>
    <t>Šilumos tinklų magistralės „4P“ rekonstrukcija :</t>
  </si>
  <si>
    <t>Magistralinė šilumos trasa „4P“ nuo kameros 4P-17 iki kameros 4P-19, Ø500; L-170m;</t>
  </si>
  <si>
    <t>Magistralinė šilumos trasa „4P“ nuo kameros 4P-20a iki kameros 4P-21, Ø500; L-160m;</t>
  </si>
  <si>
    <t>Magistralinė šilumos trasa „4P“ nuo kameros 4P-22a iki kameros 4P-23, Ø500; L-290m;</t>
  </si>
  <si>
    <t>Magistralinė šilumos trasa „4P“ nuo kameros 4P-23 iki kameros 4P-24, (tašk A.)  Ø500 L-160m.</t>
  </si>
  <si>
    <t>Šilumos tinklų magistralės „1Š“ rekonstrukcija :</t>
  </si>
  <si>
    <t>Magistralė „1Š“ nuo kameros 1Š-1 iki 1Š-5 Ø600; L-353m.</t>
  </si>
  <si>
    <t>Kvartaliniai tinklai iš „1Š“ magistralės:</t>
  </si>
  <si>
    <t>Šilumos trasa nuo kameros 1Š-12 -8 iki kameros 1Š-12-8a, nuo 1Š-12-8a iki 1Š-12-8a-1, nuo 1Š-12-8-1a iki 1Š-12-8a-2, nuo 1Š-12-8a-2 iki Naujoji Uosto  g. 2 ir Danės g. 7; 1Š-12 -27 iki Jūros g. 4; Ø200 L-57m; Ø150 L-33m; Ø100  L-45m; Ø80 L-95m;Ø70; L-57m;</t>
  </si>
  <si>
    <t>Šilumos trasa nuo kameros 1Š-1a iki Danės g.  35, 37, 39; nuo 1Š-1a iki Liepų g. 46A; nuo 1Š-2 iki Liepų  g. 37, 39, K. Donelaičio a. 5, 7; nuo D-1 iki Liepų g. 34,36; Ø50 L-271m; Ø70 L-116m; Ø80 L-90m., Ø100 L-173m.</t>
  </si>
  <si>
    <t>Kvartaliniai tinklai iš „2Š“ magistralės Klaipėdos mieste:</t>
  </si>
  <si>
    <t>Šilumos trasa nuo kameros 2Š-27 iki kameros 2Š-27-2; nuo kameros 2Š-27 -1 iki Lietuvininkų a.  4A; Ø100 L-46m; Ø80 L-108m;</t>
  </si>
  <si>
    <t>Šilumos trasa nuo kameros 2Š-27 -2 iki Šaulių g. 3A, Herkaus Manto g. 38, nuo kameros 2Š-27-2 iki Šaulių g. 23A; Ø50; L-98m;</t>
  </si>
  <si>
    <t>Šilumos trasa nuo kameros 2Š-27  iki Vilties g. 2, 4, 6, 8, Šaulių g. 40; Ø100 L-113m; Ø50  L-65m; Ø70  L-14m;</t>
  </si>
  <si>
    <t>Šilumos trasa nuo kameros 2Š-28 iki Lietuvininkų a. 7; nuo kameros 2Š-28 iki 2Š-28-1; Ø100; L-47m; Ø150; L-78m;</t>
  </si>
  <si>
    <t>Šilumos trasa nuo kameros 2Š-28 -2 iki Vilties g. 1, 3, 5, 7, 9; Ø100; L-81m; Ø80  L-85m; Ø50; L-82m;</t>
  </si>
  <si>
    <t>Magistralė „2Š“ nuo Panevėžio g. iki kameros 2Š-7; Ø250; L-215m.</t>
  </si>
  <si>
    <t>Šilumos tinklų magistralės „3Š“ rekonstrukcija :</t>
  </si>
  <si>
    <t>Magistralė „3Š“ nuo kameros 3Š-8 iki kameros 3Š-8b; Ø250; L-450m;</t>
  </si>
  <si>
    <t>Magistralė „3Š“ nuo kameros 3Š-8b iki kameros 3Š-9a; Ø250; L-250m;</t>
  </si>
  <si>
    <t>Magistralė „3Š“ nuo kameros 3Š-9a iki kameros 3Š-10; Ø200; L-110;.</t>
  </si>
  <si>
    <t>Magistralė „3Š“ nuo kameros 3Š-10 iki kameros 3Š-11; Ø300; L-95.</t>
  </si>
  <si>
    <t>Šilumos tinklų magistralės „4Š“ rekonstrukcija :</t>
  </si>
  <si>
    <t>Magistralė „4Š“ nuo kameros 4Š-1 iki 4Š-3 ; Ø500; L-84m.</t>
  </si>
  <si>
    <t>Magistralės „6P“ rekonstrukcija:</t>
  </si>
  <si>
    <t>Magistralės  „6P“ rekonstrukcija nuo kameros 6P-4 iki kameros 6P-6; Ø600; L-470m.</t>
  </si>
  <si>
    <t>Šilumos trasos rekonstrukcija nuo ŠK2-36 iki Kvietinių g. 25; Ø100  L-218m; Ø50 L-48m; Ø70 L-24m; Ø40 L-30m;</t>
  </si>
  <si>
    <t>Šilumos trasos rekonstrukcija nuo ŠK2-32 iki boilerinės Nr.1 ir Klaipdos g. 22, Ø200; L-75m; Ø50 L-22m;</t>
  </si>
  <si>
    <t>Šilumos trasos rekonstrukcija nuo Melioratorių g. 6 iki P. Cvirkos g. 33;Ø150 L-345m; Ø200 L-70m; Ø100 L-38m; Ø 70 L-5m.</t>
  </si>
  <si>
    <t>„Energija“ sistemos perdarymas į kitą versiją.</t>
  </si>
  <si>
    <t>Šimos trasos rekonstrukcija nuo Tilto g. 2 iki Taikos g. 6; Ø150; L-154m;</t>
  </si>
  <si>
    <t xml:space="preserve"> Šilumos trasa nuo 2Š-28-1 iki Priestočio g. 4, Šaulių g. 46, 50, 54; nuo 2Š-29 iki J. Zembrickio g. 37, 39; nuo 2Š-29a iki Dariaus ir Girėno g. 9, 5, Šaulių g. 45, 43; Ø70  L-124m; Ø50 L-203m; Ø100 L-66m; Ø80 L-152m.</t>
  </si>
  <si>
    <t>Šilumos trasa nuo kameros 1Š-12-4-2 iki  Bokštų g. 7, 8; nuo kameros 1Š-12 d iki  Puodžių g. 1; nuo kameros 1Š-13 iki S.  Daukanto g. 5; nuo kameros 1Š-14 iki  1Š-14-1; Ø50 L-30m; Ø70 L-53m; Ø200 L-57m., Ø100 L-90m;</t>
  </si>
  <si>
    <t>Kvartaliniai tinklai nuo Sukilėlių g. 6 iki Pilies g. 1; nuo kameros 1P-4-7-15 iki Sukilėlių g. 12; nuo 1P-4-7-17 iki Sukilėlių g. 18; nuo 1P-8-1-13 iki Sausio 15-osios g. 24; nuo 1P-8-1-9 iki Sausio 15-osios g.   22; Ø100 L-141m; Ø80 L-70m; Ø57 L-50m; Ø70 L-60m; Ø150 L-307m;</t>
  </si>
  <si>
    <t>Kvartaliniai tinklai nuo Sukilėlių g. 6 iki Pilies g. 1; nuo kameros 1P-4-7-15 iki Sukilėlių g. 12; nuo 1P-4-7-17 iki Sukilėlių 18; nuo 1P-8-1-13 iki Sausio 15-osios g. 24; nuo 1P-8-1-9 iki Sausio 15-osios g. 22; Ø100 L-141m; Ø80 L-70m; Ø57 L-50m; Ø70 L-60m; Ø150 L-307m;</t>
  </si>
  <si>
    <t>Garo gamybos Klaipėdos RK modernizavimas, pastatant naują 4 t/h našumo garo katilą;</t>
  </si>
  <si>
    <t xml:space="preserve">Šilumos trasų statyba ir įvadų įrengimas, pirkimas naujiems vartotojams  Klaipėdoje ir Gargžduose. </t>
  </si>
  <si>
    <t>1.5.4.</t>
  </si>
  <si>
    <t>1.4.12.</t>
  </si>
  <si>
    <t>2.1.92.</t>
  </si>
  <si>
    <t>Klaipėdos rajoninės katilinės rekonstrukcija įrengiant naują 16 MW biokuro katilą su kondensaciniu ekonomaizeriu</t>
  </si>
  <si>
    <t>tarybos 2012 m.          d.</t>
  </si>
  <si>
    <t>sprendimo Nr. T2-</t>
  </si>
  <si>
    <t>AB „KLAIPĖDOS ENERGIJA“</t>
  </si>
  <si>
    <t>INVESTICIJŲ PLANO IR JO FINANSAVIMO ŠALTINIŲ PAPILDYMAS</t>
  </si>
</sst>
</file>

<file path=xl/styles.xml><?xml version="1.0" encoding="utf-8"?>
<styleSheet xmlns="http://schemas.openxmlformats.org/spreadsheetml/2006/main">
  <numFmts count="27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0.0"/>
    <numFmt numFmtId="165" formatCode="0.000"/>
    <numFmt numFmtId="166" formatCode="#,##0.0"/>
    <numFmt numFmtId="167" formatCode="0.0%"/>
    <numFmt numFmtId="168" formatCode="0.0000"/>
    <numFmt numFmtId="169" formatCode="00000"/>
    <numFmt numFmtId="170" formatCode="0.00000000"/>
    <numFmt numFmtId="171" formatCode="0.000000000"/>
    <numFmt numFmtId="172" formatCode="0.0000000000"/>
    <numFmt numFmtId="173" formatCode="0.0000000"/>
    <numFmt numFmtId="174" formatCode="0.000000"/>
    <numFmt numFmtId="175" formatCode="0.00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&quot;Taip&quot;;&quot;Taip&quot;;&quot;Ne&quot;"/>
    <numFmt numFmtId="181" formatCode="&quot;Teisinga&quot;;&quot;Teisinga&quot;;&quot;Klaidinga&quot;"/>
    <numFmt numFmtId="182" formatCode="[$€-2]\ ###,000_);[Red]\([$€-2]\ ###,000\)"/>
  </numFmts>
  <fonts count="49"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2"/>
      <name val="Times New Roman Baltic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b/>
      <sz val="12"/>
      <name val="Times New Roman"/>
      <family val="1"/>
    </font>
    <font>
      <b/>
      <sz val="8"/>
      <name val="Tahoma"/>
      <family val="2"/>
    </font>
    <font>
      <sz val="9"/>
      <name val="Tahoma"/>
      <family val="2"/>
    </font>
    <font>
      <sz val="8"/>
      <name val="Tahoma"/>
      <family val="2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8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9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/>
      <right style="thin"/>
      <top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/>
      <bottom style="double"/>
    </border>
    <border>
      <left style="medium"/>
      <right style="thin"/>
      <top/>
      <bottom style="double"/>
    </border>
    <border>
      <left style="thin"/>
      <right style="thin"/>
      <top/>
      <bottom style="double"/>
    </border>
    <border>
      <left/>
      <right style="medium"/>
      <top/>
      <bottom style="double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/>
      <bottom style="double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>
        <color indexed="63"/>
      </left>
      <right style="thin"/>
      <top/>
      <bottom style="thin"/>
    </border>
    <border>
      <left style="medium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>
        <color indexed="63"/>
      </right>
      <top style="thin"/>
      <bottom/>
    </border>
    <border>
      <left style="medium"/>
      <right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medium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/>
    </border>
    <border>
      <left style="thin"/>
      <right style="medium"/>
      <top>
        <color indexed="63"/>
      </top>
      <bottom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/>
      <top style="thin"/>
      <bottom style="medium"/>
    </border>
    <border>
      <left>
        <color indexed="63"/>
      </left>
      <right style="thin"/>
      <top>
        <color indexed="63"/>
      </top>
      <bottom/>
    </border>
    <border>
      <left style="medium"/>
      <right style="thin"/>
      <top>
        <color indexed="63"/>
      </top>
      <bottom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 style="double"/>
      <bottom style="double"/>
    </border>
    <border>
      <left/>
      <right style="medium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medium"/>
      <top style="double"/>
      <bottom style="double"/>
    </border>
    <border>
      <left style="medium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medium"/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/>
      <bottom style="double"/>
    </border>
    <border>
      <left/>
      <right>
        <color indexed="63"/>
      </right>
      <top style="thin"/>
      <bottom style="medium"/>
    </border>
    <border>
      <left>
        <color indexed="63"/>
      </left>
      <right style="medium"/>
      <top style="double"/>
      <bottom style="thin"/>
    </border>
    <border>
      <left style="thin"/>
      <right style="medium"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/>
    </border>
  </borders>
  <cellStyleXfs count="11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14" borderId="0" applyNumberFormat="0" applyBorder="0" applyAlignment="0" applyProtection="0"/>
    <xf numFmtId="0" fontId="0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0" fontId="35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37" borderId="0" applyNumberFormat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37" fillId="38" borderId="0" applyNumberFormat="0" applyBorder="0" applyAlignment="0" applyProtection="0"/>
    <xf numFmtId="0" fontId="4" fillId="39" borderId="4" applyNumberFormat="0" applyAlignment="0" applyProtection="0"/>
    <xf numFmtId="0" fontId="5" fillId="40" borderId="5" applyNumberFormat="0" applyAlignment="0" applyProtection="0"/>
    <xf numFmtId="0" fontId="6" fillId="0" borderId="0" applyNumberFormat="0" applyFill="0" applyBorder="0" applyAlignment="0" applyProtection="0"/>
    <xf numFmtId="0" fontId="38" fillId="41" borderId="0" applyNumberFormat="0" applyBorder="0" applyAlignment="0" applyProtection="0"/>
    <xf numFmtId="0" fontId="7" fillId="4" borderId="0" applyNumberFormat="0" applyBorder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10" fillId="0" borderId="8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4" applyNumberFormat="0" applyAlignment="0" applyProtection="0"/>
    <xf numFmtId="0" fontId="39" fillId="42" borderId="9" applyNumberFormat="0" applyAlignment="0" applyProtection="0"/>
    <xf numFmtId="0" fontId="40" fillId="0" borderId="0" applyNumberFormat="0" applyFill="0" applyBorder="0" applyAlignment="0" applyProtection="0"/>
    <xf numFmtId="0" fontId="41" fillId="43" borderId="10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11" applyNumberFormat="0" applyFill="0" applyAlignment="0" applyProtection="0"/>
    <xf numFmtId="0" fontId="14" fillId="44" borderId="0" applyNumberFormat="0" applyBorder="0" applyAlignment="0" applyProtection="0"/>
    <xf numFmtId="0" fontId="42" fillId="45" borderId="0" applyNumberFormat="0" applyBorder="0" applyAlignment="0" applyProtection="0"/>
    <xf numFmtId="0" fontId="15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8" fillId="0" borderId="0">
      <alignment/>
      <protection/>
    </xf>
    <xf numFmtId="0" fontId="16" fillId="0" borderId="0">
      <alignment/>
      <protection/>
    </xf>
    <xf numFmtId="0" fontId="0" fillId="46" borderId="12" applyNumberFormat="0" applyFont="0" applyAlignment="0" applyProtection="0"/>
    <xf numFmtId="0" fontId="19" fillId="39" borderId="13" applyNumberFormat="0" applyAlignment="0" applyProtection="0"/>
    <xf numFmtId="0" fontId="35" fillId="47" borderId="0" applyNumberFormat="0" applyBorder="0" applyAlignment="0" applyProtection="0"/>
    <xf numFmtId="0" fontId="35" fillId="48" borderId="0" applyNumberFormat="0" applyBorder="0" applyAlignment="0" applyProtection="0"/>
    <xf numFmtId="0" fontId="35" fillId="49" borderId="0" applyNumberFormat="0" applyBorder="0" applyAlignment="0" applyProtection="0"/>
    <xf numFmtId="0" fontId="35" fillId="50" borderId="0" applyNumberFormat="0" applyBorder="0" applyAlignment="0" applyProtection="0"/>
    <xf numFmtId="0" fontId="35" fillId="51" borderId="0" applyNumberFormat="0" applyBorder="0" applyAlignment="0" applyProtection="0"/>
    <xf numFmtId="0" fontId="35" fillId="52" borderId="0" applyNumberFormat="0" applyBorder="0" applyAlignment="0" applyProtection="0"/>
    <xf numFmtId="0" fontId="0" fillId="53" borderId="14" applyNumberFormat="0" applyFont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42" borderId="10" applyNumberFormat="0" applyAlignment="0" applyProtection="0"/>
    <xf numFmtId="0" fontId="45" fillId="0" borderId="15" applyNumberFormat="0" applyFill="0" applyAlignment="0" applyProtection="0"/>
    <xf numFmtId="0" fontId="46" fillId="0" borderId="16" applyNumberFormat="0" applyFill="0" applyAlignment="0" applyProtection="0"/>
    <xf numFmtId="0" fontId="47" fillId="54" borderId="17" applyNumberFormat="0" applyAlignment="0" applyProtection="0"/>
    <xf numFmtId="0" fontId="20" fillId="0" borderId="0" applyNumberFormat="0" applyFill="0" applyBorder="0" applyAlignment="0" applyProtection="0"/>
    <xf numFmtId="0" fontId="21" fillId="0" borderId="1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</cellStyleXfs>
  <cellXfs count="292">
    <xf numFmtId="0" fontId="0" fillId="0" borderId="0" xfId="0" applyAlignment="1">
      <alignment/>
    </xf>
    <xf numFmtId="0" fontId="17" fillId="0" borderId="0" xfId="85" applyFont="1" applyAlignment="1" applyProtection="1">
      <alignment vertical="center"/>
      <protection hidden="1"/>
    </xf>
    <xf numFmtId="0" fontId="17" fillId="0" borderId="0" xfId="85" applyFont="1" applyAlignment="1" applyProtection="1">
      <alignment vertical="center"/>
      <protection locked="0"/>
    </xf>
    <xf numFmtId="49" fontId="17" fillId="0" borderId="0" xfId="85" applyNumberFormat="1" applyFont="1" applyAlignment="1" applyProtection="1">
      <alignment vertical="center"/>
      <protection hidden="1"/>
    </xf>
    <xf numFmtId="0" fontId="17" fillId="0" borderId="0" xfId="85" applyFont="1" applyBorder="1" applyAlignment="1" applyProtection="1">
      <alignment vertical="center"/>
      <protection hidden="1"/>
    </xf>
    <xf numFmtId="0" fontId="28" fillId="0" borderId="0" xfId="85" applyFont="1" applyAlignment="1" applyProtection="1">
      <alignment horizontal="center"/>
      <protection hidden="1"/>
    </xf>
    <xf numFmtId="0" fontId="28" fillId="0" borderId="19" xfId="85" applyFont="1" applyBorder="1" applyAlignment="1" applyProtection="1">
      <alignment horizontal="center" vertical="center"/>
      <protection hidden="1"/>
    </xf>
    <xf numFmtId="0" fontId="17" fillId="0" borderId="20" xfId="85" applyFont="1" applyBorder="1" applyAlignment="1" applyProtection="1">
      <alignment horizontal="center" vertical="center"/>
      <protection locked="0"/>
    </xf>
    <xf numFmtId="0" fontId="17" fillId="0" borderId="21" xfId="85" applyFont="1" applyBorder="1" applyAlignment="1" applyProtection="1">
      <alignment horizontal="center" vertical="center"/>
      <protection locked="0"/>
    </xf>
    <xf numFmtId="0" fontId="17" fillId="0" borderId="22" xfId="85" applyFont="1" applyBorder="1" applyAlignment="1" applyProtection="1">
      <alignment horizontal="center" vertical="center"/>
      <protection hidden="1"/>
    </xf>
    <xf numFmtId="0" fontId="17" fillId="0" borderId="23" xfId="85" applyFont="1" applyBorder="1" applyAlignment="1" applyProtection="1">
      <alignment horizontal="center" vertical="center"/>
      <protection hidden="1"/>
    </xf>
    <xf numFmtId="0" fontId="17" fillId="0" borderId="24" xfId="85" applyFont="1" applyBorder="1" applyAlignment="1" applyProtection="1">
      <alignment horizontal="center" vertical="center"/>
      <protection hidden="1"/>
    </xf>
    <xf numFmtId="0" fontId="17" fillId="0" borderId="25" xfId="85" applyFont="1" applyBorder="1" applyAlignment="1" applyProtection="1">
      <alignment horizontal="center" vertical="center"/>
      <protection hidden="1"/>
    </xf>
    <xf numFmtId="49" fontId="17" fillId="0" borderId="20" xfId="85" applyNumberFormat="1" applyFont="1" applyBorder="1" applyAlignment="1" applyProtection="1">
      <alignment horizontal="center" vertical="center"/>
      <protection locked="0"/>
    </xf>
    <xf numFmtId="49" fontId="17" fillId="0" borderId="21" xfId="85" applyNumberFormat="1" applyFont="1" applyBorder="1" applyAlignment="1" applyProtection="1">
      <alignment horizontal="center" vertical="center"/>
      <protection locked="0"/>
    </xf>
    <xf numFmtId="0" fontId="17" fillId="0" borderId="26" xfId="85" applyFont="1" applyBorder="1" applyAlignment="1" applyProtection="1">
      <alignment horizontal="center" vertical="center"/>
      <protection hidden="1"/>
    </xf>
    <xf numFmtId="0" fontId="17" fillId="0" borderId="27" xfId="85" applyFont="1" applyBorder="1" applyAlignment="1" applyProtection="1">
      <alignment horizontal="center" vertical="center"/>
      <protection hidden="1"/>
    </xf>
    <xf numFmtId="0" fontId="24" fillId="0" borderId="28" xfId="85" applyFont="1" applyBorder="1" applyAlignment="1" applyProtection="1">
      <alignment vertical="center"/>
      <protection hidden="1"/>
    </xf>
    <xf numFmtId="166" fontId="24" fillId="0" borderId="29" xfId="85" applyNumberFormat="1" applyFont="1" applyBorder="1" applyAlignment="1" applyProtection="1">
      <alignment horizontal="center" vertical="center"/>
      <protection hidden="1"/>
    </xf>
    <xf numFmtId="166" fontId="24" fillId="0" borderId="30" xfId="85" applyNumberFormat="1" applyFont="1" applyBorder="1" applyAlignment="1" applyProtection="1">
      <alignment horizontal="center" vertical="center"/>
      <protection hidden="1"/>
    </xf>
    <xf numFmtId="166" fontId="24" fillId="0" borderId="31" xfId="85" applyNumberFormat="1" applyFont="1" applyBorder="1" applyAlignment="1" applyProtection="1">
      <alignment horizontal="center" vertical="center"/>
      <protection hidden="1"/>
    </xf>
    <xf numFmtId="0" fontId="28" fillId="0" borderId="21" xfId="85" applyFont="1" applyBorder="1" applyAlignment="1" applyProtection="1">
      <alignment horizontal="center" vertical="center"/>
      <protection locked="0"/>
    </xf>
    <xf numFmtId="0" fontId="28" fillId="0" borderId="0" xfId="85" applyFont="1" applyAlignment="1" applyProtection="1">
      <alignment vertical="center"/>
      <protection locked="0"/>
    </xf>
    <xf numFmtId="166" fontId="17" fillId="0" borderId="0" xfId="85" applyNumberFormat="1" applyFont="1" applyAlignment="1" applyProtection="1">
      <alignment vertical="center"/>
      <protection locked="0"/>
    </xf>
    <xf numFmtId="0" fontId="29" fillId="0" borderId="0" xfId="85" applyFont="1" applyAlignment="1" applyProtection="1">
      <alignment vertical="center"/>
      <protection locked="0"/>
    </xf>
    <xf numFmtId="166" fontId="17" fillId="0" borderId="32" xfId="85" applyNumberFormat="1" applyFont="1" applyBorder="1" applyAlignment="1" applyProtection="1">
      <alignment horizontal="center" vertical="center"/>
      <protection locked="0"/>
    </xf>
    <xf numFmtId="166" fontId="17" fillId="0" borderId="33" xfId="85" applyNumberFormat="1" applyFont="1" applyBorder="1" applyAlignment="1" applyProtection="1">
      <alignment horizontal="center" vertical="center"/>
      <protection locked="0"/>
    </xf>
    <xf numFmtId="166" fontId="24" fillId="0" borderId="28" xfId="85" applyNumberFormat="1" applyFont="1" applyBorder="1" applyAlignment="1" applyProtection="1">
      <alignment horizontal="center" vertical="center"/>
      <protection hidden="1"/>
    </xf>
    <xf numFmtId="0" fontId="15" fillId="0" borderId="26" xfId="85" applyFont="1" applyBorder="1" applyAlignment="1" applyProtection="1">
      <alignment horizontal="center" vertical="center"/>
      <protection hidden="1"/>
    </xf>
    <xf numFmtId="0" fontId="15" fillId="0" borderId="34" xfId="85" applyFont="1" applyBorder="1" applyAlignment="1" applyProtection="1">
      <alignment horizontal="center" vertical="center"/>
      <protection hidden="1"/>
    </xf>
    <xf numFmtId="0" fontId="15" fillId="0" borderId="35" xfId="85" applyFont="1" applyBorder="1" applyAlignment="1" applyProtection="1">
      <alignment horizontal="center" vertical="center"/>
      <protection hidden="1"/>
    </xf>
    <xf numFmtId="0" fontId="15" fillId="0" borderId="36" xfId="85" applyFont="1" applyBorder="1" applyAlignment="1" applyProtection="1">
      <alignment horizontal="center" vertical="center"/>
      <protection hidden="1"/>
    </xf>
    <xf numFmtId="0" fontId="15" fillId="0" borderId="37" xfId="85" applyFont="1" applyBorder="1" applyAlignment="1" applyProtection="1">
      <alignment horizontal="center" vertical="center"/>
      <protection hidden="1"/>
    </xf>
    <xf numFmtId="0" fontId="15" fillId="0" borderId="38" xfId="85" applyFont="1" applyBorder="1" applyAlignment="1" applyProtection="1">
      <alignment horizontal="center" vertical="center"/>
      <protection hidden="1"/>
    </xf>
    <xf numFmtId="0" fontId="15" fillId="0" borderId="39" xfId="85" applyFont="1" applyBorder="1" applyAlignment="1" applyProtection="1">
      <alignment horizontal="center" vertical="center"/>
      <protection hidden="1"/>
    </xf>
    <xf numFmtId="166" fontId="17" fillId="55" borderId="40" xfId="85" applyNumberFormat="1" applyFont="1" applyFill="1" applyBorder="1" applyAlignment="1" applyProtection="1">
      <alignment horizontal="center" vertical="center"/>
      <protection locked="0"/>
    </xf>
    <xf numFmtId="166" fontId="17" fillId="55" borderId="41" xfId="85" applyNumberFormat="1" applyFont="1" applyFill="1" applyBorder="1" applyAlignment="1" applyProtection="1">
      <alignment horizontal="center" vertical="center"/>
      <protection locked="0"/>
    </xf>
    <xf numFmtId="164" fontId="17" fillId="55" borderId="42" xfId="85" applyNumberFormat="1" applyFont="1" applyFill="1" applyBorder="1" applyAlignment="1" applyProtection="1">
      <alignment horizontal="center" vertical="center"/>
      <protection locked="0"/>
    </xf>
    <xf numFmtId="166" fontId="17" fillId="55" borderId="40" xfId="85" applyNumberFormat="1" applyFont="1" applyFill="1" applyBorder="1" applyAlignment="1" applyProtection="1">
      <alignment horizontal="right" vertical="center"/>
      <protection locked="0"/>
    </xf>
    <xf numFmtId="166" fontId="17" fillId="55" borderId="41" xfId="85" applyNumberFormat="1" applyFont="1" applyFill="1" applyBorder="1" applyAlignment="1" applyProtection="1">
      <alignment horizontal="right" vertical="center"/>
      <protection locked="0"/>
    </xf>
    <xf numFmtId="166" fontId="17" fillId="55" borderId="43" xfId="85" applyNumberFormat="1" applyFont="1" applyFill="1" applyBorder="1" applyAlignment="1" applyProtection="1">
      <alignment horizontal="center" vertical="center"/>
      <protection locked="0"/>
    </xf>
    <xf numFmtId="164" fontId="17" fillId="55" borderId="44" xfId="85" applyNumberFormat="1" applyFont="1" applyFill="1" applyBorder="1" applyAlignment="1" applyProtection="1">
      <alignment vertical="center"/>
      <protection locked="0"/>
    </xf>
    <xf numFmtId="164" fontId="17" fillId="55" borderId="20" xfId="85" applyNumberFormat="1" applyFont="1" applyFill="1" applyBorder="1" applyAlignment="1" applyProtection="1">
      <alignment vertical="center"/>
      <protection locked="0"/>
    </xf>
    <xf numFmtId="0" fontId="28" fillId="0" borderId="0" xfId="85" applyFont="1" applyAlignment="1" applyProtection="1">
      <alignment horizontal="center" vertical="center"/>
      <protection locked="0"/>
    </xf>
    <xf numFmtId="0" fontId="28" fillId="0" borderId="21" xfId="85" applyFont="1" applyBorder="1" applyAlignment="1" applyProtection="1">
      <alignment horizontal="center" vertical="center"/>
      <protection hidden="1"/>
    </xf>
    <xf numFmtId="0" fontId="28" fillId="0" borderId="0" xfId="85" applyFont="1" applyAlignment="1" applyProtection="1">
      <alignment vertical="center"/>
      <protection hidden="1"/>
    </xf>
    <xf numFmtId="0" fontId="28" fillId="0" borderId="20" xfId="85" applyFont="1" applyBorder="1" applyAlignment="1" applyProtection="1">
      <alignment horizontal="center" vertical="center"/>
      <protection locked="0"/>
    </xf>
    <xf numFmtId="166" fontId="24" fillId="0" borderId="45" xfId="85" applyNumberFormat="1" applyFont="1" applyBorder="1" applyAlignment="1" applyProtection="1">
      <alignment horizontal="center" vertical="center"/>
      <protection hidden="1"/>
    </xf>
    <xf numFmtId="0" fontId="17" fillId="0" borderId="46" xfId="85" applyFont="1" applyBorder="1" applyAlignment="1" applyProtection="1">
      <alignment horizontal="center" vertical="center"/>
      <protection hidden="1"/>
    </xf>
    <xf numFmtId="166" fontId="17" fillId="6" borderId="47" xfId="85" applyNumberFormat="1" applyFont="1" applyFill="1" applyBorder="1" applyAlignment="1" applyProtection="1">
      <alignment horizontal="center" vertical="center"/>
      <protection locked="0"/>
    </xf>
    <xf numFmtId="166" fontId="17" fillId="0" borderId="48" xfId="85" applyNumberFormat="1" applyFont="1" applyBorder="1" applyAlignment="1" applyProtection="1">
      <alignment horizontal="center" vertical="center"/>
      <protection hidden="1"/>
    </xf>
    <xf numFmtId="166" fontId="17" fillId="0" borderId="40" xfId="85" applyNumberFormat="1" applyFont="1" applyBorder="1" applyAlignment="1" applyProtection="1">
      <alignment horizontal="center" vertical="center"/>
      <protection hidden="1"/>
    </xf>
    <xf numFmtId="166" fontId="17" fillId="0" borderId="49" xfId="85" applyNumberFormat="1" applyFont="1" applyBorder="1" applyAlignment="1" applyProtection="1">
      <alignment horizontal="center" vertical="center"/>
      <protection hidden="1"/>
    </xf>
    <xf numFmtId="166" fontId="17" fillId="0" borderId="50" xfId="85" applyNumberFormat="1" applyFont="1" applyBorder="1" applyAlignment="1" applyProtection="1">
      <alignment horizontal="center" vertical="center"/>
      <protection hidden="1"/>
    </xf>
    <xf numFmtId="0" fontId="17" fillId="0" borderId="51" xfId="85" applyFont="1" applyBorder="1" applyAlignment="1" applyProtection="1">
      <alignment horizontal="center" vertical="center"/>
      <protection/>
    </xf>
    <xf numFmtId="0" fontId="17" fillId="55" borderId="52" xfId="0" applyFont="1" applyFill="1" applyBorder="1" applyAlignment="1">
      <alignment horizontal="left" vertical="center" wrapText="1"/>
    </xf>
    <xf numFmtId="166" fontId="17" fillId="6" borderId="51" xfId="85" applyNumberFormat="1" applyFont="1" applyFill="1" applyBorder="1" applyAlignment="1" applyProtection="1">
      <alignment horizontal="center" vertical="center"/>
      <protection locked="0"/>
    </xf>
    <xf numFmtId="166" fontId="17" fillId="6" borderId="21" xfId="85" applyNumberFormat="1" applyFont="1" applyFill="1" applyBorder="1" applyAlignment="1" applyProtection="1">
      <alignment vertical="center"/>
      <protection locked="0"/>
    </xf>
    <xf numFmtId="166" fontId="17" fillId="6" borderId="53" xfId="85" applyNumberFormat="1" applyFont="1" applyFill="1" applyBorder="1" applyAlignment="1" applyProtection="1">
      <alignment vertical="center"/>
      <protection locked="0"/>
    </xf>
    <xf numFmtId="166" fontId="17" fillId="6" borderId="54" xfId="85" applyNumberFormat="1" applyFont="1" applyFill="1" applyBorder="1" applyAlignment="1" applyProtection="1">
      <alignment vertical="center"/>
      <protection hidden="1"/>
    </xf>
    <xf numFmtId="166" fontId="17" fillId="6" borderId="47" xfId="85" applyNumberFormat="1" applyFont="1" applyFill="1" applyBorder="1" applyAlignment="1" applyProtection="1">
      <alignment vertical="center"/>
      <protection locked="0"/>
    </xf>
    <xf numFmtId="166" fontId="17" fillId="6" borderId="55" xfId="85" applyNumberFormat="1" applyFont="1" applyFill="1" applyBorder="1" applyAlignment="1" applyProtection="1">
      <alignment vertical="center"/>
      <protection locked="0"/>
    </xf>
    <xf numFmtId="166" fontId="17" fillId="6" borderId="56" xfId="85" applyNumberFormat="1" applyFont="1" applyFill="1" applyBorder="1" applyAlignment="1" applyProtection="1">
      <alignment vertical="center"/>
      <protection locked="0"/>
    </xf>
    <xf numFmtId="166" fontId="17" fillId="0" borderId="49" xfId="85" applyNumberFormat="1" applyFont="1" applyBorder="1" applyAlignment="1" applyProtection="1">
      <alignment horizontal="right" vertical="center"/>
      <protection hidden="1"/>
    </xf>
    <xf numFmtId="166" fontId="17" fillId="6" borderId="57" xfId="85" applyNumberFormat="1" applyFont="1" applyFill="1" applyBorder="1" applyAlignment="1" applyProtection="1">
      <alignment vertical="center"/>
      <protection locked="0"/>
    </xf>
    <xf numFmtId="0" fontId="17" fillId="55" borderId="0" xfId="0" applyFont="1" applyFill="1" applyAlignment="1">
      <alignment wrapText="1"/>
    </xf>
    <xf numFmtId="0" fontId="17" fillId="55" borderId="58" xfId="0" applyFont="1" applyFill="1" applyBorder="1" applyAlignment="1">
      <alignment horizontal="left" vertical="center" wrapText="1"/>
    </xf>
    <xf numFmtId="166" fontId="17" fillId="6" borderId="51" xfId="85" applyNumberFormat="1" applyFont="1" applyFill="1" applyBorder="1" applyAlignment="1" applyProtection="1">
      <alignment vertical="center"/>
      <protection locked="0"/>
    </xf>
    <xf numFmtId="166" fontId="17" fillId="6" borderId="21" xfId="85" applyNumberFormat="1" applyFont="1" applyFill="1" applyBorder="1" applyAlignment="1" applyProtection="1">
      <alignment horizontal="center" vertical="center"/>
      <protection locked="0"/>
    </xf>
    <xf numFmtId="0" fontId="17" fillId="6" borderId="56" xfId="85" applyFont="1" applyFill="1" applyBorder="1" applyAlignment="1" applyProtection="1">
      <alignment horizontal="left" vertical="center" indent="1"/>
      <protection locked="0"/>
    </xf>
    <xf numFmtId="166" fontId="17" fillId="6" borderId="51" xfId="85" applyNumberFormat="1" applyFont="1" applyFill="1" applyBorder="1" applyAlignment="1" applyProtection="1">
      <alignment horizontal="right" vertical="center"/>
      <protection locked="0"/>
    </xf>
    <xf numFmtId="166" fontId="17" fillId="6" borderId="47" xfId="85" applyNumberFormat="1" applyFont="1" applyFill="1" applyBorder="1" applyAlignment="1" applyProtection="1">
      <alignment horizontal="right" vertical="center"/>
      <protection locked="0"/>
    </xf>
    <xf numFmtId="166" fontId="17" fillId="6" borderId="59" xfId="85" applyNumberFormat="1" applyFont="1" applyFill="1" applyBorder="1" applyAlignment="1" applyProtection="1">
      <alignment horizontal="right" vertical="center"/>
      <protection hidden="1"/>
    </xf>
    <xf numFmtId="166" fontId="17" fillId="6" borderId="55" xfId="85" applyNumberFormat="1" applyFont="1" applyFill="1" applyBorder="1" applyAlignment="1" applyProtection="1">
      <alignment horizontal="right" vertical="center"/>
      <protection locked="0"/>
    </xf>
    <xf numFmtId="166" fontId="17" fillId="6" borderId="56" xfId="85" applyNumberFormat="1" applyFont="1" applyFill="1" applyBorder="1" applyAlignment="1" applyProtection="1">
      <alignment horizontal="right" vertical="center"/>
      <protection locked="0"/>
    </xf>
    <xf numFmtId="0" fontId="17" fillId="6" borderId="56" xfId="85" applyFont="1" applyFill="1" applyBorder="1" applyAlignment="1" applyProtection="1">
      <alignment horizontal="left" vertical="center"/>
      <protection locked="0"/>
    </xf>
    <xf numFmtId="166" fontId="17" fillId="6" borderId="59" xfId="85" applyNumberFormat="1" applyFont="1" applyFill="1" applyBorder="1" applyAlignment="1" applyProtection="1">
      <alignment horizontal="center" vertical="center"/>
      <protection hidden="1"/>
    </xf>
    <xf numFmtId="166" fontId="17" fillId="6" borderId="55" xfId="85" applyNumberFormat="1" applyFont="1" applyFill="1" applyBorder="1" applyAlignment="1" applyProtection="1">
      <alignment horizontal="center" vertical="center"/>
      <protection locked="0"/>
    </xf>
    <xf numFmtId="166" fontId="17" fillId="6" borderId="56" xfId="85" applyNumberFormat="1" applyFont="1" applyFill="1" applyBorder="1" applyAlignment="1" applyProtection="1">
      <alignment horizontal="center" vertical="center"/>
      <protection locked="0"/>
    </xf>
    <xf numFmtId="0" fontId="17" fillId="0" borderId="57" xfId="85" applyFont="1" applyBorder="1" applyAlignment="1" applyProtection="1">
      <alignment horizontal="center" vertical="center"/>
      <protection locked="0"/>
    </xf>
    <xf numFmtId="0" fontId="17" fillId="55" borderId="60" xfId="0" applyFont="1" applyFill="1" applyBorder="1" applyAlignment="1">
      <alignment horizontal="left" vertical="center" wrapText="1"/>
    </xf>
    <xf numFmtId="166" fontId="17" fillId="55" borderId="57" xfId="85" applyNumberFormat="1" applyFont="1" applyFill="1" applyBorder="1" applyAlignment="1" applyProtection="1">
      <alignment horizontal="center" vertical="center"/>
      <protection locked="0"/>
    </xf>
    <xf numFmtId="166" fontId="17" fillId="55" borderId="20" xfId="85" applyNumberFormat="1" applyFont="1" applyFill="1" applyBorder="1" applyAlignment="1" applyProtection="1">
      <alignment horizontal="center" vertical="center"/>
      <protection locked="0"/>
    </xf>
    <xf numFmtId="166" fontId="17" fillId="55" borderId="21" xfId="85" applyNumberFormat="1" applyFont="1" applyFill="1" applyBorder="1" applyAlignment="1" applyProtection="1">
      <alignment horizontal="center" vertical="center"/>
      <protection locked="0"/>
    </xf>
    <xf numFmtId="166" fontId="17" fillId="6" borderId="20" xfId="85" applyNumberFormat="1" applyFont="1" applyFill="1" applyBorder="1" applyAlignment="1" applyProtection="1">
      <alignment horizontal="right" vertical="center"/>
      <protection locked="0"/>
    </xf>
    <xf numFmtId="166" fontId="17" fillId="6" borderId="58" xfId="85" applyNumberFormat="1" applyFont="1" applyFill="1" applyBorder="1" applyAlignment="1" applyProtection="1">
      <alignment horizontal="center" vertical="center"/>
      <protection hidden="1"/>
    </xf>
    <xf numFmtId="166" fontId="17" fillId="6" borderId="57" xfId="85" applyNumberFormat="1" applyFont="1" applyFill="1" applyBorder="1" applyAlignment="1" applyProtection="1">
      <alignment horizontal="right" vertical="center"/>
      <protection locked="0"/>
    </xf>
    <xf numFmtId="166" fontId="17" fillId="6" borderId="42" xfId="85" applyNumberFormat="1" applyFont="1" applyFill="1" applyBorder="1" applyAlignment="1" applyProtection="1">
      <alignment horizontal="right" vertical="center"/>
      <protection hidden="1"/>
    </xf>
    <xf numFmtId="166" fontId="17" fillId="6" borderId="61" xfId="85" applyNumberFormat="1" applyFont="1" applyFill="1" applyBorder="1" applyAlignment="1" applyProtection="1">
      <alignment horizontal="right" vertical="center"/>
      <protection locked="0"/>
    </xf>
    <xf numFmtId="166" fontId="17" fillId="6" borderId="62" xfId="85" applyNumberFormat="1" applyFont="1" applyFill="1" applyBorder="1" applyAlignment="1" applyProtection="1">
      <alignment horizontal="right" vertical="center"/>
      <protection locked="0"/>
    </xf>
    <xf numFmtId="166" fontId="17" fillId="0" borderId="42" xfId="85" applyNumberFormat="1" applyFont="1" applyBorder="1" applyAlignment="1" applyProtection="1">
      <alignment horizontal="right" vertical="center"/>
      <protection locked="0"/>
    </xf>
    <xf numFmtId="166" fontId="17" fillId="6" borderId="44" xfId="85" applyNumberFormat="1" applyFont="1" applyFill="1" applyBorder="1" applyAlignment="1" applyProtection="1">
      <alignment horizontal="right" vertical="center"/>
      <protection locked="0"/>
    </xf>
    <xf numFmtId="166" fontId="17" fillId="6" borderId="21" xfId="85" applyNumberFormat="1" applyFont="1" applyFill="1" applyBorder="1" applyAlignment="1" applyProtection="1">
      <alignment horizontal="right" vertical="center"/>
      <protection locked="0"/>
    </xf>
    <xf numFmtId="0" fontId="17" fillId="55" borderId="21" xfId="0" applyFont="1" applyFill="1" applyBorder="1" applyAlignment="1">
      <alignment wrapText="1"/>
    </xf>
    <xf numFmtId="166" fontId="17" fillId="55" borderId="63" xfId="85" applyNumberFormat="1" applyFont="1" applyFill="1" applyBorder="1" applyAlignment="1" applyProtection="1">
      <alignment horizontal="center" vertical="center"/>
      <protection locked="0"/>
    </xf>
    <xf numFmtId="0" fontId="17" fillId="55" borderId="0" xfId="85" applyFont="1" applyFill="1" applyAlignment="1" applyProtection="1">
      <alignment vertical="center"/>
      <protection locked="0"/>
    </xf>
    <xf numFmtId="0" fontId="17" fillId="55" borderId="0" xfId="0" applyFont="1" applyFill="1" applyAlignment="1">
      <alignment vertical="center" wrapText="1"/>
    </xf>
    <xf numFmtId="166" fontId="17" fillId="6" borderId="40" xfId="85" applyNumberFormat="1" applyFont="1" applyFill="1" applyBorder="1" applyAlignment="1" applyProtection="1">
      <alignment horizontal="right" vertical="center"/>
      <protection locked="0"/>
    </xf>
    <xf numFmtId="166" fontId="17" fillId="6" borderId="49" xfId="85" applyNumberFormat="1" applyFont="1" applyFill="1" applyBorder="1" applyAlignment="1" applyProtection="1">
      <alignment horizontal="right" vertical="center"/>
      <protection hidden="1"/>
    </xf>
    <xf numFmtId="166" fontId="17" fillId="6" borderId="41" xfId="85" applyNumberFormat="1" applyFont="1" applyFill="1" applyBorder="1" applyAlignment="1" applyProtection="1">
      <alignment horizontal="right" vertical="center"/>
      <protection locked="0"/>
    </xf>
    <xf numFmtId="166" fontId="17" fillId="6" borderId="48" xfId="85" applyNumberFormat="1" applyFont="1" applyFill="1" applyBorder="1" applyAlignment="1" applyProtection="1">
      <alignment horizontal="right" vertical="center"/>
      <protection locked="0"/>
    </xf>
    <xf numFmtId="166" fontId="17" fillId="6" borderId="43" xfId="85" applyNumberFormat="1" applyFont="1" applyFill="1" applyBorder="1" applyAlignment="1" applyProtection="1">
      <alignment horizontal="right" vertical="center"/>
      <protection locked="0"/>
    </xf>
    <xf numFmtId="0" fontId="17" fillId="55" borderId="21" xfId="0" applyFont="1" applyFill="1" applyBorder="1" applyAlignment="1">
      <alignment horizontal="left" vertical="center" wrapText="1"/>
    </xf>
    <xf numFmtId="166" fontId="17" fillId="55" borderId="51" xfId="85" applyNumberFormat="1" applyFont="1" applyFill="1" applyBorder="1" applyAlignment="1" applyProtection="1">
      <alignment horizontal="center" vertical="center"/>
      <protection locked="0"/>
    </xf>
    <xf numFmtId="166" fontId="17" fillId="55" borderId="47" xfId="85" applyNumberFormat="1" applyFont="1" applyFill="1" applyBorder="1" applyAlignment="1" applyProtection="1">
      <alignment horizontal="center" vertical="center"/>
      <protection locked="0"/>
    </xf>
    <xf numFmtId="166" fontId="17" fillId="55" borderId="56" xfId="85" applyNumberFormat="1" applyFont="1" applyFill="1" applyBorder="1" applyAlignment="1" applyProtection="1">
      <alignment horizontal="center" vertical="center"/>
      <protection locked="0"/>
    </xf>
    <xf numFmtId="0" fontId="24" fillId="55" borderId="60" xfId="0" applyFont="1" applyFill="1" applyBorder="1" applyAlignment="1">
      <alignment horizontal="left" vertical="center" wrapText="1"/>
    </xf>
    <xf numFmtId="166" fontId="17" fillId="55" borderId="21" xfId="85" applyNumberFormat="1" applyFont="1" applyFill="1" applyBorder="1" applyAlignment="1" applyProtection="1">
      <alignment horizontal="right" vertical="center"/>
      <protection locked="0"/>
    </xf>
    <xf numFmtId="166" fontId="17" fillId="55" borderId="44" xfId="85" applyNumberFormat="1" applyFont="1" applyFill="1" applyBorder="1" applyAlignment="1" applyProtection="1">
      <alignment horizontal="center" vertical="center"/>
      <protection locked="0"/>
    </xf>
    <xf numFmtId="166" fontId="17" fillId="55" borderId="42" xfId="85" applyNumberFormat="1" applyFont="1" applyFill="1" applyBorder="1" applyAlignment="1" applyProtection="1">
      <alignment vertical="center"/>
      <protection locked="0"/>
    </xf>
    <xf numFmtId="166" fontId="17" fillId="55" borderId="57" xfId="85" applyNumberFormat="1" applyFont="1" applyFill="1" applyBorder="1" applyAlignment="1" applyProtection="1">
      <alignment horizontal="right" vertical="center"/>
      <protection locked="0"/>
    </xf>
    <xf numFmtId="166" fontId="17" fillId="55" borderId="55" xfId="85" applyNumberFormat="1" applyFont="1" applyFill="1" applyBorder="1" applyAlignment="1" applyProtection="1">
      <alignment vertical="center"/>
      <protection locked="0"/>
    </xf>
    <xf numFmtId="166" fontId="17" fillId="55" borderId="59" xfId="85" applyNumberFormat="1" applyFont="1" applyFill="1" applyBorder="1" applyAlignment="1" applyProtection="1">
      <alignment horizontal="center" vertical="center"/>
      <protection locked="0"/>
    </xf>
    <xf numFmtId="166" fontId="17" fillId="55" borderId="20" xfId="85" applyNumberFormat="1" applyFont="1" applyFill="1" applyBorder="1" applyAlignment="1" applyProtection="1">
      <alignment horizontal="right" vertical="center"/>
      <protection locked="0"/>
    </xf>
    <xf numFmtId="166" fontId="17" fillId="55" borderId="20" xfId="85" applyNumberFormat="1" applyFont="1" applyFill="1" applyBorder="1" applyAlignment="1" applyProtection="1">
      <alignment vertical="center"/>
      <protection locked="0"/>
    </xf>
    <xf numFmtId="166" fontId="17" fillId="55" borderId="64" xfId="85" applyNumberFormat="1" applyFont="1" applyFill="1" applyBorder="1" applyAlignment="1" applyProtection="1">
      <alignment horizontal="center" vertical="center"/>
      <protection locked="0"/>
    </xf>
    <xf numFmtId="166" fontId="17" fillId="55" borderId="61" xfId="85" applyNumberFormat="1" applyFont="1" applyFill="1" applyBorder="1" applyAlignment="1" applyProtection="1">
      <alignment horizontal="center" vertical="center"/>
      <protection locked="0"/>
    </xf>
    <xf numFmtId="166" fontId="17" fillId="55" borderId="65" xfId="85" applyNumberFormat="1" applyFont="1" applyFill="1" applyBorder="1" applyAlignment="1" applyProtection="1">
      <alignment vertical="center"/>
      <protection locked="0"/>
    </xf>
    <xf numFmtId="166" fontId="17" fillId="6" borderId="60" xfId="85" applyNumberFormat="1" applyFont="1" applyFill="1" applyBorder="1" applyAlignment="1" applyProtection="1">
      <alignment horizontal="center" vertical="center"/>
      <protection hidden="1"/>
    </xf>
    <xf numFmtId="166" fontId="17" fillId="0" borderId="49" xfId="85" applyNumberFormat="1" applyFont="1" applyBorder="1" applyAlignment="1" applyProtection="1">
      <alignment horizontal="right" vertical="center"/>
      <protection locked="0"/>
    </xf>
    <xf numFmtId="166" fontId="17" fillId="55" borderId="48" xfId="85" applyNumberFormat="1" applyFont="1" applyFill="1" applyBorder="1" applyAlignment="1" applyProtection="1">
      <alignment horizontal="center" vertical="center"/>
      <protection locked="0"/>
    </xf>
    <xf numFmtId="166" fontId="17" fillId="55" borderId="43" xfId="85" applyNumberFormat="1" applyFont="1" applyFill="1" applyBorder="1" applyAlignment="1" applyProtection="1">
      <alignment horizontal="right" vertical="center"/>
      <protection locked="0"/>
    </xf>
    <xf numFmtId="166" fontId="17" fillId="55" borderId="48" xfId="85" applyNumberFormat="1" applyFont="1" applyFill="1" applyBorder="1" applyAlignment="1" applyProtection="1">
      <alignment horizontal="right" vertical="center"/>
      <protection locked="0"/>
    </xf>
    <xf numFmtId="166" fontId="17" fillId="55" borderId="64" xfId="85" applyNumberFormat="1" applyFont="1" applyFill="1" applyBorder="1" applyAlignment="1" applyProtection="1">
      <alignment vertical="center"/>
      <protection locked="0"/>
    </xf>
    <xf numFmtId="0" fontId="24" fillId="55" borderId="58" xfId="0" applyFont="1" applyFill="1" applyBorder="1" applyAlignment="1">
      <alignment horizontal="left" vertical="center" wrapText="1"/>
    </xf>
    <xf numFmtId="166" fontId="17" fillId="55" borderId="21" xfId="85" applyNumberFormat="1" applyFont="1" applyFill="1" applyBorder="1" applyAlignment="1" applyProtection="1">
      <alignment vertical="center"/>
      <protection locked="0"/>
    </xf>
    <xf numFmtId="166" fontId="17" fillId="55" borderId="61" xfId="85" applyNumberFormat="1" applyFont="1" applyFill="1" applyBorder="1" applyAlignment="1" applyProtection="1">
      <alignment vertical="center"/>
      <protection locked="0"/>
    </xf>
    <xf numFmtId="166" fontId="17" fillId="55" borderId="42" xfId="85" applyNumberFormat="1" applyFont="1" applyFill="1" applyBorder="1" applyAlignment="1" applyProtection="1">
      <alignment horizontal="center" vertical="center"/>
      <protection locked="0"/>
    </xf>
    <xf numFmtId="166" fontId="17" fillId="55" borderId="65" xfId="85" applyNumberFormat="1" applyFont="1" applyFill="1" applyBorder="1" applyAlignment="1" applyProtection="1">
      <alignment horizontal="center" vertical="center"/>
      <protection locked="0"/>
    </xf>
    <xf numFmtId="166" fontId="17" fillId="55" borderId="44" xfId="85" applyNumberFormat="1" applyFont="1" applyFill="1" applyBorder="1" applyAlignment="1" applyProtection="1">
      <alignment vertical="center"/>
      <protection locked="0"/>
    </xf>
    <xf numFmtId="166" fontId="17" fillId="6" borderId="40" xfId="85" applyNumberFormat="1" applyFont="1" applyFill="1" applyBorder="1" applyAlignment="1" applyProtection="1">
      <alignment horizontal="center" vertical="center"/>
      <protection locked="0"/>
    </xf>
    <xf numFmtId="164" fontId="17" fillId="55" borderId="57" xfId="85" applyNumberFormat="1" applyFont="1" applyFill="1" applyBorder="1" applyAlignment="1" applyProtection="1">
      <alignment horizontal="center" vertical="center"/>
      <protection locked="0"/>
    </xf>
    <xf numFmtId="164" fontId="17" fillId="55" borderId="20" xfId="85" applyNumberFormat="1" applyFont="1" applyFill="1" applyBorder="1" applyAlignment="1" applyProtection="1">
      <alignment horizontal="center" vertical="center"/>
      <protection locked="0"/>
    </xf>
    <xf numFmtId="0" fontId="17" fillId="55" borderId="21" xfId="85" applyFont="1" applyFill="1" applyBorder="1" applyAlignment="1" applyProtection="1">
      <alignment horizontal="center" vertical="center"/>
      <protection locked="0"/>
    </xf>
    <xf numFmtId="166" fontId="17" fillId="6" borderId="20" xfId="85" applyNumberFormat="1" applyFont="1" applyFill="1" applyBorder="1" applyAlignment="1" applyProtection="1">
      <alignment horizontal="center" vertical="center"/>
      <protection locked="0"/>
    </xf>
    <xf numFmtId="164" fontId="17" fillId="55" borderId="64" xfId="85" applyNumberFormat="1" applyFont="1" applyFill="1" applyBorder="1" applyAlignment="1" applyProtection="1">
      <alignment horizontal="center" vertical="center"/>
      <protection locked="0"/>
    </xf>
    <xf numFmtId="164" fontId="17" fillId="55" borderId="61" xfId="85" applyNumberFormat="1" applyFont="1" applyFill="1" applyBorder="1" applyAlignment="1" applyProtection="1">
      <alignment horizontal="center" vertical="center"/>
      <protection locked="0"/>
    </xf>
    <xf numFmtId="0" fontId="17" fillId="55" borderId="65" xfId="85" applyFont="1" applyFill="1" applyBorder="1" applyAlignment="1" applyProtection="1">
      <alignment horizontal="center" vertical="center"/>
      <protection locked="0"/>
    </xf>
    <xf numFmtId="164" fontId="17" fillId="55" borderId="44" xfId="85" applyNumberFormat="1" applyFont="1" applyFill="1" applyBorder="1" applyAlignment="1" applyProtection="1">
      <alignment horizontal="center" vertical="center"/>
      <protection locked="0"/>
    </xf>
    <xf numFmtId="0" fontId="17" fillId="55" borderId="42" xfId="85" applyFont="1" applyFill="1" applyBorder="1" applyAlignment="1" applyProtection="1">
      <alignment horizontal="center" vertical="center"/>
      <protection locked="0"/>
    </xf>
    <xf numFmtId="164" fontId="17" fillId="55" borderId="42" xfId="85" applyNumberFormat="1" applyFont="1" applyFill="1" applyBorder="1" applyAlignment="1" applyProtection="1">
      <alignment vertical="center"/>
      <protection locked="0"/>
    </xf>
    <xf numFmtId="164" fontId="17" fillId="55" borderId="61" xfId="85" applyNumberFormat="1" applyFont="1" applyFill="1" applyBorder="1" applyAlignment="1" applyProtection="1">
      <alignment vertical="center"/>
      <protection locked="0"/>
    </xf>
    <xf numFmtId="164" fontId="17" fillId="55" borderId="65" xfId="85" applyNumberFormat="1" applyFont="1" applyFill="1" applyBorder="1" applyAlignment="1" applyProtection="1">
      <alignment vertical="center"/>
      <protection locked="0"/>
    </xf>
    <xf numFmtId="164" fontId="17" fillId="55" borderId="64" xfId="85" applyNumberFormat="1" applyFont="1" applyFill="1" applyBorder="1" applyAlignment="1" applyProtection="1">
      <alignment vertical="center"/>
      <protection locked="0"/>
    </xf>
    <xf numFmtId="164" fontId="17" fillId="55" borderId="21" xfId="85" applyNumberFormat="1" applyFont="1" applyFill="1" applyBorder="1" applyAlignment="1" applyProtection="1">
      <alignment horizontal="center" vertical="center"/>
      <protection locked="0"/>
    </xf>
    <xf numFmtId="166" fontId="17" fillId="6" borderId="63" xfId="85" applyNumberFormat="1" applyFont="1" applyFill="1" applyBorder="1" applyAlignment="1" applyProtection="1">
      <alignment horizontal="right" vertical="center"/>
      <protection locked="0"/>
    </xf>
    <xf numFmtId="0" fontId="17" fillId="55" borderId="44" xfId="85" applyFont="1" applyFill="1" applyBorder="1" applyAlignment="1" applyProtection="1">
      <alignment vertical="center"/>
      <protection locked="0"/>
    </xf>
    <xf numFmtId="0" fontId="17" fillId="55" borderId="20" xfId="85" applyFont="1" applyFill="1" applyBorder="1" applyAlignment="1" applyProtection="1">
      <alignment horizontal="center" vertical="center"/>
      <protection locked="0"/>
    </xf>
    <xf numFmtId="164" fontId="17" fillId="55" borderId="65" xfId="85" applyNumberFormat="1" applyFont="1" applyFill="1" applyBorder="1" applyAlignment="1" applyProtection="1">
      <alignment horizontal="center" vertical="center"/>
      <protection locked="0"/>
    </xf>
    <xf numFmtId="164" fontId="17" fillId="55" borderId="57" xfId="85" applyNumberFormat="1" applyFont="1" applyFill="1" applyBorder="1" applyAlignment="1" applyProtection="1">
      <alignment vertical="center"/>
      <protection locked="0"/>
    </xf>
    <xf numFmtId="164" fontId="17" fillId="55" borderId="21" xfId="85" applyNumberFormat="1" applyFont="1" applyFill="1" applyBorder="1" applyAlignment="1" applyProtection="1">
      <alignment vertical="center"/>
      <protection locked="0"/>
    </xf>
    <xf numFmtId="166" fontId="17" fillId="55" borderId="41" xfId="85" applyNumberFormat="1" applyFont="1" applyFill="1" applyBorder="1" applyAlignment="1" applyProtection="1">
      <alignment horizontal="right" vertical="center"/>
      <protection/>
    </xf>
    <xf numFmtId="166" fontId="17" fillId="55" borderId="20" xfId="85" applyNumberFormat="1" applyFont="1" applyFill="1" applyBorder="1" applyAlignment="1" applyProtection="1">
      <alignment horizontal="right" vertical="center"/>
      <protection/>
    </xf>
    <xf numFmtId="166" fontId="17" fillId="56" borderId="44" xfId="85" applyNumberFormat="1" applyFont="1" applyFill="1" applyBorder="1" applyAlignment="1" applyProtection="1">
      <alignment horizontal="right" vertical="center"/>
      <protection locked="0"/>
    </xf>
    <xf numFmtId="166" fontId="17" fillId="56" borderId="20" xfId="85" applyNumberFormat="1" applyFont="1" applyFill="1" applyBorder="1" applyAlignment="1" applyProtection="1">
      <alignment horizontal="right" vertical="center"/>
      <protection locked="0"/>
    </xf>
    <xf numFmtId="166" fontId="17" fillId="56" borderId="21" xfId="85" applyNumberFormat="1" applyFont="1" applyFill="1" applyBorder="1" applyAlignment="1" applyProtection="1">
      <alignment horizontal="right" vertical="center"/>
      <protection locked="0"/>
    </xf>
    <xf numFmtId="166" fontId="17" fillId="56" borderId="57" xfId="85" applyNumberFormat="1" applyFont="1" applyFill="1" applyBorder="1" applyAlignment="1" applyProtection="1">
      <alignment horizontal="right" vertical="center"/>
      <protection locked="0"/>
    </xf>
    <xf numFmtId="0" fontId="17" fillId="56" borderId="0" xfId="85" applyFont="1" applyFill="1" applyAlignment="1" applyProtection="1">
      <alignment vertical="center"/>
      <protection locked="0"/>
    </xf>
    <xf numFmtId="0" fontId="17" fillId="56" borderId="57" xfId="85" applyFont="1" applyFill="1" applyBorder="1" applyAlignment="1" applyProtection="1">
      <alignment vertical="center"/>
      <protection locked="0"/>
    </xf>
    <xf numFmtId="0" fontId="17" fillId="56" borderId="63" xfId="85" applyFont="1" applyFill="1" applyBorder="1" applyAlignment="1" applyProtection="1">
      <alignment vertical="center"/>
      <protection locked="0"/>
    </xf>
    <xf numFmtId="0" fontId="17" fillId="0" borderId="29" xfId="85" applyFont="1" applyBorder="1" applyAlignment="1" applyProtection="1">
      <alignment horizontal="center" vertical="center"/>
      <protection/>
    </xf>
    <xf numFmtId="166" fontId="17" fillId="0" borderId="31" xfId="85" applyNumberFormat="1" applyFont="1" applyBorder="1" applyAlignment="1" applyProtection="1">
      <alignment horizontal="center" vertical="center"/>
      <protection hidden="1"/>
    </xf>
    <xf numFmtId="0" fontId="17" fillId="0" borderId="41" xfId="85" applyFont="1" applyBorder="1" applyAlignment="1" applyProtection="1">
      <alignment horizontal="center" vertical="center"/>
      <protection hidden="1"/>
    </xf>
    <xf numFmtId="166" fontId="17" fillId="0" borderId="41" xfId="85" applyNumberFormat="1" applyFont="1" applyBorder="1" applyAlignment="1" applyProtection="1">
      <alignment horizontal="center" vertical="center"/>
      <protection hidden="1"/>
    </xf>
    <xf numFmtId="166" fontId="17" fillId="0" borderId="43" xfId="85" applyNumberFormat="1" applyFont="1" applyBorder="1" applyAlignment="1" applyProtection="1">
      <alignment horizontal="center" vertical="center"/>
      <protection hidden="1"/>
    </xf>
    <xf numFmtId="0" fontId="17" fillId="0" borderId="57" xfId="85" applyFont="1" applyBorder="1" applyAlignment="1" applyProtection="1">
      <alignment horizontal="center" vertical="center"/>
      <protection hidden="1"/>
    </xf>
    <xf numFmtId="0" fontId="17" fillId="0" borderId="21" xfId="85" applyFont="1" applyBorder="1" applyAlignment="1" applyProtection="1">
      <alignment vertical="center"/>
      <protection hidden="1"/>
    </xf>
    <xf numFmtId="166" fontId="17" fillId="0" borderId="57" xfId="85" applyNumberFormat="1" applyFont="1" applyBorder="1" applyAlignment="1" applyProtection="1">
      <alignment horizontal="center" vertical="center"/>
      <protection hidden="1"/>
    </xf>
    <xf numFmtId="166" fontId="17" fillId="0" borderId="20" xfId="85" applyNumberFormat="1" applyFont="1" applyBorder="1" applyAlignment="1" applyProtection="1">
      <alignment horizontal="center" vertical="center"/>
      <protection hidden="1"/>
    </xf>
    <xf numFmtId="166" fontId="17" fillId="0" borderId="42" xfId="85" applyNumberFormat="1" applyFont="1" applyBorder="1" applyAlignment="1" applyProtection="1">
      <alignment horizontal="center" vertical="center"/>
      <protection hidden="1"/>
    </xf>
    <xf numFmtId="166" fontId="17" fillId="0" borderId="21" xfId="85" applyNumberFormat="1" applyFont="1" applyBorder="1" applyAlignment="1" applyProtection="1">
      <alignment horizontal="center" vertical="center"/>
      <protection hidden="1"/>
    </xf>
    <xf numFmtId="166" fontId="17" fillId="0" borderId="63" xfId="85" applyNumberFormat="1" applyFont="1" applyBorder="1" applyAlignment="1" applyProtection="1">
      <alignment horizontal="center" vertical="center"/>
      <protection hidden="1"/>
    </xf>
    <xf numFmtId="166" fontId="17" fillId="0" borderId="44" xfId="85" applyNumberFormat="1" applyFont="1" applyBorder="1" applyAlignment="1" applyProtection="1">
      <alignment horizontal="center" vertical="center"/>
      <protection hidden="1"/>
    </xf>
    <xf numFmtId="0" fontId="17" fillId="0" borderId="51" xfId="85" applyFont="1" applyBorder="1" applyAlignment="1" applyProtection="1">
      <alignment horizontal="center" vertical="center"/>
      <protection hidden="1"/>
    </xf>
    <xf numFmtId="0" fontId="17" fillId="0" borderId="56" xfId="85" applyFont="1" applyBorder="1" applyAlignment="1" applyProtection="1">
      <alignment vertical="center"/>
      <protection hidden="1"/>
    </xf>
    <xf numFmtId="166" fontId="17" fillId="0" borderId="66" xfId="85" applyNumberFormat="1" applyFont="1" applyBorder="1" applyAlignment="1" applyProtection="1">
      <alignment horizontal="center" vertical="center"/>
      <protection hidden="1"/>
    </xf>
    <xf numFmtId="166" fontId="17" fillId="0" borderId="23" xfId="85" applyNumberFormat="1" applyFont="1" applyBorder="1" applyAlignment="1" applyProtection="1">
      <alignment horizontal="center" vertical="center"/>
      <protection hidden="1"/>
    </xf>
    <xf numFmtId="166" fontId="17" fillId="0" borderId="67" xfId="85" applyNumberFormat="1" applyFont="1" applyBorder="1" applyAlignment="1" applyProtection="1">
      <alignment horizontal="center" vertical="center"/>
      <protection hidden="1"/>
    </xf>
    <xf numFmtId="166" fontId="17" fillId="0" borderId="46" xfId="85" applyNumberFormat="1" applyFont="1" applyBorder="1" applyAlignment="1" applyProtection="1">
      <alignment horizontal="center" vertical="center"/>
      <protection hidden="1"/>
    </xf>
    <xf numFmtId="166" fontId="17" fillId="0" borderId="68" xfId="85" applyNumberFormat="1" applyFont="1" applyBorder="1" applyAlignment="1" applyProtection="1">
      <alignment horizontal="center" vertical="center"/>
      <protection hidden="1"/>
    </xf>
    <xf numFmtId="166" fontId="17" fillId="0" borderId="69" xfId="85" applyNumberFormat="1" applyFont="1" applyBorder="1" applyAlignment="1" applyProtection="1">
      <alignment horizontal="center" vertical="center"/>
      <protection hidden="1"/>
    </xf>
    <xf numFmtId="166" fontId="17" fillId="0" borderId="70" xfId="85" applyNumberFormat="1" applyFont="1" applyBorder="1" applyAlignment="1" applyProtection="1">
      <alignment horizontal="center" vertical="center"/>
      <protection hidden="1"/>
    </xf>
    <xf numFmtId="166" fontId="17" fillId="0" borderId="71" xfId="85" applyNumberFormat="1" applyFont="1" applyBorder="1" applyAlignment="1" applyProtection="1">
      <alignment horizontal="center" vertical="center"/>
      <protection hidden="1"/>
    </xf>
    <xf numFmtId="166" fontId="17" fillId="0" borderId="0" xfId="85" applyNumberFormat="1" applyFont="1" applyBorder="1" applyAlignment="1" applyProtection="1">
      <alignment horizontal="center" vertical="center"/>
      <protection hidden="1"/>
    </xf>
    <xf numFmtId="166" fontId="17" fillId="0" borderId="72" xfId="85" applyNumberFormat="1" applyFont="1" applyBorder="1" applyAlignment="1" applyProtection="1">
      <alignment horizontal="center" vertical="center"/>
      <protection hidden="1"/>
    </xf>
    <xf numFmtId="166" fontId="17" fillId="0" borderId="51" xfId="85" applyNumberFormat="1" applyFont="1" applyBorder="1" applyAlignment="1" applyProtection="1">
      <alignment horizontal="center" vertical="center"/>
      <protection hidden="1"/>
    </xf>
    <xf numFmtId="166" fontId="17" fillId="0" borderId="47" xfId="85" applyNumberFormat="1" applyFont="1" applyBorder="1" applyAlignment="1" applyProtection="1">
      <alignment horizontal="center" vertical="center"/>
      <protection hidden="1"/>
    </xf>
    <xf numFmtId="166" fontId="17" fillId="0" borderId="73" xfId="85" applyNumberFormat="1" applyFont="1" applyBorder="1" applyAlignment="1" applyProtection="1">
      <alignment horizontal="center" vertical="center"/>
      <protection hidden="1"/>
    </xf>
    <xf numFmtId="166" fontId="17" fillId="0" borderId="55" xfId="85" applyNumberFormat="1" applyFont="1" applyBorder="1" applyAlignment="1" applyProtection="1">
      <alignment horizontal="center" vertical="center"/>
      <protection hidden="1"/>
    </xf>
    <xf numFmtId="166" fontId="17" fillId="0" borderId="56" xfId="85" applyNumberFormat="1" applyFont="1" applyBorder="1" applyAlignment="1" applyProtection="1">
      <alignment horizontal="center" vertical="center"/>
      <protection hidden="1"/>
    </xf>
    <xf numFmtId="166" fontId="17" fillId="0" borderId="59" xfId="85" applyNumberFormat="1" applyFont="1" applyBorder="1" applyAlignment="1" applyProtection="1">
      <alignment horizontal="center" vertical="center"/>
      <protection hidden="1"/>
    </xf>
    <xf numFmtId="0" fontId="17" fillId="0" borderId="74" xfId="85" applyFont="1" applyBorder="1" applyAlignment="1" applyProtection="1">
      <alignment horizontal="center" vertical="center"/>
      <protection locked="0"/>
    </xf>
    <xf numFmtId="0" fontId="17" fillId="0" borderId="75" xfId="85" applyFont="1" applyBorder="1" applyAlignment="1" applyProtection="1">
      <alignment vertical="center"/>
      <protection hidden="1"/>
    </xf>
    <xf numFmtId="166" fontId="17" fillId="0" borderId="74" xfId="85" applyNumberFormat="1" applyFont="1" applyBorder="1" applyAlignment="1" applyProtection="1">
      <alignment horizontal="center" vertical="center"/>
      <protection hidden="1"/>
    </xf>
    <xf numFmtId="166" fontId="17" fillId="0" borderId="76" xfId="85" applyNumberFormat="1" applyFont="1" applyBorder="1" applyAlignment="1" applyProtection="1">
      <alignment horizontal="center" vertical="center"/>
      <protection hidden="1"/>
    </xf>
    <xf numFmtId="166" fontId="17" fillId="0" borderId="77" xfId="85" applyNumberFormat="1" applyFont="1" applyBorder="1" applyAlignment="1" applyProtection="1">
      <alignment horizontal="center" vertical="center"/>
      <protection hidden="1"/>
    </xf>
    <xf numFmtId="166" fontId="17" fillId="0" borderId="78" xfId="85" applyNumberFormat="1" applyFont="1" applyBorder="1" applyAlignment="1" applyProtection="1">
      <alignment horizontal="center" vertical="center"/>
      <protection hidden="1"/>
    </xf>
    <xf numFmtId="166" fontId="17" fillId="0" borderId="79" xfId="85" applyNumberFormat="1" applyFont="1" applyBorder="1" applyAlignment="1" applyProtection="1">
      <alignment horizontal="center" vertical="center"/>
      <protection hidden="1"/>
    </xf>
    <xf numFmtId="166" fontId="17" fillId="0" borderId="80" xfId="85" applyNumberFormat="1" applyFont="1" applyBorder="1" applyAlignment="1" applyProtection="1">
      <alignment horizontal="center" vertical="center"/>
      <protection hidden="1"/>
    </xf>
    <xf numFmtId="166" fontId="17" fillId="0" borderId="75" xfId="85" applyNumberFormat="1" applyFont="1" applyBorder="1" applyAlignment="1" applyProtection="1">
      <alignment horizontal="center" vertical="center"/>
      <protection hidden="1"/>
    </xf>
    <xf numFmtId="0" fontId="17" fillId="0" borderId="71" xfId="85" applyFont="1" applyBorder="1" applyAlignment="1" applyProtection="1">
      <alignment horizontal="center" vertical="center"/>
      <protection locked="0"/>
    </xf>
    <xf numFmtId="166" fontId="17" fillId="0" borderId="81" xfId="85" applyNumberFormat="1" applyFont="1" applyBorder="1" applyAlignment="1" applyProtection="1">
      <alignment horizontal="center" vertical="center"/>
      <protection hidden="1"/>
    </xf>
    <xf numFmtId="166" fontId="17" fillId="0" borderId="82" xfId="85" applyNumberFormat="1" applyFont="1" applyBorder="1" applyAlignment="1" applyProtection="1">
      <alignment horizontal="center" vertical="center"/>
      <protection hidden="1"/>
    </xf>
    <xf numFmtId="166" fontId="17" fillId="0" borderId="83" xfId="85" applyNumberFormat="1" applyFont="1" applyBorder="1" applyAlignment="1" applyProtection="1">
      <alignment horizontal="center" vertical="center"/>
      <protection hidden="1"/>
    </xf>
    <xf numFmtId="166" fontId="17" fillId="0" borderId="84" xfId="85" applyNumberFormat="1" applyFont="1" applyBorder="1" applyAlignment="1" applyProtection="1">
      <alignment horizontal="center" vertical="center"/>
      <protection hidden="1"/>
    </xf>
    <xf numFmtId="166" fontId="17" fillId="0" borderId="85" xfId="85" applyNumberFormat="1" applyFont="1" applyBorder="1" applyAlignment="1" applyProtection="1">
      <alignment horizontal="center" vertical="center"/>
      <protection hidden="1"/>
    </xf>
    <xf numFmtId="166" fontId="17" fillId="0" borderId="65" xfId="85" applyNumberFormat="1" applyFont="1" applyBorder="1" applyAlignment="1" applyProtection="1">
      <alignment horizontal="center" vertical="center"/>
      <protection hidden="1"/>
    </xf>
    <xf numFmtId="166" fontId="17" fillId="6" borderId="57" xfId="85" applyNumberFormat="1" applyFont="1" applyFill="1" applyBorder="1" applyAlignment="1" applyProtection="1">
      <alignment horizontal="center" vertical="center"/>
      <protection/>
    </xf>
    <xf numFmtId="166" fontId="17" fillId="6" borderId="58" xfId="85" applyNumberFormat="1" applyFont="1" applyFill="1" applyBorder="1" applyAlignment="1" applyProtection="1">
      <alignment horizontal="center" vertical="center"/>
      <protection/>
    </xf>
    <xf numFmtId="166" fontId="17" fillId="6" borderId="20" xfId="85" applyNumberFormat="1" applyFont="1" applyFill="1" applyBorder="1" applyAlignment="1" applyProtection="1">
      <alignment horizontal="center" vertical="center"/>
      <protection/>
    </xf>
    <xf numFmtId="166" fontId="17" fillId="6" borderId="50" xfId="85" applyNumberFormat="1" applyFont="1" applyFill="1" applyBorder="1" applyAlignment="1" applyProtection="1">
      <alignment horizontal="center" vertical="center"/>
      <protection/>
    </xf>
    <xf numFmtId="166" fontId="17" fillId="6" borderId="57" xfId="85" applyNumberFormat="1" applyFont="1" applyFill="1" applyBorder="1" applyAlignment="1" applyProtection="1">
      <alignment horizontal="center" vertical="center"/>
      <protection locked="0"/>
    </xf>
    <xf numFmtId="166" fontId="17" fillId="6" borderId="44" xfId="85" applyNumberFormat="1" applyFont="1" applyFill="1" applyBorder="1" applyAlignment="1" applyProtection="1">
      <alignment horizontal="center" vertical="center"/>
      <protection locked="0"/>
    </xf>
    <xf numFmtId="166" fontId="17" fillId="6" borderId="62" xfId="85" applyNumberFormat="1" applyFont="1" applyFill="1" applyBorder="1" applyAlignment="1" applyProtection="1">
      <alignment horizontal="center" vertical="center"/>
      <protection locked="0"/>
    </xf>
    <xf numFmtId="166" fontId="17" fillId="55" borderId="57" xfId="85" applyNumberFormat="1" applyFont="1" applyFill="1" applyBorder="1" applyAlignment="1" applyProtection="1">
      <alignment horizontal="center" vertical="center"/>
      <protection/>
    </xf>
    <xf numFmtId="166" fontId="17" fillId="55" borderId="20" xfId="85" applyNumberFormat="1" applyFont="1" applyFill="1" applyBorder="1" applyAlignment="1" applyProtection="1">
      <alignment horizontal="center" vertical="center"/>
      <protection/>
    </xf>
    <xf numFmtId="166" fontId="17" fillId="55" borderId="21" xfId="85" applyNumberFormat="1" applyFont="1" applyFill="1" applyBorder="1" applyAlignment="1" applyProtection="1">
      <alignment horizontal="center" vertical="center"/>
      <protection/>
    </xf>
    <xf numFmtId="166" fontId="17" fillId="55" borderId="52" xfId="85" applyNumberFormat="1" applyFont="1" applyFill="1" applyBorder="1" applyAlignment="1" applyProtection="1">
      <alignment horizontal="center" vertical="center"/>
      <protection/>
    </xf>
    <xf numFmtId="0" fontId="17" fillId="55" borderId="58" xfId="0" applyFont="1" applyFill="1" applyBorder="1" applyAlignment="1">
      <alignment horizontal="left" vertical="top" wrapText="1"/>
    </xf>
    <xf numFmtId="166" fontId="17" fillId="56" borderId="57" xfId="85" applyNumberFormat="1" applyFont="1" applyFill="1" applyBorder="1" applyAlignment="1" applyProtection="1">
      <alignment horizontal="center" vertical="center"/>
      <protection locked="0"/>
    </xf>
    <xf numFmtId="166" fontId="17" fillId="56" borderId="20" xfId="85" applyNumberFormat="1" applyFont="1" applyFill="1" applyBorder="1" applyAlignment="1" applyProtection="1">
      <alignment horizontal="center" vertical="center"/>
      <protection locked="0"/>
    </xf>
    <xf numFmtId="166" fontId="17" fillId="56" borderId="21" xfId="85" applyNumberFormat="1" applyFont="1" applyFill="1" applyBorder="1" applyAlignment="1" applyProtection="1">
      <alignment horizontal="center" vertical="center"/>
      <protection locked="0"/>
    </xf>
    <xf numFmtId="0" fontId="17" fillId="55" borderId="52" xfId="0" applyFont="1" applyFill="1" applyBorder="1" applyAlignment="1">
      <alignment vertical="center" wrapText="1"/>
    </xf>
    <xf numFmtId="164" fontId="17" fillId="55" borderId="57" xfId="0" applyNumberFormat="1" applyFont="1" applyFill="1" applyBorder="1" applyAlignment="1">
      <alignment horizontal="center" vertical="center" wrapText="1"/>
    </xf>
    <xf numFmtId="0" fontId="17" fillId="56" borderId="57" xfId="0" applyFont="1" applyFill="1" applyBorder="1" applyAlignment="1">
      <alignment horizontal="center" vertical="center" wrapText="1"/>
    </xf>
    <xf numFmtId="0" fontId="17" fillId="55" borderId="21" xfId="85" applyFont="1" applyFill="1" applyBorder="1" applyAlignment="1" applyProtection="1">
      <alignment vertical="center"/>
      <protection locked="0"/>
    </xf>
    <xf numFmtId="0" fontId="17" fillId="0" borderId="86" xfId="85" applyFont="1" applyBorder="1" applyAlignment="1" applyProtection="1">
      <alignment horizontal="center" vertical="center"/>
      <protection locked="0"/>
    </xf>
    <xf numFmtId="0" fontId="17" fillId="6" borderId="33" xfId="85" applyFont="1" applyFill="1" applyBorder="1" applyAlignment="1" applyProtection="1">
      <alignment vertical="center"/>
      <protection hidden="1"/>
    </xf>
    <xf numFmtId="166" fontId="17" fillId="6" borderId="86" xfId="85" applyNumberFormat="1" applyFont="1" applyFill="1" applyBorder="1" applyAlignment="1" applyProtection="1">
      <alignment horizontal="center" vertical="center"/>
      <protection locked="0"/>
    </xf>
    <xf numFmtId="166" fontId="17" fillId="6" borderId="32" xfId="85" applyNumberFormat="1" applyFont="1" applyFill="1" applyBorder="1" applyAlignment="1" applyProtection="1">
      <alignment horizontal="center" vertical="center"/>
      <protection locked="0"/>
    </xf>
    <xf numFmtId="166" fontId="17" fillId="6" borderId="33" xfId="85" applyNumberFormat="1" applyFont="1" applyFill="1" applyBorder="1" applyAlignment="1" applyProtection="1">
      <alignment horizontal="center" vertical="center"/>
      <protection hidden="1"/>
    </xf>
    <xf numFmtId="166" fontId="17" fillId="6" borderId="22" xfId="85" applyNumberFormat="1" applyFont="1" applyFill="1" applyBorder="1" applyAlignment="1" applyProtection="1">
      <alignment horizontal="center" vertical="center"/>
      <protection locked="0"/>
    </xf>
    <xf numFmtId="166" fontId="17" fillId="6" borderId="25" xfId="85" applyNumberFormat="1" applyFont="1" applyFill="1" applyBorder="1" applyAlignment="1" applyProtection="1">
      <alignment horizontal="center" vertical="center"/>
      <protection locked="0"/>
    </xf>
    <xf numFmtId="0" fontId="17" fillId="0" borderId="83" xfId="85" applyFont="1" applyBorder="1" applyAlignment="1" applyProtection="1">
      <alignment vertical="center"/>
      <protection hidden="1"/>
    </xf>
    <xf numFmtId="0" fontId="17" fillId="0" borderId="0" xfId="85" applyFont="1" applyBorder="1" applyAlignment="1" applyProtection="1">
      <alignment horizontal="center" vertical="center"/>
      <protection locked="0"/>
    </xf>
    <xf numFmtId="166" fontId="17" fillId="0" borderId="19" xfId="85" applyNumberFormat="1" applyFont="1" applyBorder="1" applyAlignment="1" applyProtection="1">
      <alignment horizontal="center" vertical="center"/>
      <protection locked="0"/>
    </xf>
    <xf numFmtId="0" fontId="17" fillId="0" borderId="0" xfId="85" applyFont="1" applyFill="1" applyBorder="1" applyAlignment="1" applyProtection="1">
      <alignment vertical="center"/>
      <protection hidden="1"/>
    </xf>
    <xf numFmtId="166" fontId="17" fillId="0" borderId="0" xfId="85" applyNumberFormat="1" applyFont="1" applyFill="1" applyBorder="1" applyAlignment="1" applyProtection="1">
      <alignment horizontal="center" vertical="center"/>
      <protection locked="0"/>
    </xf>
    <xf numFmtId="166" fontId="17" fillId="0" borderId="0" xfId="85" applyNumberFormat="1" applyFont="1" applyFill="1" applyBorder="1" applyAlignment="1" applyProtection="1">
      <alignment horizontal="center" vertical="center"/>
      <protection hidden="1"/>
    </xf>
    <xf numFmtId="166" fontId="24" fillId="0" borderId="87" xfId="85" applyNumberFormat="1" applyFont="1" applyBorder="1" applyAlignment="1" applyProtection="1">
      <alignment horizontal="center" vertical="center"/>
      <protection hidden="1"/>
    </xf>
    <xf numFmtId="0" fontId="15" fillId="0" borderId="83" xfId="85" applyFont="1" applyBorder="1" applyAlignment="1" applyProtection="1">
      <alignment vertical="center" wrapText="1"/>
      <protection hidden="1"/>
    </xf>
    <xf numFmtId="166" fontId="17" fillId="0" borderId="60" xfId="85" applyNumberFormat="1" applyFont="1" applyBorder="1" applyAlignment="1" applyProtection="1">
      <alignment horizontal="center" vertical="center"/>
      <protection hidden="1"/>
    </xf>
    <xf numFmtId="166" fontId="17" fillId="0" borderId="58" xfId="85" applyNumberFormat="1" applyFont="1" applyBorder="1" applyAlignment="1" applyProtection="1">
      <alignment horizontal="center" vertical="center"/>
      <protection hidden="1"/>
    </xf>
    <xf numFmtId="166" fontId="17" fillId="0" borderId="88" xfId="85" applyNumberFormat="1" applyFont="1" applyBorder="1" applyAlignment="1" applyProtection="1">
      <alignment horizontal="center" vertical="center"/>
      <protection hidden="1"/>
    </xf>
    <xf numFmtId="166" fontId="17" fillId="0" borderId="54" xfId="85" applyNumberFormat="1" applyFont="1" applyBorder="1" applyAlignment="1" applyProtection="1">
      <alignment horizontal="center" vertical="center"/>
      <protection hidden="1"/>
    </xf>
    <xf numFmtId="166" fontId="17" fillId="6" borderId="54" xfId="85" applyNumberFormat="1" applyFont="1" applyFill="1" applyBorder="1" applyAlignment="1" applyProtection="1">
      <alignment horizontal="right" vertical="center"/>
      <protection hidden="1"/>
    </xf>
    <xf numFmtId="166" fontId="17" fillId="6" borderId="54" xfId="85" applyNumberFormat="1" applyFont="1" applyFill="1" applyBorder="1" applyAlignment="1" applyProtection="1">
      <alignment horizontal="center" vertical="center"/>
      <protection hidden="1"/>
    </xf>
    <xf numFmtId="166" fontId="17" fillId="6" borderId="58" xfId="85" applyNumberFormat="1" applyFont="1" applyFill="1" applyBorder="1" applyAlignment="1" applyProtection="1">
      <alignment horizontal="right" vertical="center"/>
      <protection hidden="1"/>
    </xf>
    <xf numFmtId="166" fontId="17" fillId="6" borderId="60" xfId="85" applyNumberFormat="1" applyFont="1" applyFill="1" applyBorder="1" applyAlignment="1" applyProtection="1">
      <alignment horizontal="right" vertical="center"/>
      <protection hidden="1"/>
    </xf>
    <xf numFmtId="166" fontId="17" fillId="6" borderId="19" xfId="85" applyNumberFormat="1" applyFont="1" applyFill="1" applyBorder="1" applyAlignment="1" applyProtection="1">
      <alignment horizontal="center" vertical="center"/>
      <protection hidden="1"/>
    </xf>
    <xf numFmtId="0" fontId="17" fillId="0" borderId="34" xfId="85" applyFont="1" applyBorder="1" applyAlignment="1" applyProtection="1">
      <alignment horizontal="center" vertical="center"/>
      <protection hidden="1"/>
    </xf>
    <xf numFmtId="166" fontId="17" fillId="0" borderId="45" xfId="85" applyNumberFormat="1" applyFont="1" applyBorder="1" applyAlignment="1" applyProtection="1">
      <alignment horizontal="center" vertical="center"/>
      <protection hidden="1"/>
    </xf>
    <xf numFmtId="166" fontId="17" fillId="0" borderId="50" xfId="85" applyNumberFormat="1" applyFont="1" applyBorder="1" applyAlignment="1" applyProtection="1">
      <alignment horizontal="right" vertical="center"/>
      <protection hidden="1"/>
    </xf>
    <xf numFmtId="166" fontId="17" fillId="0" borderId="63" xfId="85" applyNumberFormat="1" applyFont="1" applyBorder="1" applyAlignment="1" applyProtection="1">
      <alignment horizontal="right" vertical="center"/>
      <protection locked="0"/>
    </xf>
    <xf numFmtId="166" fontId="17" fillId="0" borderId="50" xfId="85" applyNumberFormat="1" applyFont="1" applyBorder="1" applyAlignment="1" applyProtection="1">
      <alignment horizontal="right" vertical="center"/>
      <protection locked="0"/>
    </xf>
    <xf numFmtId="166" fontId="17" fillId="0" borderId="24" xfId="85" applyNumberFormat="1" applyFont="1" applyBorder="1" applyAlignment="1" applyProtection="1">
      <alignment horizontal="center" vertical="center"/>
      <protection locked="0"/>
    </xf>
    <xf numFmtId="166" fontId="17" fillId="0" borderId="89" xfId="85" applyNumberFormat="1" applyFont="1" applyBorder="1" applyAlignment="1" applyProtection="1">
      <alignment horizontal="center" vertical="center"/>
      <protection hidden="1"/>
    </xf>
    <xf numFmtId="166" fontId="17" fillId="55" borderId="57" xfId="85" applyNumberFormat="1" applyFont="1" applyFill="1" applyBorder="1" applyAlignment="1" applyProtection="1">
      <alignment vertical="center"/>
      <protection locked="0"/>
    </xf>
    <xf numFmtId="0" fontId="17" fillId="56" borderId="0" xfId="85" applyFont="1" applyFill="1" applyBorder="1" applyAlignment="1" applyProtection="1">
      <alignment vertical="center"/>
      <protection locked="0"/>
    </xf>
    <xf numFmtId="166" fontId="17" fillId="57" borderId="47" xfId="85" applyNumberFormat="1" applyFont="1" applyFill="1" applyBorder="1" applyAlignment="1" applyProtection="1">
      <alignment horizontal="right" vertical="center"/>
      <protection locked="0"/>
    </xf>
    <xf numFmtId="166" fontId="17" fillId="57" borderId="59" xfId="85" applyNumberFormat="1" applyFont="1" applyFill="1" applyBorder="1" applyAlignment="1" applyProtection="1">
      <alignment horizontal="right" vertical="center"/>
      <protection hidden="1"/>
    </xf>
    <xf numFmtId="166" fontId="24" fillId="57" borderId="47" xfId="85" applyNumberFormat="1" applyFont="1" applyFill="1" applyBorder="1" applyAlignment="1" applyProtection="1">
      <alignment horizontal="right" vertical="center"/>
      <protection locked="0"/>
    </xf>
    <xf numFmtId="166" fontId="17" fillId="0" borderId="70" xfId="85" applyNumberFormat="1" applyFont="1" applyBorder="1" applyAlignment="1" applyProtection="1">
      <alignment horizontal="right" vertical="center"/>
      <protection locked="0"/>
    </xf>
    <xf numFmtId="166" fontId="17" fillId="0" borderId="65" xfId="85" applyNumberFormat="1" applyFont="1" applyBorder="1" applyAlignment="1" applyProtection="1">
      <alignment horizontal="right" vertical="center"/>
      <protection locked="0"/>
    </xf>
    <xf numFmtId="166" fontId="17" fillId="6" borderId="54" xfId="85" applyNumberFormat="1" applyFont="1" applyFill="1" applyBorder="1" applyAlignment="1" applyProtection="1">
      <alignment horizontal="right" vertical="center"/>
      <protection locked="0"/>
    </xf>
    <xf numFmtId="166" fontId="24" fillId="0" borderId="47" xfId="85" applyNumberFormat="1" applyFont="1" applyFill="1" applyBorder="1" applyAlignment="1" applyProtection="1">
      <alignment horizontal="right" vertical="center"/>
      <protection locked="0"/>
    </xf>
    <xf numFmtId="166" fontId="17" fillId="6" borderId="52" xfId="85" applyNumberFormat="1" applyFont="1" applyFill="1" applyBorder="1" applyAlignment="1" applyProtection="1">
      <alignment horizontal="right" vertical="center"/>
      <protection locked="0"/>
    </xf>
    <xf numFmtId="166" fontId="17" fillId="6" borderId="58" xfId="85" applyNumberFormat="1" applyFont="1" applyFill="1" applyBorder="1" applyAlignment="1" applyProtection="1">
      <alignment horizontal="right" vertical="center"/>
      <protection locked="0"/>
    </xf>
    <xf numFmtId="166" fontId="24" fillId="0" borderId="20" xfId="85" applyNumberFormat="1" applyFont="1" applyFill="1" applyBorder="1" applyAlignment="1" applyProtection="1">
      <alignment horizontal="right" vertical="center"/>
      <protection locked="0"/>
    </xf>
    <xf numFmtId="166" fontId="24" fillId="0" borderId="52" xfId="85" applyNumberFormat="1" applyFont="1" applyFill="1" applyBorder="1" applyAlignment="1" applyProtection="1">
      <alignment horizontal="right" vertical="center"/>
      <protection locked="0"/>
    </xf>
    <xf numFmtId="0" fontId="24" fillId="0" borderId="51" xfId="85" applyFont="1" applyFill="1" applyBorder="1" applyAlignment="1" applyProtection="1">
      <alignment horizontal="center" vertical="center"/>
      <protection/>
    </xf>
    <xf numFmtId="0" fontId="30" fillId="0" borderId="0" xfId="0" applyFont="1" applyFill="1" applyAlignment="1">
      <alignment wrapText="1"/>
    </xf>
    <xf numFmtId="0" fontId="24" fillId="0" borderId="57" xfId="85" applyFont="1" applyFill="1" applyBorder="1" applyAlignment="1" applyProtection="1">
      <alignment horizontal="center" vertical="center"/>
      <protection locked="0"/>
    </xf>
    <xf numFmtId="0" fontId="30" fillId="0" borderId="21" xfId="0" applyFont="1" applyFill="1" applyBorder="1" applyAlignment="1">
      <alignment wrapText="1"/>
    </xf>
    <xf numFmtId="0" fontId="24" fillId="0" borderId="90" xfId="85" applyFont="1" applyBorder="1" applyAlignment="1" applyProtection="1">
      <alignment horizontal="center" vertical="center"/>
      <protection hidden="1"/>
    </xf>
    <xf numFmtId="0" fontId="24" fillId="0" borderId="25" xfId="85" applyFont="1" applyBorder="1" applyAlignment="1" applyProtection="1">
      <alignment horizontal="center" vertical="center"/>
      <protection hidden="1"/>
    </xf>
    <xf numFmtId="0" fontId="17" fillId="0" borderId="20" xfId="85" applyFont="1" applyBorder="1" applyAlignment="1" applyProtection="1">
      <alignment horizontal="center" vertical="center" wrapText="1"/>
      <protection locked="0"/>
    </xf>
    <xf numFmtId="0" fontId="17" fillId="0" borderId="20" xfId="85" applyFont="1" applyBorder="1" applyAlignment="1" applyProtection="1">
      <alignment horizontal="center" vertical="center"/>
      <protection locked="0"/>
    </xf>
    <xf numFmtId="0" fontId="17" fillId="0" borderId="21" xfId="85" applyFont="1" applyBorder="1" applyAlignment="1" applyProtection="1">
      <alignment horizontal="center" vertical="center" wrapText="1"/>
      <protection locked="0"/>
    </xf>
    <xf numFmtId="0" fontId="17" fillId="0" borderId="21" xfId="85" applyFont="1" applyBorder="1" applyAlignment="1" applyProtection="1">
      <alignment horizontal="center" vertical="center"/>
      <protection locked="0"/>
    </xf>
    <xf numFmtId="0" fontId="17" fillId="0" borderId="47" xfId="85" applyFont="1" applyBorder="1" applyAlignment="1" applyProtection="1">
      <alignment horizontal="center" vertical="center"/>
      <protection locked="0"/>
    </xf>
    <xf numFmtId="0" fontId="17" fillId="0" borderId="61" xfId="85" applyFont="1" applyBorder="1" applyAlignment="1" applyProtection="1">
      <alignment horizontal="center" vertical="center"/>
      <protection locked="0"/>
    </xf>
    <xf numFmtId="0" fontId="17" fillId="0" borderId="91" xfId="85" applyFont="1" applyBorder="1" applyAlignment="1" applyProtection="1">
      <alignment horizontal="center" vertical="center"/>
      <protection hidden="1"/>
    </xf>
    <xf numFmtId="0" fontId="17" fillId="0" borderId="92" xfId="85" applyFont="1" applyBorder="1" applyAlignment="1" applyProtection="1">
      <alignment horizontal="center" vertical="center"/>
      <protection hidden="1"/>
    </xf>
    <xf numFmtId="0" fontId="17" fillId="0" borderId="93" xfId="85" applyFont="1" applyBorder="1" applyAlignment="1" applyProtection="1">
      <alignment horizontal="center" vertical="center" wrapText="1"/>
      <protection hidden="1"/>
    </xf>
    <xf numFmtId="0" fontId="17" fillId="0" borderId="86" xfId="85" applyFont="1" applyBorder="1" applyAlignment="1" applyProtection="1">
      <alignment horizontal="center" vertical="center" wrapText="1"/>
      <protection hidden="1"/>
    </xf>
    <xf numFmtId="49" fontId="24" fillId="0" borderId="0" xfId="85" applyNumberFormat="1" applyFont="1" applyAlignment="1" applyProtection="1">
      <alignment horizontal="center" vertical="center"/>
      <protection hidden="1"/>
    </xf>
    <xf numFmtId="0" fontId="24" fillId="0" borderId="91" xfId="85" applyFont="1" applyBorder="1" applyAlignment="1" applyProtection="1">
      <alignment horizontal="center" vertical="center"/>
      <protection hidden="1"/>
    </xf>
    <xf numFmtId="0" fontId="24" fillId="0" borderId="92" xfId="85" applyFont="1" applyBorder="1" applyAlignment="1" applyProtection="1">
      <alignment horizontal="center" vertical="center"/>
      <protection hidden="1"/>
    </xf>
    <xf numFmtId="0" fontId="24" fillId="0" borderId="37" xfId="85" applyFont="1" applyBorder="1" applyAlignment="1" applyProtection="1">
      <alignment horizontal="center" vertical="center"/>
      <protection hidden="1"/>
    </xf>
    <xf numFmtId="0" fontId="24" fillId="0" borderId="35" xfId="85" applyFont="1" applyBorder="1" applyAlignment="1" applyProtection="1">
      <alignment horizontal="center" vertical="center"/>
      <protection hidden="1"/>
    </xf>
    <xf numFmtId="0" fontId="24" fillId="0" borderId="27" xfId="85" applyFont="1" applyBorder="1" applyAlignment="1" applyProtection="1">
      <alignment horizontal="center" vertical="center"/>
      <protection hidden="1"/>
    </xf>
  </cellXfs>
  <cellStyles count="98">
    <cellStyle name="Normal" xfId="0"/>
    <cellStyle name="1 antraštė" xfId="15"/>
    <cellStyle name="2 antraštė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0% – paryškinimas 1" xfId="23"/>
    <cellStyle name="20% – paryškinimas 2" xfId="24"/>
    <cellStyle name="20% – paryškinimas 3" xfId="25"/>
    <cellStyle name="20% – paryškinimas 4" xfId="26"/>
    <cellStyle name="20% – paryškinimas 5" xfId="27"/>
    <cellStyle name="20% – paryškinimas 6" xfId="28"/>
    <cellStyle name="3 antraštė" xfId="29"/>
    <cellStyle name="4 antraštė" xfId="30"/>
    <cellStyle name="40% - Accent1" xfId="31"/>
    <cellStyle name="40% - Accent2" xfId="32"/>
    <cellStyle name="40% - Accent3" xfId="33"/>
    <cellStyle name="40% - Accent4" xfId="34"/>
    <cellStyle name="40% - Accent5" xfId="35"/>
    <cellStyle name="40% - Accent6" xfId="36"/>
    <cellStyle name="40% – paryškinimas 1" xfId="37"/>
    <cellStyle name="40% – paryškinimas 2" xfId="38"/>
    <cellStyle name="40% – paryškinimas 3" xfId="39"/>
    <cellStyle name="40% – paryškinimas 4" xfId="40"/>
    <cellStyle name="40% – paryškinimas 5" xfId="41"/>
    <cellStyle name="40% – paryškinimas 6" xfId="42"/>
    <cellStyle name="60% - Accent1" xfId="43"/>
    <cellStyle name="60% - Accent2" xfId="44"/>
    <cellStyle name="60% - Accent3" xfId="45"/>
    <cellStyle name="60% - Accent4" xfId="46"/>
    <cellStyle name="60% - Accent5" xfId="47"/>
    <cellStyle name="60% - Accent6" xfId="48"/>
    <cellStyle name="60% – paryškinimas 1" xfId="49"/>
    <cellStyle name="60% – paryškinimas 2" xfId="50"/>
    <cellStyle name="60% – paryškinimas 3" xfId="51"/>
    <cellStyle name="60% – paryškinimas 4" xfId="52"/>
    <cellStyle name="60% – paryškinimas 5" xfId="53"/>
    <cellStyle name="60% – paryškinimas 6" xfId="54"/>
    <cellStyle name="Accent1" xfId="55"/>
    <cellStyle name="Accent2" xfId="56"/>
    <cellStyle name="Accent3" xfId="57"/>
    <cellStyle name="Accent4" xfId="58"/>
    <cellStyle name="Accent5" xfId="59"/>
    <cellStyle name="Accent6" xfId="60"/>
    <cellStyle name="Aiškinamasis tekstas" xfId="61"/>
    <cellStyle name="Followed Hyperlink" xfId="62"/>
    <cellStyle name="Bad" xfId="63"/>
    <cellStyle name="Blogas" xfId="64"/>
    <cellStyle name="Calculation" xfId="65"/>
    <cellStyle name="Check Cell" xfId="66"/>
    <cellStyle name="Explanatory Text" xfId="67"/>
    <cellStyle name="Geras" xfId="68"/>
    <cellStyle name="Good" xfId="69"/>
    <cellStyle name="Heading 1" xfId="70"/>
    <cellStyle name="Heading 2" xfId="71"/>
    <cellStyle name="Heading 3" xfId="72"/>
    <cellStyle name="Heading 4" xfId="73"/>
    <cellStyle name="Hyperlink" xfId="74"/>
    <cellStyle name="Input" xfId="75"/>
    <cellStyle name="Išvestis" xfId="76"/>
    <cellStyle name="Įspėjimo tekstas" xfId="77"/>
    <cellStyle name="Įvestis" xfId="78"/>
    <cellStyle name="Comma" xfId="79"/>
    <cellStyle name="Comma [0]" xfId="80"/>
    <cellStyle name="Linked Cell" xfId="81"/>
    <cellStyle name="Neutral" xfId="82"/>
    <cellStyle name="Neutralus" xfId="83"/>
    <cellStyle name="Normal 2" xfId="84"/>
    <cellStyle name="Normal 2 2" xfId="85"/>
    <cellStyle name="Normal 3" xfId="86"/>
    <cellStyle name="Normal 4" xfId="87"/>
    <cellStyle name="Normal 5" xfId="88"/>
    <cellStyle name="Normal 6" xfId="89"/>
    <cellStyle name="Normal 7" xfId="90"/>
    <cellStyle name="Normal 8" xfId="91"/>
    <cellStyle name="Note" xfId="92"/>
    <cellStyle name="Output" xfId="93"/>
    <cellStyle name="Paryškinimas 1" xfId="94"/>
    <cellStyle name="Paryškinimas 2" xfId="95"/>
    <cellStyle name="Paryškinimas 3" xfId="96"/>
    <cellStyle name="Paryškinimas 4" xfId="97"/>
    <cellStyle name="Paryškinimas 5" xfId="98"/>
    <cellStyle name="Paryškinimas 6" xfId="99"/>
    <cellStyle name="Pastaba" xfId="100"/>
    <cellStyle name="Pavadinimas" xfId="101"/>
    <cellStyle name="Percent" xfId="102"/>
    <cellStyle name="Skaičiavimas" xfId="103"/>
    <cellStyle name="Suma" xfId="104"/>
    <cellStyle name="Susietas langelis" xfId="105"/>
    <cellStyle name="Tikrinimo langelis" xfId="106"/>
    <cellStyle name="Title" xfId="107"/>
    <cellStyle name="Total" xfId="108"/>
    <cellStyle name="Currency" xfId="109"/>
    <cellStyle name="Currency [0]" xfId="110"/>
    <cellStyle name="Warning Text" xfId="111"/>
  </cellStyles>
  <dxfs count="1">
    <dxf>
      <fill>
        <patternFill patternType="none">
          <bgColor indexed="6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14"/>
  <sheetViews>
    <sheetView tabSelected="1" zoomScalePageLayoutView="0" workbookViewId="0" topLeftCell="C1">
      <selection activeCell="E5" sqref="E5"/>
    </sheetView>
  </sheetViews>
  <sheetFormatPr defaultColWidth="9.140625" defaultRowHeight="12.75" customHeight="1"/>
  <cols>
    <col min="1" max="1" width="6.7109375" style="2" hidden="1" customWidth="1"/>
    <col min="2" max="2" width="8.00390625" style="2" hidden="1" customWidth="1"/>
    <col min="3" max="3" width="7.8515625" style="2" customWidth="1"/>
    <col min="4" max="4" width="50.57421875" style="2" customWidth="1"/>
    <col min="5" max="5" width="8.421875" style="2" customWidth="1"/>
    <col min="6" max="7" width="9.00390625" style="2" customWidth="1"/>
    <col min="8" max="9" width="9.421875" style="2" hidden="1" customWidth="1"/>
    <col min="10" max="10" width="9.28125" style="2" customWidth="1"/>
    <col min="11" max="11" width="9.140625" style="2" customWidth="1"/>
    <col min="12" max="12" width="8.8515625" style="2" customWidth="1"/>
    <col min="13" max="14" width="9.421875" style="2" hidden="1" customWidth="1"/>
    <col min="15" max="16" width="8.421875" style="2" customWidth="1"/>
    <col min="17" max="17" width="10.7109375" style="2" customWidth="1"/>
    <col min="18" max="19" width="9.140625" style="2" hidden="1" customWidth="1"/>
    <col min="20" max="16384" width="9.140625" style="2" customWidth="1"/>
  </cols>
  <sheetData>
    <row r="1" ht="12.75" customHeight="1">
      <c r="O1" s="2" t="s">
        <v>42</v>
      </c>
    </row>
    <row r="2" ht="12.75" customHeight="1">
      <c r="O2" s="2" t="s">
        <v>249</v>
      </c>
    </row>
    <row r="3" ht="12.75" customHeight="1">
      <c r="O3" s="4" t="s">
        <v>250</v>
      </c>
    </row>
    <row r="4" ht="12.75" customHeight="1">
      <c r="O4" s="2" t="s">
        <v>39</v>
      </c>
    </row>
    <row r="5" spans="3:17" ht="16.5" customHeight="1">
      <c r="C5" s="3" t="s">
        <v>251</v>
      </c>
      <c r="D5" s="3"/>
      <c r="E5" s="1"/>
      <c r="F5" s="1"/>
      <c r="G5" s="1"/>
      <c r="H5" s="1"/>
      <c r="I5" s="1"/>
      <c r="J5" s="1"/>
      <c r="K5" s="1"/>
      <c r="L5" s="1"/>
      <c r="M5" s="1"/>
      <c r="Q5" s="5"/>
    </row>
    <row r="6" spans="3:17" ht="14.25" customHeight="1">
      <c r="C6" s="286" t="s">
        <v>252</v>
      </c>
      <c r="D6" s="286"/>
      <c r="E6" s="286"/>
      <c r="F6" s="286"/>
      <c r="G6" s="286"/>
      <c r="H6" s="286"/>
      <c r="I6" s="286"/>
      <c r="J6" s="286"/>
      <c r="K6" s="286"/>
      <c r="L6" s="286"/>
      <c r="M6" s="286"/>
      <c r="N6" s="286"/>
      <c r="O6" s="286"/>
      <c r="P6" s="286"/>
      <c r="Q6" s="286"/>
    </row>
    <row r="7" spans="3:17" ht="12.75" customHeight="1" thickBot="1"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P7" s="1"/>
      <c r="Q7" s="6" t="s">
        <v>0</v>
      </c>
    </row>
    <row r="8" spans="1:19" ht="15.75" customHeight="1" thickBot="1">
      <c r="A8" s="276" t="s">
        <v>1</v>
      </c>
      <c r="B8" s="278" t="s">
        <v>2</v>
      </c>
      <c r="C8" s="284" t="s">
        <v>3</v>
      </c>
      <c r="D8" s="274" t="s">
        <v>4</v>
      </c>
      <c r="E8" s="289" t="s">
        <v>5</v>
      </c>
      <c r="F8" s="290"/>
      <c r="G8" s="290"/>
      <c r="H8" s="290"/>
      <c r="I8" s="291"/>
      <c r="J8" s="289" t="s">
        <v>6</v>
      </c>
      <c r="K8" s="290"/>
      <c r="L8" s="290"/>
      <c r="M8" s="290"/>
      <c r="N8" s="291"/>
      <c r="O8" s="289" t="s">
        <v>36</v>
      </c>
      <c r="P8" s="290"/>
      <c r="Q8" s="291"/>
      <c r="R8" s="287"/>
      <c r="S8" s="288"/>
    </row>
    <row r="9" spans="1:19" ht="15.75" customHeight="1" thickBot="1">
      <c r="A9" s="277"/>
      <c r="B9" s="279"/>
      <c r="C9" s="285"/>
      <c r="D9" s="275"/>
      <c r="E9" s="9" t="s">
        <v>43</v>
      </c>
      <c r="F9" s="10" t="s">
        <v>44</v>
      </c>
      <c r="G9" s="10" t="s">
        <v>45</v>
      </c>
      <c r="H9" s="10" t="s">
        <v>7</v>
      </c>
      <c r="I9" s="11" t="s">
        <v>7</v>
      </c>
      <c r="J9" s="9" t="s">
        <v>43</v>
      </c>
      <c r="K9" s="10" t="s">
        <v>44</v>
      </c>
      <c r="L9" s="10" t="s">
        <v>45</v>
      </c>
      <c r="M9" s="10" t="str">
        <f>H9</f>
        <v>20__ m.</v>
      </c>
      <c r="N9" s="11" t="str">
        <f>I9</f>
        <v>20__ m.</v>
      </c>
      <c r="O9" s="9" t="s">
        <v>43</v>
      </c>
      <c r="P9" s="10" t="s">
        <v>44</v>
      </c>
      <c r="Q9" s="48" t="s">
        <v>45</v>
      </c>
      <c r="R9" s="11" t="s">
        <v>7</v>
      </c>
      <c r="S9" s="12" t="s">
        <v>7</v>
      </c>
    </row>
    <row r="10" spans="1:19" ht="10.5" customHeight="1">
      <c r="A10" s="13" t="s">
        <v>8</v>
      </c>
      <c r="B10" s="14" t="s">
        <v>9</v>
      </c>
      <c r="C10" s="15">
        <v>1</v>
      </c>
      <c r="D10" s="34">
        <v>2</v>
      </c>
      <c r="E10" s="28">
        <v>3</v>
      </c>
      <c r="F10" s="29">
        <v>4</v>
      </c>
      <c r="G10" s="29">
        <v>5</v>
      </c>
      <c r="H10" s="29">
        <v>6</v>
      </c>
      <c r="I10" s="30">
        <v>7</v>
      </c>
      <c r="J10" s="28">
        <v>8</v>
      </c>
      <c r="K10" s="31">
        <v>9</v>
      </c>
      <c r="L10" s="33">
        <v>10</v>
      </c>
      <c r="M10" s="29">
        <v>11</v>
      </c>
      <c r="N10" s="30">
        <v>12</v>
      </c>
      <c r="O10" s="32">
        <v>13</v>
      </c>
      <c r="P10" s="31">
        <v>14</v>
      </c>
      <c r="Q10" s="33">
        <v>15</v>
      </c>
      <c r="R10" s="250">
        <v>21</v>
      </c>
      <c r="S10" s="16">
        <v>22</v>
      </c>
    </row>
    <row r="11" spans="1:19" ht="12.75" customHeight="1" hidden="1" thickBot="1">
      <c r="A11" s="280"/>
      <c r="B11" s="8" t="s">
        <v>10</v>
      </c>
      <c r="C11" s="160" t="s">
        <v>11</v>
      </c>
      <c r="D11" s="17" t="s">
        <v>12</v>
      </c>
      <c r="E11" s="18">
        <f aca="true" t="shared" si="0" ref="E11:S11">SUM(E12:E14,E15,E28,E33)</f>
        <v>9861</v>
      </c>
      <c r="F11" s="19">
        <f t="shared" si="0"/>
        <v>11396</v>
      </c>
      <c r="G11" s="19">
        <f t="shared" si="0"/>
        <v>16134.2</v>
      </c>
      <c r="H11" s="19" t="e">
        <f t="shared" si="0"/>
        <v>#REF!</v>
      </c>
      <c r="I11" s="20" t="e">
        <f t="shared" si="0"/>
        <v>#REF!</v>
      </c>
      <c r="J11" s="18">
        <f t="shared" si="0"/>
        <v>8892</v>
      </c>
      <c r="K11" s="19">
        <f t="shared" si="0"/>
        <v>9346.2</v>
      </c>
      <c r="L11" s="27">
        <f t="shared" si="0"/>
        <v>10007.8</v>
      </c>
      <c r="M11" s="47">
        <f t="shared" si="0"/>
        <v>0</v>
      </c>
      <c r="N11" s="239">
        <f t="shared" si="0"/>
        <v>0</v>
      </c>
      <c r="O11" s="18">
        <f t="shared" si="0"/>
        <v>71.1</v>
      </c>
      <c r="P11" s="19">
        <f t="shared" si="0"/>
        <v>71.1</v>
      </c>
      <c r="Q11" s="27">
        <f t="shared" si="0"/>
        <v>71.1</v>
      </c>
      <c r="R11" s="251" t="e">
        <f t="shared" si="0"/>
        <v>#REF!</v>
      </c>
      <c r="S11" s="161" t="e">
        <f t="shared" si="0"/>
        <v>#REF!</v>
      </c>
    </row>
    <row r="12" spans="1:19" s="45" customFormat="1" ht="12.75" customHeight="1" hidden="1" thickTop="1">
      <c r="A12" s="281"/>
      <c r="B12" s="44" t="s">
        <v>10</v>
      </c>
      <c r="C12" s="162" t="s">
        <v>13</v>
      </c>
      <c r="D12" s="233" t="s">
        <v>14</v>
      </c>
      <c r="E12" s="163">
        <v>3101.3</v>
      </c>
      <c r="F12" s="51">
        <v>3276.3</v>
      </c>
      <c r="G12" s="51">
        <v>3276</v>
      </c>
      <c r="H12" s="51"/>
      <c r="I12" s="52"/>
      <c r="J12" s="163">
        <v>4044.6</v>
      </c>
      <c r="K12" s="51">
        <v>4438.8</v>
      </c>
      <c r="L12" s="164">
        <v>4300.4</v>
      </c>
      <c r="M12" s="53"/>
      <c r="N12" s="241"/>
      <c r="O12" s="50">
        <v>0</v>
      </c>
      <c r="P12" s="51">
        <v>0</v>
      </c>
      <c r="Q12" s="164">
        <v>0</v>
      </c>
      <c r="R12" s="53" t="e">
        <f>H12+M12+#REF!</f>
        <v>#REF!</v>
      </c>
      <c r="S12" s="52" t="e">
        <f>I12+N12+#REF!</f>
        <v>#REF!</v>
      </c>
    </row>
    <row r="13" spans="1:19" s="45" customFormat="1" ht="12.75" customHeight="1" hidden="1">
      <c r="A13" s="281"/>
      <c r="B13" s="44" t="s">
        <v>10</v>
      </c>
      <c r="C13" s="165" t="s">
        <v>15</v>
      </c>
      <c r="D13" s="166" t="s">
        <v>16</v>
      </c>
      <c r="E13" s="167">
        <v>719.7</v>
      </c>
      <c r="F13" s="168">
        <v>719.7</v>
      </c>
      <c r="G13" s="168">
        <v>719.7</v>
      </c>
      <c r="H13" s="168"/>
      <c r="I13" s="169"/>
      <c r="J13" s="167">
        <v>2307.4</v>
      </c>
      <c r="K13" s="168">
        <v>2307.4</v>
      </c>
      <c r="L13" s="170">
        <v>2307.4</v>
      </c>
      <c r="M13" s="171"/>
      <c r="N13" s="242"/>
      <c r="O13" s="172">
        <v>71.1</v>
      </c>
      <c r="P13" s="168">
        <v>71.1</v>
      </c>
      <c r="Q13" s="170">
        <v>71.1</v>
      </c>
      <c r="R13" s="53" t="e">
        <f>H13+M13+#REF!</f>
        <v>#REF!</v>
      </c>
      <c r="S13" s="52" t="e">
        <f>I13+N13+#REF!</f>
        <v>#REF!</v>
      </c>
    </row>
    <row r="14" spans="1:19" s="45" customFormat="1" ht="12.75" customHeight="1" hidden="1" thickBot="1">
      <c r="A14" s="281"/>
      <c r="B14" s="44" t="s">
        <v>10</v>
      </c>
      <c r="C14" s="173" t="s">
        <v>17</v>
      </c>
      <c r="D14" s="174" t="s">
        <v>18</v>
      </c>
      <c r="E14" s="175">
        <v>0</v>
      </c>
      <c r="F14" s="176">
        <v>0</v>
      </c>
      <c r="G14" s="176">
        <v>0</v>
      </c>
      <c r="H14" s="176"/>
      <c r="I14" s="177"/>
      <c r="J14" s="175">
        <v>0</v>
      </c>
      <c r="K14" s="176">
        <v>0</v>
      </c>
      <c r="L14" s="178">
        <v>0</v>
      </c>
      <c r="M14" s="179"/>
      <c r="N14" s="243"/>
      <c r="O14" s="180">
        <v>0</v>
      </c>
      <c r="P14" s="176">
        <v>0</v>
      </c>
      <c r="Q14" s="178">
        <v>0</v>
      </c>
      <c r="R14" s="53" t="e">
        <f>H14+M14+#REF!</f>
        <v>#REF!</v>
      </c>
      <c r="S14" s="52" t="e">
        <f>I14+N14+#REF!</f>
        <v>#REF!</v>
      </c>
    </row>
    <row r="15" spans="1:19" s="45" customFormat="1" ht="12.75" customHeight="1" hidden="1">
      <c r="A15" s="281"/>
      <c r="B15" s="44" t="s">
        <v>10</v>
      </c>
      <c r="C15" s="173" t="s">
        <v>19</v>
      </c>
      <c r="D15" s="166" t="s">
        <v>50</v>
      </c>
      <c r="E15" s="163">
        <f>SUM(E16+E17+E18+E19+E20+E21+E22+E23+E24+E25+E26)</f>
        <v>3500</v>
      </c>
      <c r="F15" s="51">
        <f>SUM(F16+F17+F18+F19+F20+F21+F22+F23+F24+F25+F26+F27)</f>
        <v>7400</v>
      </c>
      <c r="G15" s="181">
        <f>SUM(G16+G17+G18+G19+G20+G21+G22+G23+G24+G25+G26+G27)</f>
        <v>6138.5</v>
      </c>
      <c r="H15" s="182" t="e">
        <f>SUM(H16+H17+H18+H19+H20+H21+H22+H23+H24+H25+H26+#REF!)</f>
        <v>#REF!</v>
      </c>
      <c r="I15" s="182" t="e">
        <f>SUM(I16+I17+I18+I19+I20+I21+I22+I23+I24+I25+I26+#REF!)</f>
        <v>#REF!</v>
      </c>
      <c r="J15" s="163">
        <f>SUM(J16+J17+J18+J19+J20+J21+J22+J23+J24+J25+J26)</f>
        <v>1500</v>
      </c>
      <c r="K15" s="183">
        <f>SUM(K16+K17+K18+K19+K20+K21+K22+K23+K24+K25+K26)</f>
        <v>2600</v>
      </c>
      <c r="L15" s="51">
        <f>SUM(L16+L17+L18+L19+L20+L21+L22+L23+L24+L25+L26)</f>
        <v>3400</v>
      </c>
      <c r="M15" s="51">
        <f>SUM(M16:M26)</f>
        <v>0</v>
      </c>
      <c r="N15" s="184">
        <f>SUM(N16:N26)</f>
        <v>0</v>
      </c>
      <c r="O15" s="163">
        <f>SUM(O16:O26)</f>
        <v>0</v>
      </c>
      <c r="P15" s="51">
        <f>SUM(P16:P26)</f>
        <v>0</v>
      </c>
      <c r="Q15" s="164">
        <f>SUM(Q16:Q26)</f>
        <v>0</v>
      </c>
      <c r="R15" s="53" t="e">
        <f>H15+M15+#REF!</f>
        <v>#REF!</v>
      </c>
      <c r="S15" s="52" t="e">
        <f>I15+N15+#REF!</f>
        <v>#REF!</v>
      </c>
    </row>
    <row r="16" spans="1:19" s="22" customFormat="1" ht="51" customHeight="1" hidden="1">
      <c r="A16" s="281"/>
      <c r="B16" s="21"/>
      <c r="C16" s="54" t="s">
        <v>46</v>
      </c>
      <c r="D16" s="55" t="s">
        <v>174</v>
      </c>
      <c r="E16" s="56">
        <v>1850</v>
      </c>
      <c r="F16" s="49"/>
      <c r="G16" s="57"/>
      <c r="H16" s="58"/>
      <c r="I16" s="59"/>
      <c r="J16" s="58"/>
      <c r="K16" s="60"/>
      <c r="L16" s="60"/>
      <c r="M16" s="60"/>
      <c r="N16" s="59"/>
      <c r="O16" s="61"/>
      <c r="P16" s="60"/>
      <c r="Q16" s="62"/>
      <c r="R16" s="252"/>
      <c r="S16" s="63"/>
    </row>
    <row r="17" spans="1:19" s="22" customFormat="1" ht="45.75" customHeight="1" hidden="1">
      <c r="A17" s="281"/>
      <c r="B17" s="21"/>
      <c r="C17" s="54" t="s">
        <v>164</v>
      </c>
      <c r="D17" s="55" t="s">
        <v>175</v>
      </c>
      <c r="E17" s="56">
        <v>360</v>
      </c>
      <c r="F17" s="49"/>
      <c r="G17" s="60"/>
      <c r="H17" s="60"/>
      <c r="I17" s="59"/>
      <c r="J17" s="64"/>
      <c r="K17" s="60"/>
      <c r="L17" s="60"/>
      <c r="M17" s="60"/>
      <c r="N17" s="59"/>
      <c r="O17" s="61"/>
      <c r="P17" s="60"/>
      <c r="Q17" s="62"/>
      <c r="R17" s="252"/>
      <c r="S17" s="63"/>
    </row>
    <row r="18" spans="1:19" s="22" customFormat="1" ht="33" customHeight="1" hidden="1">
      <c r="A18" s="281"/>
      <c r="B18" s="21"/>
      <c r="C18" s="54" t="s">
        <v>47</v>
      </c>
      <c r="D18" s="65" t="s">
        <v>59</v>
      </c>
      <c r="E18" s="56">
        <v>400</v>
      </c>
      <c r="F18" s="49"/>
      <c r="G18" s="60"/>
      <c r="H18" s="60"/>
      <c r="I18" s="59"/>
      <c r="J18" s="64"/>
      <c r="K18" s="60"/>
      <c r="L18" s="60"/>
      <c r="M18" s="60"/>
      <c r="N18" s="59"/>
      <c r="O18" s="61"/>
      <c r="P18" s="60"/>
      <c r="Q18" s="62"/>
      <c r="R18" s="252"/>
      <c r="S18" s="63"/>
    </row>
    <row r="19" spans="1:19" s="22" customFormat="1" ht="0.75" customHeight="1">
      <c r="A19" s="281"/>
      <c r="B19" s="21"/>
      <c r="C19" s="54" t="s">
        <v>48</v>
      </c>
      <c r="D19" s="55" t="s">
        <v>176</v>
      </c>
      <c r="E19" s="56">
        <v>890</v>
      </c>
      <c r="F19" s="49">
        <v>2000</v>
      </c>
      <c r="G19" s="57"/>
      <c r="H19" s="58"/>
      <c r="I19" s="59"/>
      <c r="J19" s="58"/>
      <c r="K19" s="60"/>
      <c r="L19" s="60"/>
      <c r="M19" s="60"/>
      <c r="N19" s="59"/>
      <c r="O19" s="61"/>
      <c r="P19" s="60"/>
      <c r="Q19" s="62"/>
      <c r="R19" s="252"/>
      <c r="S19" s="63"/>
    </row>
    <row r="20" spans="1:19" s="22" customFormat="1" ht="36.75" customHeight="1" hidden="1">
      <c r="A20" s="281"/>
      <c r="B20" s="21"/>
      <c r="C20" s="54" t="s">
        <v>49</v>
      </c>
      <c r="D20" s="66" t="s">
        <v>60</v>
      </c>
      <c r="E20" s="67"/>
      <c r="F20" s="60"/>
      <c r="G20" s="57"/>
      <c r="H20" s="58"/>
      <c r="I20" s="59"/>
      <c r="J20" s="58">
        <v>1500</v>
      </c>
      <c r="K20" s="60"/>
      <c r="L20" s="60"/>
      <c r="M20" s="60"/>
      <c r="N20" s="59"/>
      <c r="O20" s="61"/>
      <c r="P20" s="60"/>
      <c r="Q20" s="62"/>
      <c r="R20" s="252"/>
      <c r="S20" s="63"/>
    </row>
    <row r="21" spans="1:19" s="22" customFormat="1" ht="28.5" customHeight="1" hidden="1">
      <c r="A21" s="281"/>
      <c r="B21" s="21"/>
      <c r="C21" s="54" t="s">
        <v>72</v>
      </c>
      <c r="D21" s="55" t="s">
        <v>55</v>
      </c>
      <c r="E21" s="67"/>
      <c r="F21" s="49">
        <v>400</v>
      </c>
      <c r="G21" s="68">
        <v>1800</v>
      </c>
      <c r="H21" s="58"/>
      <c r="I21" s="59"/>
      <c r="J21" s="58"/>
      <c r="K21" s="60"/>
      <c r="L21" s="60"/>
      <c r="M21" s="60"/>
      <c r="N21" s="59"/>
      <c r="O21" s="61"/>
      <c r="P21" s="60"/>
      <c r="Q21" s="62"/>
      <c r="R21" s="252"/>
      <c r="S21" s="63"/>
    </row>
    <row r="22" spans="1:19" s="22" customFormat="1" ht="42" customHeight="1" hidden="1">
      <c r="A22" s="281"/>
      <c r="B22" s="21"/>
      <c r="C22" s="54" t="s">
        <v>73</v>
      </c>
      <c r="D22" s="66" t="s">
        <v>185</v>
      </c>
      <c r="E22" s="67"/>
      <c r="F22" s="60"/>
      <c r="G22" s="60"/>
      <c r="H22" s="60"/>
      <c r="I22" s="59"/>
      <c r="J22" s="64"/>
      <c r="K22" s="49">
        <v>1400</v>
      </c>
      <c r="L22" s="49"/>
      <c r="M22" s="60"/>
      <c r="N22" s="59"/>
      <c r="O22" s="61"/>
      <c r="P22" s="60"/>
      <c r="Q22" s="62"/>
      <c r="R22" s="252"/>
      <c r="S22" s="63"/>
    </row>
    <row r="23" spans="1:19" s="22" customFormat="1" ht="31.5" customHeight="1" hidden="1">
      <c r="A23" s="281"/>
      <c r="B23" s="21"/>
      <c r="C23" s="54" t="s">
        <v>74</v>
      </c>
      <c r="D23" s="66" t="s">
        <v>184</v>
      </c>
      <c r="E23" s="67"/>
      <c r="F23" s="60"/>
      <c r="G23" s="60"/>
      <c r="H23" s="60"/>
      <c r="I23" s="59"/>
      <c r="J23" s="64"/>
      <c r="K23" s="49">
        <v>600</v>
      </c>
      <c r="L23" s="49"/>
      <c r="M23" s="60"/>
      <c r="N23" s="59"/>
      <c r="O23" s="61"/>
      <c r="P23" s="60"/>
      <c r="Q23" s="62"/>
      <c r="R23" s="252"/>
      <c r="S23" s="63"/>
    </row>
    <row r="24" spans="1:19" s="22" customFormat="1" ht="0.75" customHeight="1">
      <c r="A24" s="281"/>
      <c r="B24" s="21"/>
      <c r="C24" s="54" t="s">
        <v>75</v>
      </c>
      <c r="D24" s="66" t="s">
        <v>242</v>
      </c>
      <c r="E24" s="67"/>
      <c r="F24" s="60"/>
      <c r="G24" s="60"/>
      <c r="H24" s="60"/>
      <c r="I24" s="59"/>
      <c r="J24" s="64"/>
      <c r="K24" s="49">
        <v>600</v>
      </c>
      <c r="L24" s="49"/>
      <c r="M24" s="60"/>
      <c r="N24" s="59"/>
      <c r="O24" s="61"/>
      <c r="P24" s="60"/>
      <c r="Q24" s="62"/>
      <c r="R24" s="252"/>
      <c r="S24" s="63"/>
    </row>
    <row r="25" spans="1:19" s="22" customFormat="1" ht="36" customHeight="1" hidden="1">
      <c r="A25" s="281"/>
      <c r="B25" s="21"/>
      <c r="C25" s="54" t="s">
        <v>76</v>
      </c>
      <c r="D25" s="66" t="s">
        <v>186</v>
      </c>
      <c r="E25" s="67"/>
      <c r="F25" s="60"/>
      <c r="G25" s="57"/>
      <c r="H25" s="58"/>
      <c r="I25" s="59"/>
      <c r="J25" s="58"/>
      <c r="K25" s="49"/>
      <c r="L25" s="49">
        <v>2000</v>
      </c>
      <c r="M25" s="60"/>
      <c r="N25" s="59"/>
      <c r="O25" s="61"/>
      <c r="P25" s="60"/>
      <c r="Q25" s="62"/>
      <c r="R25" s="252"/>
      <c r="S25" s="63"/>
    </row>
    <row r="26" spans="1:19" s="22" customFormat="1" ht="31.5" customHeight="1" hidden="1">
      <c r="A26" s="281"/>
      <c r="B26" s="21"/>
      <c r="C26" s="54" t="s">
        <v>77</v>
      </c>
      <c r="D26" s="66" t="s">
        <v>187</v>
      </c>
      <c r="E26" s="67"/>
      <c r="F26" s="60"/>
      <c r="G26" s="60"/>
      <c r="H26" s="60"/>
      <c r="I26" s="59"/>
      <c r="J26" s="64"/>
      <c r="K26" s="49"/>
      <c r="L26" s="49">
        <v>1400</v>
      </c>
      <c r="M26" s="60"/>
      <c r="N26" s="59"/>
      <c r="O26" s="61"/>
      <c r="P26" s="60"/>
      <c r="Q26" s="62"/>
      <c r="R26" s="252"/>
      <c r="S26" s="63"/>
    </row>
    <row r="27" spans="1:19" s="22" customFormat="1" ht="48.75" customHeight="1">
      <c r="A27" s="281"/>
      <c r="B27" s="21"/>
      <c r="C27" s="270" t="s">
        <v>246</v>
      </c>
      <c r="D27" s="271" t="s">
        <v>248</v>
      </c>
      <c r="E27" s="70"/>
      <c r="F27" s="265">
        <v>5000</v>
      </c>
      <c r="G27" s="265">
        <v>4338.5</v>
      </c>
      <c r="H27" s="71"/>
      <c r="I27" s="264"/>
      <c r="J27" s="86"/>
      <c r="K27" s="71"/>
      <c r="L27" s="71"/>
      <c r="M27" s="71"/>
      <c r="N27" s="264"/>
      <c r="O27" s="73"/>
      <c r="P27" s="71"/>
      <c r="Q27" s="74"/>
      <c r="R27" s="252"/>
      <c r="S27" s="63"/>
    </row>
    <row r="28" spans="1:19" s="45" customFormat="1" ht="0.75" customHeight="1">
      <c r="A28" s="281"/>
      <c r="B28" s="44" t="s">
        <v>10</v>
      </c>
      <c r="C28" s="173" t="s">
        <v>20</v>
      </c>
      <c r="D28" s="174" t="s">
        <v>21</v>
      </c>
      <c r="E28" s="185">
        <f aca="true" t="shared" si="1" ref="E28:Q28">SUM(E29:E31)</f>
        <v>2540</v>
      </c>
      <c r="F28" s="186">
        <f t="shared" si="1"/>
        <v>0</v>
      </c>
      <c r="G28" s="186">
        <f>SUM(G29:G32)</f>
        <v>6000</v>
      </c>
      <c r="H28" s="186">
        <f t="shared" si="1"/>
        <v>0</v>
      </c>
      <c r="I28" s="187">
        <f t="shared" si="1"/>
        <v>0</v>
      </c>
      <c r="J28" s="167">
        <f t="shared" si="1"/>
        <v>0</v>
      </c>
      <c r="K28" s="186">
        <f t="shared" si="1"/>
        <v>0</v>
      </c>
      <c r="L28" s="186">
        <f t="shared" si="1"/>
        <v>0</v>
      </c>
      <c r="M28" s="186">
        <f t="shared" si="1"/>
        <v>0</v>
      </c>
      <c r="N28" s="244">
        <f t="shared" si="1"/>
        <v>0</v>
      </c>
      <c r="O28" s="188">
        <f t="shared" si="1"/>
        <v>0</v>
      </c>
      <c r="P28" s="186">
        <f t="shared" si="1"/>
        <v>0</v>
      </c>
      <c r="Q28" s="189">
        <f t="shared" si="1"/>
        <v>0</v>
      </c>
      <c r="R28" s="53" t="e">
        <f>H28+M28+#REF!</f>
        <v>#REF!</v>
      </c>
      <c r="S28" s="52" t="e">
        <f>I28+N28+#REF!</f>
        <v>#REF!</v>
      </c>
    </row>
    <row r="29" spans="1:19" s="22" customFormat="1" ht="15" customHeight="1" hidden="1">
      <c r="A29" s="281"/>
      <c r="B29" s="21"/>
      <c r="C29" s="54" t="s">
        <v>22</v>
      </c>
      <c r="D29" s="69" t="s">
        <v>38</v>
      </c>
      <c r="E29" s="70"/>
      <c r="F29" s="71"/>
      <c r="G29" s="71"/>
      <c r="H29" s="71"/>
      <c r="I29" s="72"/>
      <c r="J29" s="70"/>
      <c r="K29" s="71"/>
      <c r="L29" s="71"/>
      <c r="M29" s="71"/>
      <c r="N29" s="245"/>
      <c r="O29" s="73"/>
      <c r="P29" s="71"/>
      <c r="Q29" s="74"/>
      <c r="R29" s="252" t="e">
        <f>H29+M29+#REF!</f>
        <v>#REF!</v>
      </c>
      <c r="S29" s="63" t="e">
        <f>I29+N29+#REF!</f>
        <v>#REF!</v>
      </c>
    </row>
    <row r="30" spans="1:19" s="22" customFormat="1" ht="46.5" customHeight="1" hidden="1">
      <c r="A30" s="281"/>
      <c r="B30" s="21"/>
      <c r="C30" s="54" t="s">
        <v>23</v>
      </c>
      <c r="D30" s="55" t="s">
        <v>174</v>
      </c>
      <c r="E30" s="56">
        <v>1850</v>
      </c>
      <c r="F30" s="71"/>
      <c r="G30" s="71"/>
      <c r="H30" s="71"/>
      <c r="I30" s="72"/>
      <c r="J30" s="70"/>
      <c r="K30" s="71"/>
      <c r="L30" s="71"/>
      <c r="M30" s="71"/>
      <c r="N30" s="245"/>
      <c r="O30" s="73"/>
      <c r="P30" s="71"/>
      <c r="Q30" s="74"/>
      <c r="R30" s="252" t="e">
        <f>H30+M30+#REF!</f>
        <v>#REF!</v>
      </c>
      <c r="S30" s="63" t="e">
        <f>I30+N30+#REF!</f>
        <v>#REF!</v>
      </c>
    </row>
    <row r="31" spans="1:19" s="22" customFormat="1" ht="48" customHeight="1" hidden="1">
      <c r="A31" s="281"/>
      <c r="B31" s="21"/>
      <c r="C31" s="54" t="s">
        <v>24</v>
      </c>
      <c r="D31" s="55" t="s">
        <v>177</v>
      </c>
      <c r="E31" s="56">
        <v>690</v>
      </c>
      <c r="F31" s="71"/>
      <c r="G31" s="71"/>
      <c r="H31" s="71"/>
      <c r="I31" s="72"/>
      <c r="J31" s="70"/>
      <c r="K31" s="71"/>
      <c r="L31" s="71"/>
      <c r="M31" s="71"/>
      <c r="N31" s="245"/>
      <c r="O31" s="73"/>
      <c r="P31" s="71"/>
      <c r="Q31" s="74"/>
      <c r="R31" s="252" t="e">
        <f>H31+M31+#REF!</f>
        <v>#REF!</v>
      </c>
      <c r="S31" s="63" t="e">
        <f>I31+N31+#REF!</f>
        <v>#REF!</v>
      </c>
    </row>
    <row r="32" spans="1:19" s="22" customFormat="1" ht="45" customHeight="1">
      <c r="A32" s="281"/>
      <c r="B32" s="21"/>
      <c r="C32" s="270" t="s">
        <v>245</v>
      </c>
      <c r="D32" s="271" t="s">
        <v>248</v>
      </c>
      <c r="E32" s="70"/>
      <c r="F32" s="71"/>
      <c r="G32" s="261">
        <v>6000</v>
      </c>
      <c r="H32" s="259"/>
      <c r="I32" s="260"/>
      <c r="J32" s="70"/>
      <c r="K32" s="84"/>
      <c r="L32" s="71"/>
      <c r="M32" s="71"/>
      <c r="N32" s="264"/>
      <c r="O32" s="73"/>
      <c r="P32" s="71"/>
      <c r="Q32" s="74"/>
      <c r="R32" s="252"/>
      <c r="S32" s="63"/>
    </row>
    <row r="33" spans="1:19" s="45" customFormat="1" ht="12.75" customHeight="1" hidden="1">
      <c r="A33" s="281"/>
      <c r="B33" s="44" t="s">
        <v>10</v>
      </c>
      <c r="C33" s="173" t="s">
        <v>25</v>
      </c>
      <c r="D33" s="174" t="s">
        <v>26</v>
      </c>
      <c r="E33" s="185">
        <f aca="true" t="shared" si="2" ref="E33:Q33">SUM(E34:E34)</f>
        <v>0</v>
      </c>
      <c r="F33" s="186">
        <f t="shared" si="2"/>
        <v>0</v>
      </c>
      <c r="G33" s="186">
        <f t="shared" si="2"/>
        <v>0</v>
      </c>
      <c r="H33" s="186">
        <f t="shared" si="2"/>
        <v>0</v>
      </c>
      <c r="I33" s="190">
        <f t="shared" si="2"/>
        <v>0</v>
      </c>
      <c r="J33" s="185">
        <f t="shared" si="2"/>
        <v>1040</v>
      </c>
      <c r="K33" s="186">
        <f t="shared" si="2"/>
        <v>0</v>
      </c>
      <c r="L33" s="186">
        <f t="shared" si="2"/>
        <v>0</v>
      </c>
      <c r="M33" s="186">
        <f t="shared" si="2"/>
        <v>0</v>
      </c>
      <c r="N33" s="244">
        <f t="shared" si="2"/>
        <v>0</v>
      </c>
      <c r="O33" s="188">
        <f t="shared" si="2"/>
        <v>0</v>
      </c>
      <c r="P33" s="186">
        <f t="shared" si="2"/>
        <v>0</v>
      </c>
      <c r="Q33" s="189">
        <f t="shared" si="2"/>
        <v>0</v>
      </c>
      <c r="R33" s="53" t="e">
        <f>H33+M33+#REF!</f>
        <v>#REF!</v>
      </c>
      <c r="S33" s="52" t="e">
        <f>I33+N33+#REF!</f>
        <v>#REF!</v>
      </c>
    </row>
    <row r="34" spans="1:19" s="43" customFormat="1" ht="13.5" customHeight="1" hidden="1">
      <c r="A34" s="281"/>
      <c r="B34" s="21"/>
      <c r="C34" s="54" t="s">
        <v>27</v>
      </c>
      <c r="D34" s="75" t="s">
        <v>37</v>
      </c>
      <c r="E34" s="56">
        <v>0</v>
      </c>
      <c r="F34" s="49">
        <v>0</v>
      </c>
      <c r="G34" s="49">
        <v>0</v>
      </c>
      <c r="H34" s="49"/>
      <c r="I34" s="76"/>
      <c r="J34" s="56">
        <v>1040</v>
      </c>
      <c r="K34" s="49">
        <v>0</v>
      </c>
      <c r="L34" s="49">
        <v>0</v>
      </c>
      <c r="M34" s="49"/>
      <c r="N34" s="246"/>
      <c r="O34" s="77">
        <v>0</v>
      </c>
      <c r="P34" s="49">
        <v>0</v>
      </c>
      <c r="Q34" s="78">
        <v>0</v>
      </c>
      <c r="R34" s="53" t="e">
        <f>H34+M34+#REF!</f>
        <v>#REF!</v>
      </c>
      <c r="S34" s="52" t="e">
        <f>I34+N34+#REF!</f>
        <v>#REF!</v>
      </c>
    </row>
    <row r="35" spans="1:19" ht="12.75" customHeight="1" hidden="1" thickBot="1" thickTop="1">
      <c r="A35" s="7"/>
      <c r="B35" s="8" t="s">
        <v>10</v>
      </c>
      <c r="C35" s="191" t="s">
        <v>28</v>
      </c>
      <c r="D35" s="192" t="s">
        <v>29</v>
      </c>
      <c r="E35" s="193">
        <f aca="true" t="shared" si="3" ref="E35:P35">SUM(E36+E129)</f>
        <v>7760</v>
      </c>
      <c r="F35" s="194">
        <f t="shared" si="3"/>
        <v>9393</v>
      </c>
      <c r="G35" s="195">
        <f t="shared" si="3"/>
        <v>14559.5</v>
      </c>
      <c r="H35" s="196">
        <f t="shared" si="3"/>
        <v>0</v>
      </c>
      <c r="I35" s="196">
        <f t="shared" si="3"/>
        <v>0</v>
      </c>
      <c r="J35" s="196">
        <f t="shared" si="3"/>
        <v>11065</v>
      </c>
      <c r="K35" s="197">
        <f t="shared" si="3"/>
        <v>11400</v>
      </c>
      <c r="L35" s="194">
        <f t="shared" si="3"/>
        <v>11642</v>
      </c>
      <c r="M35" s="196">
        <f t="shared" si="3"/>
        <v>0</v>
      </c>
      <c r="N35" s="196">
        <f t="shared" si="3"/>
        <v>0</v>
      </c>
      <c r="O35" s="196">
        <f t="shared" si="3"/>
        <v>0</v>
      </c>
      <c r="P35" s="197">
        <f t="shared" si="3"/>
        <v>0</v>
      </c>
      <c r="Q35" s="199">
        <f>SUM(P36+P129)</f>
        <v>0</v>
      </c>
      <c r="R35" s="198" t="e">
        <f>H35+M35+#REF!</f>
        <v>#REF!</v>
      </c>
      <c r="S35" s="199" t="e">
        <f>I35+N35+#REF!</f>
        <v>#REF!</v>
      </c>
    </row>
    <row r="36" spans="1:19" s="22" customFormat="1" ht="30" customHeight="1" hidden="1" thickTop="1">
      <c r="A36" s="46"/>
      <c r="B36" s="21" t="s">
        <v>10</v>
      </c>
      <c r="C36" s="200" t="s">
        <v>30</v>
      </c>
      <c r="D36" s="240" t="s">
        <v>40</v>
      </c>
      <c r="E36" s="201">
        <f>SUM(E37+E38+E39+E42+E43+E44+E45+E47+E48+E49+E50+E122)</f>
        <v>7760</v>
      </c>
      <c r="F36" s="202">
        <f>SUM(F37+F38+F39+F41+F42+F46+F48+F49+F50+F122+F128)</f>
        <v>8880</v>
      </c>
      <c r="G36" s="203">
        <f>SUM(G37+G38+G39+G40+G46+G48+G49+G50+G122+G128)</f>
        <v>13668.5</v>
      </c>
      <c r="H36" s="204">
        <f>SUM(H37+H38+H39+H40+H41+H42+H43+H44+H45+H46+H47+H48+H49+H50+H51+H64+H77+H82+H84+H92+H102+H103+H110+H113+H118+H121+H122+H123+H124+H125+H126+H127)</f>
        <v>0</v>
      </c>
      <c r="I36" s="204">
        <f>SUM(I37+I38+I39+I40+I41+I42+I43+I44+I45+I46+I47+I48+I49+I50+I51+I64+I77+I82+I84+I92+I102+I103+I110+I113+I118+I121+I122+I123+I124+I125+I126+I127)</f>
        <v>0</v>
      </c>
      <c r="J36" s="201">
        <f>SUM(J52+J54+J55+J56+J57+J58+J59+J65+J67+J68+J69+J70+J71+J78+J85+J86+J87+J88+J104+J105+J114+J121+J122+J123+J124+J126+J127)</f>
        <v>11065</v>
      </c>
      <c r="K36" s="202">
        <f>SUM(K53+K60+K61+K72+K73+K74+K75+K79+K80+K89+K90+K93+K94+K95+K96+K97+K98+K99+K100+K102+K106+K111+K115+K119+K120+K121+K122+K123+K124+K125+K126+K127)</f>
        <v>11180</v>
      </c>
      <c r="L36" s="203">
        <f>SUM(L62+L63+L66+L76+L81+L83+L91+L101+L107+L109+L112+L116+L117+L121+L122+L123+L124+L126)</f>
        <v>11030</v>
      </c>
      <c r="M36" s="204">
        <f>SUM(M37+M38+M39+M40+M41+M42+M43+M44+M45+M46+M47+M48+M49+M50+M51+M64+M77+M82+M84+M92+M102+M103+M110+M113+M118+M121+M122+M123+M124+M125+M126+M127)</f>
        <v>0</v>
      </c>
      <c r="N36" s="201">
        <f>SUM(N37+N38+N39+N40+N41+N42+N43+N44+N45+N46+N47+N48+N49+N50+N51+N64+N77+N82+N84+N92+N102+N103+N110+N113+N118+N121+N122+N123+N124+N125+N126+N127)</f>
        <v>0</v>
      </c>
      <c r="O36" s="201">
        <f>SUM(O37+O38+O39+O40+O41+O42+O43+O44+O45+O46+O47+O48+O49+O50+O51+O64+O77+O82+O84+O92+O102+O103+O110+O113+O118+O121+O122+O123+O124+O125+O126+O127)</f>
        <v>0</v>
      </c>
      <c r="P36" s="205">
        <f>SUM(P37+P38+P39+P40+P41+P42+P43+P44+P45+P46+P47+P48+P49+P50+P51+P64+P77+P82+P84+P92+P102+P103+P110+P113+P118+P121+P122+P123+P124+P125+P126+P127)</f>
        <v>0</v>
      </c>
      <c r="Q36" s="256">
        <f>SUM(Q37+Q38+Q39+Q40+Q41+Q42+Q43+Q44+Q45+Q46+Q47+Q48+Q49+Q50+Q51+Q64+Q77+Q82+Q84+Q92+Q102+Q103+Q110+Q113+Q118+Q121+Q122+Q123+Q124+Q125+Q126+Q127)</f>
        <v>0</v>
      </c>
      <c r="R36" s="181" t="e">
        <f>SUM(R37:R56)</f>
        <v>#REF!</v>
      </c>
      <c r="S36" s="206" t="e">
        <f>SUM(S37:S56)</f>
        <v>#REF!</v>
      </c>
    </row>
    <row r="37" spans="1:19" ht="30" customHeight="1" hidden="1">
      <c r="A37" s="7"/>
      <c r="B37" s="8"/>
      <c r="C37" s="79" t="s">
        <v>31</v>
      </c>
      <c r="D37" s="80" t="s">
        <v>51</v>
      </c>
      <c r="E37" s="81">
        <v>100</v>
      </c>
      <c r="F37" s="82">
        <v>100</v>
      </c>
      <c r="G37" s="83">
        <v>100</v>
      </c>
      <c r="H37" s="84"/>
      <c r="I37" s="85"/>
      <c r="J37" s="86"/>
      <c r="K37" s="84"/>
      <c r="L37" s="84"/>
      <c r="M37" s="84"/>
      <c r="N37" s="247"/>
      <c r="O37" s="86"/>
      <c r="P37" s="88"/>
      <c r="Q37" s="89"/>
      <c r="R37" s="253" t="e">
        <f>H37+M37+#REF!</f>
        <v>#REF!</v>
      </c>
      <c r="S37" s="90" t="e">
        <f>I37+N37+#REF!</f>
        <v>#REF!</v>
      </c>
    </row>
    <row r="38" spans="1:19" ht="36.75" customHeight="1" hidden="1">
      <c r="A38" s="7"/>
      <c r="B38" s="8"/>
      <c r="C38" s="79" t="s">
        <v>78</v>
      </c>
      <c r="D38" s="55" t="s">
        <v>165</v>
      </c>
      <c r="E38" s="81">
        <v>250</v>
      </c>
      <c r="F38" s="82">
        <v>100</v>
      </c>
      <c r="G38" s="83">
        <v>250</v>
      </c>
      <c r="H38" s="84"/>
      <c r="I38" s="85"/>
      <c r="J38" s="86"/>
      <c r="K38" s="84"/>
      <c r="L38" s="84"/>
      <c r="M38" s="84"/>
      <c r="N38" s="247"/>
      <c r="O38" s="91"/>
      <c r="P38" s="84"/>
      <c r="Q38" s="92"/>
      <c r="R38" s="253"/>
      <c r="S38" s="90"/>
    </row>
    <row r="39" spans="1:19" ht="34.5" customHeight="1" hidden="1">
      <c r="A39" s="7"/>
      <c r="B39" s="8"/>
      <c r="C39" s="79" t="s">
        <v>79</v>
      </c>
      <c r="D39" s="65" t="s">
        <v>183</v>
      </c>
      <c r="E39" s="81">
        <v>80</v>
      </c>
      <c r="F39" s="82">
        <v>80</v>
      </c>
      <c r="G39" s="83">
        <v>80</v>
      </c>
      <c r="H39" s="84"/>
      <c r="I39" s="85"/>
      <c r="J39" s="86"/>
      <c r="K39" s="84"/>
      <c r="L39" s="84"/>
      <c r="M39" s="84"/>
      <c r="N39" s="247"/>
      <c r="O39" s="91"/>
      <c r="P39" s="84"/>
      <c r="Q39" s="92"/>
      <c r="R39" s="253"/>
      <c r="S39" s="90"/>
    </row>
    <row r="40" spans="1:19" ht="49.5" customHeight="1" hidden="1">
      <c r="A40" s="7"/>
      <c r="B40" s="8"/>
      <c r="C40" s="79" t="s">
        <v>80</v>
      </c>
      <c r="D40" s="93" t="s">
        <v>52</v>
      </c>
      <c r="E40" s="94"/>
      <c r="F40" s="95"/>
      <c r="G40" s="82">
        <v>150</v>
      </c>
      <c r="H40" s="84"/>
      <c r="I40" s="85"/>
      <c r="J40" s="86"/>
      <c r="K40" s="84"/>
      <c r="L40" s="84"/>
      <c r="M40" s="84"/>
      <c r="N40" s="247"/>
      <c r="O40" s="91"/>
      <c r="P40" s="84"/>
      <c r="Q40" s="92"/>
      <c r="R40" s="253"/>
      <c r="S40" s="90"/>
    </row>
    <row r="41" spans="1:19" ht="33.75" customHeight="1" hidden="1">
      <c r="A41" s="7"/>
      <c r="B41" s="8"/>
      <c r="C41" s="79" t="s">
        <v>81</v>
      </c>
      <c r="D41" s="96" t="s">
        <v>53</v>
      </c>
      <c r="E41" s="81"/>
      <c r="F41" s="82">
        <v>150</v>
      </c>
      <c r="G41" s="83"/>
      <c r="H41" s="84"/>
      <c r="I41" s="85"/>
      <c r="J41" s="86"/>
      <c r="K41" s="84"/>
      <c r="L41" s="84"/>
      <c r="M41" s="84"/>
      <c r="N41" s="247"/>
      <c r="O41" s="91"/>
      <c r="P41" s="84"/>
      <c r="Q41" s="92"/>
      <c r="R41" s="253"/>
      <c r="S41" s="90"/>
    </row>
    <row r="42" spans="1:19" ht="0.75" customHeight="1" hidden="1">
      <c r="A42" s="7"/>
      <c r="B42" s="8"/>
      <c r="C42" s="79" t="s">
        <v>82</v>
      </c>
      <c r="D42" s="55" t="s">
        <v>176</v>
      </c>
      <c r="E42" s="81">
        <v>1300</v>
      </c>
      <c r="F42" s="82">
        <v>2300</v>
      </c>
      <c r="G42" s="83"/>
      <c r="H42" s="84"/>
      <c r="I42" s="85"/>
      <c r="J42" s="86"/>
      <c r="K42" s="84"/>
      <c r="L42" s="84"/>
      <c r="M42" s="84"/>
      <c r="N42" s="247"/>
      <c r="O42" s="91"/>
      <c r="P42" s="84"/>
      <c r="Q42" s="92"/>
      <c r="R42" s="253"/>
      <c r="S42" s="90"/>
    </row>
    <row r="43" spans="1:19" ht="38.25" customHeight="1" hidden="1">
      <c r="A43" s="7"/>
      <c r="B43" s="8"/>
      <c r="C43" s="79" t="s">
        <v>83</v>
      </c>
      <c r="D43" s="55" t="s">
        <v>54</v>
      </c>
      <c r="E43" s="81">
        <v>130</v>
      </c>
      <c r="F43" s="82"/>
      <c r="G43" s="83"/>
      <c r="H43" s="97"/>
      <c r="I43" s="98"/>
      <c r="J43" s="99"/>
      <c r="K43" s="97"/>
      <c r="L43" s="97"/>
      <c r="M43" s="97"/>
      <c r="N43" s="248"/>
      <c r="O43" s="100"/>
      <c r="P43" s="97"/>
      <c r="Q43" s="101"/>
      <c r="R43" s="253"/>
      <c r="S43" s="90"/>
    </row>
    <row r="44" spans="1:19" ht="49.5" customHeight="1" hidden="1">
      <c r="A44" s="7"/>
      <c r="B44" s="8"/>
      <c r="C44" s="79" t="s">
        <v>84</v>
      </c>
      <c r="D44" s="55" t="s">
        <v>174</v>
      </c>
      <c r="E44" s="81">
        <v>3700</v>
      </c>
      <c r="F44" s="82"/>
      <c r="G44" s="83"/>
      <c r="H44" s="84"/>
      <c r="I44" s="87"/>
      <c r="J44" s="86"/>
      <c r="K44" s="84"/>
      <c r="L44" s="84"/>
      <c r="M44" s="84"/>
      <c r="N44" s="247"/>
      <c r="O44" s="91"/>
      <c r="P44" s="84"/>
      <c r="Q44" s="92"/>
      <c r="R44" s="253" t="e">
        <f>H44+M44+#REF!</f>
        <v>#REF!</v>
      </c>
      <c r="S44" s="90" t="e">
        <f>I44+N44+#REF!</f>
        <v>#REF!</v>
      </c>
    </row>
    <row r="45" spans="1:19" ht="45.75" customHeight="1" hidden="1">
      <c r="A45" s="7"/>
      <c r="B45" s="8"/>
      <c r="C45" s="79" t="s">
        <v>85</v>
      </c>
      <c r="D45" s="55" t="s">
        <v>175</v>
      </c>
      <c r="E45" s="81">
        <v>1050</v>
      </c>
      <c r="F45" s="82"/>
      <c r="G45" s="83"/>
      <c r="H45" s="84"/>
      <c r="I45" s="87"/>
      <c r="J45" s="86"/>
      <c r="K45" s="84"/>
      <c r="L45" s="84"/>
      <c r="M45" s="84"/>
      <c r="N45" s="247"/>
      <c r="O45" s="91"/>
      <c r="P45" s="84"/>
      <c r="Q45" s="92"/>
      <c r="R45" s="253"/>
      <c r="S45" s="90"/>
    </row>
    <row r="46" spans="1:19" ht="36.75" customHeight="1" hidden="1">
      <c r="A46" s="7"/>
      <c r="B46" s="8"/>
      <c r="C46" s="79" t="s">
        <v>86</v>
      </c>
      <c r="D46" s="55" t="s">
        <v>55</v>
      </c>
      <c r="E46" s="81"/>
      <c r="F46" s="82">
        <v>700</v>
      </c>
      <c r="G46" s="83">
        <v>2300</v>
      </c>
      <c r="H46" s="84"/>
      <c r="I46" s="87"/>
      <c r="J46" s="86"/>
      <c r="K46" s="84"/>
      <c r="L46" s="84"/>
      <c r="M46" s="84"/>
      <c r="N46" s="247"/>
      <c r="O46" s="91"/>
      <c r="P46" s="84"/>
      <c r="Q46" s="92"/>
      <c r="R46" s="253"/>
      <c r="S46" s="90"/>
    </row>
    <row r="47" spans="1:19" ht="33" customHeight="1" hidden="1">
      <c r="A47" s="7"/>
      <c r="B47" s="8"/>
      <c r="C47" s="79" t="s">
        <v>87</v>
      </c>
      <c r="D47" s="65" t="s">
        <v>243</v>
      </c>
      <c r="E47" s="81">
        <v>700</v>
      </c>
      <c r="F47" s="82"/>
      <c r="G47" s="83"/>
      <c r="H47" s="84"/>
      <c r="I47" s="87"/>
      <c r="J47" s="86"/>
      <c r="K47" s="84"/>
      <c r="L47" s="84"/>
      <c r="M47" s="84"/>
      <c r="N47" s="247"/>
      <c r="O47" s="91"/>
      <c r="P47" s="84"/>
      <c r="Q47" s="92"/>
      <c r="R47" s="253"/>
      <c r="S47" s="90"/>
    </row>
    <row r="48" spans="1:19" ht="33" customHeight="1" hidden="1">
      <c r="A48" s="7"/>
      <c r="B48" s="8"/>
      <c r="C48" s="79" t="s">
        <v>88</v>
      </c>
      <c r="D48" s="55" t="s">
        <v>56</v>
      </c>
      <c r="E48" s="81">
        <v>150</v>
      </c>
      <c r="F48" s="82">
        <v>150</v>
      </c>
      <c r="G48" s="83">
        <v>150</v>
      </c>
      <c r="H48" s="84"/>
      <c r="I48" s="87"/>
      <c r="J48" s="86"/>
      <c r="K48" s="84"/>
      <c r="L48" s="84"/>
      <c r="M48" s="84"/>
      <c r="N48" s="247"/>
      <c r="O48" s="91"/>
      <c r="P48" s="84"/>
      <c r="Q48" s="92"/>
      <c r="R48" s="253"/>
      <c r="S48" s="90"/>
    </row>
    <row r="49" spans="1:19" ht="20.25" customHeight="1" hidden="1">
      <c r="A49" s="7"/>
      <c r="B49" s="8"/>
      <c r="C49" s="79" t="s">
        <v>89</v>
      </c>
      <c r="D49" s="55" t="s">
        <v>57</v>
      </c>
      <c r="E49" s="81">
        <v>200</v>
      </c>
      <c r="F49" s="82">
        <v>200</v>
      </c>
      <c r="G49" s="83">
        <v>200</v>
      </c>
      <c r="H49" s="84"/>
      <c r="I49" s="87"/>
      <c r="J49" s="86"/>
      <c r="K49" s="84"/>
      <c r="L49" s="84"/>
      <c r="M49" s="84"/>
      <c r="N49" s="247"/>
      <c r="O49" s="91"/>
      <c r="P49" s="84"/>
      <c r="Q49" s="92"/>
      <c r="R49" s="253"/>
      <c r="S49" s="90"/>
    </row>
    <row r="50" spans="1:19" ht="17.25" customHeight="1" hidden="1">
      <c r="A50" s="7"/>
      <c r="B50" s="8"/>
      <c r="C50" s="79" t="s">
        <v>90</v>
      </c>
      <c r="D50" s="102" t="s">
        <v>58</v>
      </c>
      <c r="E50" s="103">
        <v>100</v>
      </c>
      <c r="F50" s="104">
        <v>100</v>
      </c>
      <c r="G50" s="105">
        <v>100</v>
      </c>
      <c r="H50" s="84"/>
      <c r="I50" s="87"/>
      <c r="J50" s="86"/>
      <c r="K50" s="84"/>
      <c r="L50" s="84"/>
      <c r="M50" s="84"/>
      <c r="N50" s="247"/>
      <c r="O50" s="91"/>
      <c r="P50" s="84"/>
      <c r="Q50" s="92"/>
      <c r="R50" s="253"/>
      <c r="S50" s="90"/>
    </row>
    <row r="51" spans="1:19" ht="18" customHeight="1" hidden="1">
      <c r="A51" s="7"/>
      <c r="B51" s="8"/>
      <c r="C51" s="79" t="s">
        <v>91</v>
      </c>
      <c r="D51" s="106" t="s">
        <v>188</v>
      </c>
      <c r="E51" s="86"/>
      <c r="F51" s="84"/>
      <c r="G51" s="84"/>
      <c r="H51" s="84"/>
      <c r="I51" s="87"/>
      <c r="J51" s="207"/>
      <c r="K51" s="208"/>
      <c r="L51" s="209"/>
      <c r="M51" s="84"/>
      <c r="N51" s="247"/>
      <c r="O51" s="91"/>
      <c r="P51" s="84"/>
      <c r="Q51" s="92"/>
      <c r="R51" s="253"/>
      <c r="S51" s="90"/>
    </row>
    <row r="52" spans="1:19" ht="31.5" customHeight="1" hidden="1">
      <c r="A52" s="7"/>
      <c r="B52" s="8"/>
      <c r="C52" s="79" t="s">
        <v>92</v>
      </c>
      <c r="D52" s="66" t="s">
        <v>189</v>
      </c>
      <c r="E52" s="86"/>
      <c r="F52" s="84"/>
      <c r="G52" s="84"/>
      <c r="H52" s="84"/>
      <c r="I52" s="87"/>
      <c r="J52" s="81">
        <v>550</v>
      </c>
      <c r="K52" s="82"/>
      <c r="L52" s="107"/>
      <c r="M52" s="84"/>
      <c r="N52" s="247"/>
      <c r="O52" s="108"/>
      <c r="P52" s="82"/>
      <c r="Q52" s="109"/>
      <c r="R52" s="253"/>
      <c r="S52" s="90"/>
    </row>
    <row r="53" spans="1:19" ht="34.5" customHeight="1" hidden="1">
      <c r="A53" s="7"/>
      <c r="B53" s="8"/>
      <c r="C53" s="79" t="s">
        <v>93</v>
      </c>
      <c r="D53" s="66" t="s">
        <v>184</v>
      </c>
      <c r="E53" s="86"/>
      <c r="F53" s="84"/>
      <c r="G53" s="84"/>
      <c r="H53" s="84"/>
      <c r="I53" s="87"/>
      <c r="J53" s="110"/>
      <c r="K53" s="82">
        <v>750</v>
      </c>
      <c r="L53" s="83"/>
      <c r="M53" s="84"/>
      <c r="N53" s="247"/>
      <c r="O53" s="111"/>
      <c r="P53" s="104"/>
      <c r="Q53" s="112"/>
      <c r="R53" s="253"/>
      <c r="S53" s="90"/>
    </row>
    <row r="54" spans="1:19" ht="42.75" customHeight="1" hidden="1">
      <c r="A54" s="7"/>
      <c r="B54" s="8"/>
      <c r="C54" s="79" t="s">
        <v>94</v>
      </c>
      <c r="D54" s="66" t="s">
        <v>192</v>
      </c>
      <c r="E54" s="99"/>
      <c r="F54" s="97"/>
      <c r="G54" s="97"/>
      <c r="H54" s="97"/>
      <c r="I54" s="98"/>
      <c r="J54" s="81">
        <v>250</v>
      </c>
      <c r="K54" s="113"/>
      <c r="L54" s="107"/>
      <c r="M54" s="97"/>
      <c r="N54" s="248"/>
      <c r="O54" s="108"/>
      <c r="P54" s="114"/>
      <c r="Q54" s="109"/>
      <c r="R54" s="253"/>
      <c r="S54" s="90"/>
    </row>
    <row r="55" spans="1:19" ht="32.25" customHeight="1" hidden="1">
      <c r="A55" s="7"/>
      <c r="B55" s="8"/>
      <c r="C55" s="79" t="s">
        <v>95</v>
      </c>
      <c r="D55" s="66" t="s">
        <v>191</v>
      </c>
      <c r="E55" s="86"/>
      <c r="F55" s="84"/>
      <c r="G55" s="84"/>
      <c r="H55" s="84"/>
      <c r="I55" s="87"/>
      <c r="J55" s="81">
        <v>100</v>
      </c>
      <c r="K55" s="82"/>
      <c r="L55" s="107"/>
      <c r="M55" s="84"/>
      <c r="N55" s="247"/>
      <c r="O55" s="115"/>
      <c r="P55" s="116"/>
      <c r="Q55" s="117"/>
      <c r="R55" s="253"/>
      <c r="S55" s="90"/>
    </row>
    <row r="56" spans="1:19" ht="39.75" customHeight="1" hidden="1">
      <c r="A56" s="7"/>
      <c r="B56" s="8"/>
      <c r="C56" s="79" t="s">
        <v>96</v>
      </c>
      <c r="D56" s="66" t="s">
        <v>190</v>
      </c>
      <c r="E56" s="86"/>
      <c r="F56" s="84"/>
      <c r="G56" s="84"/>
      <c r="H56" s="84"/>
      <c r="I56" s="87"/>
      <c r="J56" s="81">
        <v>250</v>
      </c>
      <c r="K56" s="82"/>
      <c r="L56" s="107"/>
      <c r="M56" s="84"/>
      <c r="N56" s="247"/>
      <c r="O56" s="108"/>
      <c r="P56" s="82"/>
      <c r="Q56" s="109"/>
      <c r="R56" s="253"/>
      <c r="S56" s="90"/>
    </row>
    <row r="57" spans="1:19" ht="0.75" customHeight="1">
      <c r="A57" s="7"/>
      <c r="B57" s="8"/>
      <c r="C57" s="79" t="s">
        <v>97</v>
      </c>
      <c r="D57" s="66" t="s">
        <v>195</v>
      </c>
      <c r="E57" s="100"/>
      <c r="F57" s="97"/>
      <c r="G57" s="97"/>
      <c r="H57" s="97"/>
      <c r="I57" s="118"/>
      <c r="J57" s="81">
        <v>250</v>
      </c>
      <c r="K57" s="82"/>
      <c r="L57" s="107"/>
      <c r="M57" s="97"/>
      <c r="N57" s="248"/>
      <c r="O57" s="108"/>
      <c r="P57" s="82"/>
      <c r="Q57" s="109"/>
      <c r="R57" s="254"/>
      <c r="S57" s="119"/>
    </row>
    <row r="58" spans="1:19" ht="64.5" customHeight="1" hidden="1">
      <c r="A58" s="7"/>
      <c r="B58" s="8"/>
      <c r="C58" s="79" t="s">
        <v>98</v>
      </c>
      <c r="D58" s="66" t="s">
        <v>194</v>
      </c>
      <c r="E58" s="86"/>
      <c r="F58" s="84"/>
      <c r="G58" s="84"/>
      <c r="H58" s="84"/>
      <c r="I58" s="85"/>
      <c r="J58" s="120">
        <v>250</v>
      </c>
      <c r="K58" s="82"/>
      <c r="L58" s="121"/>
      <c r="M58" s="84"/>
      <c r="N58" s="247"/>
      <c r="O58" s="108"/>
      <c r="P58" s="82"/>
      <c r="Q58" s="109"/>
      <c r="R58" s="253"/>
      <c r="S58" s="90"/>
    </row>
    <row r="59" spans="1:19" ht="66" customHeight="1" hidden="1">
      <c r="A59" s="7"/>
      <c r="B59" s="8"/>
      <c r="C59" s="79" t="s">
        <v>99</v>
      </c>
      <c r="D59" s="66" t="s">
        <v>193</v>
      </c>
      <c r="E59" s="86"/>
      <c r="F59" s="84"/>
      <c r="G59" s="84"/>
      <c r="H59" s="84"/>
      <c r="I59" s="85"/>
      <c r="J59" s="120">
        <v>150</v>
      </c>
      <c r="K59" s="35"/>
      <c r="L59" s="121"/>
      <c r="M59" s="84"/>
      <c r="N59" s="247"/>
      <c r="O59" s="108"/>
      <c r="P59" s="82"/>
      <c r="Q59" s="109"/>
      <c r="R59" s="253"/>
      <c r="S59" s="90"/>
    </row>
    <row r="60" spans="1:19" ht="92.25" customHeight="1" hidden="1">
      <c r="A60" s="7"/>
      <c r="B60" s="8"/>
      <c r="C60" s="79" t="s">
        <v>100</v>
      </c>
      <c r="D60" s="66" t="s">
        <v>241</v>
      </c>
      <c r="E60" s="86"/>
      <c r="F60" s="84"/>
      <c r="G60" s="84"/>
      <c r="H60" s="84"/>
      <c r="I60" s="85"/>
      <c r="J60" s="122"/>
      <c r="K60" s="35">
        <v>750</v>
      </c>
      <c r="L60" s="121"/>
      <c r="M60" s="84"/>
      <c r="N60" s="247"/>
      <c r="O60" s="123"/>
      <c r="P60" s="116"/>
      <c r="Q60" s="117"/>
      <c r="R60" s="253"/>
      <c r="S60" s="90"/>
    </row>
    <row r="61" spans="1:19" ht="64.5" customHeight="1" hidden="1">
      <c r="A61" s="7"/>
      <c r="B61" s="8"/>
      <c r="C61" s="79" t="s">
        <v>101</v>
      </c>
      <c r="D61" s="66" t="s">
        <v>196</v>
      </c>
      <c r="E61" s="86"/>
      <c r="F61" s="84"/>
      <c r="G61" s="84"/>
      <c r="H61" s="84"/>
      <c r="I61" s="85"/>
      <c r="J61" s="122"/>
      <c r="K61" s="35">
        <v>300</v>
      </c>
      <c r="L61" s="40"/>
      <c r="M61" s="84"/>
      <c r="N61" s="247"/>
      <c r="O61" s="257"/>
      <c r="P61" s="82"/>
      <c r="Q61" s="83"/>
      <c r="R61" s="253"/>
      <c r="S61" s="90"/>
    </row>
    <row r="62" spans="1:19" ht="1.5" customHeight="1" hidden="1">
      <c r="A62" s="7"/>
      <c r="B62" s="8"/>
      <c r="C62" s="79" t="s">
        <v>102</v>
      </c>
      <c r="D62" s="66" t="s">
        <v>197</v>
      </c>
      <c r="E62" s="86"/>
      <c r="F62" s="84"/>
      <c r="G62" s="84"/>
      <c r="H62" s="84"/>
      <c r="I62" s="85"/>
      <c r="J62" s="122"/>
      <c r="K62" s="35"/>
      <c r="L62" s="40">
        <v>1030</v>
      </c>
      <c r="M62" s="84"/>
      <c r="N62" s="247"/>
      <c r="O62" s="257"/>
      <c r="P62" s="82"/>
      <c r="Q62" s="83"/>
      <c r="R62" s="253"/>
      <c r="S62" s="90"/>
    </row>
    <row r="63" spans="1:19" ht="61.5" customHeight="1" hidden="1">
      <c r="A63" s="7"/>
      <c r="B63" s="8"/>
      <c r="C63" s="79" t="s">
        <v>103</v>
      </c>
      <c r="D63" s="66" t="s">
        <v>178</v>
      </c>
      <c r="E63" s="86"/>
      <c r="F63" s="84"/>
      <c r="G63" s="84"/>
      <c r="H63" s="84"/>
      <c r="I63" s="85"/>
      <c r="J63" s="122"/>
      <c r="K63" s="35"/>
      <c r="L63" s="40">
        <v>500</v>
      </c>
      <c r="M63" s="84"/>
      <c r="N63" s="247"/>
      <c r="O63" s="257"/>
      <c r="P63" s="82"/>
      <c r="Q63" s="83"/>
      <c r="R63" s="253"/>
      <c r="S63" s="90"/>
    </row>
    <row r="64" spans="1:19" ht="27" customHeight="1" hidden="1">
      <c r="A64" s="7"/>
      <c r="B64" s="8"/>
      <c r="C64" s="79" t="s">
        <v>104</v>
      </c>
      <c r="D64" s="124" t="s">
        <v>198</v>
      </c>
      <c r="E64" s="99"/>
      <c r="F64" s="97"/>
      <c r="G64" s="97"/>
      <c r="H64" s="97"/>
      <c r="I64" s="98"/>
      <c r="J64" s="207"/>
      <c r="K64" s="209"/>
      <c r="L64" s="210"/>
      <c r="M64" s="97"/>
      <c r="N64" s="248"/>
      <c r="O64" s="100"/>
      <c r="P64" s="97"/>
      <c r="Q64" s="101"/>
      <c r="R64" s="253"/>
      <c r="S64" s="90"/>
    </row>
    <row r="65" spans="1:19" ht="42.75" customHeight="1" hidden="1">
      <c r="A65" s="7"/>
      <c r="B65" s="8"/>
      <c r="C65" s="79" t="s">
        <v>105</v>
      </c>
      <c r="D65" s="66" t="s">
        <v>199</v>
      </c>
      <c r="E65" s="86"/>
      <c r="F65" s="84"/>
      <c r="G65" s="84"/>
      <c r="H65" s="84"/>
      <c r="I65" s="87"/>
      <c r="J65" s="81">
        <v>1100</v>
      </c>
      <c r="K65" s="113"/>
      <c r="L65" s="107"/>
      <c r="M65" s="84"/>
      <c r="N65" s="247"/>
      <c r="O65" s="108"/>
      <c r="P65" s="114"/>
      <c r="Q65" s="125"/>
      <c r="R65" s="253"/>
      <c r="S65" s="90"/>
    </row>
    <row r="66" spans="1:19" ht="27.75" customHeight="1" hidden="1">
      <c r="A66" s="7"/>
      <c r="B66" s="8"/>
      <c r="C66" s="79" t="s">
        <v>106</v>
      </c>
      <c r="D66" s="66" t="s">
        <v>200</v>
      </c>
      <c r="E66" s="86"/>
      <c r="F66" s="84"/>
      <c r="G66" s="84"/>
      <c r="H66" s="84"/>
      <c r="I66" s="87"/>
      <c r="J66" s="81"/>
      <c r="K66" s="113"/>
      <c r="L66" s="83">
        <v>1150</v>
      </c>
      <c r="M66" s="84"/>
      <c r="N66" s="247"/>
      <c r="O66" s="81"/>
      <c r="P66" s="114"/>
      <c r="Q66" s="83"/>
      <c r="R66" s="253"/>
      <c r="S66" s="90"/>
    </row>
    <row r="67" spans="1:19" ht="39" customHeight="1" hidden="1">
      <c r="A67" s="7"/>
      <c r="B67" s="8"/>
      <c r="C67" s="79" t="s">
        <v>107</v>
      </c>
      <c r="D67" s="66" t="s">
        <v>201</v>
      </c>
      <c r="E67" s="86"/>
      <c r="F67" s="84"/>
      <c r="G67" s="84"/>
      <c r="H67" s="84"/>
      <c r="I67" s="87"/>
      <c r="J67" s="81">
        <v>1850</v>
      </c>
      <c r="K67" s="113"/>
      <c r="L67" s="107"/>
      <c r="M67" s="84"/>
      <c r="N67" s="247"/>
      <c r="O67" s="115"/>
      <c r="P67" s="126"/>
      <c r="Q67" s="117"/>
      <c r="R67" s="253"/>
      <c r="S67" s="90"/>
    </row>
    <row r="68" spans="1:19" ht="49.5" customHeight="1" hidden="1">
      <c r="A68" s="7"/>
      <c r="B68" s="8"/>
      <c r="C68" s="79" t="s">
        <v>108</v>
      </c>
      <c r="D68" s="66" t="s">
        <v>202</v>
      </c>
      <c r="E68" s="86"/>
      <c r="F68" s="84"/>
      <c r="G68" s="84"/>
      <c r="H68" s="84"/>
      <c r="I68" s="87"/>
      <c r="J68" s="81">
        <v>150</v>
      </c>
      <c r="K68" s="82"/>
      <c r="L68" s="107"/>
      <c r="M68" s="84"/>
      <c r="N68" s="247"/>
      <c r="O68" s="108"/>
      <c r="P68" s="82"/>
      <c r="Q68" s="109"/>
      <c r="R68" s="253"/>
      <c r="S68" s="90"/>
    </row>
    <row r="69" spans="1:19" ht="39" customHeight="1" hidden="1">
      <c r="A69" s="7"/>
      <c r="B69" s="8"/>
      <c r="C69" s="79" t="s">
        <v>109</v>
      </c>
      <c r="D69" s="66" t="s">
        <v>61</v>
      </c>
      <c r="E69" s="86"/>
      <c r="F69" s="84"/>
      <c r="G69" s="84"/>
      <c r="H69" s="84"/>
      <c r="I69" s="87"/>
      <c r="J69" s="81">
        <v>450</v>
      </c>
      <c r="K69" s="113"/>
      <c r="L69" s="107"/>
      <c r="M69" s="84"/>
      <c r="N69" s="247"/>
      <c r="O69" s="115"/>
      <c r="P69" s="126"/>
      <c r="Q69" s="117"/>
      <c r="R69" s="253"/>
      <c r="S69" s="90"/>
    </row>
    <row r="70" spans="1:19" ht="33" customHeight="1" hidden="1">
      <c r="A70" s="7"/>
      <c r="B70" s="8"/>
      <c r="C70" s="79" t="s">
        <v>110</v>
      </c>
      <c r="D70" s="66" t="s">
        <v>173</v>
      </c>
      <c r="E70" s="86"/>
      <c r="F70" s="84"/>
      <c r="G70" s="84"/>
      <c r="H70" s="84"/>
      <c r="I70" s="87"/>
      <c r="J70" s="81">
        <v>400</v>
      </c>
      <c r="K70" s="113"/>
      <c r="L70" s="107"/>
      <c r="M70" s="84"/>
      <c r="N70" s="247"/>
      <c r="O70" s="108"/>
      <c r="P70" s="114"/>
      <c r="Q70" s="127"/>
      <c r="R70" s="253"/>
      <c r="S70" s="90"/>
    </row>
    <row r="71" spans="1:19" ht="30.75" customHeight="1" hidden="1">
      <c r="A71" s="7"/>
      <c r="B71" s="8"/>
      <c r="C71" s="79" t="s">
        <v>111</v>
      </c>
      <c r="D71" s="66" t="s">
        <v>62</v>
      </c>
      <c r="E71" s="86"/>
      <c r="F71" s="84"/>
      <c r="G71" s="84"/>
      <c r="H71" s="84"/>
      <c r="I71" s="87"/>
      <c r="J71" s="81">
        <v>350</v>
      </c>
      <c r="K71" s="38"/>
      <c r="L71" s="121"/>
      <c r="M71" s="84"/>
      <c r="N71" s="247"/>
      <c r="O71" s="108"/>
      <c r="P71" s="114"/>
      <c r="Q71" s="109"/>
      <c r="R71" s="253"/>
      <c r="S71" s="90"/>
    </row>
    <row r="72" spans="1:19" ht="29.25" customHeight="1" hidden="1">
      <c r="A72" s="7"/>
      <c r="B72" s="8"/>
      <c r="C72" s="79" t="s">
        <v>112</v>
      </c>
      <c r="D72" s="66" t="s">
        <v>203</v>
      </c>
      <c r="E72" s="86"/>
      <c r="F72" s="84"/>
      <c r="G72" s="84"/>
      <c r="H72" s="84"/>
      <c r="I72" s="87"/>
      <c r="J72" s="110"/>
      <c r="K72" s="82">
        <v>190</v>
      </c>
      <c r="L72" s="83"/>
      <c r="M72" s="84"/>
      <c r="N72" s="247"/>
      <c r="O72" s="123"/>
      <c r="P72" s="116"/>
      <c r="Q72" s="128"/>
      <c r="R72" s="253"/>
      <c r="S72" s="90"/>
    </row>
    <row r="73" spans="1:19" ht="35.25" customHeight="1" hidden="1">
      <c r="A73" s="7"/>
      <c r="B73" s="8"/>
      <c r="C73" s="79" t="s">
        <v>113</v>
      </c>
      <c r="D73" s="66" t="s">
        <v>204</v>
      </c>
      <c r="E73" s="86"/>
      <c r="F73" s="84"/>
      <c r="G73" s="84"/>
      <c r="H73" s="84"/>
      <c r="I73" s="87"/>
      <c r="J73" s="110"/>
      <c r="K73" s="82">
        <v>240</v>
      </c>
      <c r="L73" s="83"/>
      <c r="M73" s="84"/>
      <c r="N73" s="247"/>
      <c r="O73" s="129"/>
      <c r="P73" s="82"/>
      <c r="Q73" s="127"/>
      <c r="R73" s="253"/>
      <c r="S73" s="90"/>
    </row>
    <row r="74" spans="1:19" ht="36" customHeight="1" hidden="1">
      <c r="A74" s="7"/>
      <c r="B74" s="8"/>
      <c r="C74" s="79" t="s">
        <v>114</v>
      </c>
      <c r="D74" s="66" t="s">
        <v>205</v>
      </c>
      <c r="E74" s="86"/>
      <c r="F74" s="84"/>
      <c r="G74" s="84"/>
      <c r="H74" s="84"/>
      <c r="I74" s="87"/>
      <c r="J74" s="110"/>
      <c r="K74" s="82">
        <v>350</v>
      </c>
      <c r="L74" s="83"/>
      <c r="M74" s="84"/>
      <c r="N74" s="247"/>
      <c r="O74" s="123"/>
      <c r="P74" s="116"/>
      <c r="Q74" s="128"/>
      <c r="R74" s="253"/>
      <c r="S74" s="90"/>
    </row>
    <row r="75" spans="1:19" ht="1.5" customHeight="1" hidden="1">
      <c r="A75" s="7"/>
      <c r="B75" s="8"/>
      <c r="C75" s="79" t="s">
        <v>115</v>
      </c>
      <c r="D75" s="66" t="s">
        <v>206</v>
      </c>
      <c r="E75" s="86"/>
      <c r="F75" s="84"/>
      <c r="G75" s="84"/>
      <c r="H75" s="84"/>
      <c r="I75" s="87"/>
      <c r="J75" s="110"/>
      <c r="K75" s="82">
        <v>330</v>
      </c>
      <c r="L75" s="83"/>
      <c r="M75" s="84"/>
      <c r="N75" s="247"/>
      <c r="O75" s="129"/>
      <c r="P75" s="82"/>
      <c r="Q75" s="127"/>
      <c r="R75" s="253"/>
      <c r="S75" s="90"/>
    </row>
    <row r="76" spans="1:19" ht="46.5" customHeight="1" hidden="1">
      <c r="A76" s="7"/>
      <c r="B76" s="8"/>
      <c r="C76" s="79" t="s">
        <v>116</v>
      </c>
      <c r="D76" s="66" t="s">
        <v>207</v>
      </c>
      <c r="E76" s="86"/>
      <c r="F76" s="84"/>
      <c r="G76" s="84"/>
      <c r="H76" s="84"/>
      <c r="I76" s="87"/>
      <c r="J76" s="110"/>
      <c r="K76" s="113"/>
      <c r="L76" s="83">
        <v>650</v>
      </c>
      <c r="M76" s="84"/>
      <c r="N76" s="247"/>
      <c r="O76" s="123"/>
      <c r="P76" s="126"/>
      <c r="Q76" s="128"/>
      <c r="R76" s="253"/>
      <c r="S76" s="90"/>
    </row>
    <row r="77" spans="1:19" ht="16.5" customHeight="1" hidden="1">
      <c r="A77" s="7"/>
      <c r="B77" s="8"/>
      <c r="C77" s="79" t="s">
        <v>117</v>
      </c>
      <c r="D77" s="124" t="s">
        <v>208</v>
      </c>
      <c r="E77" s="86"/>
      <c r="F77" s="84"/>
      <c r="G77" s="84"/>
      <c r="H77" s="84"/>
      <c r="I77" s="87"/>
      <c r="J77" s="211"/>
      <c r="K77" s="134"/>
      <c r="L77" s="134"/>
      <c r="M77" s="134"/>
      <c r="N77" s="85"/>
      <c r="O77" s="212"/>
      <c r="P77" s="134"/>
      <c r="Q77" s="83"/>
      <c r="R77" s="253"/>
      <c r="S77" s="90"/>
    </row>
    <row r="78" spans="1:19" ht="30.75" customHeight="1" hidden="1">
      <c r="A78" s="7"/>
      <c r="B78" s="8"/>
      <c r="C78" s="79" t="s">
        <v>118</v>
      </c>
      <c r="D78" s="66" t="s">
        <v>209</v>
      </c>
      <c r="E78" s="99"/>
      <c r="F78" s="97"/>
      <c r="G78" s="97"/>
      <c r="H78" s="97"/>
      <c r="I78" s="98"/>
      <c r="J78" s="81">
        <v>550</v>
      </c>
      <c r="K78" s="82"/>
      <c r="L78" s="83"/>
      <c r="M78" s="130"/>
      <c r="N78" s="118"/>
      <c r="O78" s="131"/>
      <c r="P78" s="132"/>
      <c r="Q78" s="133"/>
      <c r="R78" s="253"/>
      <c r="S78" s="90"/>
    </row>
    <row r="79" spans="1:19" ht="34.5" customHeight="1" hidden="1">
      <c r="A79" s="7"/>
      <c r="B79" s="8"/>
      <c r="C79" s="79" t="s">
        <v>119</v>
      </c>
      <c r="D79" s="66" t="s">
        <v>210</v>
      </c>
      <c r="E79" s="86"/>
      <c r="F79" s="84"/>
      <c r="G79" s="84"/>
      <c r="H79" s="84"/>
      <c r="I79" s="87"/>
      <c r="J79" s="36"/>
      <c r="K79" s="35">
        <v>490</v>
      </c>
      <c r="L79" s="40"/>
      <c r="M79" s="134"/>
      <c r="N79" s="85"/>
      <c r="O79" s="135"/>
      <c r="P79" s="136"/>
      <c r="Q79" s="137"/>
      <c r="R79" s="253"/>
      <c r="S79" s="90"/>
    </row>
    <row r="80" spans="1:19" ht="33.75" customHeight="1" hidden="1">
      <c r="A80" s="7"/>
      <c r="B80" s="8"/>
      <c r="C80" s="79" t="s">
        <v>120</v>
      </c>
      <c r="D80" s="66" t="s">
        <v>211</v>
      </c>
      <c r="E80" s="86"/>
      <c r="F80" s="84"/>
      <c r="G80" s="84"/>
      <c r="H80" s="84"/>
      <c r="I80" s="87"/>
      <c r="J80" s="36"/>
      <c r="K80" s="35">
        <v>950</v>
      </c>
      <c r="L80" s="40"/>
      <c r="M80" s="134"/>
      <c r="N80" s="85"/>
      <c r="O80" s="138"/>
      <c r="P80" s="132"/>
      <c r="Q80" s="139"/>
      <c r="R80" s="253"/>
      <c r="S80" s="90"/>
    </row>
    <row r="81" spans="1:19" ht="33" customHeight="1" hidden="1">
      <c r="A81" s="7"/>
      <c r="B81" s="8"/>
      <c r="C81" s="79" t="s">
        <v>121</v>
      </c>
      <c r="D81" s="66" t="s">
        <v>212</v>
      </c>
      <c r="E81" s="100"/>
      <c r="F81" s="97"/>
      <c r="G81" s="97"/>
      <c r="H81" s="97"/>
      <c r="I81" s="118"/>
      <c r="J81" s="36"/>
      <c r="K81" s="35"/>
      <c r="L81" s="40">
        <v>500</v>
      </c>
      <c r="M81" s="130"/>
      <c r="N81" s="118"/>
      <c r="O81" s="131"/>
      <c r="P81" s="132"/>
      <c r="Q81" s="133"/>
      <c r="R81" s="254"/>
      <c r="S81" s="119"/>
    </row>
    <row r="82" spans="1:19" ht="16.5" customHeight="1" hidden="1">
      <c r="A82" s="7"/>
      <c r="B82" s="8"/>
      <c r="C82" s="79" t="s">
        <v>122</v>
      </c>
      <c r="D82" s="124" t="s">
        <v>213</v>
      </c>
      <c r="E82" s="86"/>
      <c r="F82" s="84"/>
      <c r="G82" s="84"/>
      <c r="H82" s="84"/>
      <c r="I82" s="85"/>
      <c r="J82" s="211"/>
      <c r="K82" s="82"/>
      <c r="L82" s="134"/>
      <c r="M82" s="134"/>
      <c r="N82" s="85"/>
      <c r="O82" s="211"/>
      <c r="P82" s="116"/>
      <c r="Q82" s="213"/>
      <c r="R82" s="253"/>
      <c r="S82" s="90"/>
    </row>
    <row r="83" spans="1:19" ht="31.5" customHeight="1" hidden="1">
      <c r="A83" s="7"/>
      <c r="B83" s="8"/>
      <c r="C83" s="79" t="s">
        <v>123</v>
      </c>
      <c r="D83" s="66" t="s">
        <v>214</v>
      </c>
      <c r="E83" s="86"/>
      <c r="F83" s="84"/>
      <c r="G83" s="84"/>
      <c r="H83" s="84"/>
      <c r="I83" s="85"/>
      <c r="J83" s="36"/>
      <c r="K83" s="35"/>
      <c r="L83" s="40">
        <v>1450</v>
      </c>
      <c r="M83" s="134"/>
      <c r="N83" s="85"/>
      <c r="O83" s="115"/>
      <c r="P83" s="82"/>
      <c r="Q83" s="83"/>
      <c r="R83" s="253"/>
      <c r="S83" s="90"/>
    </row>
    <row r="84" spans="1:19" ht="15" customHeight="1" hidden="1">
      <c r="A84" s="7"/>
      <c r="B84" s="8"/>
      <c r="C84" s="79" t="s">
        <v>166</v>
      </c>
      <c r="D84" s="124" t="s">
        <v>215</v>
      </c>
      <c r="E84" s="86"/>
      <c r="F84" s="84"/>
      <c r="G84" s="84"/>
      <c r="H84" s="84"/>
      <c r="I84" s="85"/>
      <c r="J84" s="214"/>
      <c r="K84" s="215"/>
      <c r="L84" s="216"/>
      <c r="M84" s="84"/>
      <c r="N84" s="247"/>
      <c r="O84" s="214"/>
      <c r="P84" s="217"/>
      <c r="Q84" s="216"/>
      <c r="R84" s="253"/>
      <c r="S84" s="90"/>
    </row>
    <row r="85" spans="1:19" ht="34.5" customHeight="1" hidden="1">
      <c r="A85" s="7"/>
      <c r="B85" s="8"/>
      <c r="C85" s="79" t="s">
        <v>124</v>
      </c>
      <c r="D85" s="66" t="s">
        <v>63</v>
      </c>
      <c r="E85" s="86"/>
      <c r="F85" s="84"/>
      <c r="G85" s="84"/>
      <c r="H85" s="84"/>
      <c r="I85" s="85"/>
      <c r="J85" s="120">
        <v>450</v>
      </c>
      <c r="K85" s="38"/>
      <c r="L85" s="121"/>
      <c r="M85" s="84"/>
      <c r="N85" s="247"/>
      <c r="O85" s="138"/>
      <c r="P85" s="42"/>
      <c r="Q85" s="140"/>
      <c r="R85" s="253"/>
      <c r="S85" s="90"/>
    </row>
    <row r="86" spans="1:19" ht="29.25" customHeight="1" hidden="1">
      <c r="A86" s="7"/>
      <c r="B86" s="8"/>
      <c r="C86" s="79" t="s">
        <v>125</v>
      </c>
      <c r="D86" s="66" t="s">
        <v>179</v>
      </c>
      <c r="E86" s="86"/>
      <c r="F86" s="84"/>
      <c r="G86" s="84"/>
      <c r="H86" s="84"/>
      <c r="I86" s="85"/>
      <c r="J86" s="120">
        <v>45</v>
      </c>
      <c r="K86" s="38"/>
      <c r="L86" s="121"/>
      <c r="M86" s="84"/>
      <c r="N86" s="247"/>
      <c r="O86" s="135"/>
      <c r="P86" s="141"/>
      <c r="Q86" s="142"/>
      <c r="R86" s="253"/>
      <c r="S86" s="90"/>
    </row>
    <row r="87" spans="1:19" ht="0.75" customHeight="1" hidden="1">
      <c r="A87" s="7"/>
      <c r="B87" s="8"/>
      <c r="C87" s="79" t="s">
        <v>126</v>
      </c>
      <c r="D87" s="66" t="s">
        <v>64</v>
      </c>
      <c r="E87" s="99"/>
      <c r="F87" s="97"/>
      <c r="G87" s="97"/>
      <c r="H87" s="97"/>
      <c r="I87" s="98"/>
      <c r="J87" s="120">
        <v>80</v>
      </c>
      <c r="K87" s="38"/>
      <c r="L87" s="121"/>
      <c r="M87" s="97"/>
      <c r="N87" s="248"/>
      <c r="O87" s="138"/>
      <c r="P87" s="42"/>
      <c r="Q87" s="140"/>
      <c r="R87" s="253"/>
      <c r="S87" s="90"/>
    </row>
    <row r="88" spans="1:19" ht="34.5" customHeight="1" hidden="1">
      <c r="A88" s="7"/>
      <c r="B88" s="8"/>
      <c r="C88" s="79" t="s">
        <v>127</v>
      </c>
      <c r="D88" s="66" t="s">
        <v>65</v>
      </c>
      <c r="E88" s="86"/>
      <c r="F88" s="84"/>
      <c r="G88" s="84"/>
      <c r="H88" s="84"/>
      <c r="I88" s="87"/>
      <c r="J88" s="120">
        <v>350</v>
      </c>
      <c r="K88" s="38"/>
      <c r="L88" s="121"/>
      <c r="M88" s="84"/>
      <c r="N88" s="247"/>
      <c r="O88" s="131"/>
      <c r="P88" s="42"/>
      <c r="Q88" s="142"/>
      <c r="R88" s="253"/>
      <c r="S88" s="90"/>
    </row>
    <row r="89" spans="1:19" ht="94.5" customHeight="1" hidden="1">
      <c r="A89" s="7"/>
      <c r="B89" s="8"/>
      <c r="C89" s="79" t="s">
        <v>128</v>
      </c>
      <c r="D89" s="66" t="s">
        <v>216</v>
      </c>
      <c r="E89" s="86"/>
      <c r="F89" s="84"/>
      <c r="G89" s="84"/>
      <c r="H89" s="84"/>
      <c r="I89" s="87"/>
      <c r="J89" s="120"/>
      <c r="K89" s="35">
        <v>280</v>
      </c>
      <c r="L89" s="121"/>
      <c r="M89" s="84"/>
      <c r="N89" s="247"/>
      <c r="O89" s="41"/>
      <c r="P89" s="132"/>
      <c r="Q89" s="140"/>
      <c r="R89" s="253"/>
      <c r="S89" s="90"/>
    </row>
    <row r="90" spans="1:19" ht="0.75" customHeight="1" hidden="1">
      <c r="A90" s="7"/>
      <c r="B90" s="8"/>
      <c r="C90" s="79" t="s">
        <v>167</v>
      </c>
      <c r="D90" s="66" t="s">
        <v>240</v>
      </c>
      <c r="E90" s="86"/>
      <c r="F90" s="84"/>
      <c r="G90" s="84"/>
      <c r="H90" s="84"/>
      <c r="I90" s="87"/>
      <c r="J90" s="120"/>
      <c r="K90" s="35">
        <v>280</v>
      </c>
      <c r="L90" s="121"/>
      <c r="M90" s="84"/>
      <c r="N90" s="247"/>
      <c r="O90" s="143"/>
      <c r="P90" s="136"/>
      <c r="Q90" s="142"/>
      <c r="R90" s="253"/>
      <c r="S90" s="90"/>
    </row>
    <row r="91" spans="1:19" ht="82.5" customHeight="1" hidden="1">
      <c r="A91" s="7"/>
      <c r="B91" s="8"/>
      <c r="C91" s="79" t="s">
        <v>129</v>
      </c>
      <c r="D91" s="66" t="s">
        <v>217</v>
      </c>
      <c r="E91" s="86"/>
      <c r="F91" s="84"/>
      <c r="G91" s="84"/>
      <c r="H91" s="84"/>
      <c r="I91" s="87"/>
      <c r="J91" s="120"/>
      <c r="K91" s="38"/>
      <c r="L91" s="40">
        <v>550</v>
      </c>
      <c r="M91" s="84"/>
      <c r="N91" s="247"/>
      <c r="O91" s="149"/>
      <c r="P91" s="132"/>
      <c r="Q91" s="144"/>
      <c r="R91" s="253"/>
      <c r="S91" s="90"/>
    </row>
    <row r="92" spans="1:19" ht="33.75" customHeight="1" hidden="1">
      <c r="A92" s="7"/>
      <c r="B92" s="8"/>
      <c r="C92" s="79" t="s">
        <v>130</v>
      </c>
      <c r="D92" s="124" t="s">
        <v>218</v>
      </c>
      <c r="E92" s="86"/>
      <c r="F92" s="84"/>
      <c r="G92" s="84"/>
      <c r="H92" s="84"/>
      <c r="I92" s="87"/>
      <c r="J92" s="110"/>
      <c r="K92" s="215"/>
      <c r="L92" s="215"/>
      <c r="M92" s="84"/>
      <c r="N92" s="247"/>
      <c r="O92" s="214"/>
      <c r="P92" s="215"/>
      <c r="Q92" s="216"/>
      <c r="R92" s="253"/>
      <c r="S92" s="90"/>
    </row>
    <row r="93" spans="1:19" ht="49.5" customHeight="1" hidden="1">
      <c r="A93" s="7"/>
      <c r="B93" s="8"/>
      <c r="C93" s="79" t="s">
        <v>131</v>
      </c>
      <c r="D93" s="66" t="s">
        <v>219</v>
      </c>
      <c r="E93" s="86"/>
      <c r="F93" s="84"/>
      <c r="G93" s="84"/>
      <c r="H93" s="84"/>
      <c r="I93" s="87"/>
      <c r="J93" s="39"/>
      <c r="K93" s="35">
        <v>150</v>
      </c>
      <c r="L93" s="40"/>
      <c r="M93" s="84"/>
      <c r="N93" s="247"/>
      <c r="O93" s="129"/>
      <c r="P93" s="82"/>
      <c r="Q93" s="127"/>
      <c r="R93" s="253"/>
      <c r="S93" s="90"/>
    </row>
    <row r="94" spans="1:19" ht="0.75" customHeight="1" hidden="1">
      <c r="A94" s="7"/>
      <c r="B94" s="8"/>
      <c r="C94" s="79" t="s">
        <v>168</v>
      </c>
      <c r="D94" s="66" t="s">
        <v>220</v>
      </c>
      <c r="E94" s="86"/>
      <c r="F94" s="84"/>
      <c r="G94" s="84"/>
      <c r="H94" s="84"/>
      <c r="I94" s="87"/>
      <c r="J94" s="39"/>
      <c r="K94" s="35">
        <v>80</v>
      </c>
      <c r="L94" s="40"/>
      <c r="M94" s="84"/>
      <c r="N94" s="247"/>
      <c r="O94" s="129"/>
      <c r="P94" s="82"/>
      <c r="Q94" s="127"/>
      <c r="R94" s="253"/>
      <c r="S94" s="90"/>
    </row>
    <row r="95" spans="1:19" ht="48" customHeight="1" hidden="1">
      <c r="A95" s="7"/>
      <c r="B95" s="8"/>
      <c r="C95" s="79" t="s">
        <v>132</v>
      </c>
      <c r="D95" s="66" t="s">
        <v>221</v>
      </c>
      <c r="E95" s="86"/>
      <c r="F95" s="84"/>
      <c r="G95" s="84"/>
      <c r="H95" s="84"/>
      <c r="I95" s="87"/>
      <c r="J95" s="39"/>
      <c r="K95" s="35">
        <v>180</v>
      </c>
      <c r="L95" s="40"/>
      <c r="M95" s="84"/>
      <c r="N95" s="247"/>
      <c r="O95" s="123"/>
      <c r="P95" s="116"/>
      <c r="Q95" s="128"/>
      <c r="R95" s="253"/>
      <c r="S95" s="90"/>
    </row>
    <row r="96" spans="1:19" ht="45" customHeight="1" hidden="1">
      <c r="A96" s="7"/>
      <c r="B96" s="8"/>
      <c r="C96" s="79" t="s">
        <v>133</v>
      </c>
      <c r="D96" s="66" t="s">
        <v>222</v>
      </c>
      <c r="E96" s="86"/>
      <c r="F96" s="84"/>
      <c r="G96" s="84"/>
      <c r="H96" s="84"/>
      <c r="I96" s="87"/>
      <c r="J96" s="39"/>
      <c r="K96" s="35">
        <v>180</v>
      </c>
      <c r="L96" s="40"/>
      <c r="M96" s="84"/>
      <c r="N96" s="247"/>
      <c r="O96" s="129"/>
      <c r="P96" s="82"/>
      <c r="Q96" s="127"/>
      <c r="R96" s="253"/>
      <c r="S96" s="90"/>
    </row>
    <row r="97" spans="1:19" ht="47.25" customHeight="1" hidden="1">
      <c r="A97" s="7"/>
      <c r="B97" s="8"/>
      <c r="C97" s="79" t="s">
        <v>134</v>
      </c>
      <c r="D97" s="66" t="s">
        <v>180</v>
      </c>
      <c r="E97" s="86"/>
      <c r="F97" s="84"/>
      <c r="G97" s="84"/>
      <c r="H97" s="84"/>
      <c r="I97" s="87"/>
      <c r="J97" s="39"/>
      <c r="K97" s="35">
        <v>250</v>
      </c>
      <c r="L97" s="40"/>
      <c r="M97" s="84"/>
      <c r="N97" s="247"/>
      <c r="O97" s="129"/>
      <c r="P97" s="82"/>
      <c r="Q97" s="127"/>
      <c r="R97" s="253"/>
      <c r="S97" s="90"/>
    </row>
    <row r="98" spans="1:19" ht="36" customHeight="1" hidden="1">
      <c r="A98" s="7"/>
      <c r="B98" s="8"/>
      <c r="C98" s="79" t="s">
        <v>135</v>
      </c>
      <c r="D98" s="66" t="s">
        <v>223</v>
      </c>
      <c r="E98" s="86"/>
      <c r="F98" s="84"/>
      <c r="G98" s="84"/>
      <c r="H98" s="84"/>
      <c r="I98" s="87"/>
      <c r="J98" s="39"/>
      <c r="K98" s="35">
        <v>250</v>
      </c>
      <c r="L98" s="40"/>
      <c r="M98" s="84"/>
      <c r="N98" s="247"/>
      <c r="O98" s="123"/>
      <c r="P98" s="116"/>
      <c r="Q98" s="128"/>
      <c r="R98" s="253"/>
      <c r="S98" s="90"/>
    </row>
    <row r="99" spans="1:19" ht="32.25" customHeight="1" hidden="1">
      <c r="A99" s="7"/>
      <c r="B99" s="8"/>
      <c r="C99" s="79" t="s">
        <v>136</v>
      </c>
      <c r="D99" s="66" t="s">
        <v>181</v>
      </c>
      <c r="E99" s="99"/>
      <c r="F99" s="97"/>
      <c r="G99" s="97"/>
      <c r="H99" s="97"/>
      <c r="I99" s="98"/>
      <c r="J99" s="39"/>
      <c r="K99" s="35">
        <v>80</v>
      </c>
      <c r="L99" s="40"/>
      <c r="M99" s="97"/>
      <c r="N99" s="248"/>
      <c r="O99" s="129"/>
      <c r="P99" s="82"/>
      <c r="Q99" s="127"/>
      <c r="R99" s="253"/>
      <c r="S99" s="90"/>
    </row>
    <row r="100" spans="1:19" ht="35.25" customHeight="1" hidden="1">
      <c r="A100" s="7"/>
      <c r="B100" s="8"/>
      <c r="C100" s="79" t="s">
        <v>137</v>
      </c>
      <c r="D100" s="66" t="s">
        <v>182</v>
      </c>
      <c r="E100" s="91"/>
      <c r="F100" s="84"/>
      <c r="G100" s="84"/>
      <c r="H100" s="84"/>
      <c r="I100" s="85"/>
      <c r="J100" s="39"/>
      <c r="K100" s="35">
        <v>20</v>
      </c>
      <c r="L100" s="40"/>
      <c r="M100" s="84"/>
      <c r="N100" s="247"/>
      <c r="O100" s="123"/>
      <c r="P100" s="116"/>
      <c r="Q100" s="128"/>
      <c r="R100" s="253"/>
      <c r="S100" s="90"/>
    </row>
    <row r="101" spans="1:19" ht="75.75" customHeight="1" hidden="1">
      <c r="A101" s="7"/>
      <c r="B101" s="8"/>
      <c r="C101" s="79" t="s">
        <v>138</v>
      </c>
      <c r="D101" s="66" t="s">
        <v>239</v>
      </c>
      <c r="E101" s="86"/>
      <c r="F101" s="84"/>
      <c r="G101" s="84"/>
      <c r="H101" s="84"/>
      <c r="I101" s="85"/>
      <c r="J101" s="39"/>
      <c r="K101" s="35"/>
      <c r="L101" s="40">
        <v>450</v>
      </c>
      <c r="M101" s="84"/>
      <c r="N101" s="247"/>
      <c r="O101" s="257"/>
      <c r="P101" s="82"/>
      <c r="Q101" s="83"/>
      <c r="R101" s="253"/>
      <c r="S101" s="90"/>
    </row>
    <row r="102" spans="1:19" ht="32.25" customHeight="1" hidden="1">
      <c r="A102" s="7"/>
      <c r="B102" s="8"/>
      <c r="C102" s="79" t="s">
        <v>139</v>
      </c>
      <c r="D102" s="66" t="s">
        <v>224</v>
      </c>
      <c r="E102" s="86"/>
      <c r="F102" s="84"/>
      <c r="G102" s="84"/>
      <c r="H102" s="84"/>
      <c r="I102" s="85"/>
      <c r="J102" s="110"/>
      <c r="K102" s="82">
        <v>350</v>
      </c>
      <c r="L102" s="83"/>
      <c r="M102" s="145"/>
      <c r="N102" s="247"/>
      <c r="O102" s="129"/>
      <c r="P102" s="82"/>
      <c r="Q102" s="127"/>
      <c r="R102" s="253"/>
      <c r="S102" s="90"/>
    </row>
    <row r="103" spans="1:19" ht="21.75" customHeight="1" hidden="1">
      <c r="A103" s="7"/>
      <c r="B103" s="8"/>
      <c r="C103" s="79" t="s">
        <v>140</v>
      </c>
      <c r="D103" s="124" t="s">
        <v>225</v>
      </c>
      <c r="E103" s="86"/>
      <c r="F103" s="84"/>
      <c r="G103" s="84"/>
      <c r="H103" s="84"/>
      <c r="I103" s="85"/>
      <c r="J103" s="214"/>
      <c r="K103" s="215"/>
      <c r="L103" s="216"/>
      <c r="M103" s="84"/>
      <c r="N103" s="247"/>
      <c r="O103" s="214"/>
      <c r="P103" s="217"/>
      <c r="Q103" s="216"/>
      <c r="R103" s="253"/>
      <c r="S103" s="90"/>
    </row>
    <row r="104" spans="1:19" ht="31.5" customHeight="1" hidden="1">
      <c r="A104" s="7"/>
      <c r="B104" s="8"/>
      <c r="C104" s="79" t="s">
        <v>141</v>
      </c>
      <c r="D104" s="66" t="s">
        <v>226</v>
      </c>
      <c r="E104" s="86"/>
      <c r="F104" s="84"/>
      <c r="G104" s="84"/>
      <c r="H104" s="84"/>
      <c r="I104" s="85"/>
      <c r="J104" s="81">
        <v>750</v>
      </c>
      <c r="K104" s="82"/>
      <c r="L104" s="83"/>
      <c r="M104" s="84"/>
      <c r="N104" s="247"/>
      <c r="O104" s="108"/>
      <c r="P104" s="82"/>
      <c r="Q104" s="127"/>
      <c r="R104" s="253"/>
      <c r="S104" s="90"/>
    </row>
    <row r="105" spans="1:19" ht="32.25" customHeight="1" hidden="1">
      <c r="A105" s="7"/>
      <c r="B105" s="8"/>
      <c r="C105" s="79" t="s">
        <v>142</v>
      </c>
      <c r="D105" s="66" t="s">
        <v>227</v>
      </c>
      <c r="E105" s="86"/>
      <c r="F105" s="84"/>
      <c r="G105" s="84"/>
      <c r="H105" s="84"/>
      <c r="I105" s="85"/>
      <c r="J105" s="81">
        <v>450</v>
      </c>
      <c r="K105" s="82"/>
      <c r="L105" s="83"/>
      <c r="M105" s="84"/>
      <c r="N105" s="247"/>
      <c r="O105" s="129"/>
      <c r="P105" s="82"/>
      <c r="Q105" s="127"/>
      <c r="R105" s="253"/>
      <c r="S105" s="90"/>
    </row>
    <row r="106" spans="1:19" ht="31.5" customHeight="1" hidden="1">
      <c r="A106" s="7"/>
      <c r="B106" s="8"/>
      <c r="C106" s="79" t="s">
        <v>143</v>
      </c>
      <c r="D106" s="66" t="s">
        <v>228</v>
      </c>
      <c r="E106" s="86"/>
      <c r="F106" s="84"/>
      <c r="G106" s="84"/>
      <c r="H106" s="84"/>
      <c r="I106" s="85"/>
      <c r="J106" s="110"/>
      <c r="K106" s="82">
        <v>200</v>
      </c>
      <c r="L106" s="83"/>
      <c r="M106" s="84"/>
      <c r="N106" s="247"/>
      <c r="O106" s="129"/>
      <c r="P106" s="82"/>
      <c r="Q106" s="127"/>
      <c r="R106" s="253"/>
      <c r="S106" s="90"/>
    </row>
    <row r="107" spans="1:19" ht="32.25" customHeight="1" hidden="1">
      <c r="A107" s="7"/>
      <c r="B107" s="8"/>
      <c r="C107" s="79" t="s">
        <v>144</v>
      </c>
      <c r="D107" s="66" t="s">
        <v>229</v>
      </c>
      <c r="E107" s="86"/>
      <c r="F107" s="84"/>
      <c r="G107" s="84"/>
      <c r="H107" s="84"/>
      <c r="I107" s="85"/>
      <c r="J107" s="110"/>
      <c r="K107" s="82"/>
      <c r="L107" s="83">
        <v>220</v>
      </c>
      <c r="M107" s="84"/>
      <c r="N107" s="247"/>
      <c r="O107" s="129"/>
      <c r="P107" s="82"/>
      <c r="Q107" s="127"/>
      <c r="R107" s="253"/>
      <c r="S107" s="90"/>
    </row>
    <row r="108" spans="1:19" ht="18.75" customHeight="1" hidden="1">
      <c r="A108" s="7"/>
      <c r="B108" s="8"/>
      <c r="C108" s="79" t="s">
        <v>145</v>
      </c>
      <c r="D108" s="124" t="s">
        <v>230</v>
      </c>
      <c r="E108" s="86"/>
      <c r="F108" s="84"/>
      <c r="G108" s="84"/>
      <c r="H108" s="84"/>
      <c r="I108" s="85"/>
      <c r="J108" s="110"/>
      <c r="K108" s="82"/>
      <c r="L108" s="216"/>
      <c r="M108" s="84"/>
      <c r="N108" s="247"/>
      <c r="O108" s="214"/>
      <c r="P108" s="217"/>
      <c r="Q108" s="216"/>
      <c r="R108" s="253"/>
      <c r="S108" s="90"/>
    </row>
    <row r="109" spans="1:19" ht="31.5" customHeight="1" hidden="1">
      <c r="A109" s="7"/>
      <c r="B109" s="8"/>
      <c r="C109" s="79" t="s">
        <v>146</v>
      </c>
      <c r="D109" s="66" t="s">
        <v>231</v>
      </c>
      <c r="E109" s="86"/>
      <c r="F109" s="84"/>
      <c r="G109" s="84"/>
      <c r="H109" s="84"/>
      <c r="I109" s="85"/>
      <c r="J109" s="110"/>
      <c r="K109" s="82"/>
      <c r="L109" s="83">
        <v>200</v>
      </c>
      <c r="M109" s="84"/>
      <c r="N109" s="247"/>
      <c r="O109" s="146"/>
      <c r="P109" s="147"/>
      <c r="Q109" s="37"/>
      <c r="R109" s="253"/>
      <c r="S109" s="90"/>
    </row>
    <row r="110" spans="1:19" ht="18.75" customHeight="1" hidden="1">
      <c r="A110" s="7"/>
      <c r="B110" s="8"/>
      <c r="C110" s="79" t="s">
        <v>147</v>
      </c>
      <c r="D110" s="124" t="s">
        <v>232</v>
      </c>
      <c r="E110" s="86"/>
      <c r="F110" s="84"/>
      <c r="G110" s="84"/>
      <c r="H110" s="84"/>
      <c r="I110" s="85"/>
      <c r="J110" s="214"/>
      <c r="K110" s="215"/>
      <c r="L110" s="216"/>
      <c r="M110" s="84"/>
      <c r="N110" s="247"/>
      <c r="O110" s="214"/>
      <c r="P110" s="217"/>
      <c r="Q110" s="216"/>
      <c r="R110" s="253"/>
      <c r="S110" s="90"/>
    </row>
    <row r="111" spans="1:19" ht="37.5" customHeight="1" hidden="1">
      <c r="A111" s="7"/>
      <c r="B111" s="8"/>
      <c r="C111" s="79" t="s">
        <v>169</v>
      </c>
      <c r="D111" s="66" t="s">
        <v>185</v>
      </c>
      <c r="E111" s="86"/>
      <c r="F111" s="84"/>
      <c r="G111" s="84"/>
      <c r="H111" s="84"/>
      <c r="I111" s="85"/>
      <c r="J111" s="81"/>
      <c r="K111" s="94">
        <v>1950</v>
      </c>
      <c r="L111" s="83"/>
      <c r="M111" s="84"/>
      <c r="N111" s="247"/>
      <c r="O111" s="135"/>
      <c r="P111" s="136"/>
      <c r="Q111" s="148"/>
      <c r="R111" s="253"/>
      <c r="S111" s="90"/>
    </row>
    <row r="112" spans="1:19" ht="38.25" customHeight="1" hidden="1">
      <c r="A112" s="7"/>
      <c r="B112" s="8"/>
      <c r="C112" s="79" t="s">
        <v>148</v>
      </c>
      <c r="D112" s="66" t="s">
        <v>233</v>
      </c>
      <c r="E112" s="86"/>
      <c r="F112" s="84"/>
      <c r="G112" s="84"/>
      <c r="H112" s="84"/>
      <c r="I112" s="85"/>
      <c r="J112" s="81"/>
      <c r="K112" s="94"/>
      <c r="L112" s="83">
        <v>2000</v>
      </c>
      <c r="M112" s="84"/>
      <c r="N112" s="247"/>
      <c r="O112" s="131"/>
      <c r="P112" s="132"/>
      <c r="Q112" s="144"/>
      <c r="R112" s="253"/>
      <c r="S112" s="90"/>
    </row>
    <row r="113" spans="1:19" ht="15.75" customHeight="1" hidden="1">
      <c r="A113" s="7"/>
      <c r="B113" s="8"/>
      <c r="C113" s="79" t="s">
        <v>149</v>
      </c>
      <c r="D113" s="124" t="s">
        <v>66</v>
      </c>
      <c r="E113" s="86"/>
      <c r="F113" s="84"/>
      <c r="G113" s="84"/>
      <c r="H113" s="84"/>
      <c r="I113" s="85"/>
      <c r="J113" s="214"/>
      <c r="K113" s="215"/>
      <c r="L113" s="216"/>
      <c r="M113" s="84"/>
      <c r="N113" s="247"/>
      <c r="O113" s="214"/>
      <c r="P113" s="217"/>
      <c r="Q113" s="216"/>
      <c r="R113" s="253"/>
      <c r="S113" s="90"/>
    </row>
    <row r="114" spans="1:19" ht="30.75" customHeight="1" hidden="1">
      <c r="A114" s="7"/>
      <c r="B114" s="8"/>
      <c r="C114" s="79" t="s">
        <v>150</v>
      </c>
      <c r="D114" s="66" t="s">
        <v>238</v>
      </c>
      <c r="E114" s="86"/>
      <c r="F114" s="84"/>
      <c r="G114" s="84"/>
      <c r="H114" s="84"/>
      <c r="I114" s="85"/>
      <c r="J114" s="36">
        <v>200</v>
      </c>
      <c r="K114" s="38"/>
      <c r="L114" s="121"/>
      <c r="M114" s="84"/>
      <c r="N114" s="247"/>
      <c r="O114" s="138"/>
      <c r="P114" s="132"/>
      <c r="Q114" s="140"/>
      <c r="R114" s="253"/>
      <c r="S114" s="90"/>
    </row>
    <row r="115" spans="1:19" ht="48" customHeight="1" hidden="1">
      <c r="A115" s="7"/>
      <c r="B115" s="8"/>
      <c r="C115" s="79" t="s">
        <v>151</v>
      </c>
      <c r="D115" s="66" t="s">
        <v>235</v>
      </c>
      <c r="E115" s="86"/>
      <c r="F115" s="84"/>
      <c r="G115" s="84"/>
      <c r="H115" s="84"/>
      <c r="I115" s="85"/>
      <c r="J115" s="39"/>
      <c r="K115" s="35">
        <v>150</v>
      </c>
      <c r="L115" s="121"/>
      <c r="M115" s="84"/>
      <c r="N115" s="247"/>
      <c r="O115" s="149"/>
      <c r="P115" s="132"/>
      <c r="Q115" s="150"/>
      <c r="R115" s="253"/>
      <c r="S115" s="90"/>
    </row>
    <row r="116" spans="1:19" ht="48" customHeight="1" hidden="1">
      <c r="A116" s="7"/>
      <c r="B116" s="8"/>
      <c r="C116" s="79" t="s">
        <v>152</v>
      </c>
      <c r="D116" s="66" t="s">
        <v>234</v>
      </c>
      <c r="E116" s="86"/>
      <c r="F116" s="84"/>
      <c r="G116" s="84"/>
      <c r="H116" s="84"/>
      <c r="I116" s="85"/>
      <c r="J116" s="39"/>
      <c r="K116" s="38"/>
      <c r="L116" s="40">
        <v>300</v>
      </c>
      <c r="M116" s="84"/>
      <c r="N116" s="247"/>
      <c r="O116" s="143"/>
      <c r="P116" s="141"/>
      <c r="Q116" s="148"/>
      <c r="R116" s="253"/>
      <c r="S116" s="90"/>
    </row>
    <row r="117" spans="1:19" ht="46.5" customHeight="1" hidden="1">
      <c r="A117" s="7"/>
      <c r="B117" s="8"/>
      <c r="C117" s="79" t="s">
        <v>153</v>
      </c>
      <c r="D117" s="66" t="s">
        <v>236</v>
      </c>
      <c r="E117" s="86"/>
      <c r="F117" s="84"/>
      <c r="G117" s="84"/>
      <c r="H117" s="84"/>
      <c r="I117" s="85"/>
      <c r="J117" s="39"/>
      <c r="K117" s="38"/>
      <c r="L117" s="40">
        <v>450</v>
      </c>
      <c r="M117" s="84"/>
      <c r="N117" s="247"/>
      <c r="O117" s="41"/>
      <c r="P117" s="42"/>
      <c r="Q117" s="37"/>
      <c r="R117" s="253"/>
      <c r="S117" s="90"/>
    </row>
    <row r="118" spans="1:19" ht="31.5" customHeight="1" hidden="1">
      <c r="A118" s="7"/>
      <c r="B118" s="8"/>
      <c r="C118" s="79" t="s">
        <v>154</v>
      </c>
      <c r="D118" s="124" t="s">
        <v>67</v>
      </c>
      <c r="E118" s="86"/>
      <c r="F118" s="84"/>
      <c r="G118" s="84"/>
      <c r="H118" s="84"/>
      <c r="I118" s="85"/>
      <c r="J118" s="151"/>
      <c r="K118" s="215"/>
      <c r="L118" s="152"/>
      <c r="M118" s="84"/>
      <c r="N118" s="247"/>
      <c r="O118" s="91"/>
      <c r="P118" s="84"/>
      <c r="Q118" s="92"/>
      <c r="R118" s="253"/>
      <c r="S118" s="90"/>
    </row>
    <row r="119" spans="1:19" ht="15" customHeight="1" hidden="1">
      <c r="A119" s="7"/>
      <c r="B119" s="8"/>
      <c r="C119" s="79" t="s">
        <v>155</v>
      </c>
      <c r="D119" s="66" t="s">
        <v>170</v>
      </c>
      <c r="E119" s="86"/>
      <c r="F119" s="84"/>
      <c r="G119" s="84"/>
      <c r="H119" s="84"/>
      <c r="I119" s="85"/>
      <c r="J119" s="108"/>
      <c r="K119" s="82">
        <v>80</v>
      </c>
      <c r="L119" s="107"/>
      <c r="M119" s="84"/>
      <c r="N119" s="247"/>
      <c r="O119" s="91"/>
      <c r="P119" s="84"/>
      <c r="Q119" s="92"/>
      <c r="R119" s="253"/>
      <c r="S119" s="90"/>
    </row>
    <row r="120" spans="1:19" ht="30" customHeight="1" hidden="1">
      <c r="A120" s="7"/>
      <c r="B120" s="8"/>
      <c r="C120" s="79" t="s">
        <v>156</v>
      </c>
      <c r="D120" s="66" t="s">
        <v>171</v>
      </c>
      <c r="E120" s="86"/>
      <c r="F120" s="84"/>
      <c r="G120" s="84"/>
      <c r="H120" s="84"/>
      <c r="I120" s="85"/>
      <c r="J120" s="81"/>
      <c r="K120" s="82">
        <v>150</v>
      </c>
      <c r="L120" s="107"/>
      <c r="M120" s="84"/>
      <c r="N120" s="247"/>
      <c r="O120" s="91"/>
      <c r="P120" s="84"/>
      <c r="Q120" s="92"/>
      <c r="R120" s="253"/>
      <c r="S120" s="90"/>
    </row>
    <row r="121" spans="1:19" ht="33" customHeight="1" hidden="1">
      <c r="A121" s="7"/>
      <c r="B121" s="8"/>
      <c r="C121" s="79" t="s">
        <v>157</v>
      </c>
      <c r="D121" s="218" t="s">
        <v>244</v>
      </c>
      <c r="E121" s="86"/>
      <c r="F121" s="84"/>
      <c r="G121" s="84"/>
      <c r="H121" s="84"/>
      <c r="I121" s="85"/>
      <c r="J121" s="211">
        <v>1000</v>
      </c>
      <c r="K121" s="134">
        <v>1000</v>
      </c>
      <c r="L121" s="134">
        <v>1000</v>
      </c>
      <c r="M121" s="134"/>
      <c r="N121" s="85"/>
      <c r="O121" s="219"/>
      <c r="P121" s="220"/>
      <c r="Q121" s="221"/>
      <c r="R121" s="253"/>
      <c r="S121" s="90"/>
    </row>
    <row r="122" spans="1:19" s="22" customFormat="1" ht="18" customHeight="1" hidden="1">
      <c r="A122" s="46"/>
      <c r="B122" s="21"/>
      <c r="C122" s="79" t="s">
        <v>158</v>
      </c>
      <c r="D122" s="66" t="s">
        <v>68</v>
      </c>
      <c r="E122" s="211"/>
      <c r="F122" s="134"/>
      <c r="G122" s="134"/>
      <c r="H122" s="84"/>
      <c r="I122" s="85"/>
      <c r="J122" s="211">
        <v>50</v>
      </c>
      <c r="K122" s="134">
        <v>50</v>
      </c>
      <c r="L122" s="134">
        <v>50</v>
      </c>
      <c r="M122" s="84"/>
      <c r="N122" s="247"/>
      <c r="O122" s="153"/>
      <c r="P122" s="154"/>
      <c r="Q122" s="155"/>
      <c r="R122" s="253"/>
      <c r="S122" s="90"/>
    </row>
    <row r="123" spans="1:19" s="22" customFormat="1" ht="18" customHeight="1" hidden="1">
      <c r="A123" s="46"/>
      <c r="B123" s="21"/>
      <c r="C123" s="79" t="s">
        <v>159</v>
      </c>
      <c r="D123" s="222" t="s">
        <v>69</v>
      </c>
      <c r="E123" s="91"/>
      <c r="F123" s="84"/>
      <c r="G123" s="92"/>
      <c r="H123" s="84"/>
      <c r="I123" s="85"/>
      <c r="J123" s="223">
        <v>400</v>
      </c>
      <c r="K123" s="82">
        <v>400</v>
      </c>
      <c r="L123" s="83">
        <v>400</v>
      </c>
      <c r="M123" s="84"/>
      <c r="N123" s="247"/>
      <c r="O123" s="153"/>
      <c r="P123" s="154"/>
      <c r="Q123" s="155"/>
      <c r="R123" s="253"/>
      <c r="S123" s="90"/>
    </row>
    <row r="124" spans="1:19" s="22" customFormat="1" ht="18" customHeight="1" hidden="1">
      <c r="A124" s="46"/>
      <c r="B124" s="21"/>
      <c r="C124" s="79" t="s">
        <v>160</v>
      </c>
      <c r="D124" s="66" t="s">
        <v>70</v>
      </c>
      <c r="E124" s="91"/>
      <c r="F124" s="84"/>
      <c r="G124" s="92"/>
      <c r="H124" s="84"/>
      <c r="I124" s="85"/>
      <c r="J124" s="81">
        <v>50</v>
      </c>
      <c r="K124" s="82">
        <v>50</v>
      </c>
      <c r="L124" s="83">
        <v>50</v>
      </c>
      <c r="M124" s="84"/>
      <c r="N124" s="247"/>
      <c r="O124" s="153"/>
      <c r="P124" s="154"/>
      <c r="Q124" s="155"/>
      <c r="R124" s="253"/>
      <c r="S124" s="90"/>
    </row>
    <row r="125" spans="1:19" s="22" customFormat="1" ht="31.5" customHeight="1" hidden="1">
      <c r="A125" s="46"/>
      <c r="B125" s="21"/>
      <c r="C125" s="79" t="s">
        <v>161</v>
      </c>
      <c r="D125" s="222" t="s">
        <v>71</v>
      </c>
      <c r="E125" s="91"/>
      <c r="F125" s="84"/>
      <c r="G125" s="92"/>
      <c r="H125" s="84"/>
      <c r="I125" s="85"/>
      <c r="J125" s="224"/>
      <c r="K125" s="82">
        <v>110</v>
      </c>
      <c r="L125" s="221"/>
      <c r="M125" s="84"/>
      <c r="N125" s="247"/>
      <c r="O125" s="156"/>
      <c r="P125" s="258"/>
      <c r="Q125" s="155"/>
      <c r="R125" s="253"/>
      <c r="S125" s="90"/>
    </row>
    <row r="126" spans="1:19" s="22" customFormat="1" ht="18" customHeight="1" hidden="1">
      <c r="A126" s="46"/>
      <c r="B126" s="21"/>
      <c r="C126" s="79" t="s">
        <v>162</v>
      </c>
      <c r="D126" s="66" t="s">
        <v>172</v>
      </c>
      <c r="E126" s="158"/>
      <c r="F126" s="159"/>
      <c r="G126" s="157"/>
      <c r="H126" s="84"/>
      <c r="I126" s="85"/>
      <c r="J126" s="212">
        <v>140</v>
      </c>
      <c r="K126" s="134">
        <v>140</v>
      </c>
      <c r="L126" s="68">
        <v>80</v>
      </c>
      <c r="M126" s="84"/>
      <c r="N126" s="247"/>
      <c r="O126" s="153"/>
      <c r="P126" s="154"/>
      <c r="Q126" s="155"/>
      <c r="R126" s="253"/>
      <c r="S126" s="90"/>
    </row>
    <row r="127" spans="1:19" s="22" customFormat="1" ht="18" customHeight="1" hidden="1">
      <c r="A127" s="46"/>
      <c r="B127" s="21"/>
      <c r="C127" s="79" t="s">
        <v>163</v>
      </c>
      <c r="D127" s="225" t="s">
        <v>237</v>
      </c>
      <c r="E127" s="91"/>
      <c r="F127" s="84"/>
      <c r="G127" s="92"/>
      <c r="H127" s="84"/>
      <c r="I127" s="85"/>
      <c r="J127" s="81">
        <v>450</v>
      </c>
      <c r="K127" s="82">
        <v>450</v>
      </c>
      <c r="L127" s="83"/>
      <c r="M127" s="84"/>
      <c r="N127" s="247"/>
      <c r="O127" s="91"/>
      <c r="P127" s="84"/>
      <c r="Q127" s="92"/>
      <c r="R127" s="253"/>
      <c r="S127" s="90"/>
    </row>
    <row r="128" spans="1:19" s="22" customFormat="1" ht="47.25" customHeight="1">
      <c r="A128" s="46"/>
      <c r="B128" s="21"/>
      <c r="C128" s="272" t="s">
        <v>247</v>
      </c>
      <c r="D128" s="273" t="s">
        <v>248</v>
      </c>
      <c r="E128" s="86"/>
      <c r="F128" s="268">
        <v>5000</v>
      </c>
      <c r="G128" s="269">
        <v>10338.5</v>
      </c>
      <c r="H128" s="84"/>
      <c r="I128" s="267"/>
      <c r="J128" s="86"/>
      <c r="K128" s="84"/>
      <c r="L128" s="266"/>
      <c r="M128" s="84"/>
      <c r="N128" s="267"/>
      <c r="O128" s="91"/>
      <c r="P128" s="84"/>
      <c r="Q128" s="92"/>
      <c r="R128" s="262"/>
      <c r="S128" s="263"/>
    </row>
    <row r="129" spans="1:19" ht="0.75" customHeight="1" thickBot="1">
      <c r="A129" s="7"/>
      <c r="B129" s="8" t="s">
        <v>10</v>
      </c>
      <c r="C129" s="226" t="s">
        <v>32</v>
      </c>
      <c r="D129" s="227" t="s">
        <v>33</v>
      </c>
      <c r="E129" s="228">
        <v>0</v>
      </c>
      <c r="F129" s="229">
        <v>513</v>
      </c>
      <c r="G129" s="229">
        <v>891</v>
      </c>
      <c r="H129" s="229"/>
      <c r="I129" s="230"/>
      <c r="J129" s="228">
        <v>0</v>
      </c>
      <c r="K129" s="229">
        <v>220</v>
      </c>
      <c r="L129" s="229">
        <v>612</v>
      </c>
      <c r="M129" s="229"/>
      <c r="N129" s="249"/>
      <c r="O129" s="231">
        <v>0</v>
      </c>
      <c r="P129" s="229">
        <v>0</v>
      </c>
      <c r="Q129" s="232">
        <v>0</v>
      </c>
      <c r="R129" s="255" t="e">
        <f>H129+M129+#REF!</f>
        <v>#REF!</v>
      </c>
      <c r="S129" s="26" t="e">
        <f>I129+N129+#REF!</f>
        <v>#REF!</v>
      </c>
    </row>
    <row r="130" spans="1:19" ht="18" customHeight="1" thickBot="1">
      <c r="A130" s="234"/>
      <c r="B130" s="234"/>
      <c r="C130" s="234"/>
      <c r="D130" s="236"/>
      <c r="E130" s="237"/>
      <c r="F130" s="237"/>
      <c r="G130" s="237"/>
      <c r="H130" s="237"/>
      <c r="I130" s="238"/>
      <c r="J130" s="237"/>
      <c r="K130" s="237"/>
      <c r="L130" s="237"/>
      <c r="M130" s="237"/>
      <c r="N130" s="238"/>
      <c r="O130" s="237"/>
      <c r="P130" s="237"/>
      <c r="Q130" s="237"/>
      <c r="R130" s="235"/>
      <c r="S130" s="26"/>
    </row>
    <row r="131" spans="1:19" ht="18" customHeight="1" thickBot="1">
      <c r="A131" s="234"/>
      <c r="B131" s="234"/>
      <c r="C131" s="234"/>
      <c r="D131" s="236"/>
      <c r="E131" s="237"/>
      <c r="F131" s="237"/>
      <c r="G131" s="237"/>
      <c r="H131" s="237"/>
      <c r="I131" s="238"/>
      <c r="J131" s="237"/>
      <c r="K131" s="237"/>
      <c r="L131" s="237"/>
      <c r="M131" s="237"/>
      <c r="N131" s="238"/>
      <c r="O131" s="237"/>
      <c r="P131" s="237"/>
      <c r="Q131" s="237"/>
      <c r="R131" s="235"/>
      <c r="S131" s="26"/>
    </row>
    <row r="132" spans="1:19" ht="18" customHeight="1" thickBot="1">
      <c r="A132" s="234"/>
      <c r="B132" s="234"/>
      <c r="C132" s="234"/>
      <c r="D132" s="236"/>
      <c r="E132" s="237"/>
      <c r="F132" s="237"/>
      <c r="G132" s="237"/>
      <c r="H132" s="237"/>
      <c r="I132" s="238"/>
      <c r="J132" s="237"/>
      <c r="K132" s="237"/>
      <c r="L132" s="237"/>
      <c r="M132" s="237"/>
      <c r="N132" s="238"/>
      <c r="O132" s="237"/>
      <c r="P132" s="237"/>
      <c r="Q132" s="237"/>
      <c r="R132" s="235"/>
      <c r="S132" s="26"/>
    </row>
    <row r="133" spans="5:19" ht="12.75" customHeight="1" thickBot="1"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82"/>
      <c r="S133" s="283"/>
    </row>
    <row r="134" spans="3:19" s="24" customFormat="1" ht="12.75" customHeight="1" thickBot="1">
      <c r="C134" s="2"/>
      <c r="D134" s="2" t="s">
        <v>34</v>
      </c>
      <c r="E134" s="23"/>
      <c r="F134" s="23"/>
      <c r="G134" s="23"/>
      <c r="H134" s="23"/>
      <c r="I134" s="23"/>
      <c r="J134" s="23"/>
      <c r="K134" s="2"/>
      <c r="L134" s="2"/>
      <c r="M134" s="2"/>
      <c r="N134" s="23"/>
      <c r="O134" s="23"/>
      <c r="P134" s="23"/>
      <c r="Q134" s="23"/>
      <c r="R134" s="25" t="e">
        <f>R35/R11*100</f>
        <v>#REF!</v>
      </c>
      <c r="S134" s="26" t="e">
        <f>S35/S11*100</f>
        <v>#REF!</v>
      </c>
    </row>
    <row r="135" spans="4:17" ht="15.75">
      <c r="D135" s="2" t="s">
        <v>41</v>
      </c>
      <c r="E135" s="23"/>
      <c r="F135" s="23"/>
      <c r="G135" s="23"/>
      <c r="H135" s="23"/>
      <c r="I135" s="23"/>
      <c r="J135" s="23"/>
      <c r="K135" s="2" t="s">
        <v>35</v>
      </c>
      <c r="L135" s="23"/>
      <c r="M135" s="23"/>
      <c r="N135" s="23"/>
      <c r="O135" s="23"/>
      <c r="P135" s="23"/>
      <c r="Q135" s="23"/>
    </row>
    <row r="136" spans="5:17" ht="12.75" customHeight="1"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</row>
    <row r="137" spans="5:17" ht="12.75" customHeight="1"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</row>
    <row r="138" spans="5:17" ht="12.75" customHeight="1"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</row>
    <row r="139" spans="5:17" ht="12.75" customHeight="1"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</row>
    <row r="140" spans="5:17" ht="12.75" customHeight="1"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</row>
    <row r="141" spans="5:17" ht="12.75" customHeight="1"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</row>
    <row r="142" spans="5:17" ht="12.75" customHeight="1"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</row>
    <row r="143" spans="5:17" ht="12.75" customHeight="1"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</row>
    <row r="144" spans="5:17" ht="12.75" customHeight="1"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</row>
    <row r="145" spans="5:17" ht="12.75" customHeight="1"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</row>
    <row r="146" spans="5:17" ht="12.75" customHeight="1"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</row>
    <row r="147" spans="5:17" ht="12.75" customHeight="1"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</row>
    <row r="148" spans="5:17" ht="12.75" customHeight="1"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</row>
    <row r="149" spans="5:17" ht="12.75" customHeight="1"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</row>
    <row r="150" spans="5:17" ht="12.75" customHeight="1"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</row>
    <row r="151" spans="5:17" ht="12.75" customHeight="1"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</row>
    <row r="152" spans="5:17" ht="12.75" customHeight="1"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</row>
    <row r="153" spans="5:17" ht="12.75" customHeight="1"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</row>
    <row r="154" spans="5:17" ht="12.75" customHeight="1"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</row>
    <row r="155" spans="5:17" ht="12.75" customHeight="1"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</row>
    <row r="156" spans="5:17" ht="12.75" customHeight="1"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</row>
    <row r="157" spans="5:17" ht="12.75" customHeight="1"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</row>
    <row r="158" spans="5:17" ht="12.75" customHeight="1"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</row>
    <row r="159" spans="5:17" ht="12.75" customHeight="1"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</row>
    <row r="160" spans="5:17" ht="12.75" customHeight="1"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</row>
    <row r="161" spans="5:17" ht="12.75" customHeight="1"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</row>
    <row r="162" spans="5:17" ht="12.75" customHeight="1"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</row>
    <row r="163" spans="5:17" ht="12.75" customHeight="1"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</row>
    <row r="164" spans="5:17" ht="12.75" customHeight="1"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</row>
    <row r="165" spans="5:17" ht="12.75" customHeight="1"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</row>
    <row r="166" spans="5:17" ht="12.75" customHeight="1"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</row>
    <row r="167" spans="5:17" ht="12.75" customHeight="1"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</row>
    <row r="168" spans="5:17" ht="12.75" customHeight="1"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</row>
    <row r="169" spans="5:17" ht="12.75" customHeight="1"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</row>
    <row r="170" spans="5:17" ht="12.75" customHeight="1"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</row>
    <row r="171" spans="5:17" ht="12.75" customHeight="1"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</row>
    <row r="172" spans="5:17" ht="12.75" customHeight="1">
      <c r="E172" s="23"/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23"/>
    </row>
    <row r="173" spans="5:17" ht="12.75" customHeight="1">
      <c r="E173" s="23"/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3"/>
    </row>
    <row r="174" spans="5:17" ht="12.75" customHeight="1">
      <c r="E174" s="23"/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23"/>
    </row>
    <row r="175" spans="5:17" ht="12.75" customHeight="1"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/>
    </row>
    <row r="176" spans="5:17" ht="12.75" customHeight="1">
      <c r="E176" s="23"/>
      <c r="F176" s="23"/>
      <c r="G176" s="23"/>
      <c r="H176" s="23"/>
      <c r="I176" s="23"/>
      <c r="J176" s="23"/>
      <c r="K176" s="23"/>
      <c r="L176" s="23"/>
      <c r="M176" s="23"/>
      <c r="N176" s="23"/>
      <c r="O176" s="23"/>
      <c r="P176" s="23"/>
      <c r="Q176" s="23"/>
    </row>
    <row r="177" spans="5:17" ht="12.75" customHeight="1">
      <c r="E177" s="23"/>
      <c r="F177" s="23"/>
      <c r="G177" s="23"/>
      <c r="H177" s="23"/>
      <c r="I177" s="23"/>
      <c r="J177" s="23"/>
      <c r="K177" s="23"/>
      <c r="L177" s="23"/>
      <c r="M177" s="23"/>
      <c r="N177" s="23"/>
      <c r="O177" s="23"/>
      <c r="P177" s="23"/>
      <c r="Q177" s="23"/>
    </row>
    <row r="178" spans="5:17" ht="12.75" customHeight="1">
      <c r="E178" s="23"/>
      <c r="F178" s="23"/>
      <c r="G178" s="23"/>
      <c r="H178" s="23"/>
      <c r="I178" s="23"/>
      <c r="J178" s="23"/>
      <c r="K178" s="23"/>
      <c r="L178" s="23"/>
      <c r="M178" s="23"/>
      <c r="N178" s="23"/>
      <c r="O178" s="23"/>
      <c r="P178" s="23"/>
      <c r="Q178" s="23"/>
    </row>
    <row r="179" spans="5:17" ht="12.75" customHeight="1">
      <c r="E179" s="23"/>
      <c r="F179" s="23"/>
      <c r="G179" s="23"/>
      <c r="H179" s="23"/>
      <c r="I179" s="23"/>
      <c r="J179" s="23"/>
      <c r="K179" s="23"/>
      <c r="L179" s="23"/>
      <c r="M179" s="23"/>
      <c r="N179" s="23"/>
      <c r="O179" s="23"/>
      <c r="P179" s="23"/>
      <c r="Q179" s="23"/>
    </row>
    <row r="180" spans="5:17" ht="12.75" customHeight="1"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</row>
    <row r="181" spans="5:17" ht="12.75" customHeight="1">
      <c r="E181" s="23"/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23"/>
      <c r="Q181" s="23"/>
    </row>
    <row r="182" spans="5:17" ht="12.75" customHeight="1"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</row>
    <row r="183" spans="5:17" ht="12.75" customHeight="1"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</row>
    <row r="184" spans="5:17" ht="12.75" customHeight="1"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</row>
    <row r="185" spans="5:17" ht="12.75" customHeight="1">
      <c r="E185" s="23"/>
      <c r="F185" s="23"/>
      <c r="G185" s="23"/>
      <c r="H185" s="23"/>
      <c r="I185" s="23"/>
      <c r="J185" s="23"/>
      <c r="K185" s="23"/>
      <c r="L185" s="23"/>
      <c r="M185" s="23"/>
      <c r="N185" s="23"/>
      <c r="O185" s="23"/>
      <c r="P185" s="23"/>
      <c r="Q185" s="23"/>
    </row>
    <row r="186" spans="5:17" ht="12.75" customHeight="1">
      <c r="E186" s="23"/>
      <c r="F186" s="23"/>
      <c r="G186" s="23"/>
      <c r="H186" s="23"/>
      <c r="I186" s="23"/>
      <c r="J186" s="23"/>
      <c r="K186" s="23"/>
      <c r="L186" s="23"/>
      <c r="M186" s="23"/>
      <c r="N186" s="23"/>
      <c r="O186" s="23"/>
      <c r="P186" s="23"/>
      <c r="Q186" s="23"/>
    </row>
    <row r="187" spans="5:17" ht="12.75" customHeight="1">
      <c r="E187" s="23"/>
      <c r="F187" s="23"/>
      <c r="G187" s="23"/>
      <c r="H187" s="23"/>
      <c r="I187" s="23"/>
      <c r="J187" s="23"/>
      <c r="K187" s="23"/>
      <c r="L187" s="23"/>
      <c r="M187" s="23"/>
      <c r="N187" s="23"/>
      <c r="O187" s="23"/>
      <c r="P187" s="23"/>
      <c r="Q187" s="23"/>
    </row>
    <row r="188" spans="5:17" ht="12.75" customHeight="1">
      <c r="E188" s="23"/>
      <c r="F188" s="23"/>
      <c r="G188" s="23"/>
      <c r="H188" s="23"/>
      <c r="I188" s="23"/>
      <c r="J188" s="23"/>
      <c r="K188" s="23"/>
      <c r="L188" s="23"/>
      <c r="M188" s="23"/>
      <c r="N188" s="23"/>
      <c r="O188" s="23"/>
      <c r="P188" s="23"/>
      <c r="Q188" s="23"/>
    </row>
    <row r="189" spans="5:17" ht="12.75" customHeight="1">
      <c r="E189" s="23"/>
      <c r="F189" s="23"/>
      <c r="G189" s="23"/>
      <c r="H189" s="23"/>
      <c r="I189" s="23"/>
      <c r="J189" s="23"/>
      <c r="K189" s="23"/>
      <c r="L189" s="23"/>
      <c r="M189" s="23"/>
      <c r="N189" s="23"/>
      <c r="O189" s="23"/>
      <c r="P189" s="23"/>
      <c r="Q189" s="23"/>
    </row>
    <row r="190" spans="5:17" ht="12.75" customHeight="1">
      <c r="E190" s="23"/>
      <c r="F190" s="23"/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23"/>
    </row>
    <row r="191" spans="5:17" ht="12.75" customHeight="1">
      <c r="E191" s="23"/>
      <c r="F191" s="23"/>
      <c r="G191" s="23"/>
      <c r="H191" s="23"/>
      <c r="I191" s="23"/>
      <c r="J191" s="23"/>
      <c r="K191" s="23"/>
      <c r="L191" s="23"/>
      <c r="M191" s="23"/>
      <c r="N191" s="23"/>
      <c r="O191" s="23"/>
      <c r="P191" s="23"/>
      <c r="Q191" s="23"/>
    </row>
    <row r="192" spans="5:17" ht="12.75" customHeight="1">
      <c r="E192" s="23"/>
      <c r="F192" s="23"/>
      <c r="G192" s="23"/>
      <c r="H192" s="23"/>
      <c r="I192" s="23"/>
      <c r="J192" s="23"/>
      <c r="K192" s="23"/>
      <c r="L192" s="23"/>
      <c r="M192" s="23"/>
      <c r="N192" s="23"/>
      <c r="O192" s="23"/>
      <c r="P192" s="23"/>
      <c r="Q192" s="23"/>
    </row>
    <row r="193" spans="5:17" ht="12.75" customHeight="1">
      <c r="E193" s="23"/>
      <c r="F193" s="23"/>
      <c r="G193" s="23"/>
      <c r="H193" s="23"/>
      <c r="I193" s="23"/>
      <c r="J193" s="23"/>
      <c r="K193" s="23"/>
      <c r="L193" s="23"/>
      <c r="M193" s="23"/>
      <c r="N193" s="23"/>
      <c r="O193" s="23"/>
      <c r="P193" s="23"/>
      <c r="Q193" s="23"/>
    </row>
    <row r="194" spans="5:17" ht="12.75" customHeight="1">
      <c r="E194" s="23"/>
      <c r="F194" s="23"/>
      <c r="G194" s="23"/>
      <c r="H194" s="23"/>
      <c r="I194" s="23"/>
      <c r="J194" s="23"/>
      <c r="K194" s="23"/>
      <c r="L194" s="23"/>
      <c r="M194" s="23"/>
      <c r="N194" s="23"/>
      <c r="O194" s="23"/>
      <c r="P194" s="23"/>
      <c r="Q194" s="23"/>
    </row>
    <row r="195" spans="5:17" ht="12.75" customHeight="1">
      <c r="E195" s="23"/>
      <c r="F195" s="23"/>
      <c r="G195" s="23"/>
      <c r="H195" s="23"/>
      <c r="I195" s="23"/>
      <c r="J195" s="23"/>
      <c r="K195" s="23"/>
      <c r="L195" s="23"/>
      <c r="M195" s="23"/>
      <c r="N195" s="23"/>
      <c r="O195" s="23"/>
      <c r="P195" s="23"/>
      <c r="Q195" s="23"/>
    </row>
    <row r="196" spans="5:17" ht="12.75" customHeight="1">
      <c r="E196" s="23"/>
      <c r="F196" s="23"/>
      <c r="G196" s="23"/>
      <c r="H196" s="23"/>
      <c r="I196" s="23"/>
      <c r="J196" s="23"/>
      <c r="K196" s="23"/>
      <c r="L196" s="23"/>
      <c r="M196" s="23"/>
      <c r="N196" s="23"/>
      <c r="O196" s="23"/>
      <c r="P196" s="23"/>
      <c r="Q196" s="23"/>
    </row>
    <row r="197" spans="5:17" ht="12.75" customHeight="1">
      <c r="E197" s="23"/>
      <c r="F197" s="23"/>
      <c r="G197" s="23"/>
      <c r="H197" s="23"/>
      <c r="I197" s="23"/>
      <c r="J197" s="23"/>
      <c r="K197" s="23"/>
      <c r="L197" s="23"/>
      <c r="M197" s="23"/>
      <c r="N197" s="23"/>
      <c r="O197" s="23"/>
      <c r="P197" s="23"/>
      <c r="Q197" s="23"/>
    </row>
    <row r="198" spans="5:17" ht="12.75" customHeight="1">
      <c r="E198" s="23"/>
      <c r="F198" s="23"/>
      <c r="G198" s="23"/>
      <c r="H198" s="23"/>
      <c r="I198" s="23"/>
      <c r="J198" s="23"/>
      <c r="K198" s="23"/>
      <c r="L198" s="23"/>
      <c r="M198" s="23"/>
      <c r="N198" s="23"/>
      <c r="O198" s="23"/>
      <c r="P198" s="23"/>
      <c r="Q198" s="23"/>
    </row>
    <row r="199" spans="5:17" ht="12.75" customHeight="1">
      <c r="E199" s="23"/>
      <c r="F199" s="23"/>
      <c r="G199" s="23"/>
      <c r="H199" s="23"/>
      <c r="I199" s="23"/>
      <c r="J199" s="23"/>
      <c r="K199" s="23"/>
      <c r="L199" s="23"/>
      <c r="M199" s="23"/>
      <c r="N199" s="23"/>
      <c r="O199" s="23"/>
      <c r="P199" s="23"/>
      <c r="Q199" s="23"/>
    </row>
    <row r="200" spans="5:17" ht="12.75" customHeight="1">
      <c r="E200" s="23"/>
      <c r="F200" s="23"/>
      <c r="G200" s="23"/>
      <c r="H200" s="23"/>
      <c r="I200" s="23"/>
      <c r="J200" s="23"/>
      <c r="K200" s="23"/>
      <c r="L200" s="23"/>
      <c r="M200" s="23"/>
      <c r="N200" s="23"/>
      <c r="O200" s="23"/>
      <c r="P200" s="23"/>
      <c r="Q200" s="23"/>
    </row>
    <row r="201" spans="5:17" ht="12.75" customHeight="1">
      <c r="E201" s="23"/>
      <c r="F201" s="23"/>
      <c r="G201" s="23"/>
      <c r="H201" s="23"/>
      <c r="I201" s="23"/>
      <c r="J201" s="23"/>
      <c r="K201" s="23"/>
      <c r="L201" s="23"/>
      <c r="M201" s="23"/>
      <c r="N201" s="23"/>
      <c r="O201" s="23"/>
      <c r="P201" s="23"/>
      <c r="Q201" s="23"/>
    </row>
    <row r="202" spans="5:17" ht="12.75" customHeight="1">
      <c r="E202" s="23"/>
      <c r="F202" s="23"/>
      <c r="G202" s="23"/>
      <c r="H202" s="23"/>
      <c r="I202" s="23"/>
      <c r="J202" s="23"/>
      <c r="K202" s="23"/>
      <c r="L202" s="23"/>
      <c r="M202" s="23"/>
      <c r="N202" s="23"/>
      <c r="O202" s="23"/>
      <c r="P202" s="23"/>
      <c r="Q202" s="23"/>
    </row>
    <row r="203" spans="5:17" ht="12.75" customHeight="1">
      <c r="E203" s="23"/>
      <c r="F203" s="23"/>
      <c r="G203" s="23"/>
      <c r="H203" s="23"/>
      <c r="I203" s="23"/>
      <c r="J203" s="23"/>
      <c r="K203" s="23"/>
      <c r="L203" s="23"/>
      <c r="M203" s="23"/>
      <c r="N203" s="23"/>
      <c r="O203" s="23"/>
      <c r="P203" s="23"/>
      <c r="Q203" s="23"/>
    </row>
    <row r="204" spans="5:17" ht="12.75" customHeight="1">
      <c r="E204" s="23"/>
      <c r="F204" s="23"/>
      <c r="G204" s="23"/>
      <c r="H204" s="23"/>
      <c r="I204" s="23"/>
      <c r="J204" s="23"/>
      <c r="K204" s="23"/>
      <c r="L204" s="23"/>
      <c r="M204" s="23"/>
      <c r="N204" s="23"/>
      <c r="O204" s="23"/>
      <c r="P204" s="23"/>
      <c r="Q204" s="23"/>
    </row>
    <row r="205" spans="5:17" ht="12.75" customHeight="1">
      <c r="E205" s="23"/>
      <c r="F205" s="23"/>
      <c r="G205" s="23"/>
      <c r="H205" s="23"/>
      <c r="I205" s="23"/>
      <c r="J205" s="23"/>
      <c r="K205" s="23"/>
      <c r="L205" s="23"/>
      <c r="M205" s="23"/>
      <c r="N205" s="23"/>
      <c r="O205" s="23"/>
      <c r="P205" s="23"/>
      <c r="Q205" s="23"/>
    </row>
    <row r="206" spans="5:17" ht="12.75" customHeight="1">
      <c r="E206" s="23"/>
      <c r="F206" s="23"/>
      <c r="G206" s="23"/>
      <c r="H206" s="23"/>
      <c r="I206" s="23"/>
      <c r="J206" s="23"/>
      <c r="K206" s="23"/>
      <c r="L206" s="23"/>
      <c r="M206" s="23"/>
      <c r="N206" s="23"/>
      <c r="O206" s="23"/>
      <c r="P206" s="23"/>
      <c r="Q206" s="23"/>
    </row>
    <row r="207" spans="5:17" ht="12.75" customHeight="1">
      <c r="E207" s="23"/>
      <c r="F207" s="23"/>
      <c r="G207" s="23"/>
      <c r="H207" s="23"/>
      <c r="I207" s="23"/>
      <c r="J207" s="23"/>
      <c r="K207" s="23"/>
      <c r="L207" s="23"/>
      <c r="M207" s="23"/>
      <c r="N207" s="23"/>
      <c r="O207" s="23"/>
      <c r="P207" s="23"/>
      <c r="Q207" s="23"/>
    </row>
    <row r="208" spans="5:17" ht="12.75" customHeight="1">
      <c r="E208" s="23"/>
      <c r="F208" s="23"/>
      <c r="G208" s="23"/>
      <c r="H208" s="23"/>
      <c r="I208" s="23"/>
      <c r="J208" s="23"/>
      <c r="K208" s="23"/>
      <c r="L208" s="23"/>
      <c r="M208" s="23"/>
      <c r="N208" s="23"/>
      <c r="O208" s="23"/>
      <c r="P208" s="23"/>
      <c r="Q208" s="23"/>
    </row>
    <row r="209" spans="5:17" ht="12.75" customHeight="1">
      <c r="E209" s="23"/>
      <c r="F209" s="23"/>
      <c r="G209" s="23"/>
      <c r="H209" s="23"/>
      <c r="I209" s="23"/>
      <c r="J209" s="23"/>
      <c r="K209" s="23"/>
      <c r="L209" s="23"/>
      <c r="M209" s="23"/>
      <c r="N209" s="23"/>
      <c r="O209" s="23"/>
      <c r="P209" s="23"/>
      <c r="Q209" s="23"/>
    </row>
    <row r="210" spans="5:17" ht="12.75" customHeight="1"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  <c r="P210" s="23"/>
      <c r="Q210" s="23"/>
    </row>
    <row r="211" spans="5:17" ht="12.75" customHeight="1"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  <c r="P211" s="23"/>
      <c r="Q211" s="23"/>
    </row>
    <row r="212" spans="5:17" ht="12.75" customHeight="1"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  <c r="P212" s="23"/>
      <c r="Q212" s="23"/>
    </row>
    <row r="213" spans="5:17" ht="12.75" customHeight="1"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  <c r="P213" s="23"/>
      <c r="Q213" s="23"/>
    </row>
    <row r="214" spans="5:17" ht="12.75" customHeight="1"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  <c r="P214" s="23"/>
      <c r="Q214" s="23"/>
    </row>
  </sheetData>
  <sheetProtection/>
  <mergeCells count="11">
    <mergeCell ref="C6:Q6"/>
    <mergeCell ref="R8:S8"/>
    <mergeCell ref="E8:I8"/>
    <mergeCell ref="J8:N8"/>
    <mergeCell ref="O8:Q8"/>
    <mergeCell ref="D8:D9"/>
    <mergeCell ref="A8:A9"/>
    <mergeCell ref="B8:B9"/>
    <mergeCell ref="A11:A34"/>
    <mergeCell ref="R133:S133"/>
    <mergeCell ref="C8:C9"/>
  </mergeCells>
  <conditionalFormatting sqref="O108:Q108 O110:Q110 O113:Q113 P118:P124 O92:Q92 O103:Q103 O84:Q84 O64:Q64 O77:Q77 O82:Q82 E32:F32 G40 D48:E50 F41:G50 D42:D46 E40:E47 E39:G39 E51:G125 O37:Q51 D37:G38 D34:Q34 E16:Q27 D16:D17 D51:D127 D19:D26 G29:Q32 D29:F31 H37:N127 P126:P127 Q118:Q127 O118:O127 E127:G127 D129:Q132 E128:Q128">
    <cfRule type="expression" priority="1" dxfId="0" stopIfTrue="1">
      <formula>LEN(TRIM(D16))&gt;0</formula>
    </cfRule>
  </conditionalFormatting>
  <printOptions/>
  <pageMargins left="0.34" right="0.38" top="1.24" bottom="0.51" header="0.4" footer="0.15748031496062992"/>
  <pageSetup fitToHeight="3"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 "Klaipedos energija"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Loreta Gaidiene</dc:creator>
  <cp:keywords/>
  <dc:description/>
  <cp:lastModifiedBy>Birute Radavičienė</cp:lastModifiedBy>
  <cp:lastPrinted>2012-06-15T06:51:41Z</cp:lastPrinted>
  <dcterms:created xsi:type="dcterms:W3CDTF">2008-07-18T05:03:15Z</dcterms:created>
  <dcterms:modified xsi:type="dcterms:W3CDTF">2012-06-15T11:12:56Z</dcterms:modified>
  <cp:category/>
  <cp:version/>
  <cp:contentType/>
  <cp:contentStatus/>
</cp:coreProperties>
</file>