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1905" windowWidth="23010" windowHeight="9480"/>
  </bookViews>
  <sheets>
    <sheet name="2017 MVP" sheetId="11" r:id="rId1"/>
    <sheet name="Lyginamasis" sheetId="12" state="hidden" r:id="rId2"/>
    <sheet name="Asignavimų valdytojų kodai" sheetId="3" state="hidden" r:id="rId3"/>
  </sheets>
  <definedNames>
    <definedName name="_xlnm.Print_Area" localSheetId="0">'2017 MVP'!$A$1:$M$104</definedName>
    <definedName name="_xlnm.Print_Area" localSheetId="1">Lyginamasis!$A$1:$O$102</definedName>
    <definedName name="_xlnm.Print_Titles" localSheetId="0">'2017 MVP'!$9:$11</definedName>
    <definedName name="_xlnm.Print_Titles" localSheetId="1">Lyginamasis!$7:$9</definedName>
  </definedNames>
  <calcPr calcId="145621" fullPrecision="0"/>
</workbook>
</file>

<file path=xl/calcChain.xml><?xml version="1.0" encoding="utf-8"?>
<calcChain xmlns="http://schemas.openxmlformats.org/spreadsheetml/2006/main">
  <c r="L101" i="12" l="1"/>
  <c r="M101" i="12" s="1"/>
  <c r="L100" i="12"/>
  <c r="L99" i="12"/>
  <c r="L98" i="12"/>
  <c r="L96" i="12"/>
  <c r="L95" i="12"/>
  <c r="L94" i="12"/>
  <c r="M83" i="12"/>
  <c r="M81" i="12"/>
  <c r="M78" i="12"/>
  <c r="M75" i="12"/>
  <c r="M71" i="12"/>
  <c r="M56" i="12"/>
  <c r="M57" i="12" s="1"/>
  <c r="M48" i="12"/>
  <c r="M49" i="12" s="1"/>
  <c r="M32" i="12"/>
  <c r="L83" i="12"/>
  <c r="L81" i="12"/>
  <c r="L76" i="12"/>
  <c r="L78" i="12" s="1"/>
  <c r="L75" i="12"/>
  <c r="L71" i="12"/>
  <c r="L56" i="12"/>
  <c r="L57" i="12" s="1"/>
  <c r="L48" i="12"/>
  <c r="L49" i="12" s="1"/>
  <c r="L32" i="12"/>
  <c r="K101" i="12"/>
  <c r="K100" i="12"/>
  <c r="K99" i="12"/>
  <c r="K98" i="12"/>
  <c r="K96" i="12"/>
  <c r="M96" i="12" s="1"/>
  <c r="K95" i="12"/>
  <c r="K94" i="12"/>
  <c r="K83" i="12"/>
  <c r="K81" i="12"/>
  <c r="K76" i="12"/>
  <c r="K93" i="12" s="1"/>
  <c r="K75" i="12"/>
  <c r="K71" i="12"/>
  <c r="K56" i="12"/>
  <c r="K57" i="12" s="1"/>
  <c r="K48" i="12"/>
  <c r="K32" i="12"/>
  <c r="K97" i="12" l="1"/>
  <c r="L84" i="12"/>
  <c r="M84" i="12"/>
  <c r="M85" i="12" s="1"/>
  <c r="M86" i="12" s="1"/>
  <c r="M94" i="12"/>
  <c r="M99" i="12"/>
  <c r="M95" i="12"/>
  <c r="M100" i="12"/>
  <c r="K92" i="12"/>
  <c r="K91" i="12" s="1"/>
  <c r="M98" i="12"/>
  <c r="K102" i="12"/>
  <c r="L93" i="12"/>
  <c r="M93" i="12" s="1"/>
  <c r="M92" i="12" s="1"/>
  <c r="M91" i="12" s="1"/>
  <c r="K78" i="12"/>
  <c r="K84" i="12" s="1"/>
  <c r="L97" i="12"/>
  <c r="L85" i="12"/>
  <c r="L86" i="12" s="1"/>
  <c r="K49" i="12"/>
  <c r="K100" i="11"/>
  <c r="K85" i="12" l="1"/>
  <c r="K86" i="12" s="1"/>
  <c r="L92" i="12"/>
  <c r="L91" i="12" s="1"/>
  <c r="M97" i="12" s="1"/>
  <c r="M102" i="12" s="1"/>
  <c r="L102" i="12" l="1"/>
  <c r="K96" i="11"/>
  <c r="K97" i="11" l="1"/>
  <c r="K34" i="11" l="1"/>
  <c r="K103" i="11" l="1"/>
  <c r="K102" i="11"/>
  <c r="K101" i="11"/>
  <c r="K98" i="11"/>
  <c r="K85" i="11"/>
  <c r="K83" i="11"/>
  <c r="K78" i="11"/>
  <c r="K80" i="11" s="1"/>
  <c r="K77" i="11"/>
  <c r="K73" i="11"/>
  <c r="K58" i="11"/>
  <c r="K59" i="11" s="1"/>
  <c r="K50" i="11"/>
  <c r="K99" i="11" l="1"/>
  <c r="K86" i="11"/>
  <c r="K95" i="11"/>
  <c r="K94" i="11" s="1"/>
  <c r="K93" i="11" s="1"/>
  <c r="K51" i="11"/>
  <c r="K104" i="11" l="1"/>
  <c r="K87" i="11"/>
  <c r="K88" i="11" s="1"/>
</calcChain>
</file>

<file path=xl/comments1.xml><?xml version="1.0" encoding="utf-8"?>
<comments xmlns="http://schemas.openxmlformats.org/spreadsheetml/2006/main">
  <authors>
    <author>Audra Cepiene</author>
  </authors>
  <commentList>
    <comment ref="F19" authorId="0">
      <text>
        <r>
          <rPr>
            <sz val="9"/>
            <color indexed="81"/>
            <rFont val="Tahoma"/>
            <family val="2"/>
            <charset val="186"/>
          </rPr>
          <t>2.1.2.1.Parengti Klaipėdos miesto susisiekimo plėtros studiją ir darnaus judumo planą</t>
        </r>
      </text>
    </comment>
    <comment ref="E22" authorId="0">
      <text>
        <r>
          <rPr>
            <sz val="9"/>
            <color indexed="81"/>
            <rFont val="Tahoma"/>
            <family val="2"/>
            <charset val="186"/>
          </rPr>
          <t xml:space="preserve">pagal sudarytą sutartį su UAB „Dujų sfera“ teritorijos tarp Tilžės g. , geležinkelio, Klemiškės ir kelio A13 detaliojo plano baigiamajam etapui.  Kadangi UAB „Dujų sfera“ labai blogai vykdo sutartinius įsipareigojimus, kelia nepagrįstus reikalavimus, medžiaga dėl sutarties nutraukimo ir tiekėjo įrašymo į nepatikimų tiekėjų sąrašą perduota Teisės skyriui. Šiuo metu neaišku, ar detalusis planas bus baigtas, ar bus nutraukta sutartis, ar šių metų lėšos bus įsisavintos, ar reikės lėšų 2017 metais. </t>
        </r>
      </text>
    </comment>
    <comment ref="L22" authorId="0">
      <text>
        <r>
          <rPr>
            <sz val="9"/>
            <color indexed="81"/>
            <rFont val="Tahoma"/>
            <family val="2"/>
            <charset val="186"/>
          </rPr>
          <t>pagal sudarytą sutartį su UAB „Dujų sfera“ teritorijos tarp Tilžės g. , geležinkelio, Klemiškės ir kelio A13 detaliojo plano baigiamajam etapui.  Kadangi UAB „Dujų sfera“ labai blogai vykdo sutartinius įsipareigojimus, kelia nepagrįstus reikalavimus, medžiaga dėl sutarties nutraukimo ir tiekėjo įrašymo į nepatikimų tiekėjų sąrašą perduota Teisės skyriui. Šiuo metu neaišku, ar detalusis planas bus baigtas, ar bus nutraukta sutartis, ar šių metų lėšos bus įsisavintos, ar reikės lėšų 2017 metais.</t>
        </r>
      </text>
    </comment>
    <comment ref="L26" authorId="0">
      <text>
        <r>
          <rPr>
            <sz val="9"/>
            <color indexed="81"/>
            <rFont val="Tahoma"/>
            <family val="2"/>
            <charset val="186"/>
          </rPr>
          <t>„Klaipėdos architektūra“</t>
        </r>
      </text>
    </comment>
    <comment ref="L29" authorId="0">
      <text>
        <r>
          <rPr>
            <b/>
            <sz val="9"/>
            <color indexed="81"/>
            <rFont val="Tahoma"/>
            <family val="2"/>
            <charset val="186"/>
          </rPr>
          <t>2017 m.</t>
        </r>
        <r>
          <rPr>
            <sz val="9"/>
            <color indexed="81"/>
            <rFont val="Tahoma"/>
            <family val="2"/>
            <charset val="186"/>
          </rPr>
          <t xml:space="preserve"> numatoma: 2 radijo laidos; 4 viešinimai žiniasklaidoje; 1 tūkst. egz lankstinukų; 50 vnt. plakatų. </t>
        </r>
        <r>
          <rPr>
            <b/>
            <sz val="9"/>
            <color indexed="81"/>
            <rFont val="Tahoma"/>
            <family val="2"/>
            <charset val="186"/>
          </rPr>
          <t xml:space="preserve">2018 m. </t>
        </r>
        <r>
          <rPr>
            <sz val="9"/>
            <color indexed="81"/>
            <rFont val="Tahoma"/>
            <family val="2"/>
            <charset val="186"/>
          </rPr>
          <t xml:space="preserve">1 radijo laida; 2 viešinimai žiniasklaidoje;
</t>
        </r>
      </text>
    </comment>
    <comment ref="L32" authorId="0">
      <text>
        <r>
          <rPr>
            <b/>
            <sz val="9"/>
            <color indexed="81"/>
            <rFont val="Tahoma"/>
            <family val="2"/>
            <charset val="186"/>
          </rPr>
          <t>Finansuojamas iniciatoriaus lėšomis</t>
        </r>
        <r>
          <rPr>
            <sz val="9"/>
            <color indexed="81"/>
            <rFont val="Tahoma"/>
            <family val="2"/>
            <charset val="186"/>
          </rPr>
          <t xml:space="preserve">
Rengia Vitės valdos</t>
        </r>
      </text>
    </comment>
    <comment ref="J36" authorId="0">
      <text>
        <r>
          <rPr>
            <b/>
            <sz val="9"/>
            <color indexed="81"/>
            <rFont val="Tahoma"/>
            <family val="2"/>
            <charset val="186"/>
          </rPr>
          <t>SB(ŽP)</t>
        </r>
        <r>
          <rPr>
            <sz val="9"/>
            <color indexed="81"/>
            <rFont val="Tahoma"/>
            <family val="2"/>
            <charset val="186"/>
          </rPr>
          <t xml:space="preserve">
</t>
        </r>
      </text>
    </comment>
    <comment ref="J41" authorId="0">
      <text>
        <r>
          <rPr>
            <b/>
            <sz val="9"/>
            <color indexed="81"/>
            <rFont val="Tahoma"/>
            <family val="2"/>
            <charset val="186"/>
          </rPr>
          <t>SB(ŽP)</t>
        </r>
        <r>
          <rPr>
            <sz val="9"/>
            <color indexed="81"/>
            <rFont val="Tahoma"/>
            <family val="2"/>
            <charset val="186"/>
          </rPr>
          <t xml:space="preserve">
</t>
        </r>
      </text>
    </comment>
    <comment ref="F43" authorId="0">
      <text>
        <r>
          <rPr>
            <sz val="9"/>
            <color indexed="81"/>
            <rFont val="Tahoma"/>
            <family val="2"/>
            <charset val="186"/>
          </rPr>
          <t>Numatoma apimti visuomenės poreikiams:
Danės g. 6 – paimama 0,0253 ha sklypo dalis;  Bangų g. 11 (visas sklypas) ir Gluosnių skg. 6 (dalis sklypo) – paimama 0,06 ha žemės sklypo, gyvenamasis namas su negyvenamosiomis patalpomis (332,51 m2  bendro ploto)</t>
        </r>
      </text>
    </comment>
    <comment ref="F45" authorId="0">
      <text>
        <r>
          <rPr>
            <sz val="9"/>
            <color indexed="81"/>
            <rFont val="Tahoma"/>
            <family val="2"/>
            <charset val="186"/>
          </rPr>
          <t>Numatoma paimti pastatus Šilutės pl. 91 – gyvenamąjį pastatą (111,88  kv.m bendro ploto), pastatą –sandėlį (122 kub. m tūrio), kitus inž. statinius (kiemo statinius- šulinį, kiemo aikštelę, aptvėrimą), esančius laisvos valstybinės žemės plote (žemės sklypas nesuformuotas).</t>
        </r>
      </text>
    </comment>
    <comment ref="F46" authorId="0">
      <text>
        <r>
          <rPr>
            <sz val="9"/>
            <color indexed="81"/>
            <rFont val="Tahoma"/>
            <family val="2"/>
            <charset val="186"/>
          </rPr>
          <t>Numatoma paimti 3 pastatus – garažus Kulių vartų g. 5A, dirbtuves,  Tiltų g. 27. Visi pastatai yra valstybinės žemės sklype, nuomos sutartys nesudarytos</t>
        </r>
      </text>
    </comment>
    <comment ref="F47" authorId="0">
      <text>
        <r>
          <rPr>
            <sz val="9"/>
            <color indexed="81"/>
            <rFont val="Tahoma"/>
            <family val="2"/>
            <charset val="186"/>
          </rPr>
          <t xml:space="preserve">Žemės Didžioji Vandens g. 28B paėmimas visuomenės poreikiams (paimami  Didžioji Vandens g. 28B sandėliukai) </t>
        </r>
      </text>
    </comment>
    <comment ref="L68" authorId="0">
      <text>
        <r>
          <rPr>
            <sz val="9"/>
            <color indexed="81"/>
            <rFont val="Tahoma"/>
            <family val="2"/>
            <charset val="186"/>
          </rPr>
          <t>Planuojamos lėšos dėl  nenumatytų darbų kai reikalinga atlikti archeologinius tyrinėjimus</t>
        </r>
      </text>
    </comment>
    <comment ref="F74" authorId="0">
      <text>
        <r>
          <rPr>
            <b/>
            <sz val="9"/>
            <color indexed="81"/>
            <rFont val="Tahoma"/>
            <family val="2"/>
            <charset val="186"/>
          </rPr>
          <t>P.2.4.3.2.</t>
        </r>
        <r>
          <rPr>
            <sz val="9"/>
            <color indexed="81"/>
            <rFont val="Tahoma"/>
            <family val="2"/>
            <charset val="186"/>
          </rPr>
          <t xml:space="preserve"> Vykdant kultūros paveldo prevencinę apsaugą tvarkyti savivaldybės kultūros paveldo objektus, skatinti kultūros paveldo objektų valdytojus ir naudotojus tinkamai prižiūrėti ir naudoti kultūros paveldo objektus</t>
        </r>
      </text>
    </comment>
    <comment ref="L76" authorId="0">
      <text>
        <r>
          <rPr>
            <sz val="9"/>
            <color indexed="81"/>
            <rFont val="Tahoma"/>
            <family val="2"/>
            <charset val="186"/>
          </rPr>
          <t>stogo techninis projektas yra parengtas, stoge įrengta difūzinė plėvelė</t>
        </r>
      </text>
    </comment>
    <comment ref="F84" authorId="0">
      <text>
        <r>
          <rPr>
            <b/>
            <sz val="9"/>
            <color indexed="81"/>
            <rFont val="Tahoma"/>
            <family val="2"/>
            <charset val="186"/>
          </rPr>
          <t xml:space="preserve">P2.4.3.3. </t>
        </r>
        <r>
          <rPr>
            <sz val="9"/>
            <color indexed="81"/>
            <rFont val="Tahoma"/>
            <family val="2"/>
            <charset val="186"/>
          </rPr>
          <t xml:space="preserve">
Pagal parengtus techninius projektus sutvarkyti miesto teritorijoje esančius piliakalnius ir istorines miesto kapines</t>
        </r>
      </text>
    </comment>
    <comment ref="K94" authorId="0">
      <text>
        <r>
          <rPr>
            <b/>
            <sz val="9"/>
            <color indexed="81"/>
            <rFont val="Tahoma"/>
            <charset val="1"/>
          </rPr>
          <t xml:space="preserve">1441,2
</t>
        </r>
        <r>
          <rPr>
            <sz val="9"/>
            <color indexed="81"/>
            <rFont val="Tahoma"/>
            <charset val="1"/>
          </rPr>
          <t xml:space="preserve">
</t>
        </r>
      </text>
    </comment>
  </commentList>
</comments>
</file>

<file path=xl/comments2.xml><?xml version="1.0" encoding="utf-8"?>
<comments xmlns="http://schemas.openxmlformats.org/spreadsheetml/2006/main">
  <authors>
    <author>Audra Cepiene</author>
  </authors>
  <commentList>
    <comment ref="F17" authorId="0">
      <text>
        <r>
          <rPr>
            <sz val="9"/>
            <color indexed="81"/>
            <rFont val="Tahoma"/>
            <family val="2"/>
            <charset val="186"/>
          </rPr>
          <t>2.1.2.1.Parengti Klaipėdos miesto susisiekimo plėtros studiją ir darnaus judumo planą</t>
        </r>
      </text>
    </comment>
    <comment ref="E20" authorId="0">
      <text>
        <r>
          <rPr>
            <sz val="9"/>
            <color indexed="81"/>
            <rFont val="Tahoma"/>
            <family val="2"/>
            <charset val="186"/>
          </rPr>
          <t xml:space="preserve">pagal sudarytą sutartį su UAB „Dujų sfera“ teritorijos tarp Tilžės g. , geležinkelio, Klemiškės ir kelio A13 detaliojo plano baigiamajam etapui.  Kadangi UAB „Dujų sfera“ labai blogai vykdo sutartinius įsipareigojimus, kelia nepagrįstus reikalavimus, medžiaga dėl sutarties nutraukimo ir tiekėjo įrašymo į nepatikimų tiekėjų sąrašą perduota Teisės skyriui. Šiuo metu neaišku, ar detalusis planas bus baigtas, ar bus nutraukta sutartis, ar šių metų lėšos bus įsisavintos, ar reikės lėšų 2017 metais. </t>
        </r>
      </text>
    </comment>
    <comment ref="N20" authorId="0">
      <text>
        <r>
          <rPr>
            <sz val="9"/>
            <color indexed="81"/>
            <rFont val="Tahoma"/>
            <family val="2"/>
            <charset val="186"/>
          </rPr>
          <t>pagal sudarytą sutartį su UAB „Dujų sfera“ teritorijos tarp Tilžės g. , geležinkelio, Klemiškės ir kelio A13 detaliojo plano baigiamajam etapui.  Kadangi UAB „Dujų sfera“ labai blogai vykdo sutartinius įsipareigojimus, kelia nepagrįstus reikalavimus, medžiaga dėl sutarties nutraukimo ir tiekėjo įrašymo į nepatikimų tiekėjų sąrašą perduota Teisės skyriui. Šiuo metu neaišku, ar detalusis planas bus baigtas, ar bus nutraukta sutartis, ar šių metų lėšos bus įsisavintos, ar reikės lėšų 2017 metais.</t>
        </r>
      </text>
    </comment>
    <comment ref="N24" authorId="0">
      <text>
        <r>
          <rPr>
            <sz val="9"/>
            <color indexed="81"/>
            <rFont val="Tahoma"/>
            <family val="2"/>
            <charset val="186"/>
          </rPr>
          <t>„Klaipėdos architektūra“</t>
        </r>
      </text>
    </comment>
    <comment ref="N27" authorId="0">
      <text>
        <r>
          <rPr>
            <b/>
            <sz val="9"/>
            <color indexed="81"/>
            <rFont val="Tahoma"/>
            <family val="2"/>
            <charset val="186"/>
          </rPr>
          <t>2017 m.</t>
        </r>
        <r>
          <rPr>
            <sz val="9"/>
            <color indexed="81"/>
            <rFont val="Tahoma"/>
            <family val="2"/>
            <charset val="186"/>
          </rPr>
          <t xml:space="preserve"> numatoma: 2 radijo laidos; 4 viešinimai žiniasklaidoje; 1 tūkst. egz lankstinukų; 50 vnt. plakatų. </t>
        </r>
        <r>
          <rPr>
            <b/>
            <sz val="9"/>
            <color indexed="81"/>
            <rFont val="Tahoma"/>
            <family val="2"/>
            <charset val="186"/>
          </rPr>
          <t xml:space="preserve">2018 m. </t>
        </r>
        <r>
          <rPr>
            <sz val="9"/>
            <color indexed="81"/>
            <rFont val="Tahoma"/>
            <family val="2"/>
            <charset val="186"/>
          </rPr>
          <t xml:space="preserve">1 radijo laida; 2 viešinimai žiniasklaidoje;
</t>
        </r>
      </text>
    </comment>
    <comment ref="N30" authorId="0">
      <text>
        <r>
          <rPr>
            <b/>
            <sz val="9"/>
            <color indexed="81"/>
            <rFont val="Tahoma"/>
            <family val="2"/>
            <charset val="186"/>
          </rPr>
          <t>Finansuojamas iniciatoriaus lėšomis</t>
        </r>
        <r>
          <rPr>
            <sz val="9"/>
            <color indexed="81"/>
            <rFont val="Tahoma"/>
            <family val="2"/>
            <charset val="186"/>
          </rPr>
          <t xml:space="preserve">
Rengia Vitės valdos</t>
        </r>
      </text>
    </comment>
    <comment ref="J34" authorId="0">
      <text>
        <r>
          <rPr>
            <b/>
            <sz val="9"/>
            <color indexed="81"/>
            <rFont val="Tahoma"/>
            <family val="2"/>
            <charset val="186"/>
          </rPr>
          <t>SB(ŽP)</t>
        </r>
        <r>
          <rPr>
            <sz val="9"/>
            <color indexed="81"/>
            <rFont val="Tahoma"/>
            <family val="2"/>
            <charset val="186"/>
          </rPr>
          <t xml:space="preserve">
</t>
        </r>
      </text>
    </comment>
    <comment ref="J39" authorId="0">
      <text>
        <r>
          <rPr>
            <b/>
            <sz val="9"/>
            <color indexed="81"/>
            <rFont val="Tahoma"/>
            <family val="2"/>
            <charset val="186"/>
          </rPr>
          <t>SB(ŽP)</t>
        </r>
        <r>
          <rPr>
            <sz val="9"/>
            <color indexed="81"/>
            <rFont val="Tahoma"/>
            <family val="2"/>
            <charset val="186"/>
          </rPr>
          <t xml:space="preserve">
</t>
        </r>
      </text>
    </comment>
    <comment ref="F41" authorId="0">
      <text>
        <r>
          <rPr>
            <sz val="9"/>
            <color indexed="81"/>
            <rFont val="Tahoma"/>
            <family val="2"/>
            <charset val="186"/>
          </rPr>
          <t>Numatoma apimti visuomenės poreikiams:
Danės g. 6 – paimama 0,0253 ha sklypo dalis;  Bangų g. 11 (visas sklypas) ir Gluosnių skg. 6 (dalis sklypo) – paimama 0,06 ha žemės sklypo, gyvenamasis namas su negyvenamosiomis patalpomis (332,51 m2  bendro ploto)</t>
        </r>
      </text>
    </comment>
    <comment ref="F43" authorId="0">
      <text>
        <r>
          <rPr>
            <sz val="9"/>
            <color indexed="81"/>
            <rFont val="Tahoma"/>
            <family val="2"/>
            <charset val="186"/>
          </rPr>
          <t>Numatoma paimti pastatus Šilutės pl. 91 – gyvenamąjį pastatą (111,88  kv.m bendro ploto), pastatą –sandėlį (122 kub. m tūrio), kitus inž. statinius (kiemo statinius- šulinį, kiemo aikštelę, aptvėrimą), esančius laisvos valstybinės žemės plote (žemės sklypas nesuformuotas).</t>
        </r>
      </text>
    </comment>
    <comment ref="F44" authorId="0">
      <text>
        <r>
          <rPr>
            <sz val="9"/>
            <color indexed="81"/>
            <rFont val="Tahoma"/>
            <family val="2"/>
            <charset val="186"/>
          </rPr>
          <t>Numatoma paimti 3 pastatus – garažus Kulių vartų g. 5A, dirbtuves,  Tiltų g. 27. Visi pastatai yra valstybinės žemės sklype, nuomos sutartys nesudarytos</t>
        </r>
      </text>
    </comment>
    <comment ref="F45" authorId="0">
      <text>
        <r>
          <rPr>
            <sz val="9"/>
            <color indexed="81"/>
            <rFont val="Tahoma"/>
            <family val="2"/>
            <charset val="186"/>
          </rPr>
          <t xml:space="preserve">Žemės Didžioji Vandens g. 28B paėmimas visuomenės poreikiams (paimami  Didžioji Vandens g. 28B sandėliukai) </t>
        </r>
      </text>
    </comment>
    <comment ref="N66" authorId="0">
      <text>
        <r>
          <rPr>
            <sz val="9"/>
            <color indexed="81"/>
            <rFont val="Tahoma"/>
            <family val="2"/>
            <charset val="186"/>
          </rPr>
          <t>Planuojamos lėšos dėl  nenumatytų darbų kai reikalinga atlikti archeologinius tyrinėjimus</t>
        </r>
      </text>
    </comment>
    <comment ref="F72" authorId="0">
      <text>
        <r>
          <rPr>
            <b/>
            <sz val="9"/>
            <color indexed="81"/>
            <rFont val="Tahoma"/>
            <family val="2"/>
            <charset val="186"/>
          </rPr>
          <t>P.2.4.3.2.</t>
        </r>
        <r>
          <rPr>
            <sz val="9"/>
            <color indexed="81"/>
            <rFont val="Tahoma"/>
            <family val="2"/>
            <charset val="186"/>
          </rPr>
          <t xml:space="preserve"> Vykdant kultūros paveldo prevencinę apsaugą tvarkyti savivaldybės kultūros paveldo objektus, skatinti kultūros paveldo objektų valdytojus ir naudotojus tinkamai prižiūrėti ir naudoti kultūros paveldo objektus</t>
        </r>
      </text>
    </comment>
    <comment ref="N74" authorId="0">
      <text>
        <r>
          <rPr>
            <sz val="9"/>
            <color indexed="81"/>
            <rFont val="Tahoma"/>
            <family val="2"/>
            <charset val="186"/>
          </rPr>
          <t>stogo techninis projektas yra parengtas, stoge įrengta difūzinė plėvelė</t>
        </r>
      </text>
    </comment>
    <comment ref="F82" authorId="0">
      <text>
        <r>
          <rPr>
            <b/>
            <sz val="9"/>
            <color indexed="81"/>
            <rFont val="Tahoma"/>
            <family val="2"/>
            <charset val="186"/>
          </rPr>
          <t xml:space="preserve">P2.4.3.3. </t>
        </r>
        <r>
          <rPr>
            <sz val="9"/>
            <color indexed="81"/>
            <rFont val="Tahoma"/>
            <family val="2"/>
            <charset val="186"/>
          </rPr>
          <t xml:space="preserve">
Pagal parengtus techninius projektus sutvarkyti miesto teritorijoje esančius piliakalnius ir istorines miesto kapines</t>
        </r>
      </text>
    </comment>
  </commentList>
</comments>
</file>

<file path=xl/sharedStrings.xml><?xml version="1.0" encoding="utf-8"?>
<sst xmlns="http://schemas.openxmlformats.org/spreadsheetml/2006/main" count="561" uniqueCount="201">
  <si>
    <t>Uždavinio kodas</t>
  </si>
  <si>
    <t>Priemonės kodas</t>
  </si>
  <si>
    <t>Priemonės požymis</t>
  </si>
  <si>
    <t>Asignavimų valdytojo kodas</t>
  </si>
  <si>
    <t>Finansavimo šaltinis</t>
  </si>
  <si>
    <t>01</t>
  </si>
  <si>
    <t>Iš viso:</t>
  </si>
  <si>
    <t>02</t>
  </si>
  <si>
    <t>Iš viso uždaviniui:</t>
  </si>
  <si>
    <t>Iš viso tikslui:</t>
  </si>
  <si>
    <t>Finansavimo šaltiniai</t>
  </si>
  <si>
    <t>Produkto kriterijaus</t>
  </si>
  <si>
    <t>Pavadinimas</t>
  </si>
  <si>
    <t>Finansavimo šaltinių suvestinė</t>
  </si>
  <si>
    <t>SAVIVALDYBĖS  LĖŠOS, IŠ VISO:</t>
  </si>
  <si>
    <t>KITI ŠALTINIAI, IŠ VISO:</t>
  </si>
  <si>
    <t>IŠ VISO:</t>
  </si>
  <si>
    <t xml:space="preserve">                              Pavadinimas</t>
  </si>
  <si>
    <t>Asignavimų valdytojų kodų klasifikatorius*</t>
  </si>
  <si>
    <t>1.</t>
  </si>
  <si>
    <t>Savivaldybės administracijos direktorius</t>
  </si>
  <si>
    <t>2.</t>
  </si>
  <si>
    <t>Ugdymo ir kultūros departamento direktorius</t>
  </si>
  <si>
    <t>3.</t>
  </si>
  <si>
    <t>Socialinių reikalų departamento direktorius</t>
  </si>
  <si>
    <t>4.</t>
  </si>
  <si>
    <t>Urbanistinės plėtros departamento direktorius</t>
  </si>
  <si>
    <t>5.</t>
  </si>
  <si>
    <t>Investicijų ir ekonomikos departamento direktorius</t>
  </si>
  <si>
    <t>6.</t>
  </si>
  <si>
    <t>Miesto ūkio departamento direktorius</t>
  </si>
  <si>
    <t xml:space="preserve">Iš viso  veiklos planui: </t>
  </si>
  <si>
    <t xml:space="preserve"> TIKSLŲ, UŽDAVINIŲ, PRIEMONIŲ, PRIEMONIŲ IŠLAIDŲ IR PRODUKTO KRITERIJŲ SUVESTINĖ</t>
  </si>
  <si>
    <t>Veiklos plano tikslo kodas</t>
  </si>
  <si>
    <t>Vykdytojas (skyrius / asmuo)</t>
  </si>
  <si>
    <t>* patvirtinta Klaipėdos miesto savivaldybės administracijos direktoriaus 2011-02-24 įsakymu Nr. AD1-384</t>
  </si>
  <si>
    <t>SB</t>
  </si>
  <si>
    <t>Papriemonės kodas</t>
  </si>
  <si>
    <t>03</t>
  </si>
  <si>
    <t>04</t>
  </si>
  <si>
    <t>05</t>
  </si>
  <si>
    <t>06</t>
  </si>
  <si>
    <t>MIESTO URBANISTINIO PLANAVIMO PROGRAMOS (NR. 01)</t>
  </si>
  <si>
    <t>01 Miesto urbanistinio planavimo programa</t>
  </si>
  <si>
    <t>Užtikrinti kompleksišką ir darnų miesto planavimą</t>
  </si>
  <si>
    <t>Rengti miesto teritorijų planavimo bei susijusius dokumentus</t>
  </si>
  <si>
    <t>4</t>
  </si>
  <si>
    <t xml:space="preserve">B </t>
  </si>
  <si>
    <t>Parengtas detalusis planas, vnt.</t>
  </si>
  <si>
    <t>Parengta planų, vnt.</t>
  </si>
  <si>
    <t>Metinio architektūros darbų leidinio „Klaipėdos architektūra“  išleidimas ir architektūrinės parodos su aptarimu organizavimas</t>
  </si>
  <si>
    <t>Užtikrinti geoinformacinių sistemų (GIS) administravimą ir vykdomų geodezinių darbų kontrolę</t>
  </si>
  <si>
    <t>Parengta žemės paėmimo visuomenės poreikiams projektų, vnt.</t>
  </si>
  <si>
    <t>Savivaldybės administracijos GIS programinės įrangos ir informacinių sistemų, veikiančių GIS pagrindu, atnaujinimas, papildymas</t>
  </si>
  <si>
    <t>Atnaujinta duomenų bazių, vnt.</t>
  </si>
  <si>
    <t>Kultūrinės vertės nustatymo objektų dokumentacijos parengimas</t>
  </si>
  <si>
    <t>Informacinio leidinio apie paveldo objektus leidyba</t>
  </si>
  <si>
    <t>Išleistas leidinys, egz.</t>
  </si>
  <si>
    <t>Parengta objektų kultūrinės vertės nustatymo dokumentacija, vnt.</t>
  </si>
  <si>
    <t>Parengta techninių projektų, vnt.</t>
  </si>
  <si>
    <t>Strateginis tikslas 01. Didinti miesto konkurencingumą, kryptingai vystant infrastruktūrą ir sudarant palankias sąlygas verslui</t>
  </si>
  <si>
    <t>07</t>
  </si>
  <si>
    <t>Bendrojo plano parengimas</t>
  </si>
  <si>
    <t>P2.2.2.4</t>
  </si>
  <si>
    <t>Iš viso priemonei:</t>
  </si>
  <si>
    <t>P2.1.3.2</t>
  </si>
  <si>
    <t>1</t>
  </si>
  <si>
    <t>Parengta galimybių studija, vnt.</t>
  </si>
  <si>
    <t>UPD Paveldo-saugos sk.</t>
  </si>
  <si>
    <t>UPD Žemėtvarkos sk.</t>
  </si>
  <si>
    <t>UPD Geodezijos ir GIS sk.</t>
  </si>
  <si>
    <t>Suorganizuota paroda, vnt.</t>
  </si>
  <si>
    <t xml:space="preserve">Teritorijos tarp Tilžės gatvės, Klemiškės gatvės, geležinkelio iki kelio A13 (numatomo naujo sporto komplekso) detaliojo plano parengimas </t>
  </si>
  <si>
    <t xml:space="preserve">UPD Urbanistikos skyrius </t>
  </si>
  <si>
    <t>Geoinformacinių sistemų (GIS) administravimas ir kontrolė:</t>
  </si>
  <si>
    <t>P2.4.3.2</t>
  </si>
  <si>
    <t>Kt</t>
  </si>
  <si>
    <t>Apskaityti bei vertinti kultūros paveldo objektus ir vykdyti paveldo objektų tvarkybos priemones</t>
  </si>
  <si>
    <t>Kultūros paveldo objektų apskaitos, tvarkybos ir sklaidos dokumentacijos parengimas:</t>
  </si>
  <si>
    <t>Planas</t>
  </si>
  <si>
    <t>SB(ŽPL)</t>
  </si>
  <si>
    <t>08</t>
  </si>
  <si>
    <t>09</t>
  </si>
  <si>
    <t>Detaliųjų ir kitų planų rengimas:</t>
  </si>
  <si>
    <t>Žemės sklypų planų rengimas:</t>
  </si>
  <si>
    <t>Inžinerinių tinklų įrenginių numerių keitimas iš vietinės į LKS-94 koordinačių sistemą</t>
  </si>
  <si>
    <t>Pakeista sistema, proc.</t>
  </si>
  <si>
    <t>Skulptūrų parko (buv. senųjų miesto kapinių) sutvarkymo techninio projekto parengimas</t>
  </si>
  <si>
    <t>Kultūros paveldo sklaida:</t>
  </si>
  <si>
    <t>Suorganizuotas renginys, vnt.</t>
  </si>
  <si>
    <t>Europos kultūros paveldo dienų renginio organizavimas</t>
  </si>
  <si>
    <t xml:space="preserve">Galimybių studijos dėl kapinių plėtros parengimas </t>
  </si>
  <si>
    <t>10</t>
  </si>
  <si>
    <t>Ūkio skyrius</t>
  </si>
  <si>
    <t>Archeologinių tyrimų vykdymas Klaipėdos miesto teritorijoje</t>
  </si>
  <si>
    <t>tūkst. Eur</t>
  </si>
  <si>
    <t>Apskaitos kodas</t>
  </si>
  <si>
    <t>Parengtas naujas Bendrasis planas, vnt.</t>
  </si>
  <si>
    <t>Parengtas Darnaus judumo planas</t>
  </si>
  <si>
    <t>Teritorijos tarp Pievų Tako g., I. Kanto g., Gintaro g. detaliajame plane suformuoto žemės sklypo Nr. 34 (jo dalių Nr. 34A, 34B) Klaipėdos mieste detaliojo plano parengimas</t>
  </si>
  <si>
    <t>Priešpilio g. tiesti;</t>
  </si>
  <si>
    <t>Topografinėms-inžinerinėms nuotraukoms vykdyti reikalingų išeitinių duomenų išdavimas, atliktų geodezinių darbų kontrolės vykdymas, Klaipėdos miesto žemės kadastro skaitmeninių duomenų įsigijimas</t>
  </si>
  <si>
    <t>01.01011006</t>
  </si>
  <si>
    <t>01.01011004</t>
  </si>
  <si>
    <t>01.01010204</t>
  </si>
  <si>
    <t>01.010106</t>
  </si>
  <si>
    <t>01.01001209</t>
  </si>
  <si>
    <t>01.020101</t>
  </si>
  <si>
    <t>01.020202</t>
  </si>
  <si>
    <t>01.010301</t>
  </si>
  <si>
    <t xml:space="preserve">01.010302 </t>
  </si>
  <si>
    <t>01.030101</t>
  </si>
  <si>
    <t>01.030107</t>
  </si>
  <si>
    <t>Atnaujinta GIS licencijuotų darbo vietų, vnt.</t>
  </si>
  <si>
    <t>Atlikta archeologinių tyrimų, vnt.</t>
  </si>
  <si>
    <t>Atnaujintų topografinių-inžinerinių nuotraukų kokybės tikrinimo programų, vnt.</t>
  </si>
  <si>
    <t xml:space="preserve"> 
01.010112</t>
  </si>
  <si>
    <t>01.030106</t>
  </si>
  <si>
    <t>01.030108</t>
  </si>
  <si>
    <t>Atskirų žemės sklypų planų ir susijusių dokumentų parengimas</t>
  </si>
  <si>
    <t>11</t>
  </si>
  <si>
    <t>Statybininkų pr. tęsiniui įrengti;</t>
  </si>
  <si>
    <t>2017-ieji metai</t>
  </si>
  <si>
    <t>I. Kanto ir S. Daukanto skvero bei jame esančio memorialo sutvarkymo techninio projekto parengimas</t>
  </si>
  <si>
    <t>5</t>
  </si>
  <si>
    <t>Klaipėdos miesto piliakalnių sutvarkymo techninių projektų  (parengtų 2003 ir 2006 metais) koregavimas</t>
  </si>
  <si>
    <t>P2.4.3.3</t>
  </si>
  <si>
    <t>Koreguota techninių projektų, vnt.</t>
  </si>
  <si>
    <t xml:space="preserve">IED Projektų skyrius  </t>
  </si>
  <si>
    <t>2017-ųjų metų asignavimų planas</t>
  </si>
  <si>
    <t>ES</t>
  </si>
  <si>
    <t>Darnaus judumo plano parengimas</t>
  </si>
  <si>
    <t>Kvartalo prie Kosmonautų g. tęsinio iki Pievų g. ir Rokiškio g. detaliojo plano, patvirtinto Klaipėdos miesto tarybos 1999-04-01 sprendimu, Nr. 54, koregavimas</t>
  </si>
  <si>
    <t>Teritorijos prie Labrenciškių g. ir Medelyno g. detaliojo plano, patvirtinto Klaipėdos miesto savivaldybės tarybos 2005-12-22 sprendimu Nr. T2-417, koregavimas</t>
  </si>
  <si>
    <t>Parengtas datalusis planas, vnt.</t>
  </si>
  <si>
    <t>Žemės sklypo Turgaus g. 24 detaliojo plano keitimas (Šv. Jono bažnyčios detalusis planas)</t>
  </si>
  <si>
    <t>UPD Paveldosaugos sk.</t>
  </si>
  <si>
    <t>Suorganizuota renginių, vnt.</t>
  </si>
  <si>
    <t>Bastionų komplekso (Jono kalnelio) apsaugai;</t>
  </si>
  <si>
    <t>Planavimo dokumetų viešinimas ir sklaida</t>
  </si>
  <si>
    <t>Atlikta šlaitinio stogo (449 m2) dalinio remonto darbų. Užbaigtumas, proc.</t>
  </si>
  <si>
    <t>Atlikta viso pastato fasadų atnaujinimo darbų. Užbaigtumas, proc.</t>
  </si>
  <si>
    <t>Pylimo g. rekonstruoti</t>
  </si>
  <si>
    <t>Pastato Liepų g. 7 fasadų atnaujinimas ir  kiti remonto darbai (šlaitinio stogo su lietaus nuvedimo sistema remontas,  žaibosaugos įrengimas)</t>
  </si>
  <si>
    <t>Pakeistas detalusis planas, vnt.</t>
  </si>
  <si>
    <t>Kultūros paveldo pastato (Priešpilio g. 2) rekonstrukcija</t>
  </si>
  <si>
    <t>P2.4.3.5</t>
  </si>
  <si>
    <t>IED Projektų sk.</t>
  </si>
  <si>
    <t>Įgyvendinta rinkodaros priemonių, skirtų bendrojo plano viešinimui, vnt.</t>
  </si>
  <si>
    <t>Įgyvendinta naujai suformuotų sklypų viešinimo priemonių, vnt.</t>
  </si>
  <si>
    <t>P2.1.2.1</t>
  </si>
  <si>
    <t>Sąnaudų ir naudos analizės rengimas ir paimamo turto vertės nustatymas, žemės paėmimo visuomenės poreikiams projektų rengimas: 1. Bastionų g. tiesti; 2. Pajūrio g. rekonstruoti; 3. Statybininkų pr. tęsiniui įrengti; 4. Kultūros paveldo objekto bastionų komplekso G139K (Jono kalnelio) apsaugos reikalams ir jo prieigoms (Pylimo g.) sutvarkyti; 5. Pylimo g. rekonstruoti.</t>
  </si>
  <si>
    <r>
      <rPr>
        <b/>
        <sz val="10"/>
        <color theme="1"/>
        <rFont val="Times New Roman"/>
        <family val="1"/>
        <charset val="186"/>
      </rPr>
      <t>Kultūros paveldo objektų tvarkyba</t>
    </r>
    <r>
      <rPr>
        <sz val="10"/>
        <color theme="1"/>
        <rFont val="Times New Roman"/>
        <family val="1"/>
        <charset val="186"/>
      </rPr>
      <t xml:space="preserve">. </t>
    </r>
  </si>
  <si>
    <r>
      <t xml:space="preserve">Savivaldybės biudžeto lėšos </t>
    </r>
    <r>
      <rPr>
        <b/>
        <sz val="10"/>
        <color theme="1"/>
        <rFont val="Times New Roman"/>
        <family val="1"/>
        <charset val="186"/>
      </rPr>
      <t>SB</t>
    </r>
  </si>
  <si>
    <r>
      <t xml:space="preserve">Programų lėšų likučių laikinai laisvos lėšos </t>
    </r>
    <r>
      <rPr>
        <b/>
        <sz val="10"/>
        <color theme="1"/>
        <rFont val="Times New Roman"/>
        <family val="1"/>
        <charset val="186"/>
      </rPr>
      <t>SB(L)</t>
    </r>
  </si>
  <si>
    <r>
      <t xml:space="preserve">Žemės pardavimų likučio lėšos </t>
    </r>
    <r>
      <rPr>
        <b/>
        <sz val="10"/>
        <color theme="1"/>
        <rFont val="Times New Roman"/>
        <family val="1"/>
        <charset val="186"/>
      </rPr>
      <t>SB(ŽPL)</t>
    </r>
  </si>
  <si>
    <r>
      <t xml:space="preserve">Klaipėdos valstybinio jūrų uosto lėšos </t>
    </r>
    <r>
      <rPr>
        <b/>
        <sz val="10"/>
        <color theme="1"/>
        <rFont val="Times New Roman"/>
        <family val="1"/>
        <charset val="186"/>
      </rPr>
      <t>KVJUD</t>
    </r>
  </si>
  <si>
    <r>
      <t xml:space="preserve">Kiti finansavimo šaltiniai </t>
    </r>
    <r>
      <rPr>
        <b/>
        <sz val="10"/>
        <color theme="1"/>
        <rFont val="Times New Roman"/>
        <family val="1"/>
        <charset val="186"/>
      </rPr>
      <t>Kt</t>
    </r>
  </si>
  <si>
    <r>
      <t xml:space="preserve">Valstybės biudžeto lėšos </t>
    </r>
    <r>
      <rPr>
        <b/>
        <sz val="10"/>
        <color theme="1"/>
        <rFont val="Times New Roman"/>
        <family val="1"/>
        <charset val="186"/>
      </rPr>
      <t>LRVB</t>
    </r>
  </si>
  <si>
    <t>Dokumentų paketo dėl šv. Jono bažnyčios atstatymo projekto  pripažinimo valstybei svarbiu ekonominiu projektu parengimas</t>
  </si>
  <si>
    <t>Parengtas dokumetų paketas, vnt.</t>
  </si>
  <si>
    <t>Organizuota konferencija, vnt.</t>
  </si>
  <si>
    <t>Konferencijos dėl Klaipėdos miesto pilies atkūrimo perspektyvų organizavimas</t>
  </si>
  <si>
    <t>IED Tarptautinių ryšių, turizmo ir verslo plėtros sk.</t>
  </si>
  <si>
    <t xml:space="preserve">Kompensacijų išmokėjimas už visuomenės poreikiams paimtą turtą ir turto įsigijimas infrastruktūros plėtrai: </t>
  </si>
  <si>
    <t>Bastionų g. tiesti;</t>
  </si>
  <si>
    <t>Lyginamasis variantas</t>
  </si>
  <si>
    <t>Skirtumas</t>
  </si>
  <si>
    <t>2017-ųjų metų asignavimų planas*</t>
  </si>
  <si>
    <t>Išmokėta kompensacijų projektams, vnt.</t>
  </si>
  <si>
    <t>01.010308</t>
  </si>
  <si>
    <r>
      <t>2017 M. KLAIPĖDOS MIESTO SAVIVALDYBĖS ADMINISTRACIJOS</t>
    </r>
    <r>
      <rPr>
        <b/>
        <sz val="11"/>
        <rFont val="Times New Roman"/>
        <family val="1"/>
        <charset val="186"/>
      </rPr>
      <t xml:space="preserve">          </t>
    </r>
  </si>
  <si>
    <t>UPD Paveldo saugos sk.</t>
  </si>
  <si>
    <t>Žemės visuomenės poreikiams paėmimas ir turto įsigijimas inžinerinės infrastruktūros plėtrai:</t>
  </si>
  <si>
    <t>Paveldotvarkos darbų kompensavimo ir rėmimo tvarkos aprašo parengimas</t>
  </si>
  <si>
    <t>6-ių kultūros paveldo objektų individualios apsaugos reglamento parengimas bei kultūros paveldo objektų stebėsenos vykdymas</t>
  </si>
  <si>
    <t>Klaipėdos miesto kultūros paveldo forumo įsteigimas, forumo organizavimas</t>
  </si>
  <si>
    <t>1/1</t>
  </si>
  <si>
    <t>Parengta aprašų, vnt.</t>
  </si>
  <si>
    <t>Parengtas reglamentas, atlikta stebėsena, vnt.</t>
  </si>
  <si>
    <t>Įsteigtas forumas, organizuotas renginys, vnt.</t>
  </si>
  <si>
    <t>Parengtas aprašas, vnt.</t>
  </si>
  <si>
    <r>
      <t xml:space="preserve">Europos Sąjungos paramos lėšos  </t>
    </r>
    <r>
      <rPr>
        <b/>
        <sz val="10"/>
        <color theme="1"/>
        <rFont val="Times New Roman"/>
        <family val="1"/>
        <charset val="186"/>
      </rPr>
      <t>ES</t>
    </r>
  </si>
  <si>
    <t>SB(ES)</t>
  </si>
  <si>
    <t>Savivaldybės biudžetas, iš jo:</t>
  </si>
  <si>
    <r>
      <rPr>
        <b/>
        <sz val="10"/>
        <color theme="3"/>
        <rFont val="Times New Roman"/>
        <family val="1"/>
        <charset val="186"/>
      </rPr>
      <t xml:space="preserve">Nenaudojamų kitos paskirties žemės sklypų Klaipėdos mieste nustatymo tvarkos aprašo parengimas </t>
    </r>
    <r>
      <rPr>
        <sz val="10"/>
        <color theme="3"/>
        <rFont val="Times New Roman"/>
        <family val="1"/>
        <charset val="186"/>
      </rPr>
      <t>(Tikslas - nustatyti nenaudojamus kitos paskirties privačios žemės sklypus, jų savininkus, valstybinės žemės sklypus, jų nuomininkus ar naudotojus, siekiant išsiaiškinti sklypų nenaudojimo priežastis ir apmokestinti jų savininkus, nuomininkus ar kitus naudotojus Klaipėdos miesto savivaldybės tarybos sprendimais nustatytais žemės mokesčio ar žemės nuomos mokesčio  tarifais už nenaudojamą žemę; taikant mokestines priemones mažinti mieste apleistų, nenaudojamų žemės sklypų skaičių)</t>
    </r>
  </si>
  <si>
    <r>
      <t>Europos Sąjungos paramos lėšos, kurios įtrauktos į Savivaldybės biudžetą</t>
    </r>
    <r>
      <rPr>
        <b/>
        <sz val="10"/>
        <color theme="1"/>
        <rFont val="Times New Roman"/>
        <family val="1"/>
        <charset val="186"/>
      </rPr>
      <t xml:space="preserve"> SB(ES)</t>
    </r>
  </si>
  <si>
    <t>Siūlomas keisti 2017-ųjų metų asignavimų planas**</t>
  </si>
  <si>
    <t>Siuloma keisti 2017-ųjų metų asignavimų planas</t>
  </si>
  <si>
    <t xml:space="preserve">* pagal Klaipėdos miesto savivaldybės tarybos sprendimus: 2016  m. kovo       d.  Nr. T2-XXX  ir 2017 m. vasario XX d. Nr. T2-
</t>
  </si>
  <si>
    <t>Įgyvendinta rinkodaros priemonių, skirtų Bendrojo plano viešinimui, vnt.</t>
  </si>
  <si>
    <t>UPD Paveldosau-gos sk.</t>
  </si>
  <si>
    <r>
      <rPr>
        <b/>
        <sz val="10"/>
        <color theme="3"/>
        <rFont val="Times New Roman"/>
        <family val="1"/>
        <charset val="186"/>
      </rPr>
      <t xml:space="preserve">Nenaudojamų kitos paskirties žemės sklypų Klaipėdos mieste nustatymo tvarkos aprašo parengimas </t>
    </r>
    <r>
      <rPr>
        <sz val="10"/>
        <color theme="3"/>
        <rFont val="Times New Roman"/>
        <family val="1"/>
        <charset val="186"/>
      </rPr>
      <t>(tikslas – nustatyti nenaudojamus kitos paskirties privačios žemės sklypus, jų savininkus, valstybinės žemės sklypus, jų nuomininkus ar naudotojus, siekiant išsiaiškinti sklypų nenaudojimo priežastis ir apmokestinti jų savininkus, nuomininkus ar kitus naudotojus Klaipėdos miesto savivaldybės tarybos sprendimais nustatytais žemės mokesčio ar žemės nuomos mokesčio  tarifais už nenaudojamą žemę; taikant mokestines priemones mažinti mieste apleistų, nenaudojamų žemės sklypų skaičių)</t>
    </r>
  </si>
  <si>
    <t>UPD Paveldo- saugos sk.</t>
  </si>
  <si>
    <t>Dokumentų paketo dėl Šv. Jono bažnyčios atstatymo projekto  pripažinimo valstybei svarbiu ekonominiu projektu parengimas</t>
  </si>
  <si>
    <t>Atlikta šlaitinio stogo (449 m²) dalinio remonto darbų. Užbaigtumas, proc.</t>
  </si>
  <si>
    <t xml:space="preserve">* Pagal Klaipėdos miesto savivaldybės tarybos sprendimus: 2016 m. gruodžio 22 d. Nr. T2-290 ir 2017 m. vasario 23 d. Nr. T2-25
</t>
  </si>
  <si>
    <t>2017-ųjų metų asignavi-mų planas</t>
  </si>
  <si>
    <r>
      <t>Europos Sąjungos paramos lėšos, kurios įtrauktos į savivaldybės biudžetą</t>
    </r>
    <r>
      <rPr>
        <b/>
        <sz val="10"/>
        <color theme="1"/>
        <rFont val="Times New Roman"/>
        <family val="1"/>
        <charset val="186"/>
      </rPr>
      <t xml:space="preserve"> SB(ES)</t>
    </r>
  </si>
  <si>
    <t>______________________________</t>
  </si>
  <si>
    <t>PATVIRTINTA
Klaipėdos miesto savivaldybės administracijos direktoriaus 2017 m. kovo 14 d. įsakymu Nr. AD1-642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</si>
</sst>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5" x14ac:knownFonts="1">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sz val="10"/>
      <name val="Arial"/>
      <family val="2"/>
      <charset val="186"/>
    </font>
    <font>
      <sz val="9"/>
      <name val="Times New Roman"/>
      <family val="1"/>
      <charset val="186"/>
    </font>
    <font>
      <sz val="9"/>
      <color indexed="81"/>
      <name val="Tahoma"/>
      <family val="2"/>
      <charset val="186"/>
    </font>
    <font>
      <b/>
      <sz val="9"/>
      <color indexed="81"/>
      <name val="Tahoma"/>
      <family val="2"/>
      <charset val="186"/>
    </font>
    <font>
      <sz val="11"/>
      <name val="Times New Roman"/>
      <family val="1"/>
      <charset val="186"/>
    </font>
    <font>
      <b/>
      <sz val="11"/>
      <name val="Times New Roman"/>
      <family val="1"/>
      <charset val="186"/>
    </font>
    <font>
      <b/>
      <sz val="10"/>
      <name val="Arial"/>
      <family val="2"/>
      <charset val="186"/>
    </font>
    <font>
      <sz val="10"/>
      <color theme="1"/>
      <name val="Times New Roman"/>
      <family val="1"/>
      <charset val="186"/>
    </font>
    <font>
      <sz val="10"/>
      <color theme="1"/>
      <name val="Arial"/>
      <family val="2"/>
      <charset val="186"/>
    </font>
    <font>
      <b/>
      <sz val="9"/>
      <color theme="1"/>
      <name val="Times New Roman"/>
      <family val="1"/>
      <charset val="186"/>
    </font>
    <font>
      <b/>
      <sz val="10"/>
      <color theme="1"/>
      <name val="Times New Roman"/>
      <family val="1"/>
      <charset val="186"/>
    </font>
    <font>
      <sz val="9"/>
      <color theme="1"/>
      <name val="Times New Roman"/>
      <family val="1"/>
      <charset val="186"/>
    </font>
    <font>
      <b/>
      <sz val="10"/>
      <color theme="1"/>
      <name val="Times New Roman"/>
      <family val="1"/>
      <charset val="204"/>
    </font>
    <font>
      <sz val="10"/>
      <color theme="1"/>
      <name val="Arial"/>
      <family val="2"/>
      <charset val="186"/>
    </font>
    <font>
      <sz val="8"/>
      <color theme="1"/>
      <name val="Times New Roman"/>
      <family val="1"/>
      <charset val="186"/>
    </font>
    <font>
      <i/>
      <sz val="10"/>
      <color theme="1"/>
      <name val="Times New Roman"/>
      <family val="1"/>
      <charset val="186"/>
    </font>
    <font>
      <sz val="8"/>
      <color theme="1"/>
      <name val="Arial"/>
      <family val="2"/>
      <charset val="186"/>
    </font>
    <font>
      <sz val="7"/>
      <color theme="1"/>
      <name val="Times New Roman"/>
      <family val="1"/>
      <charset val="186"/>
    </font>
    <font>
      <b/>
      <sz val="10"/>
      <color theme="1"/>
      <name val="Arial"/>
      <family val="2"/>
      <charset val="186"/>
    </font>
    <font>
      <sz val="10"/>
      <color theme="1"/>
      <name val="Times New Roman"/>
      <family val="1"/>
    </font>
    <font>
      <sz val="9"/>
      <color theme="1"/>
      <name val="Arial"/>
      <family val="2"/>
      <charset val="186"/>
    </font>
    <font>
      <sz val="10"/>
      <color theme="3"/>
      <name val="Times New Roman"/>
      <family val="1"/>
      <charset val="186"/>
    </font>
    <font>
      <b/>
      <sz val="10"/>
      <color theme="3"/>
      <name val="Times New Roman"/>
      <family val="1"/>
      <charset val="186"/>
    </font>
    <font>
      <sz val="9"/>
      <color theme="3"/>
      <name val="Times New Roman"/>
      <family val="1"/>
      <charset val="186"/>
    </font>
    <font>
      <sz val="8"/>
      <color theme="3"/>
      <name val="Times New Roman"/>
      <family val="1"/>
      <charset val="186"/>
    </font>
    <font>
      <b/>
      <i/>
      <sz val="10"/>
      <name val="Times New Roman"/>
      <family val="1"/>
      <charset val="186"/>
    </font>
    <font>
      <b/>
      <i/>
      <sz val="10"/>
      <name val="Arial"/>
      <family val="2"/>
      <charset val="186"/>
    </font>
    <font>
      <sz val="9"/>
      <color indexed="81"/>
      <name val="Tahoma"/>
      <charset val="1"/>
    </font>
    <font>
      <b/>
      <sz val="9"/>
      <color indexed="81"/>
      <name val="Tahoma"/>
      <charset val="1"/>
    </font>
  </fonts>
  <fills count="12">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rgb="FFFFCCFF"/>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CCFFCC"/>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style="medium">
        <color indexed="64"/>
      </top>
      <bottom/>
      <diagonal/>
    </border>
    <border>
      <left style="thin">
        <color indexed="64"/>
      </left>
      <right style="medium">
        <color indexed="64"/>
      </right>
      <top style="hair">
        <color indexed="64"/>
      </top>
      <bottom/>
      <diagonal/>
    </border>
    <border>
      <left style="medium">
        <color indexed="64"/>
      </left>
      <right/>
      <top style="hair">
        <color indexed="64"/>
      </top>
      <bottom style="hair">
        <color indexed="64"/>
      </bottom>
      <diagonal/>
    </border>
    <border>
      <left style="medium">
        <color indexed="64"/>
      </left>
      <right style="thin">
        <color indexed="64"/>
      </right>
      <top/>
      <bottom style="hair">
        <color indexed="64"/>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s>
  <cellStyleXfs count="2">
    <xf numFmtId="0" fontId="0" fillId="0" borderId="0"/>
    <xf numFmtId="0" fontId="6" fillId="0" borderId="0"/>
  </cellStyleXfs>
  <cellXfs count="662">
    <xf numFmtId="0" fontId="0" fillId="0" borderId="0" xfId="0"/>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0" xfId="0" applyFont="1"/>
    <xf numFmtId="0" fontId="3" fillId="0" borderId="0" xfId="0" applyFont="1" applyAlignment="1">
      <alignment horizontal="left" vertical="top"/>
    </xf>
    <xf numFmtId="0" fontId="3" fillId="0" borderId="0" xfId="0" applyFont="1" applyBorder="1" applyAlignment="1">
      <alignment vertical="top"/>
    </xf>
    <xf numFmtId="0" fontId="3" fillId="0" borderId="0" xfId="0" applyFont="1" applyAlignment="1">
      <alignment vertical="top"/>
    </xf>
    <xf numFmtId="0" fontId="3" fillId="0" borderId="0" xfId="0" applyNumberFormat="1" applyFont="1" applyAlignment="1">
      <alignment vertical="top"/>
    </xf>
    <xf numFmtId="0" fontId="3" fillId="0" borderId="0" xfId="0" applyFont="1" applyAlignment="1">
      <alignment horizontal="center" vertical="top"/>
    </xf>
    <xf numFmtId="0" fontId="3" fillId="0" borderId="0" xfId="0" applyFont="1" applyFill="1" applyAlignment="1">
      <alignment vertical="top"/>
    </xf>
    <xf numFmtId="0" fontId="3" fillId="0" borderId="0" xfId="0" applyFont="1" applyAlignment="1">
      <alignment vertical="center"/>
    </xf>
    <xf numFmtId="3" fontId="3" fillId="6" borderId="32" xfId="0" applyNumberFormat="1" applyFont="1" applyFill="1" applyBorder="1" applyAlignment="1">
      <alignment horizontal="center" vertical="top"/>
    </xf>
    <xf numFmtId="165" fontId="3" fillId="6" borderId="20" xfId="0" applyNumberFormat="1" applyFont="1" applyFill="1" applyBorder="1" applyAlignment="1">
      <alignment horizontal="center" vertical="top"/>
    </xf>
    <xf numFmtId="165" fontId="3" fillId="6" borderId="32" xfId="0" applyNumberFormat="1" applyFont="1" applyFill="1" applyBorder="1" applyAlignment="1">
      <alignment horizontal="center" vertical="top"/>
    </xf>
    <xf numFmtId="165" fontId="3" fillId="6" borderId="51" xfId="0" applyNumberFormat="1" applyFont="1" applyFill="1" applyBorder="1" applyAlignment="1">
      <alignment horizontal="center" vertical="top"/>
    </xf>
    <xf numFmtId="0" fontId="13" fillId="6" borderId="32" xfId="0" applyFont="1" applyFill="1" applyBorder="1" applyAlignment="1">
      <alignment horizontal="center" vertical="top"/>
    </xf>
    <xf numFmtId="165" fontId="13" fillId="6" borderId="65" xfId="0" applyNumberFormat="1" applyFont="1" applyFill="1" applyBorder="1" applyAlignment="1">
      <alignment horizontal="center" vertical="top"/>
    </xf>
    <xf numFmtId="165" fontId="3" fillId="6" borderId="47" xfId="0" applyNumberFormat="1" applyFont="1" applyFill="1" applyBorder="1" applyAlignment="1">
      <alignment horizontal="center" vertical="top"/>
    </xf>
    <xf numFmtId="165" fontId="3" fillId="6" borderId="63" xfId="0" applyNumberFormat="1" applyFont="1" applyFill="1" applyBorder="1" applyAlignment="1">
      <alignment horizontal="center" vertical="top"/>
    </xf>
    <xf numFmtId="165" fontId="13" fillId="6" borderId="32" xfId="0" applyNumberFormat="1" applyFont="1" applyFill="1" applyBorder="1" applyAlignment="1">
      <alignment horizontal="center" vertical="top"/>
    </xf>
    <xf numFmtId="0" fontId="3" fillId="0" borderId="2" xfId="0" applyFont="1" applyBorder="1" applyAlignment="1">
      <alignment horizontal="center" vertical="center" textRotation="90" wrapText="1"/>
    </xf>
    <xf numFmtId="0" fontId="13" fillId="0" borderId="0" xfId="0" applyFont="1" applyAlignment="1">
      <alignment vertical="top"/>
    </xf>
    <xf numFmtId="0" fontId="13" fillId="0" borderId="0" xfId="0" applyFont="1" applyBorder="1" applyAlignment="1">
      <alignment vertical="top"/>
    </xf>
    <xf numFmtId="0" fontId="13" fillId="0" borderId="0" xfId="0" applyFont="1" applyAlignment="1">
      <alignment vertical="center"/>
    </xf>
    <xf numFmtId="49" fontId="13" fillId="0" borderId="0" xfId="0" applyNumberFormat="1" applyFont="1" applyAlignment="1">
      <alignment vertical="center"/>
    </xf>
    <xf numFmtId="0" fontId="13" fillId="0" borderId="0" xfId="0" applyNumberFormat="1" applyFont="1" applyAlignment="1">
      <alignment vertical="top"/>
    </xf>
    <xf numFmtId="0" fontId="13" fillId="0" borderId="0" xfId="0" applyFont="1" applyAlignment="1">
      <alignment horizontal="center" vertical="top"/>
    </xf>
    <xf numFmtId="0" fontId="19" fillId="0" borderId="0" xfId="0" applyFont="1"/>
    <xf numFmtId="49" fontId="16" fillId="10" borderId="12" xfId="0" applyNumberFormat="1" applyFont="1" applyFill="1" applyBorder="1" applyAlignment="1">
      <alignment horizontal="center" vertical="top" wrapText="1"/>
    </xf>
    <xf numFmtId="49" fontId="16" fillId="10" borderId="12" xfId="0" applyNumberFormat="1" applyFont="1" applyFill="1" applyBorder="1" applyAlignment="1">
      <alignment horizontal="center" vertical="top"/>
    </xf>
    <xf numFmtId="49" fontId="16" fillId="2" borderId="1" xfId="0" applyNumberFormat="1" applyFont="1" applyFill="1" applyBorder="1" applyAlignment="1">
      <alignment horizontal="center" vertical="top"/>
    </xf>
    <xf numFmtId="49" fontId="16" fillId="3" borderId="28" xfId="0" applyNumberFormat="1" applyFont="1" applyFill="1" applyBorder="1" applyAlignment="1">
      <alignment vertical="top"/>
    </xf>
    <xf numFmtId="0" fontId="16" fillId="0" borderId="33" xfId="0" applyFont="1" applyFill="1" applyBorder="1" applyAlignment="1">
      <alignment vertical="top" wrapText="1"/>
    </xf>
    <xf numFmtId="0" fontId="16" fillId="0" borderId="29" xfId="0" applyFont="1" applyFill="1" applyBorder="1" applyAlignment="1">
      <alignment horizontal="center" vertical="center" wrapText="1"/>
    </xf>
    <xf numFmtId="49" fontId="16" fillId="0" borderId="33" xfId="0" applyNumberFormat="1" applyFont="1" applyFill="1" applyBorder="1" applyAlignment="1">
      <alignment horizontal="center" vertical="center" wrapText="1"/>
    </xf>
    <xf numFmtId="49" fontId="16" fillId="6" borderId="27" xfId="0" applyNumberFormat="1" applyFont="1" applyFill="1" applyBorder="1" applyAlignment="1">
      <alignment horizontal="center" vertical="top"/>
    </xf>
    <xf numFmtId="0" fontId="13" fillId="0" borderId="20" xfId="0" applyFont="1" applyFill="1" applyBorder="1" applyAlignment="1">
      <alignment horizontal="center" vertical="top" wrapText="1"/>
    </xf>
    <xf numFmtId="165" fontId="13" fillId="0" borderId="58" xfId="0" applyNumberFormat="1" applyFont="1" applyBorder="1" applyAlignment="1">
      <alignment horizontal="right" vertical="top"/>
    </xf>
    <xf numFmtId="0" fontId="16" fillId="0" borderId="29" xfId="0" applyFont="1" applyFill="1" applyBorder="1" applyAlignment="1">
      <alignment vertical="top" wrapText="1"/>
    </xf>
    <xf numFmtId="3" fontId="16" fillId="0" borderId="27" xfId="0" applyNumberFormat="1" applyFont="1" applyFill="1" applyBorder="1" applyAlignment="1">
      <alignment horizontal="center" vertical="top" wrapText="1"/>
    </xf>
    <xf numFmtId="3" fontId="16" fillId="9" borderId="13" xfId="0" applyNumberFormat="1" applyFont="1" applyFill="1" applyBorder="1" applyAlignment="1">
      <alignment horizontal="center" vertical="top"/>
    </xf>
    <xf numFmtId="0" fontId="16" fillId="6" borderId="31" xfId="0" applyFont="1" applyFill="1" applyBorder="1" applyAlignment="1">
      <alignment horizontal="center" vertical="center" wrapText="1"/>
    </xf>
    <xf numFmtId="3" fontId="16" fillId="6" borderId="36" xfId="0" applyNumberFormat="1" applyFont="1" applyFill="1" applyBorder="1" applyAlignment="1">
      <alignment horizontal="center" vertical="top"/>
    </xf>
    <xf numFmtId="3" fontId="13" fillId="0" borderId="18" xfId="0" applyNumberFormat="1" applyFont="1" applyFill="1" applyBorder="1" applyAlignment="1">
      <alignment horizontal="center" vertical="top" wrapText="1"/>
    </xf>
    <xf numFmtId="165" fontId="13" fillId="6" borderId="18" xfId="0" applyNumberFormat="1" applyFont="1" applyFill="1" applyBorder="1" applyAlignment="1">
      <alignment horizontal="center" vertical="top"/>
    </xf>
    <xf numFmtId="165" fontId="13" fillId="6" borderId="51" xfId="0" applyNumberFormat="1" applyFont="1" applyFill="1" applyBorder="1" applyAlignment="1">
      <alignment horizontal="center" vertical="top"/>
    </xf>
    <xf numFmtId="49" fontId="16" fillId="6" borderId="13" xfId="0" applyNumberFormat="1" applyFont="1" applyFill="1" applyBorder="1" applyAlignment="1">
      <alignment horizontal="center" vertical="top"/>
    </xf>
    <xf numFmtId="0" fontId="16" fillId="6" borderId="29" xfId="0" applyFont="1" applyFill="1" applyBorder="1" applyAlignment="1">
      <alignment horizontal="center" vertical="center" wrapText="1"/>
    </xf>
    <xf numFmtId="3" fontId="13" fillId="0" borderId="4" xfId="0" applyNumberFormat="1" applyFont="1" applyFill="1" applyBorder="1" applyAlignment="1">
      <alignment horizontal="center" vertical="top" wrapText="1"/>
    </xf>
    <xf numFmtId="3" fontId="16" fillId="6" borderId="15" xfId="0" applyNumberFormat="1" applyFont="1" applyFill="1" applyBorder="1" applyAlignment="1">
      <alignment horizontal="center" vertical="top"/>
    </xf>
    <xf numFmtId="3" fontId="13" fillId="6" borderId="18" xfId="0" applyNumberFormat="1" applyFont="1" applyFill="1" applyBorder="1" applyAlignment="1">
      <alignment horizontal="center" vertical="top" wrapText="1"/>
    </xf>
    <xf numFmtId="3" fontId="13" fillId="6" borderId="60" xfId="0" applyNumberFormat="1" applyFont="1" applyFill="1" applyBorder="1" applyAlignment="1">
      <alignment horizontal="center" vertical="top" wrapText="1"/>
    </xf>
    <xf numFmtId="165" fontId="13" fillId="6" borderId="60" xfId="0" applyNumberFormat="1" applyFont="1" applyFill="1" applyBorder="1" applyAlignment="1">
      <alignment horizontal="center" vertical="top"/>
    </xf>
    <xf numFmtId="165" fontId="13" fillId="6" borderId="62" xfId="0" applyNumberFormat="1" applyFont="1" applyFill="1" applyBorder="1" applyAlignment="1">
      <alignment horizontal="center" vertical="top"/>
    </xf>
    <xf numFmtId="49" fontId="16" fillId="6" borderId="37" xfId="0" applyNumberFormat="1" applyFont="1" applyFill="1" applyBorder="1" applyAlignment="1">
      <alignment horizontal="center" vertical="top"/>
    </xf>
    <xf numFmtId="0" fontId="13" fillId="6" borderId="37" xfId="0" applyFont="1" applyFill="1" applyBorder="1" applyAlignment="1">
      <alignment vertical="top" wrapText="1"/>
    </xf>
    <xf numFmtId="0" fontId="19" fillId="6" borderId="12" xfId="0" applyFont="1" applyFill="1" applyBorder="1" applyAlignment="1">
      <alignment horizontal="center" vertical="center" textRotation="90" wrapText="1"/>
    </xf>
    <xf numFmtId="0" fontId="16" fillId="6" borderId="15" xfId="0" applyFont="1" applyFill="1" applyBorder="1" applyAlignment="1">
      <alignment horizontal="center" vertical="center" wrapText="1"/>
    </xf>
    <xf numFmtId="0" fontId="13" fillId="6" borderId="19" xfId="0" applyFont="1" applyFill="1" applyBorder="1" applyAlignment="1">
      <alignment horizontal="center" vertical="top"/>
    </xf>
    <xf numFmtId="165" fontId="13" fillId="6" borderId="19" xfId="0" applyNumberFormat="1" applyFont="1" applyFill="1" applyBorder="1" applyAlignment="1">
      <alignment horizontal="center" vertical="top"/>
    </xf>
    <xf numFmtId="165" fontId="13" fillId="6" borderId="49" xfId="0" applyNumberFormat="1" applyFont="1" applyFill="1" applyBorder="1" applyAlignment="1">
      <alignment horizontal="center" vertical="top"/>
    </xf>
    <xf numFmtId="165" fontId="13" fillId="6" borderId="49" xfId="0" applyNumberFormat="1" applyFont="1" applyFill="1" applyBorder="1" applyAlignment="1">
      <alignment vertical="top" wrapText="1"/>
    </xf>
    <xf numFmtId="0" fontId="13" fillId="0" borderId="0" xfId="0" applyFont="1" applyFill="1" applyBorder="1" applyAlignment="1">
      <alignment vertical="top"/>
    </xf>
    <xf numFmtId="0" fontId="13" fillId="6" borderId="18" xfId="0" applyFont="1" applyFill="1" applyBorder="1" applyAlignment="1">
      <alignment horizontal="center" vertical="top" wrapText="1"/>
    </xf>
    <xf numFmtId="165" fontId="13" fillId="6" borderId="7" xfId="0" applyNumberFormat="1" applyFont="1" applyFill="1" applyBorder="1" applyAlignment="1">
      <alignment vertical="top" wrapText="1"/>
    </xf>
    <xf numFmtId="0" fontId="13" fillId="6" borderId="20" xfId="0" applyFont="1" applyFill="1" applyBorder="1" applyAlignment="1">
      <alignment horizontal="center" vertical="top" wrapText="1"/>
    </xf>
    <xf numFmtId="165" fontId="13" fillId="6" borderId="20" xfId="0" applyNumberFormat="1" applyFont="1" applyFill="1" applyBorder="1" applyAlignment="1">
      <alignment horizontal="center" vertical="top"/>
    </xf>
    <xf numFmtId="165" fontId="13" fillId="6" borderId="58" xfId="0" applyNumberFormat="1" applyFont="1" applyFill="1" applyBorder="1" applyAlignment="1">
      <alignment horizontal="center" vertical="top"/>
    </xf>
    <xf numFmtId="165" fontId="21" fillId="6" borderId="29" xfId="0" applyNumberFormat="1" applyFont="1" applyFill="1" applyBorder="1" applyAlignment="1">
      <alignment wrapText="1"/>
    </xf>
    <xf numFmtId="0" fontId="13" fillId="6" borderId="51" xfId="0" applyFont="1" applyFill="1" applyBorder="1" applyAlignment="1">
      <alignment horizontal="center" vertical="top" wrapText="1"/>
    </xf>
    <xf numFmtId="165" fontId="13" fillId="6" borderId="51" xfId="0" applyNumberFormat="1" applyFont="1" applyFill="1" applyBorder="1" applyAlignment="1">
      <alignment vertical="top" wrapText="1"/>
    </xf>
    <xf numFmtId="0" fontId="13" fillId="6" borderId="58" xfId="0" applyFont="1" applyFill="1" applyBorder="1" applyAlignment="1">
      <alignment horizontal="center" vertical="top" wrapText="1"/>
    </xf>
    <xf numFmtId="165" fontId="13" fillId="0" borderId="29" xfId="0" applyNumberFormat="1" applyFont="1" applyFill="1" applyBorder="1" applyAlignment="1">
      <alignment vertical="top" wrapText="1"/>
    </xf>
    <xf numFmtId="49" fontId="16" fillId="6" borderId="1" xfId="0" applyNumberFormat="1" applyFont="1" applyFill="1" applyBorder="1" applyAlignment="1">
      <alignment vertical="top"/>
    </xf>
    <xf numFmtId="0" fontId="13" fillId="6" borderId="29" xfId="0" applyFont="1" applyFill="1" applyBorder="1" applyAlignment="1">
      <alignment vertical="center" textRotation="90" wrapText="1"/>
    </xf>
    <xf numFmtId="165" fontId="13" fillId="0" borderId="31" xfId="0" applyNumberFormat="1" applyFont="1" applyFill="1" applyBorder="1" applyAlignment="1">
      <alignment horizontal="left" vertical="top" wrapText="1"/>
    </xf>
    <xf numFmtId="165" fontId="13" fillId="0" borderId="7" xfId="0" applyNumberFormat="1" applyFont="1" applyFill="1" applyBorder="1" applyAlignment="1">
      <alignment vertical="top" wrapText="1"/>
    </xf>
    <xf numFmtId="0" fontId="19" fillId="6" borderId="27" xfId="0" applyFont="1" applyFill="1" applyBorder="1" applyAlignment="1">
      <alignment horizontal="center" vertical="center" wrapText="1"/>
    </xf>
    <xf numFmtId="0" fontId="13" fillId="6" borderId="15" xfId="0" applyFont="1" applyFill="1" applyBorder="1" applyAlignment="1">
      <alignment horizontal="left" vertical="top" wrapText="1"/>
    </xf>
    <xf numFmtId="0" fontId="13" fillId="6" borderId="32" xfId="0" applyFont="1" applyFill="1" applyBorder="1" applyAlignment="1">
      <alignment horizontal="center" vertical="top" wrapText="1"/>
    </xf>
    <xf numFmtId="165" fontId="13" fillId="0" borderId="72" xfId="0" applyNumberFormat="1" applyFont="1" applyFill="1" applyBorder="1" applyAlignment="1">
      <alignment horizontal="left" vertical="top" wrapText="1"/>
    </xf>
    <xf numFmtId="165" fontId="13" fillId="6" borderId="27" xfId="0" applyNumberFormat="1" applyFont="1" applyFill="1" applyBorder="1" applyAlignment="1">
      <alignment vertical="top" wrapText="1"/>
    </xf>
    <xf numFmtId="49" fontId="13" fillId="6" borderId="4" xfId="0" applyNumberFormat="1" applyFont="1" applyFill="1" applyBorder="1" applyAlignment="1">
      <alignment horizontal="center" wrapText="1"/>
    </xf>
    <xf numFmtId="165" fontId="13" fillId="6" borderId="29" xfId="0" applyNumberFormat="1" applyFont="1" applyFill="1" applyBorder="1" applyAlignment="1">
      <alignment vertical="top" wrapText="1"/>
    </xf>
    <xf numFmtId="164" fontId="13" fillId="0" borderId="0" xfId="0" applyNumberFormat="1" applyFont="1" applyBorder="1" applyAlignment="1">
      <alignment vertical="top"/>
    </xf>
    <xf numFmtId="165" fontId="13" fillId="6" borderId="33" xfId="0" applyNumberFormat="1" applyFont="1" applyFill="1" applyBorder="1" applyAlignment="1">
      <alignment vertical="top" wrapText="1"/>
    </xf>
    <xf numFmtId="165" fontId="13" fillId="6" borderId="12" xfId="0" applyNumberFormat="1" applyFont="1" applyFill="1" applyBorder="1" applyAlignment="1">
      <alignment vertical="top" wrapText="1"/>
    </xf>
    <xf numFmtId="49" fontId="16" fillId="6" borderId="1" xfId="0" applyNumberFormat="1" applyFont="1" applyFill="1" applyBorder="1" applyAlignment="1">
      <alignment horizontal="center" vertical="top"/>
    </xf>
    <xf numFmtId="49" fontId="20" fillId="0" borderId="1" xfId="0" applyNumberFormat="1" applyFont="1" applyBorder="1" applyAlignment="1">
      <alignment horizontal="center" vertical="center" textRotation="90" wrapText="1"/>
    </xf>
    <xf numFmtId="165" fontId="13" fillId="0" borderId="49" xfId="0" applyNumberFormat="1" applyFont="1" applyBorder="1" applyAlignment="1">
      <alignment horizontal="center" vertical="top"/>
    </xf>
    <xf numFmtId="3" fontId="16" fillId="6" borderId="27" xfId="0" applyNumberFormat="1" applyFont="1" applyFill="1" applyBorder="1" applyAlignment="1">
      <alignment horizontal="center" vertical="top"/>
    </xf>
    <xf numFmtId="165" fontId="13" fillId="0" borderId="32" xfId="0" applyNumberFormat="1" applyFont="1" applyBorder="1" applyAlignment="1">
      <alignment horizontal="center" vertical="top"/>
    </xf>
    <xf numFmtId="3" fontId="16" fillId="9" borderId="50" xfId="0" applyNumberFormat="1" applyFont="1" applyFill="1" applyBorder="1" applyAlignment="1">
      <alignment horizontal="center" vertical="top"/>
    </xf>
    <xf numFmtId="3" fontId="16" fillId="9" borderId="26" xfId="0" applyNumberFormat="1" applyFont="1" applyFill="1" applyBorder="1" applyAlignment="1">
      <alignment horizontal="right" vertical="top"/>
    </xf>
    <xf numFmtId="49" fontId="16" fillId="9" borderId="26" xfId="0" applyNumberFormat="1" applyFont="1" applyFill="1" applyBorder="1" applyAlignment="1">
      <alignment horizontal="right" vertical="top"/>
    </xf>
    <xf numFmtId="3" fontId="13" fillId="9" borderId="57" xfId="0" applyNumberFormat="1" applyFont="1" applyFill="1" applyBorder="1" applyAlignment="1">
      <alignment vertical="top" wrapText="1"/>
    </xf>
    <xf numFmtId="3" fontId="16" fillId="6" borderId="10" xfId="0" applyNumberFormat="1" applyFont="1" applyFill="1" applyBorder="1" applyAlignment="1">
      <alignment horizontal="center" vertical="top"/>
    </xf>
    <xf numFmtId="3" fontId="16" fillId="6" borderId="25" xfId="0" applyNumberFormat="1" applyFont="1" applyFill="1" applyBorder="1" applyAlignment="1">
      <alignment horizontal="left" vertical="top" wrapText="1"/>
    </xf>
    <xf numFmtId="3" fontId="13" fillId="6" borderId="9" xfId="0" applyNumberFormat="1" applyFont="1" applyFill="1" applyBorder="1" applyAlignment="1">
      <alignment horizontal="center" vertical="center" textRotation="90" wrapText="1"/>
    </xf>
    <xf numFmtId="49" fontId="13" fillId="6" borderId="10" xfId="0" applyNumberFormat="1" applyFont="1" applyFill="1" applyBorder="1" applyAlignment="1">
      <alignment horizontal="center" vertical="top" wrapText="1"/>
    </xf>
    <xf numFmtId="3" fontId="16" fillId="6" borderId="11" xfId="0" applyNumberFormat="1" applyFont="1" applyFill="1" applyBorder="1" applyAlignment="1">
      <alignment horizontal="center" vertical="top"/>
    </xf>
    <xf numFmtId="3" fontId="13" fillId="6" borderId="47" xfId="0" applyNumberFormat="1" applyFont="1" applyFill="1" applyBorder="1" applyAlignment="1">
      <alignment horizontal="center" vertical="top" wrapText="1"/>
    </xf>
    <xf numFmtId="3" fontId="13" fillId="0" borderId="48" xfId="0" applyNumberFormat="1" applyFont="1" applyFill="1" applyBorder="1" applyAlignment="1">
      <alignment horizontal="center" vertical="top"/>
    </xf>
    <xf numFmtId="165" fontId="13" fillId="0" borderId="48" xfId="0" applyNumberFormat="1" applyFont="1" applyFill="1" applyBorder="1" applyAlignment="1">
      <alignment horizontal="center" vertical="top"/>
    </xf>
    <xf numFmtId="3" fontId="13" fillId="0" borderId="9" xfId="0" applyNumberFormat="1" applyFont="1" applyFill="1" applyBorder="1" applyAlignment="1">
      <alignment vertical="top" wrapText="1"/>
    </xf>
    <xf numFmtId="0" fontId="13" fillId="0" borderId="0" xfId="0" applyFont="1" applyBorder="1" applyAlignment="1">
      <alignment horizontal="left" vertical="top"/>
    </xf>
    <xf numFmtId="3" fontId="16" fillId="6" borderId="17" xfId="0" applyNumberFormat="1" applyFont="1" applyFill="1" applyBorder="1" applyAlignment="1">
      <alignment horizontal="center" vertical="top"/>
    </xf>
    <xf numFmtId="3" fontId="13" fillId="6" borderId="32" xfId="0" applyNumberFormat="1" applyFont="1" applyFill="1" applyBorder="1" applyAlignment="1">
      <alignment horizontal="center" vertical="top"/>
    </xf>
    <xf numFmtId="3" fontId="13" fillId="6" borderId="7" xfId="0" applyNumberFormat="1" applyFont="1" applyFill="1" applyBorder="1" applyAlignment="1">
      <alignment vertical="top" wrapText="1"/>
    </xf>
    <xf numFmtId="3" fontId="13" fillId="6" borderId="58" xfId="0" applyNumberFormat="1" applyFont="1" applyFill="1" applyBorder="1" applyAlignment="1">
      <alignment horizontal="center" vertical="top"/>
    </xf>
    <xf numFmtId="3" fontId="13" fillId="6" borderId="29" xfId="0" applyNumberFormat="1" applyFont="1" applyFill="1" applyBorder="1" applyAlignment="1">
      <alignment vertical="top" wrapText="1"/>
    </xf>
    <xf numFmtId="3" fontId="13" fillId="6" borderId="7" xfId="0" applyNumberFormat="1" applyFont="1" applyFill="1" applyBorder="1" applyAlignment="1">
      <alignment horizontal="center" vertical="center" textRotation="90" wrapText="1"/>
    </xf>
    <xf numFmtId="49" fontId="13" fillId="6" borderId="13" xfId="0" applyNumberFormat="1" applyFont="1" applyFill="1" applyBorder="1" applyAlignment="1">
      <alignment horizontal="center" vertical="center" wrapText="1"/>
    </xf>
    <xf numFmtId="3" fontId="13" fillId="6" borderId="51" xfId="0" applyNumberFormat="1" applyFont="1" applyFill="1" applyBorder="1" applyAlignment="1">
      <alignment horizontal="center" vertical="top"/>
    </xf>
    <xf numFmtId="3" fontId="13" fillId="3" borderId="31" xfId="0" applyNumberFormat="1" applyFont="1" applyFill="1" applyBorder="1" applyAlignment="1">
      <alignment horizontal="left" vertical="top" wrapText="1"/>
    </xf>
    <xf numFmtId="3" fontId="13" fillId="6" borderId="62" xfId="0" applyNumberFormat="1" applyFont="1" applyFill="1" applyBorder="1" applyAlignment="1">
      <alignment horizontal="center" vertical="top"/>
    </xf>
    <xf numFmtId="3" fontId="13" fillId="3" borderId="66" xfId="0" applyNumberFormat="1" applyFont="1" applyFill="1" applyBorder="1" applyAlignment="1">
      <alignment horizontal="left" vertical="top" wrapText="1"/>
    </xf>
    <xf numFmtId="165" fontId="13" fillId="6" borderId="15" xfId="0" applyNumberFormat="1" applyFont="1" applyFill="1" applyBorder="1" applyAlignment="1">
      <alignment vertical="top" wrapText="1"/>
    </xf>
    <xf numFmtId="3" fontId="13" fillId="6" borderId="32" xfId="0" applyNumberFormat="1" applyFont="1" applyFill="1" applyBorder="1" applyAlignment="1">
      <alignment horizontal="center" vertical="center" textRotation="90" wrapText="1"/>
    </xf>
    <xf numFmtId="49" fontId="13" fillId="6" borderId="13" xfId="0" applyNumberFormat="1" applyFont="1" applyFill="1" applyBorder="1" applyAlignment="1">
      <alignment horizontal="center" vertical="center" textRotation="90" wrapText="1"/>
    </xf>
    <xf numFmtId="3" fontId="13" fillId="6" borderId="65" xfId="0" applyNumberFormat="1" applyFont="1" applyFill="1" applyBorder="1" applyAlignment="1">
      <alignment horizontal="center" vertical="top"/>
    </xf>
    <xf numFmtId="49" fontId="13" fillId="6" borderId="36" xfId="0" applyNumberFormat="1" applyFont="1" applyFill="1" applyBorder="1" applyAlignment="1">
      <alignment horizontal="center" vertical="center" textRotation="90" wrapText="1"/>
    </xf>
    <xf numFmtId="3" fontId="13" fillId="0" borderId="32" xfId="0" applyNumberFormat="1" applyFont="1" applyFill="1" applyBorder="1" applyAlignment="1">
      <alignment horizontal="center" vertical="top"/>
    </xf>
    <xf numFmtId="3" fontId="13" fillId="0" borderId="0" xfId="0" applyNumberFormat="1" applyFont="1" applyBorder="1" applyAlignment="1">
      <alignment horizontal="left" vertical="top"/>
    </xf>
    <xf numFmtId="0" fontId="13" fillId="6" borderId="70" xfId="0" applyFont="1" applyFill="1" applyBorder="1" applyAlignment="1">
      <alignment vertical="top" wrapText="1"/>
    </xf>
    <xf numFmtId="0" fontId="13" fillId="6" borderId="0" xfId="0" applyFont="1" applyFill="1" applyBorder="1" applyAlignment="1">
      <alignment horizontal="center" vertical="top"/>
    </xf>
    <xf numFmtId="0" fontId="19" fillId="6" borderId="7" xfId="0" applyFont="1" applyFill="1" applyBorder="1" applyAlignment="1">
      <alignment horizontal="left" vertical="top" wrapText="1"/>
    </xf>
    <xf numFmtId="0" fontId="13" fillId="0" borderId="32" xfId="0" applyFont="1" applyFill="1" applyBorder="1" applyAlignment="1">
      <alignment horizontal="center" vertical="top"/>
    </xf>
    <xf numFmtId="49" fontId="16" fillId="9" borderId="36" xfId="0" applyNumberFormat="1" applyFont="1" applyFill="1" applyBorder="1" applyAlignment="1">
      <alignment horizontal="center" vertical="top"/>
    </xf>
    <xf numFmtId="49" fontId="13" fillId="6" borderId="27" xfId="0" applyNumberFormat="1" applyFont="1" applyFill="1" applyBorder="1" applyAlignment="1">
      <alignment horizontal="center" vertical="top"/>
    </xf>
    <xf numFmtId="0" fontId="13" fillId="6" borderId="58" xfId="0" applyFont="1" applyFill="1" applyBorder="1" applyAlignment="1">
      <alignment horizontal="center" vertical="top"/>
    </xf>
    <xf numFmtId="0" fontId="13" fillId="6" borderId="29" xfId="0" applyFont="1" applyFill="1" applyBorder="1" applyAlignment="1">
      <alignment horizontal="left" vertical="top" wrapText="1"/>
    </xf>
    <xf numFmtId="49" fontId="16" fillId="9" borderId="50" xfId="0" applyNumberFormat="1" applyFont="1" applyFill="1" applyBorder="1" applyAlignment="1">
      <alignment horizontal="center" vertical="top"/>
    </xf>
    <xf numFmtId="165" fontId="16" fillId="9" borderId="40" xfId="0" applyNumberFormat="1" applyFont="1" applyFill="1" applyBorder="1" applyAlignment="1">
      <alignment horizontal="center" vertical="top"/>
    </xf>
    <xf numFmtId="0" fontId="13" fillId="9" borderId="8" xfId="0" applyFont="1" applyFill="1" applyBorder="1" applyAlignment="1">
      <alignment horizontal="left" vertical="top" wrapText="1"/>
    </xf>
    <xf numFmtId="49" fontId="16" fillId="2" borderId="45" xfId="0" applyNumberFormat="1" applyFont="1" applyFill="1" applyBorder="1" applyAlignment="1">
      <alignment horizontal="center" vertical="top"/>
    </xf>
    <xf numFmtId="165" fontId="16" fillId="2" borderId="57" xfId="0" applyNumberFormat="1" applyFont="1" applyFill="1" applyBorder="1" applyAlignment="1">
      <alignment horizontal="center" vertical="top"/>
    </xf>
    <xf numFmtId="49" fontId="16" fillId="10" borderId="34" xfId="0" applyNumberFormat="1" applyFont="1" applyFill="1" applyBorder="1" applyAlignment="1">
      <alignment horizontal="center" vertical="top"/>
    </xf>
    <xf numFmtId="49" fontId="16" fillId="2" borderId="3" xfId="0" applyNumberFormat="1" applyFont="1" applyFill="1" applyBorder="1" applyAlignment="1">
      <alignment horizontal="center" vertical="top"/>
    </xf>
    <xf numFmtId="49" fontId="16" fillId="9" borderId="41" xfId="0" applyNumberFormat="1" applyFont="1" applyFill="1" applyBorder="1" applyAlignment="1">
      <alignment horizontal="left" vertical="top"/>
    </xf>
    <xf numFmtId="49" fontId="16" fillId="0" borderId="24" xfId="0" applyNumberFormat="1" applyFont="1" applyBorder="1" applyAlignment="1">
      <alignment horizontal="center" vertical="top"/>
    </xf>
    <xf numFmtId="0" fontId="16" fillId="3" borderId="25" xfId="0" applyFont="1" applyFill="1" applyBorder="1" applyAlignment="1">
      <alignment horizontal="left" vertical="top" wrapText="1"/>
    </xf>
    <xf numFmtId="0" fontId="16" fillId="0" borderId="48" xfId="0" applyFont="1" applyBorder="1" applyAlignment="1">
      <alignment vertical="top"/>
    </xf>
    <xf numFmtId="49" fontId="16" fillId="0" borderId="10" xfId="0" applyNumberFormat="1" applyFont="1" applyBorder="1" applyAlignment="1">
      <alignment vertical="top"/>
    </xf>
    <xf numFmtId="49" fontId="16" fillId="0" borderId="11" xfId="0" applyNumberFormat="1" applyFont="1" applyBorder="1" applyAlignment="1">
      <alignment horizontal="center" vertical="top"/>
    </xf>
    <xf numFmtId="49" fontId="17" fillId="6" borderId="63" xfId="0" applyNumberFormat="1" applyFont="1" applyFill="1" applyBorder="1" applyAlignment="1">
      <alignment horizontal="center" vertical="top" wrapText="1"/>
    </xf>
    <xf numFmtId="0" fontId="13" fillId="0" borderId="47" xfId="0" applyFont="1" applyFill="1" applyBorder="1" applyAlignment="1">
      <alignment horizontal="center" vertical="top" wrapText="1"/>
    </xf>
    <xf numFmtId="3" fontId="13" fillId="0" borderId="63" xfId="0" applyNumberFormat="1" applyFont="1" applyBorder="1" applyAlignment="1">
      <alignment horizontal="center" vertical="top"/>
    </xf>
    <xf numFmtId="0" fontId="16" fillId="3" borderId="6" xfId="0" applyFont="1" applyFill="1" applyBorder="1" applyAlignment="1">
      <alignment horizontal="left" vertical="top" wrapText="1"/>
    </xf>
    <xf numFmtId="0" fontId="13" fillId="6" borderId="31" xfId="0" applyFont="1" applyFill="1" applyBorder="1" applyAlignment="1">
      <alignment horizontal="left" vertical="top" wrapText="1"/>
    </xf>
    <xf numFmtId="0" fontId="13" fillId="0" borderId="20" xfId="0" applyFont="1" applyFill="1" applyBorder="1" applyAlignment="1">
      <alignment horizontal="center" vertical="top"/>
    </xf>
    <xf numFmtId="165" fontId="13" fillId="0" borderId="33" xfId="0" applyNumberFormat="1" applyFont="1" applyFill="1" applyBorder="1" applyAlignment="1">
      <alignment vertical="top" wrapText="1"/>
    </xf>
    <xf numFmtId="0" fontId="13" fillId="3" borderId="52" xfId="0" applyFont="1" applyFill="1" applyBorder="1" applyAlignment="1">
      <alignment vertical="top" wrapText="1"/>
    </xf>
    <xf numFmtId="0" fontId="13" fillId="6" borderId="58" xfId="0" applyFont="1" applyFill="1" applyBorder="1" applyAlignment="1">
      <alignment horizontal="center" vertical="center" textRotation="90" wrapText="1"/>
    </xf>
    <xf numFmtId="0" fontId="13" fillId="6" borderId="18" xfId="0" applyFont="1" applyFill="1" applyBorder="1" applyAlignment="1">
      <alignment horizontal="center" vertical="top"/>
    </xf>
    <xf numFmtId="49" fontId="13" fillId="6" borderId="58" xfId="0" applyNumberFormat="1" applyFont="1" applyFill="1" applyBorder="1" applyAlignment="1">
      <alignment horizontal="center" vertical="top" wrapText="1"/>
    </xf>
    <xf numFmtId="49" fontId="16" fillId="9" borderId="26" xfId="0" applyNumberFormat="1" applyFont="1" applyFill="1" applyBorder="1" applyAlignment="1">
      <alignment horizontal="center" vertical="top"/>
    </xf>
    <xf numFmtId="165" fontId="16" fillId="9" borderId="32" xfId="0" applyNumberFormat="1" applyFont="1" applyFill="1" applyBorder="1" applyAlignment="1">
      <alignment horizontal="center" vertical="top"/>
    </xf>
    <xf numFmtId="0" fontId="19" fillId="9" borderId="57" xfId="0" applyFont="1" applyFill="1" applyBorder="1" applyAlignment="1">
      <alignment vertical="top" wrapText="1"/>
    </xf>
    <xf numFmtId="49" fontId="16" fillId="10" borderId="35" xfId="0" applyNumberFormat="1" applyFont="1" applyFill="1" applyBorder="1" applyAlignment="1">
      <alignment horizontal="center" vertical="top"/>
    </xf>
    <xf numFmtId="165" fontId="16" fillId="2" borderId="21" xfId="0" applyNumberFormat="1" applyFont="1" applyFill="1" applyBorder="1" applyAlignment="1">
      <alignment horizontal="center" vertical="top"/>
    </xf>
    <xf numFmtId="165" fontId="16" fillId="2" borderId="35" xfId="0" applyNumberFormat="1" applyFont="1" applyFill="1" applyBorder="1" applyAlignment="1">
      <alignment horizontal="center" vertical="top"/>
    </xf>
    <xf numFmtId="49" fontId="16" fillId="9" borderId="24" xfId="0" applyNumberFormat="1" applyFont="1" applyFill="1" applyBorder="1" applyAlignment="1">
      <alignment horizontal="center" vertical="top" wrapText="1"/>
    </xf>
    <xf numFmtId="49" fontId="16" fillId="0" borderId="10" xfId="0" applyNumberFormat="1" applyFont="1" applyBorder="1" applyAlignment="1">
      <alignment horizontal="center" vertical="top" wrapText="1"/>
    </xf>
    <xf numFmtId="0" fontId="16" fillId="3" borderId="11" xfId="0" applyFont="1" applyFill="1" applyBorder="1" applyAlignment="1">
      <alignment horizontal="left" vertical="top" wrapText="1"/>
    </xf>
    <xf numFmtId="0" fontId="17" fillId="0" borderId="9" xfId="0" applyFont="1" applyFill="1" applyBorder="1" applyAlignment="1">
      <alignment horizontal="center" vertical="center" textRotation="90" wrapText="1"/>
    </xf>
    <xf numFmtId="49" fontId="17" fillId="0" borderId="24" xfId="0" applyNumberFormat="1" applyFont="1" applyFill="1" applyBorder="1" applyAlignment="1">
      <alignment horizontal="center" vertical="top" wrapText="1"/>
    </xf>
    <xf numFmtId="49" fontId="16" fillId="0" borderId="44" xfId="0" applyNumberFormat="1" applyFont="1" applyBorder="1" applyAlignment="1">
      <alignment horizontal="center" vertical="top"/>
    </xf>
    <xf numFmtId="0" fontId="13" fillId="0" borderId="48" xfId="0" applyFont="1" applyFill="1" applyBorder="1" applyAlignment="1">
      <alignment horizontal="center" vertical="top"/>
    </xf>
    <xf numFmtId="3" fontId="13" fillId="0" borderId="48" xfId="0" applyNumberFormat="1" applyFont="1" applyBorder="1" applyAlignment="1">
      <alignment horizontal="right" vertical="top"/>
    </xf>
    <xf numFmtId="0" fontId="13" fillId="0" borderId="9" xfId="0" applyFont="1" applyFill="1" applyBorder="1" applyAlignment="1">
      <alignment horizontal="left" vertical="top" wrapText="1"/>
    </xf>
    <xf numFmtId="49" fontId="16" fillId="9" borderId="13" xfId="0" applyNumberFormat="1" applyFont="1" applyFill="1" applyBorder="1" applyAlignment="1">
      <alignment horizontal="center" vertical="top" wrapText="1"/>
    </xf>
    <xf numFmtId="0" fontId="13" fillId="3" borderId="17" xfId="0" applyFont="1" applyFill="1" applyBorder="1" applyAlignment="1">
      <alignment horizontal="left" vertical="top" wrapText="1"/>
    </xf>
    <xf numFmtId="0" fontId="17" fillId="0" borderId="7" xfId="0" applyFont="1" applyFill="1" applyBorder="1" applyAlignment="1">
      <alignment horizontal="center" vertical="center" textRotation="90" wrapText="1"/>
    </xf>
    <xf numFmtId="49" fontId="16" fillId="6" borderId="42" xfId="0" applyNumberFormat="1" applyFont="1" applyFill="1" applyBorder="1" applyAlignment="1">
      <alignment horizontal="center" vertical="top"/>
    </xf>
    <xf numFmtId="0" fontId="13" fillId="0" borderId="7" xfId="0" applyFont="1" applyFill="1" applyBorder="1" applyAlignment="1">
      <alignment horizontal="left" vertical="top" wrapText="1"/>
    </xf>
    <xf numFmtId="49" fontId="16" fillId="9" borderId="36" xfId="0" applyNumberFormat="1" applyFont="1" applyFill="1" applyBorder="1" applyAlignment="1">
      <alignment horizontal="center" vertical="top" wrapText="1"/>
    </xf>
    <xf numFmtId="49" fontId="16" fillId="6" borderId="1" xfId="0" applyNumberFormat="1" applyFont="1" applyFill="1" applyBorder="1" applyAlignment="1">
      <alignment horizontal="center" vertical="top" wrapText="1"/>
    </xf>
    <xf numFmtId="165" fontId="13" fillId="0" borderId="37" xfId="0" applyNumberFormat="1" applyFont="1" applyBorder="1" applyAlignment="1">
      <alignment horizontal="left" vertical="top" wrapText="1"/>
    </xf>
    <xf numFmtId="0" fontId="17" fillId="6" borderId="58" xfId="0" applyFont="1" applyFill="1" applyBorder="1" applyAlignment="1">
      <alignment horizontal="center" vertical="center" textRotation="90" wrapText="1"/>
    </xf>
    <xf numFmtId="49" fontId="16" fillId="6" borderId="43" xfId="0" applyNumberFormat="1" applyFont="1" applyFill="1" applyBorder="1" applyAlignment="1">
      <alignment horizontal="center" vertical="top"/>
    </xf>
    <xf numFmtId="49" fontId="13" fillId="6" borderId="0" xfId="0" applyNumberFormat="1" applyFont="1" applyFill="1" applyBorder="1" applyAlignment="1">
      <alignment horizontal="center" vertical="top" wrapText="1"/>
    </xf>
    <xf numFmtId="0" fontId="13" fillId="0" borderId="49" xfId="0" applyFont="1" applyFill="1" applyBorder="1" applyAlignment="1">
      <alignment horizontal="center" vertical="top"/>
    </xf>
    <xf numFmtId="165" fontId="13" fillId="0" borderId="12" xfId="0" applyNumberFormat="1" applyFont="1" applyFill="1" applyBorder="1" applyAlignment="1">
      <alignment horizontal="left" vertical="top" wrapText="1"/>
    </xf>
    <xf numFmtId="0" fontId="13" fillId="3" borderId="14" xfId="0" applyFont="1" applyFill="1" applyBorder="1" applyAlignment="1">
      <alignment vertical="top" wrapText="1"/>
    </xf>
    <xf numFmtId="0" fontId="23" fillId="0" borderId="49" xfId="0" applyFont="1" applyFill="1" applyBorder="1" applyAlignment="1">
      <alignment horizontal="center" vertical="center" textRotation="90" wrapText="1"/>
    </xf>
    <xf numFmtId="0" fontId="13" fillId="0" borderId="12" xfId="0" applyFont="1" applyFill="1" applyBorder="1" applyAlignment="1">
      <alignment horizontal="left" vertical="top" wrapText="1"/>
    </xf>
    <xf numFmtId="0" fontId="13" fillId="3" borderId="15" xfId="0" applyFont="1" applyFill="1" applyBorder="1" applyAlignment="1">
      <alignment horizontal="left" vertical="top" wrapText="1"/>
    </xf>
    <xf numFmtId="0" fontId="17" fillId="6" borderId="32" xfId="0" applyFont="1" applyFill="1" applyBorder="1" applyAlignment="1">
      <alignment horizontal="center" vertical="center" textRotation="90" wrapText="1"/>
    </xf>
    <xf numFmtId="0" fontId="13" fillId="6" borderId="7" xfId="0" applyFont="1" applyFill="1" applyBorder="1" applyAlignment="1">
      <alignment horizontal="left" vertical="top" wrapText="1"/>
    </xf>
    <xf numFmtId="0" fontId="13" fillId="6" borderId="14" xfId="0" applyFont="1" applyFill="1" applyBorder="1" applyAlignment="1">
      <alignment horizontal="left" vertical="top" wrapText="1"/>
    </xf>
    <xf numFmtId="165" fontId="13" fillId="6" borderId="12" xfId="0" applyNumberFormat="1" applyFont="1" applyFill="1" applyBorder="1" applyAlignment="1">
      <alignment horizontal="left" vertical="top" wrapText="1"/>
    </xf>
    <xf numFmtId="0" fontId="14" fillId="9" borderId="57" xfId="0" applyFont="1" applyFill="1" applyBorder="1" applyAlignment="1">
      <alignment vertical="top" wrapText="1"/>
    </xf>
    <xf numFmtId="165" fontId="16" fillId="6" borderId="24" xfId="0" applyNumberFormat="1" applyFont="1" applyFill="1" applyBorder="1" applyAlignment="1">
      <alignment horizontal="center" vertical="top" wrapText="1"/>
    </xf>
    <xf numFmtId="165" fontId="13" fillId="6" borderId="11" xfId="0" applyNumberFormat="1" applyFont="1" applyFill="1" applyBorder="1" applyAlignment="1">
      <alignment horizontal="left" vertical="top" wrapText="1"/>
    </xf>
    <xf numFmtId="49" fontId="13" fillId="0" borderId="5" xfId="0" applyNumberFormat="1" applyFont="1" applyBorder="1" applyAlignment="1">
      <alignment horizontal="center" vertical="top" wrapText="1"/>
    </xf>
    <xf numFmtId="0" fontId="13" fillId="0" borderId="48" xfId="0" applyFont="1" applyFill="1" applyBorder="1" applyAlignment="1">
      <alignment horizontal="center"/>
    </xf>
    <xf numFmtId="165" fontId="13" fillId="6" borderId="5" xfId="0" applyNumberFormat="1" applyFont="1" applyFill="1" applyBorder="1" applyAlignment="1">
      <alignment horizontal="center"/>
    </xf>
    <xf numFmtId="165" fontId="13" fillId="6" borderId="48" xfId="0" applyNumberFormat="1" applyFont="1" applyFill="1" applyBorder="1" applyAlignment="1">
      <alignment horizontal="center"/>
    </xf>
    <xf numFmtId="0" fontId="14" fillId="0" borderId="0" xfId="0" applyFont="1" applyBorder="1" applyAlignment="1">
      <alignment vertical="top" wrapText="1"/>
    </xf>
    <xf numFmtId="165" fontId="17" fillId="6" borderId="4" xfId="0" applyNumberFormat="1" applyFont="1" applyFill="1" applyBorder="1" applyAlignment="1">
      <alignment horizontal="center" vertical="top"/>
    </xf>
    <xf numFmtId="165" fontId="17" fillId="6" borderId="20" xfId="0" applyNumberFormat="1" applyFont="1" applyFill="1" applyBorder="1" applyAlignment="1">
      <alignment horizontal="center" vertical="top"/>
    </xf>
    <xf numFmtId="165" fontId="13" fillId="6" borderId="23" xfId="0" applyNumberFormat="1" applyFont="1" applyFill="1" applyBorder="1" applyAlignment="1">
      <alignment horizontal="left" vertical="top" wrapText="1"/>
    </xf>
    <xf numFmtId="0" fontId="15" fillId="8" borderId="26" xfId="0" applyFont="1" applyFill="1" applyBorder="1" applyAlignment="1">
      <alignment horizontal="center" vertical="top"/>
    </xf>
    <xf numFmtId="165" fontId="16" fillId="8" borderId="39" xfId="0" applyNumberFormat="1" applyFont="1" applyFill="1" applyBorder="1" applyAlignment="1">
      <alignment horizontal="center" vertical="top"/>
    </xf>
    <xf numFmtId="165" fontId="16" fillId="8" borderId="40" xfId="0" applyNumberFormat="1" applyFont="1" applyFill="1" applyBorder="1" applyAlignment="1">
      <alignment horizontal="center" vertical="top"/>
    </xf>
    <xf numFmtId="3" fontId="13" fillId="6" borderId="30" xfId="0" applyNumberFormat="1" applyFont="1" applyFill="1" applyBorder="1" applyAlignment="1">
      <alignment horizontal="center" vertical="top"/>
    </xf>
    <xf numFmtId="49" fontId="16" fillId="11" borderId="24" xfId="0" applyNumberFormat="1" applyFont="1" applyFill="1" applyBorder="1" applyAlignment="1">
      <alignment horizontal="center" vertical="top"/>
    </xf>
    <xf numFmtId="165" fontId="13" fillId="6" borderId="47" xfId="0" applyNumberFormat="1" applyFont="1" applyFill="1" applyBorder="1" applyAlignment="1">
      <alignment horizontal="center" vertical="top"/>
    </xf>
    <xf numFmtId="165" fontId="13" fillId="6" borderId="63" xfId="0" applyNumberFormat="1" applyFont="1" applyFill="1" applyBorder="1" applyAlignment="1">
      <alignment horizontal="center" vertical="top"/>
    </xf>
    <xf numFmtId="49" fontId="16" fillId="11" borderId="13" xfId="0" applyNumberFormat="1" applyFont="1" applyFill="1" applyBorder="1" applyAlignment="1">
      <alignment horizontal="center" vertical="top"/>
    </xf>
    <xf numFmtId="0" fontId="13" fillId="6" borderId="4" xfId="0" applyFont="1" applyFill="1" applyBorder="1" applyAlignment="1">
      <alignment horizontal="center" vertical="top"/>
    </xf>
    <xf numFmtId="49" fontId="16" fillId="11" borderId="22" xfId="0" applyNumberFormat="1" applyFont="1" applyFill="1" applyBorder="1" applyAlignment="1">
      <alignment horizontal="center" vertical="top"/>
    </xf>
    <xf numFmtId="0" fontId="13" fillId="6" borderId="22" xfId="0" applyFont="1" applyFill="1" applyBorder="1" applyAlignment="1">
      <alignment horizontal="left" vertical="top" wrapText="1"/>
    </xf>
    <xf numFmtId="165" fontId="13" fillId="8" borderId="40" xfId="0" applyNumberFormat="1" applyFont="1" applyFill="1" applyBorder="1" applyAlignment="1">
      <alignment horizontal="center" vertical="top"/>
    </xf>
    <xf numFmtId="0" fontId="13" fillId="6" borderId="63" xfId="0" applyFont="1" applyFill="1" applyBorder="1" applyAlignment="1">
      <alignment horizontal="center" vertical="top"/>
    </xf>
    <xf numFmtId="3" fontId="13" fillId="6" borderId="15" xfId="0" applyNumberFormat="1" applyFont="1" applyFill="1" applyBorder="1" applyAlignment="1">
      <alignment horizontal="center" vertical="top"/>
    </xf>
    <xf numFmtId="0" fontId="19" fillId="6" borderId="50" xfId="0" applyFont="1" applyFill="1" applyBorder="1" applyAlignment="1">
      <alignment horizontal="left" vertical="top" wrapText="1"/>
    </xf>
    <xf numFmtId="3" fontId="13" fillId="6" borderId="23" xfId="0" applyNumberFormat="1" applyFont="1" applyFill="1" applyBorder="1" applyAlignment="1">
      <alignment horizontal="center" vertical="top"/>
    </xf>
    <xf numFmtId="165" fontId="13" fillId="0" borderId="0" xfId="0" applyNumberFormat="1" applyFont="1" applyBorder="1" applyAlignment="1">
      <alignment horizontal="left" vertical="top"/>
    </xf>
    <xf numFmtId="0" fontId="13" fillId="0" borderId="58" xfId="0" applyFont="1" applyFill="1" applyBorder="1" applyAlignment="1">
      <alignment horizontal="center" vertical="top"/>
    </xf>
    <xf numFmtId="3" fontId="13" fillId="6" borderId="44" xfId="0" applyNumberFormat="1" applyFont="1" applyFill="1" applyBorder="1" applyAlignment="1">
      <alignment horizontal="center" vertical="top"/>
    </xf>
    <xf numFmtId="165" fontId="16" fillId="10" borderId="21" xfId="0" applyNumberFormat="1" applyFont="1" applyFill="1" applyBorder="1" applyAlignment="1">
      <alignment horizontal="center" vertical="top"/>
    </xf>
    <xf numFmtId="49" fontId="16" fillId="4" borderId="34" xfId="0" applyNumberFormat="1" applyFont="1" applyFill="1" applyBorder="1" applyAlignment="1">
      <alignment horizontal="center" vertical="top"/>
    </xf>
    <xf numFmtId="165" fontId="16" fillId="4" borderId="40" xfId="0" applyNumberFormat="1" applyFont="1" applyFill="1" applyBorder="1" applyAlignment="1">
      <alignment horizontal="center" vertical="top"/>
    </xf>
    <xf numFmtId="0" fontId="13" fillId="0" borderId="0" xfId="0" applyFont="1" applyFill="1" applyAlignment="1">
      <alignment vertical="top"/>
    </xf>
    <xf numFmtId="0" fontId="13" fillId="3" borderId="0" xfId="0" applyFont="1" applyFill="1" applyAlignment="1">
      <alignment vertical="top"/>
    </xf>
    <xf numFmtId="49" fontId="16" fillId="0" borderId="0" xfId="0" applyNumberFormat="1" applyFont="1" applyFill="1" applyBorder="1" applyAlignment="1">
      <alignment horizontal="center" vertical="top" wrapText="1"/>
    </xf>
    <xf numFmtId="0" fontId="13" fillId="0" borderId="0" xfId="0" applyFont="1" applyFill="1" applyBorder="1" applyAlignment="1">
      <alignment horizontal="center" vertical="top"/>
    </xf>
    <xf numFmtId="165" fontId="16" fillId="4" borderId="5" xfId="0" applyNumberFormat="1" applyFont="1" applyFill="1" applyBorder="1" applyAlignment="1">
      <alignment horizontal="center" vertical="top" wrapText="1"/>
    </xf>
    <xf numFmtId="165" fontId="13" fillId="0" borderId="19" xfId="0" applyNumberFormat="1" applyFont="1" applyBorder="1" applyAlignment="1">
      <alignment horizontal="center" vertical="top" wrapText="1"/>
    </xf>
    <xf numFmtId="164" fontId="13" fillId="0" borderId="0" xfId="0" applyNumberFormat="1" applyFont="1" applyAlignment="1">
      <alignment vertical="top"/>
    </xf>
    <xf numFmtId="165" fontId="13" fillId="8" borderId="19" xfId="0" applyNumberFormat="1" applyFont="1" applyFill="1" applyBorder="1" applyAlignment="1">
      <alignment horizontal="center" vertical="top" wrapText="1"/>
    </xf>
    <xf numFmtId="165" fontId="13" fillId="0" borderId="0" xfId="0" applyNumberFormat="1" applyFont="1" applyAlignment="1">
      <alignment vertical="top"/>
    </xf>
    <xf numFmtId="165" fontId="16" fillId="4" borderId="19" xfId="0" applyNumberFormat="1" applyFont="1" applyFill="1" applyBorder="1" applyAlignment="1">
      <alignment horizontal="center" vertical="top" wrapText="1"/>
    </xf>
    <xf numFmtId="165" fontId="16" fillId="8" borderId="40" xfId="0" applyNumberFormat="1" applyFont="1" applyFill="1" applyBorder="1" applyAlignment="1">
      <alignment horizontal="center" vertical="top" wrapText="1"/>
    </xf>
    <xf numFmtId="49" fontId="13" fillId="0" borderId="0" xfId="0" applyNumberFormat="1" applyFont="1" applyBorder="1" applyAlignment="1">
      <alignment vertical="top"/>
    </xf>
    <xf numFmtId="165" fontId="16" fillId="6" borderId="0" xfId="0" applyNumberFormat="1" applyFont="1" applyFill="1" applyAlignment="1">
      <alignment vertical="top"/>
    </xf>
    <xf numFmtId="3" fontId="13" fillId="0" borderId="0" xfId="0" applyNumberFormat="1" applyFont="1" applyAlignment="1">
      <alignment vertical="top"/>
    </xf>
    <xf numFmtId="0" fontId="20" fillId="6" borderId="1" xfId="0" applyFont="1" applyFill="1" applyBorder="1" applyAlignment="1">
      <alignment horizontal="center" vertical="top" textRotation="90" wrapText="1"/>
    </xf>
    <xf numFmtId="49" fontId="20" fillId="0" borderId="28" xfId="0" applyNumberFormat="1" applyFont="1" applyBorder="1" applyAlignment="1">
      <alignment horizontal="center" vertical="top" textRotation="90" shrinkToFit="1"/>
    </xf>
    <xf numFmtId="49" fontId="2" fillId="0" borderId="1" xfId="0" applyNumberFormat="1" applyFont="1" applyBorder="1" applyAlignment="1">
      <alignment horizontal="center" vertical="center" textRotation="90" wrapText="1"/>
    </xf>
    <xf numFmtId="49" fontId="5" fillId="6" borderId="14" xfId="0" applyNumberFormat="1" applyFont="1" applyFill="1" applyBorder="1" applyAlignment="1">
      <alignment horizontal="center" vertical="top"/>
    </xf>
    <xf numFmtId="49" fontId="3" fillId="6" borderId="53" xfId="0" applyNumberFormat="1" applyFont="1" applyFill="1" applyBorder="1" applyAlignment="1">
      <alignment horizontal="center" vertical="top" wrapText="1"/>
    </xf>
    <xf numFmtId="0" fontId="3" fillId="0" borderId="19" xfId="0" applyFont="1" applyFill="1" applyBorder="1" applyAlignment="1">
      <alignment horizontal="center" vertical="top"/>
    </xf>
    <xf numFmtId="165" fontId="3" fillId="0" borderId="49" xfId="0" applyNumberFormat="1" applyFont="1" applyBorder="1" applyAlignment="1">
      <alignment horizontal="center" vertical="top"/>
    </xf>
    <xf numFmtId="0" fontId="14" fillId="0" borderId="0" xfId="0" applyFont="1" applyAlignment="1">
      <alignment vertical="top"/>
    </xf>
    <xf numFmtId="49" fontId="13" fillId="6" borderId="4" xfId="0" applyNumberFormat="1" applyFont="1" applyFill="1" applyBorder="1" applyAlignment="1">
      <alignment horizontal="center" vertical="top" wrapText="1"/>
    </xf>
    <xf numFmtId="49" fontId="16" fillId="2" borderId="24" xfId="0" applyNumberFormat="1" applyFont="1" applyFill="1" applyBorder="1" applyAlignment="1">
      <alignment horizontal="center" vertical="top"/>
    </xf>
    <xf numFmtId="49" fontId="16" fillId="2" borderId="13" xfId="0" applyNumberFormat="1" applyFont="1" applyFill="1" applyBorder="1" applyAlignment="1">
      <alignment horizontal="center" vertical="top"/>
    </xf>
    <xf numFmtId="49" fontId="16" fillId="2" borderId="22" xfId="0" applyNumberFormat="1" applyFont="1" applyFill="1" applyBorder="1" applyAlignment="1">
      <alignment horizontal="center" vertical="top"/>
    </xf>
    <xf numFmtId="49" fontId="16" fillId="6" borderId="24" xfId="0" applyNumberFormat="1" applyFont="1" applyFill="1" applyBorder="1" applyAlignment="1">
      <alignment horizontal="center" vertical="top" wrapText="1"/>
    </xf>
    <xf numFmtId="49" fontId="16" fillId="6" borderId="13" xfId="0" applyNumberFormat="1" applyFont="1" applyFill="1" applyBorder="1" applyAlignment="1">
      <alignment horizontal="center" vertical="top" wrapText="1"/>
    </xf>
    <xf numFmtId="49" fontId="16" fillId="6" borderId="22" xfId="0" applyNumberFormat="1" applyFont="1" applyFill="1" applyBorder="1" applyAlignment="1">
      <alignment horizontal="center" vertical="top" wrapText="1"/>
    </xf>
    <xf numFmtId="49" fontId="13" fillId="6" borderId="32" xfId="0" applyNumberFormat="1" applyFont="1" applyFill="1" applyBorder="1" applyAlignment="1">
      <alignment horizontal="center" vertical="top" wrapText="1"/>
    </xf>
    <xf numFmtId="49" fontId="13" fillId="6" borderId="15" xfId="0" applyNumberFormat="1" applyFont="1" applyFill="1" applyBorder="1" applyAlignment="1">
      <alignment horizontal="center" vertical="top"/>
    </xf>
    <xf numFmtId="49" fontId="16" fillId="10" borderId="6" xfId="0" applyNumberFormat="1" applyFont="1" applyFill="1" applyBorder="1" applyAlignment="1">
      <alignment horizontal="center" vertical="top"/>
    </xf>
    <xf numFmtId="49" fontId="16" fillId="10" borderId="7" xfId="0" applyNumberFormat="1" applyFont="1" applyFill="1" applyBorder="1" applyAlignment="1">
      <alignment horizontal="center" vertical="top"/>
    </xf>
    <xf numFmtId="49" fontId="16" fillId="10" borderId="8" xfId="0" applyNumberFormat="1" applyFont="1" applyFill="1" applyBorder="1" applyAlignment="1">
      <alignment horizontal="center" vertical="top"/>
    </xf>
    <xf numFmtId="49" fontId="16" fillId="6" borderId="16" xfId="0" applyNumberFormat="1" applyFont="1" applyFill="1" applyBorder="1" applyAlignment="1">
      <alignment horizontal="center" vertical="top"/>
    </xf>
    <xf numFmtId="49" fontId="16" fillId="6" borderId="28" xfId="0" applyNumberFormat="1" applyFont="1" applyFill="1" applyBorder="1" applyAlignment="1">
      <alignment horizontal="center" vertical="top"/>
    </xf>
    <xf numFmtId="49" fontId="16" fillId="9" borderId="13" xfId="0" applyNumberFormat="1" applyFont="1" applyFill="1" applyBorder="1" applyAlignment="1">
      <alignment horizontal="center" vertical="top"/>
    </xf>
    <xf numFmtId="0" fontId="19" fillId="0" borderId="32" xfId="0" applyFont="1" applyBorder="1" applyAlignment="1">
      <alignment wrapText="1"/>
    </xf>
    <xf numFmtId="49" fontId="16" fillId="6" borderId="28" xfId="0" applyNumberFormat="1" applyFont="1" applyFill="1" applyBorder="1" applyAlignment="1">
      <alignment vertical="top"/>
    </xf>
    <xf numFmtId="49" fontId="16" fillId="6" borderId="16" xfId="0" applyNumberFormat="1" applyFont="1" applyFill="1" applyBorder="1" applyAlignment="1">
      <alignment horizontal="center" vertical="top" wrapText="1"/>
    </xf>
    <xf numFmtId="49" fontId="20" fillId="0" borderId="28" xfId="0" applyNumberFormat="1" applyFont="1" applyBorder="1" applyAlignment="1">
      <alignment horizontal="center" vertical="center" textRotation="90" wrapText="1"/>
    </xf>
    <xf numFmtId="49" fontId="20" fillId="0" borderId="16" xfId="0" applyNumberFormat="1" applyFont="1" applyFill="1" applyBorder="1" applyAlignment="1">
      <alignment horizontal="center" vertical="center" textRotation="90" wrapText="1"/>
    </xf>
    <xf numFmtId="0" fontId="19" fillId="6" borderId="4" xfId="0" applyFont="1" applyFill="1" applyBorder="1" applyAlignment="1">
      <alignment horizontal="center" wrapText="1"/>
    </xf>
    <xf numFmtId="0" fontId="13" fillId="6" borderId="32" xfId="0" applyFont="1" applyFill="1" applyBorder="1" applyAlignment="1">
      <alignment horizontal="center" vertical="center" textRotation="90" wrapText="1"/>
    </xf>
    <xf numFmtId="49" fontId="16" fillId="6" borderId="15" xfId="0" applyNumberFormat="1" applyFont="1" applyFill="1" applyBorder="1" applyAlignment="1">
      <alignment horizontal="center" vertical="top"/>
    </xf>
    <xf numFmtId="0" fontId="13" fillId="6" borderId="17" xfId="0" applyFont="1" applyFill="1" applyBorder="1" applyAlignment="1">
      <alignment horizontal="left" vertical="top" wrapText="1"/>
    </xf>
    <xf numFmtId="0" fontId="13" fillId="6" borderId="27" xfId="0" applyFont="1" applyFill="1" applyBorder="1" applyAlignment="1">
      <alignment horizontal="left" vertical="top" wrapText="1"/>
    </xf>
    <xf numFmtId="49" fontId="13" fillId="0" borderId="47" xfId="0" applyNumberFormat="1" applyFont="1" applyBorder="1" applyAlignment="1">
      <alignment horizontal="center" vertical="top" wrapText="1"/>
    </xf>
    <xf numFmtId="0" fontId="13" fillId="0" borderId="0" xfId="0" applyFont="1" applyBorder="1" applyAlignment="1">
      <alignment horizontal="left" vertical="top" wrapText="1"/>
    </xf>
    <xf numFmtId="49" fontId="13" fillId="6" borderId="40" xfId="0" applyNumberFormat="1" applyFont="1" applyFill="1" applyBorder="1" applyAlignment="1">
      <alignment horizontal="center" vertical="top" wrapText="1"/>
    </xf>
    <xf numFmtId="0" fontId="26" fillId="6" borderId="57" xfId="0" applyFont="1" applyFill="1" applyBorder="1" applyAlignment="1">
      <alignment horizontal="center"/>
    </xf>
    <xf numFmtId="0" fontId="14" fillId="0" borderId="0" xfId="0" applyFont="1" applyAlignment="1">
      <alignment vertical="top" wrapText="1"/>
    </xf>
    <xf numFmtId="165" fontId="13" fillId="6" borderId="17" xfId="0" applyNumberFormat="1" applyFont="1" applyFill="1" applyBorder="1" applyAlignment="1">
      <alignment horizontal="left" vertical="top" wrapText="1"/>
    </xf>
    <xf numFmtId="165" fontId="13" fillId="6" borderId="15" xfId="0" applyNumberFormat="1" applyFont="1" applyFill="1" applyBorder="1" applyAlignment="1">
      <alignment horizontal="left" vertical="top" wrapText="1"/>
    </xf>
    <xf numFmtId="165" fontId="16" fillId="6" borderId="13" xfId="0" applyNumberFormat="1" applyFont="1" applyFill="1" applyBorder="1" applyAlignment="1">
      <alignment horizontal="center" vertical="top" wrapText="1"/>
    </xf>
    <xf numFmtId="165" fontId="16" fillId="6" borderId="22" xfId="0" applyNumberFormat="1" applyFont="1" applyFill="1" applyBorder="1" applyAlignment="1">
      <alignment horizontal="center" vertical="top" wrapText="1"/>
    </xf>
    <xf numFmtId="49" fontId="3" fillId="0" borderId="0" xfId="0" applyNumberFormat="1" applyFont="1" applyAlignment="1">
      <alignment vertical="center"/>
    </xf>
    <xf numFmtId="0" fontId="16" fillId="0" borderId="21" xfId="0" applyFont="1" applyBorder="1" applyAlignment="1">
      <alignment horizontal="center" vertical="center" wrapText="1"/>
    </xf>
    <xf numFmtId="165" fontId="13" fillId="0" borderId="9" xfId="0" applyNumberFormat="1" applyFont="1" applyFill="1" applyBorder="1" applyAlignment="1">
      <alignment horizontal="left" vertical="top" wrapText="1"/>
    </xf>
    <xf numFmtId="3" fontId="13" fillId="6" borderId="11" xfId="0" applyNumberFormat="1" applyFont="1" applyFill="1" applyBorder="1" applyAlignment="1">
      <alignment horizontal="center" vertical="top"/>
    </xf>
    <xf numFmtId="165" fontId="13" fillId="0" borderId="73" xfId="0" applyNumberFormat="1" applyFont="1" applyFill="1" applyBorder="1" applyAlignment="1">
      <alignment horizontal="left" vertical="top" wrapText="1"/>
    </xf>
    <xf numFmtId="3" fontId="13" fillId="6" borderId="74" xfId="0" applyNumberFormat="1" applyFont="1" applyFill="1" applyBorder="1" applyAlignment="1">
      <alignment horizontal="center" vertical="top"/>
    </xf>
    <xf numFmtId="0" fontId="13" fillId="6" borderId="64" xfId="0" applyFont="1" applyFill="1" applyBorder="1" applyAlignment="1">
      <alignment horizontal="center" vertical="top"/>
    </xf>
    <xf numFmtId="0" fontId="25" fillId="6" borderId="25" xfId="0" applyFont="1" applyFill="1" applyBorder="1" applyAlignment="1">
      <alignment horizontal="center" vertical="top" wrapText="1"/>
    </xf>
    <xf numFmtId="49" fontId="25" fillId="6" borderId="23" xfId="0" applyNumberFormat="1" applyFont="1" applyFill="1" applyBorder="1" applyAlignment="1">
      <alignment horizontal="center" vertical="top"/>
    </xf>
    <xf numFmtId="3" fontId="13" fillId="3" borderId="11" xfId="0" applyNumberFormat="1" applyFont="1" applyFill="1" applyBorder="1" applyAlignment="1">
      <alignment horizontal="center" vertical="top"/>
    </xf>
    <xf numFmtId="3" fontId="13" fillId="3" borderId="15" xfId="0" applyNumberFormat="1" applyFont="1" applyFill="1" applyBorder="1" applyAlignment="1">
      <alignment horizontal="center" vertical="top"/>
    </xf>
    <xf numFmtId="3" fontId="13" fillId="6" borderId="14" xfId="0" applyNumberFormat="1" applyFont="1" applyFill="1" applyBorder="1" applyAlignment="1">
      <alignment horizontal="center" vertical="top"/>
    </xf>
    <xf numFmtId="3" fontId="13" fillId="3" borderId="14" xfId="0" applyNumberFormat="1" applyFont="1" applyFill="1" applyBorder="1" applyAlignment="1">
      <alignment horizontal="center" vertical="top"/>
    </xf>
    <xf numFmtId="3" fontId="13" fillId="9" borderId="23" xfId="0" applyNumberFormat="1" applyFont="1" applyFill="1" applyBorder="1" applyAlignment="1">
      <alignment horizontal="center" vertical="top" wrapText="1"/>
    </xf>
    <xf numFmtId="0" fontId="14" fillId="0" borderId="0" xfId="0" applyFont="1" applyBorder="1" applyAlignment="1">
      <alignment vertical="top"/>
    </xf>
    <xf numFmtId="1" fontId="13" fillId="3" borderId="17" xfId="0" applyNumberFormat="1" applyFont="1" applyFill="1" applyBorder="1" applyAlignment="1">
      <alignment horizontal="center" vertical="top" wrapText="1"/>
    </xf>
    <xf numFmtId="1" fontId="13" fillId="3" borderId="15" xfId="0" applyNumberFormat="1" applyFont="1" applyFill="1" applyBorder="1" applyAlignment="1">
      <alignment horizontal="center" vertical="top" wrapText="1"/>
    </xf>
    <xf numFmtId="1" fontId="13" fillId="6" borderId="17" xfId="0" applyNumberFormat="1" applyFont="1" applyFill="1" applyBorder="1" applyAlignment="1">
      <alignment horizontal="center" vertical="top" wrapText="1"/>
    </xf>
    <xf numFmtId="1" fontId="13" fillId="6" borderId="61" xfId="0" applyNumberFormat="1" applyFont="1" applyFill="1" applyBorder="1" applyAlignment="1">
      <alignment horizontal="center" vertical="top" wrapText="1"/>
    </xf>
    <xf numFmtId="1" fontId="13" fillId="6" borderId="14" xfId="0" applyNumberFormat="1" applyFont="1" applyFill="1" applyBorder="1" applyAlignment="1">
      <alignment horizontal="center" vertical="top"/>
    </xf>
    <xf numFmtId="1" fontId="13" fillId="6" borderId="15" xfId="0" applyNumberFormat="1" applyFont="1" applyFill="1" applyBorder="1" applyAlignment="1">
      <alignment horizontal="center" vertical="top" wrapText="1"/>
    </xf>
    <xf numFmtId="1" fontId="21" fillId="6" borderId="27" xfId="0" applyNumberFormat="1" applyFont="1" applyFill="1" applyBorder="1" applyAlignment="1">
      <alignment horizontal="center" wrapText="1"/>
    </xf>
    <xf numFmtId="1" fontId="13" fillId="6" borderId="17" xfId="0" applyNumberFormat="1" applyFont="1" applyFill="1" applyBorder="1" applyAlignment="1">
      <alignment horizontal="center" vertical="top"/>
    </xf>
    <xf numFmtId="1" fontId="13" fillId="0" borderId="27" xfId="0" applyNumberFormat="1" applyFont="1" applyFill="1" applyBorder="1" applyAlignment="1">
      <alignment horizontal="center" vertical="top" wrapText="1"/>
    </xf>
    <xf numFmtId="1" fontId="13" fillId="0" borderId="17" xfId="0" applyNumberFormat="1" applyFont="1" applyFill="1" applyBorder="1" applyAlignment="1">
      <alignment horizontal="center" vertical="top" wrapText="1"/>
    </xf>
    <xf numFmtId="1" fontId="13" fillId="0" borderId="15" xfId="0" applyNumberFormat="1" applyFont="1" applyFill="1" applyBorder="1" applyAlignment="1">
      <alignment horizontal="center" vertical="top" wrapText="1"/>
    </xf>
    <xf numFmtId="1" fontId="13" fillId="6" borderId="14" xfId="0" applyNumberFormat="1" applyFont="1" applyFill="1" applyBorder="1" applyAlignment="1">
      <alignment horizontal="center" vertical="center"/>
    </xf>
    <xf numFmtId="1" fontId="13" fillId="0" borderId="70" xfId="0" applyNumberFormat="1" applyFont="1" applyFill="1" applyBorder="1" applyAlignment="1">
      <alignment horizontal="center" vertical="top" wrapText="1"/>
    </xf>
    <xf numFmtId="1" fontId="13" fillId="6" borderId="27" xfId="0" applyNumberFormat="1" applyFont="1" applyFill="1" applyBorder="1" applyAlignment="1">
      <alignment horizontal="center" vertical="top" wrapText="1"/>
    </xf>
    <xf numFmtId="1" fontId="13" fillId="6" borderId="14" xfId="0" applyNumberFormat="1" applyFont="1" applyFill="1" applyBorder="1" applyAlignment="1">
      <alignment horizontal="center" vertical="top" wrapText="1"/>
    </xf>
    <xf numFmtId="3" fontId="13" fillId="9" borderId="2" xfId="0" applyNumberFormat="1" applyFont="1" applyFill="1" applyBorder="1" applyAlignment="1">
      <alignment horizontal="center" vertical="top" wrapText="1"/>
    </xf>
    <xf numFmtId="3" fontId="13" fillId="0" borderId="11" xfId="0" applyNumberFormat="1" applyFont="1" applyFill="1" applyBorder="1" applyAlignment="1">
      <alignment horizontal="center" vertical="top"/>
    </xf>
    <xf numFmtId="3" fontId="13" fillId="6" borderId="27" xfId="0" applyNumberFormat="1" applyFont="1" applyFill="1" applyBorder="1" applyAlignment="1">
      <alignment horizontal="center" vertical="top"/>
    </xf>
    <xf numFmtId="3" fontId="13" fillId="3" borderId="17" xfId="0" applyNumberFormat="1" applyFont="1" applyFill="1" applyBorder="1" applyAlignment="1">
      <alignment horizontal="center" vertical="top"/>
    </xf>
    <xf numFmtId="3" fontId="13" fillId="3" borderId="61" xfId="0" applyNumberFormat="1" applyFont="1" applyFill="1" applyBorder="1" applyAlignment="1">
      <alignment horizontal="center" vertical="top"/>
    </xf>
    <xf numFmtId="3" fontId="13" fillId="9" borderId="23" xfId="0" applyNumberFormat="1" applyFont="1" applyFill="1" applyBorder="1" applyAlignment="1">
      <alignment horizontal="center" vertical="top"/>
    </xf>
    <xf numFmtId="3" fontId="16" fillId="3" borderId="25" xfId="0" applyNumberFormat="1" applyFont="1" applyFill="1" applyBorder="1" applyAlignment="1">
      <alignment horizontal="center" vertical="top" wrapText="1"/>
    </xf>
    <xf numFmtId="3" fontId="13" fillId="6" borderId="17" xfId="0" applyNumberFormat="1" applyFont="1" applyFill="1" applyBorder="1" applyAlignment="1">
      <alignment horizontal="center" vertical="top"/>
    </xf>
    <xf numFmtId="49" fontId="13" fillId="3" borderId="20" xfId="0" applyNumberFormat="1" applyFont="1" applyFill="1" applyBorder="1" applyAlignment="1">
      <alignment horizontal="center" vertical="center"/>
    </xf>
    <xf numFmtId="0" fontId="3" fillId="0" borderId="14" xfId="0" applyFont="1" applyBorder="1" applyAlignment="1">
      <alignment horizontal="center" vertical="center" wrapText="1"/>
    </xf>
    <xf numFmtId="165" fontId="16" fillId="9" borderId="57" xfId="0" applyNumberFormat="1" applyFont="1" applyFill="1" applyBorder="1" applyAlignment="1">
      <alignment horizontal="center" vertical="top"/>
    </xf>
    <xf numFmtId="49" fontId="13" fillId="6" borderId="20" xfId="0" applyNumberFormat="1" applyFont="1" applyFill="1" applyBorder="1" applyAlignment="1">
      <alignment horizontal="center" wrapText="1"/>
    </xf>
    <xf numFmtId="0" fontId="13" fillId="6" borderId="27" xfId="0" applyFont="1" applyFill="1" applyBorder="1" applyAlignment="1">
      <alignment vertical="top" wrapText="1"/>
    </xf>
    <xf numFmtId="0" fontId="19" fillId="6" borderId="29" xfId="0" applyFont="1" applyFill="1" applyBorder="1" applyAlignment="1">
      <alignment horizontal="left" vertical="top" wrapText="1"/>
    </xf>
    <xf numFmtId="3" fontId="16" fillId="3" borderId="15" xfId="0" applyNumberFormat="1" applyFont="1" applyFill="1" applyBorder="1" applyAlignment="1">
      <alignment horizontal="center" vertical="top"/>
    </xf>
    <xf numFmtId="0" fontId="3" fillId="6" borderId="14" xfId="0" applyFont="1" applyFill="1" applyBorder="1" applyAlignment="1">
      <alignment horizontal="left" vertical="top" wrapText="1"/>
    </xf>
    <xf numFmtId="0" fontId="7" fillId="6" borderId="49" xfId="0" applyFont="1" applyFill="1" applyBorder="1" applyAlignment="1">
      <alignment horizontal="center" vertical="center" textRotation="90" wrapText="1"/>
    </xf>
    <xf numFmtId="0" fontId="25" fillId="6" borderId="15" xfId="0" applyFont="1" applyFill="1" applyBorder="1" applyAlignment="1">
      <alignment horizontal="center" vertical="top" wrapText="1"/>
    </xf>
    <xf numFmtId="0" fontId="3" fillId="6" borderId="6" xfId="0" applyFont="1" applyFill="1" applyBorder="1" applyAlignment="1">
      <alignment vertical="top" wrapText="1"/>
    </xf>
    <xf numFmtId="49" fontId="16" fillId="0" borderId="56" xfId="0" applyNumberFormat="1" applyFont="1" applyBorder="1" applyAlignment="1">
      <alignment horizontal="center" vertical="top"/>
    </xf>
    <xf numFmtId="49" fontId="16" fillId="0" borderId="42" xfId="0" applyNumberFormat="1" applyFont="1" applyBorder="1" applyAlignment="1">
      <alignment horizontal="center" vertical="top"/>
    </xf>
    <xf numFmtId="49" fontId="16" fillId="6" borderId="30" xfId="0" applyNumberFormat="1" applyFont="1" applyFill="1" applyBorder="1" applyAlignment="1">
      <alignment horizontal="center" vertical="top"/>
    </xf>
    <xf numFmtId="49" fontId="16" fillId="6" borderId="44" xfId="0" applyNumberFormat="1" applyFont="1" applyFill="1" applyBorder="1" applyAlignment="1">
      <alignment horizontal="center" vertical="top"/>
    </xf>
    <xf numFmtId="0" fontId="24" fillId="6" borderId="30" xfId="0" applyFont="1" applyFill="1" applyBorder="1" applyAlignment="1">
      <alignment horizontal="center"/>
    </xf>
    <xf numFmtId="165" fontId="16" fillId="6" borderId="13" xfId="0" applyNumberFormat="1" applyFont="1" applyFill="1" applyBorder="1" applyAlignment="1">
      <alignment horizontal="center" vertical="top"/>
    </xf>
    <xf numFmtId="165" fontId="16" fillId="6" borderId="22" xfId="0" applyNumberFormat="1" applyFont="1" applyFill="1" applyBorder="1" applyAlignment="1">
      <alignment horizontal="center" vertical="top"/>
    </xf>
    <xf numFmtId="165" fontId="24" fillId="6" borderId="24" xfId="0" applyNumberFormat="1" applyFont="1" applyFill="1" applyBorder="1" applyAlignment="1">
      <alignment horizontal="center"/>
    </xf>
    <xf numFmtId="165" fontId="24" fillId="6" borderId="13" xfId="0" applyNumberFormat="1" applyFont="1" applyFill="1" applyBorder="1" applyAlignment="1">
      <alignment horizontal="center"/>
    </xf>
    <xf numFmtId="165" fontId="24" fillId="6" borderId="22" xfId="0" applyNumberFormat="1" applyFont="1" applyFill="1" applyBorder="1" applyAlignment="1">
      <alignment horizontal="center"/>
    </xf>
    <xf numFmtId="0" fontId="24" fillId="6" borderId="22" xfId="0" applyFont="1" applyFill="1" applyBorder="1" applyAlignment="1">
      <alignment horizontal="center"/>
    </xf>
    <xf numFmtId="0" fontId="13" fillId="0" borderId="29" xfId="0" applyFont="1" applyBorder="1" applyAlignment="1">
      <alignment vertical="top" wrapText="1"/>
    </xf>
    <xf numFmtId="49" fontId="16" fillId="10" borderId="7" xfId="0" applyNumberFormat="1" applyFont="1" applyFill="1" applyBorder="1" applyAlignment="1">
      <alignment horizontal="center" vertical="top"/>
    </xf>
    <xf numFmtId="49" fontId="16" fillId="2" borderId="13" xfId="0" applyNumberFormat="1" applyFont="1" applyFill="1" applyBorder="1" applyAlignment="1">
      <alignment horizontal="center" vertical="top"/>
    </xf>
    <xf numFmtId="0" fontId="19" fillId="6" borderId="4" xfId="0" applyFont="1" applyFill="1" applyBorder="1" applyAlignment="1">
      <alignment horizontal="center" wrapText="1"/>
    </xf>
    <xf numFmtId="0" fontId="13" fillId="0" borderId="51" xfId="0" applyFont="1" applyFill="1" applyBorder="1" applyAlignment="1">
      <alignment horizontal="center" vertical="top"/>
    </xf>
    <xf numFmtId="3" fontId="13" fillId="6" borderId="20" xfId="0" applyNumberFormat="1" applyFont="1" applyFill="1" applyBorder="1" applyAlignment="1">
      <alignment horizontal="center" vertical="top"/>
    </xf>
    <xf numFmtId="3" fontId="13" fillId="6" borderId="4" xfId="0" applyNumberFormat="1" applyFont="1" applyFill="1" applyBorder="1" applyAlignment="1">
      <alignment horizontal="center" vertical="top"/>
    </xf>
    <xf numFmtId="49" fontId="13" fillId="6" borderId="0" xfId="0" applyNumberFormat="1" applyFont="1" applyFill="1" applyBorder="1" applyAlignment="1">
      <alignment horizontal="center" vertical="center" textRotation="90" wrapText="1"/>
    </xf>
    <xf numFmtId="49" fontId="13" fillId="6" borderId="69" xfId="0" applyNumberFormat="1" applyFont="1" applyFill="1" applyBorder="1" applyAlignment="1">
      <alignment horizontal="center" vertical="center" textRotation="90" wrapText="1"/>
    </xf>
    <xf numFmtId="49" fontId="13" fillId="6" borderId="68" xfId="0" applyNumberFormat="1" applyFont="1" applyFill="1" applyBorder="1" applyAlignment="1">
      <alignment horizontal="center" vertical="center" textRotation="90" wrapText="1"/>
    </xf>
    <xf numFmtId="3" fontId="13" fillId="3" borderId="72" xfId="0" applyNumberFormat="1" applyFont="1" applyFill="1" applyBorder="1" applyAlignment="1">
      <alignment horizontal="center" vertical="top"/>
    </xf>
    <xf numFmtId="3" fontId="13" fillId="6" borderId="72" xfId="0" applyNumberFormat="1" applyFont="1" applyFill="1" applyBorder="1" applyAlignment="1">
      <alignment horizontal="center" vertical="top"/>
    </xf>
    <xf numFmtId="3" fontId="13" fillId="6" borderId="29" xfId="0" applyNumberFormat="1" applyFont="1" applyFill="1" applyBorder="1" applyAlignment="1">
      <alignment horizontal="center" vertical="top"/>
    </xf>
    <xf numFmtId="0" fontId="10" fillId="0" borderId="0" xfId="0" applyFont="1" applyAlignment="1">
      <alignment horizontal="center" vertical="top" wrapText="1"/>
    </xf>
    <xf numFmtId="0" fontId="11" fillId="0" borderId="0" xfId="0" applyFont="1" applyAlignment="1">
      <alignment horizontal="center" vertical="top" wrapText="1"/>
    </xf>
    <xf numFmtId="165" fontId="13" fillId="0" borderId="0" xfId="0" applyNumberFormat="1" applyFont="1" applyBorder="1" applyAlignment="1">
      <alignment vertical="top"/>
    </xf>
    <xf numFmtId="0" fontId="13" fillId="6" borderId="20" xfId="0" applyFont="1" applyFill="1" applyBorder="1" applyAlignment="1">
      <alignment horizontal="center" vertical="top"/>
    </xf>
    <xf numFmtId="165" fontId="3" fillId="6" borderId="62" xfId="0" applyNumberFormat="1" applyFont="1" applyFill="1" applyBorder="1" applyAlignment="1">
      <alignment horizontal="center" vertical="top"/>
    </xf>
    <xf numFmtId="49" fontId="16" fillId="6" borderId="16" xfId="0" applyNumberFormat="1" applyFont="1" applyFill="1" applyBorder="1" applyAlignment="1">
      <alignment horizontal="center" vertical="top" wrapText="1"/>
    </xf>
    <xf numFmtId="49" fontId="16" fillId="6" borderId="13" xfId="0" applyNumberFormat="1" applyFont="1" applyFill="1" applyBorder="1" applyAlignment="1">
      <alignment horizontal="center" vertical="top" wrapText="1"/>
    </xf>
    <xf numFmtId="49" fontId="16" fillId="10" borderId="7" xfId="0" applyNumberFormat="1" applyFont="1" applyFill="1" applyBorder="1" applyAlignment="1">
      <alignment horizontal="center" vertical="top"/>
    </xf>
    <xf numFmtId="49" fontId="16" fillId="2" borderId="13" xfId="0" applyNumberFormat="1" applyFont="1" applyFill="1" applyBorder="1" applyAlignment="1">
      <alignment horizontal="center" vertical="top"/>
    </xf>
    <xf numFmtId="49" fontId="16" fillId="6" borderId="28" xfId="0" applyNumberFormat="1" applyFont="1" applyFill="1" applyBorder="1" applyAlignment="1">
      <alignment horizontal="center" vertical="top"/>
    </xf>
    <xf numFmtId="49" fontId="16" fillId="6" borderId="28" xfId="0" applyNumberFormat="1" applyFont="1" applyFill="1" applyBorder="1" applyAlignment="1">
      <alignment horizontal="center" vertical="top" wrapText="1"/>
    </xf>
    <xf numFmtId="0" fontId="19" fillId="6" borderId="4" xfId="0" applyFont="1" applyFill="1" applyBorder="1" applyAlignment="1">
      <alignment horizontal="center" wrapText="1"/>
    </xf>
    <xf numFmtId="3" fontId="16" fillId="9" borderId="36" xfId="0" applyNumberFormat="1" applyFont="1" applyFill="1" applyBorder="1" applyAlignment="1">
      <alignment horizontal="center" vertical="top"/>
    </xf>
    <xf numFmtId="0" fontId="19" fillId="6" borderId="0" xfId="0" applyFont="1" applyFill="1" applyBorder="1" applyAlignment="1">
      <alignment horizontal="center" wrapText="1"/>
    </xf>
    <xf numFmtId="0" fontId="19" fillId="6" borderId="59" xfId="0" applyFont="1" applyFill="1" applyBorder="1" applyAlignment="1">
      <alignment horizontal="center" wrapText="1"/>
    </xf>
    <xf numFmtId="3" fontId="27" fillId="6" borderId="7" xfId="0" applyNumberFormat="1" applyFont="1" applyFill="1" applyBorder="1" applyAlignment="1">
      <alignment vertical="top" wrapText="1"/>
    </xf>
    <xf numFmtId="3" fontId="27" fillId="6" borderId="15" xfId="0" applyNumberFormat="1" applyFont="1" applyFill="1" applyBorder="1" applyAlignment="1">
      <alignment horizontal="center" vertical="top"/>
    </xf>
    <xf numFmtId="165" fontId="13" fillId="6" borderId="19" xfId="0" applyNumberFormat="1" applyFont="1" applyFill="1" applyBorder="1" applyAlignment="1">
      <alignment horizontal="center" vertical="top" wrapText="1"/>
    </xf>
    <xf numFmtId="0" fontId="27" fillId="6" borderId="17" xfId="0" applyFont="1" applyFill="1" applyBorder="1" applyAlignment="1">
      <alignment horizontal="left" vertical="top" wrapText="1"/>
    </xf>
    <xf numFmtId="0" fontId="27" fillId="6" borderId="70" xfId="0" applyFont="1" applyFill="1" applyBorder="1" applyAlignment="1">
      <alignment horizontal="left" vertical="top" wrapText="1"/>
    </xf>
    <xf numFmtId="0" fontId="27" fillId="6" borderId="27" xfId="0" applyFont="1" applyFill="1" applyBorder="1" applyAlignment="1">
      <alignment horizontal="left" vertical="top" wrapText="1"/>
    </xf>
    <xf numFmtId="0" fontId="29" fillId="6" borderId="51" xfId="0" applyFont="1" applyFill="1" applyBorder="1" applyAlignment="1">
      <alignment horizontal="center" vertical="center" textRotation="90" wrapText="1"/>
    </xf>
    <xf numFmtId="49" fontId="30" fillId="6" borderId="16" xfId="0" applyNumberFormat="1" applyFont="1" applyFill="1" applyBorder="1" applyAlignment="1">
      <alignment horizontal="center" vertical="center" textRotation="90" wrapText="1"/>
    </xf>
    <xf numFmtId="49" fontId="28" fillId="6" borderId="67" xfId="0" applyNumberFormat="1" applyFont="1" applyFill="1" applyBorder="1" applyAlignment="1">
      <alignment horizontal="center" vertical="top"/>
    </xf>
    <xf numFmtId="49" fontId="27" fillId="6" borderId="18" xfId="0" applyNumberFormat="1" applyFont="1" applyFill="1" applyBorder="1" applyAlignment="1">
      <alignment horizontal="center" vertical="top" wrapText="1"/>
    </xf>
    <xf numFmtId="0" fontId="27" fillId="6" borderId="51" xfId="0" applyFont="1" applyFill="1" applyBorder="1" applyAlignment="1">
      <alignment horizontal="center" vertical="top"/>
    </xf>
    <xf numFmtId="165" fontId="27" fillId="6" borderId="51" xfId="0" applyNumberFormat="1" applyFont="1" applyFill="1" applyBorder="1" applyAlignment="1">
      <alignment horizontal="center" vertical="top"/>
    </xf>
    <xf numFmtId="0" fontId="27" fillId="6" borderId="31" xfId="0" applyFont="1" applyFill="1" applyBorder="1" applyAlignment="1">
      <alignment horizontal="left" vertical="top" wrapText="1"/>
    </xf>
    <xf numFmtId="49" fontId="27" fillId="6" borderId="17" xfId="0" applyNumberFormat="1" applyFont="1" applyFill="1" applyBorder="1" applyAlignment="1">
      <alignment horizontal="center" vertical="top"/>
    </xf>
    <xf numFmtId="0" fontId="29" fillId="6" borderId="32" xfId="0" applyFont="1" applyFill="1" applyBorder="1" applyAlignment="1">
      <alignment horizontal="center" vertical="center" textRotation="90" wrapText="1"/>
    </xf>
    <xf numFmtId="49" fontId="30" fillId="6" borderId="13" xfId="0" applyNumberFormat="1" applyFont="1" applyFill="1" applyBorder="1" applyAlignment="1">
      <alignment horizontal="center" vertical="center" textRotation="90" wrapText="1"/>
    </xf>
    <xf numFmtId="49" fontId="28" fillId="6" borderId="42" xfId="0" applyNumberFormat="1" applyFont="1" applyFill="1" applyBorder="1" applyAlignment="1">
      <alignment horizontal="center" vertical="top"/>
    </xf>
    <xf numFmtId="49" fontId="27" fillId="6" borderId="0" xfId="0" applyNumberFormat="1" applyFont="1" applyFill="1" applyBorder="1" applyAlignment="1">
      <alignment horizontal="center" vertical="top" wrapText="1"/>
    </xf>
    <xf numFmtId="0" fontId="27" fillId="6" borderId="32" xfId="0" applyFont="1" applyFill="1" applyBorder="1" applyAlignment="1">
      <alignment horizontal="center" vertical="top"/>
    </xf>
    <xf numFmtId="165" fontId="27" fillId="6" borderId="32" xfId="0" applyNumberFormat="1" applyFont="1" applyFill="1" applyBorder="1" applyAlignment="1">
      <alignment horizontal="center" vertical="top"/>
    </xf>
    <xf numFmtId="0" fontId="27" fillId="6" borderId="72" xfId="0" applyFont="1" applyFill="1" applyBorder="1" applyAlignment="1">
      <alignment horizontal="left" vertical="top" wrapText="1"/>
    </xf>
    <xf numFmtId="3" fontId="27" fillId="6" borderId="70" xfId="0" applyNumberFormat="1" applyFont="1" applyFill="1" applyBorder="1" applyAlignment="1">
      <alignment horizontal="center" vertical="top"/>
    </xf>
    <xf numFmtId="0" fontId="29" fillId="6" borderId="58" xfId="0" applyFont="1" applyFill="1" applyBorder="1" applyAlignment="1">
      <alignment horizontal="center" vertical="center" textRotation="90" wrapText="1"/>
    </xf>
    <xf numFmtId="49" fontId="30" fillId="6" borderId="28" xfId="0" applyNumberFormat="1" applyFont="1" applyFill="1" applyBorder="1" applyAlignment="1">
      <alignment horizontal="center" vertical="center" textRotation="90" wrapText="1"/>
    </xf>
    <xf numFmtId="49" fontId="28" fillId="6" borderId="43" xfId="0" applyNumberFormat="1" applyFont="1" applyFill="1" applyBorder="1" applyAlignment="1">
      <alignment horizontal="center" vertical="top"/>
    </xf>
    <xf numFmtId="49" fontId="27" fillId="6" borderId="59" xfId="0" applyNumberFormat="1" applyFont="1" applyFill="1" applyBorder="1" applyAlignment="1">
      <alignment horizontal="center" vertical="top" wrapText="1"/>
    </xf>
    <xf numFmtId="0" fontId="27" fillId="6" borderId="58" xfId="0" applyFont="1" applyFill="1" applyBorder="1" applyAlignment="1">
      <alignment horizontal="center" vertical="top"/>
    </xf>
    <xf numFmtId="165" fontId="27" fillId="6" borderId="58" xfId="0" applyNumberFormat="1" applyFont="1" applyFill="1" applyBorder="1" applyAlignment="1">
      <alignment horizontal="center" vertical="top"/>
    </xf>
    <xf numFmtId="0" fontId="27" fillId="6" borderId="29" xfId="0" applyFont="1" applyFill="1" applyBorder="1" applyAlignment="1">
      <alignment horizontal="left" vertical="top" wrapText="1"/>
    </xf>
    <xf numFmtId="49" fontId="27" fillId="6" borderId="27" xfId="0" applyNumberFormat="1" applyFont="1" applyFill="1" applyBorder="1" applyAlignment="1">
      <alignment horizontal="center" vertical="top"/>
    </xf>
    <xf numFmtId="165" fontId="16" fillId="8" borderId="20" xfId="0" applyNumberFormat="1" applyFont="1" applyFill="1" applyBorder="1" applyAlignment="1">
      <alignment horizontal="center" vertical="top" wrapText="1"/>
    </xf>
    <xf numFmtId="165" fontId="16" fillId="6" borderId="24" xfId="0" applyNumberFormat="1" applyFont="1" applyFill="1" applyBorder="1" applyAlignment="1">
      <alignment horizontal="center" vertical="top"/>
    </xf>
    <xf numFmtId="0" fontId="10" fillId="0" borderId="0" xfId="0" applyFont="1" applyAlignment="1">
      <alignment horizontal="center" vertical="top" wrapText="1"/>
    </xf>
    <xf numFmtId="0" fontId="11" fillId="0" borderId="0" xfId="0" applyFont="1" applyAlignment="1">
      <alignment horizontal="center" vertical="top" wrapText="1"/>
    </xf>
    <xf numFmtId="49" fontId="16" fillId="10" borderId="7" xfId="0" applyNumberFormat="1" applyFont="1" applyFill="1" applyBorder="1" applyAlignment="1">
      <alignment horizontal="center" vertical="top"/>
    </xf>
    <xf numFmtId="49" fontId="16" fillId="10" borderId="8" xfId="0" applyNumberFormat="1" applyFont="1" applyFill="1" applyBorder="1" applyAlignment="1">
      <alignment horizontal="center" vertical="top"/>
    </xf>
    <xf numFmtId="49" fontId="16" fillId="2" borderId="13" xfId="0" applyNumberFormat="1" applyFont="1" applyFill="1" applyBorder="1" applyAlignment="1">
      <alignment horizontal="center" vertical="top"/>
    </xf>
    <xf numFmtId="49" fontId="16" fillId="2" borderId="22" xfId="0" applyNumberFormat="1" applyFont="1" applyFill="1" applyBorder="1" applyAlignment="1">
      <alignment horizontal="center" vertical="top"/>
    </xf>
    <xf numFmtId="49" fontId="16" fillId="6" borderId="13" xfId="0" applyNumberFormat="1" applyFont="1" applyFill="1" applyBorder="1" applyAlignment="1">
      <alignment horizontal="center" vertical="top" wrapText="1"/>
    </xf>
    <xf numFmtId="49" fontId="16" fillId="6" borderId="22" xfId="0" applyNumberFormat="1" applyFont="1" applyFill="1" applyBorder="1" applyAlignment="1">
      <alignment horizontal="center" vertical="top" wrapText="1"/>
    </xf>
    <xf numFmtId="165" fontId="16" fillId="6" borderId="13" xfId="0" applyNumberFormat="1" applyFont="1" applyFill="1" applyBorder="1" applyAlignment="1">
      <alignment horizontal="center" vertical="top" wrapText="1"/>
    </xf>
    <xf numFmtId="165" fontId="16" fillId="6" borderId="22" xfId="0" applyNumberFormat="1" applyFont="1" applyFill="1" applyBorder="1" applyAlignment="1">
      <alignment horizontal="center" vertical="top" wrapText="1"/>
    </xf>
    <xf numFmtId="49" fontId="16" fillId="10" borderId="6" xfId="0" applyNumberFormat="1" applyFont="1" applyFill="1" applyBorder="1" applyAlignment="1">
      <alignment horizontal="center" vertical="top"/>
    </xf>
    <xf numFmtId="49" fontId="16" fillId="2" borderId="24" xfId="0" applyNumberFormat="1" applyFont="1" applyFill="1" applyBorder="1" applyAlignment="1">
      <alignment horizontal="center" vertical="top"/>
    </xf>
    <xf numFmtId="49" fontId="16" fillId="6" borderId="24" xfId="0" applyNumberFormat="1" applyFont="1" applyFill="1" applyBorder="1" applyAlignment="1">
      <alignment horizontal="center" vertical="top" wrapText="1"/>
    </xf>
    <xf numFmtId="0" fontId="13" fillId="0" borderId="0" xfId="0" applyFont="1" applyBorder="1" applyAlignment="1">
      <alignment horizontal="left" vertical="top" wrapText="1"/>
    </xf>
    <xf numFmtId="0" fontId="26" fillId="6" borderId="57" xfId="0" applyFont="1" applyFill="1" applyBorder="1" applyAlignment="1">
      <alignment horizontal="center"/>
    </xf>
    <xf numFmtId="49" fontId="13" fillId="6" borderId="4" xfId="0" applyNumberFormat="1" applyFont="1" applyFill="1" applyBorder="1" applyAlignment="1">
      <alignment horizontal="center" vertical="top" wrapText="1"/>
    </xf>
    <xf numFmtId="49" fontId="13" fillId="6" borderId="40" xfId="0" applyNumberFormat="1" applyFont="1" applyFill="1" applyBorder="1" applyAlignment="1">
      <alignment horizontal="center" vertical="top" wrapText="1"/>
    </xf>
    <xf numFmtId="49" fontId="16" fillId="0" borderId="42" xfId="0" applyNumberFormat="1" applyFont="1" applyBorder="1" applyAlignment="1">
      <alignment horizontal="center" vertical="top"/>
    </xf>
    <xf numFmtId="49" fontId="16" fillId="6" borderId="44" xfId="0" applyNumberFormat="1" applyFont="1" applyFill="1" applyBorder="1" applyAlignment="1">
      <alignment horizontal="center" vertical="top"/>
    </xf>
    <xf numFmtId="49" fontId="13" fillId="0" borderId="47" xfId="0" applyNumberFormat="1" applyFont="1" applyBorder="1" applyAlignment="1">
      <alignment horizontal="center" vertical="top" wrapText="1"/>
    </xf>
    <xf numFmtId="165" fontId="13" fillId="6" borderId="17" xfId="0" applyNumberFormat="1" applyFont="1" applyFill="1" applyBorder="1" applyAlignment="1">
      <alignment horizontal="left" vertical="top" wrapText="1"/>
    </xf>
    <xf numFmtId="165" fontId="13" fillId="6" borderId="15" xfId="0" applyNumberFormat="1" applyFont="1" applyFill="1" applyBorder="1" applyAlignment="1">
      <alignment horizontal="left" vertical="top" wrapText="1"/>
    </xf>
    <xf numFmtId="49" fontId="16" fillId="9" borderId="13" xfId="0" applyNumberFormat="1" applyFont="1" applyFill="1" applyBorder="1" applyAlignment="1">
      <alignment horizontal="center" vertical="top"/>
    </xf>
    <xf numFmtId="49" fontId="16" fillId="6" borderId="16" xfId="0" applyNumberFormat="1" applyFont="1" applyFill="1" applyBorder="1" applyAlignment="1">
      <alignment horizontal="center" vertical="top"/>
    </xf>
    <xf numFmtId="49" fontId="16" fillId="6" borderId="28" xfId="0" applyNumberFormat="1" applyFont="1" applyFill="1" applyBorder="1" applyAlignment="1">
      <alignment horizontal="center" vertical="top"/>
    </xf>
    <xf numFmtId="0" fontId="13" fillId="6" borderId="32" xfId="0" applyFont="1" applyFill="1" applyBorder="1" applyAlignment="1">
      <alignment horizontal="center" vertical="center" textRotation="90" wrapText="1"/>
    </xf>
    <xf numFmtId="49" fontId="20" fillId="0" borderId="28" xfId="0" applyNumberFormat="1" applyFont="1" applyBorder="1" applyAlignment="1">
      <alignment horizontal="center" vertical="center" textRotation="90" wrapText="1"/>
    </xf>
    <xf numFmtId="49" fontId="13" fillId="6" borderId="15" xfId="0" applyNumberFormat="1" applyFont="1" applyFill="1" applyBorder="1" applyAlignment="1">
      <alignment horizontal="center" vertical="top"/>
    </xf>
    <xf numFmtId="49" fontId="13" fillId="6" borderId="32" xfId="0" applyNumberFormat="1" applyFont="1" applyFill="1" applyBorder="1" applyAlignment="1">
      <alignment horizontal="center" vertical="top" wrapText="1"/>
    </xf>
    <xf numFmtId="0" fontId="19" fillId="6" borderId="4" xfId="0" applyFont="1" applyFill="1" applyBorder="1" applyAlignment="1">
      <alignment horizontal="center" wrapText="1"/>
    </xf>
    <xf numFmtId="49" fontId="16" fillId="6" borderId="16" xfId="0" applyNumberFormat="1" applyFont="1" applyFill="1" applyBorder="1" applyAlignment="1">
      <alignment horizontal="center" vertical="top" wrapText="1"/>
    </xf>
    <xf numFmtId="49" fontId="16" fillId="6" borderId="28" xfId="0" applyNumberFormat="1" applyFont="1" applyFill="1" applyBorder="1" applyAlignment="1">
      <alignment horizontal="center" vertical="top" wrapText="1"/>
    </xf>
    <xf numFmtId="49" fontId="16" fillId="6" borderId="15" xfId="0" applyNumberFormat="1" applyFont="1" applyFill="1" applyBorder="1" applyAlignment="1">
      <alignment horizontal="center" vertical="top"/>
    </xf>
    <xf numFmtId="0" fontId="13" fillId="6" borderId="17" xfId="0" applyFont="1" applyFill="1" applyBorder="1" applyAlignment="1">
      <alignment horizontal="left" vertical="top" wrapText="1"/>
    </xf>
    <xf numFmtId="0" fontId="13" fillId="6" borderId="27" xfId="0" applyFont="1" applyFill="1" applyBorder="1" applyAlignment="1">
      <alignment horizontal="left" vertical="top" wrapText="1"/>
    </xf>
    <xf numFmtId="0" fontId="19" fillId="0" borderId="32" xfId="0" applyFont="1" applyBorder="1" applyAlignment="1">
      <alignment wrapText="1"/>
    </xf>
    <xf numFmtId="49" fontId="16" fillId="6" borderId="28" xfId="0" applyNumberFormat="1" applyFont="1" applyFill="1" applyBorder="1" applyAlignment="1">
      <alignment vertical="top"/>
    </xf>
    <xf numFmtId="49" fontId="20" fillId="0" borderId="16" xfId="0" applyNumberFormat="1" applyFont="1" applyFill="1" applyBorder="1" applyAlignment="1">
      <alignment horizontal="center" vertical="center" textRotation="90" wrapText="1"/>
    </xf>
    <xf numFmtId="0" fontId="14" fillId="0" borderId="0" xfId="0" applyFont="1" applyAlignment="1">
      <alignment vertical="top" wrapText="1"/>
    </xf>
    <xf numFmtId="0" fontId="13" fillId="6" borderId="58" xfId="0" applyFont="1" applyFill="1" applyBorder="1" applyAlignment="1">
      <alignment horizontal="left" vertical="top" wrapText="1"/>
    </xf>
    <xf numFmtId="0" fontId="13" fillId="6" borderId="59" xfId="0" applyFont="1" applyFill="1" applyBorder="1" applyAlignment="1">
      <alignment horizontal="left" vertical="top" wrapText="1"/>
    </xf>
    <xf numFmtId="0" fontId="13" fillId="6" borderId="43" xfId="0" applyFont="1" applyFill="1" applyBorder="1" applyAlignment="1">
      <alignment horizontal="left" vertical="top" wrapText="1"/>
    </xf>
    <xf numFmtId="0" fontId="16" fillId="8" borderId="49" xfId="0" applyFont="1" applyFill="1" applyBorder="1" applyAlignment="1">
      <alignment horizontal="right" vertical="top" wrapText="1"/>
    </xf>
    <xf numFmtId="0" fontId="12" fillId="8" borderId="53" xfId="0" applyFont="1" applyFill="1" applyBorder="1" applyAlignment="1">
      <alignment horizontal="right" vertical="top" wrapText="1"/>
    </xf>
    <xf numFmtId="0" fontId="12" fillId="8" borderId="52" xfId="0" applyFont="1" applyFill="1" applyBorder="1" applyAlignment="1">
      <alignment horizontal="right" vertical="top" wrapText="1"/>
    </xf>
    <xf numFmtId="0" fontId="13" fillId="8" borderId="49" xfId="0" applyFont="1" applyFill="1" applyBorder="1" applyAlignment="1">
      <alignment horizontal="left" vertical="top" wrapText="1"/>
    </xf>
    <xf numFmtId="0" fontId="13" fillId="8" borderId="53" xfId="0" applyFont="1" applyFill="1" applyBorder="1" applyAlignment="1">
      <alignment horizontal="left" vertical="top" wrapText="1"/>
    </xf>
    <xf numFmtId="0" fontId="13" fillId="8" borderId="52" xfId="0" applyFont="1" applyFill="1" applyBorder="1" applyAlignment="1">
      <alignment horizontal="left" vertical="top" wrapText="1"/>
    </xf>
    <xf numFmtId="0" fontId="10" fillId="0" borderId="0" xfId="0" applyFont="1" applyAlignment="1">
      <alignment horizontal="center" vertical="top" wrapText="1"/>
    </xf>
    <xf numFmtId="0" fontId="11" fillId="0" borderId="0" xfId="0" applyFont="1" applyAlignment="1">
      <alignment horizontal="center" vertical="top" wrapText="1"/>
    </xf>
    <xf numFmtId="0" fontId="0" fillId="0" borderId="0" xfId="0" applyAlignment="1">
      <alignment horizontal="center" vertical="top" wrapText="1"/>
    </xf>
    <xf numFmtId="0" fontId="5" fillId="0" borderId="48" xfId="0" applyFont="1" applyBorder="1" applyAlignment="1">
      <alignment horizontal="center" vertical="center"/>
    </xf>
    <xf numFmtId="0" fontId="5" fillId="0" borderId="56" xfId="0" applyFont="1" applyBorder="1" applyAlignment="1">
      <alignment horizontal="center" vertical="center"/>
    </xf>
    <xf numFmtId="0" fontId="3" fillId="0" borderId="31" xfId="0" applyFont="1" applyBorder="1" applyAlignment="1">
      <alignment horizontal="center" vertical="center" wrapText="1"/>
    </xf>
    <xf numFmtId="0" fontId="3" fillId="0" borderId="8" xfId="0" applyFont="1" applyBorder="1" applyAlignment="1">
      <alignment horizontal="center" vertical="center" wrapText="1"/>
    </xf>
    <xf numFmtId="0" fontId="13" fillId="0" borderId="24" xfId="0" applyFont="1" applyBorder="1" applyAlignment="1">
      <alignment horizontal="center" vertical="center" textRotation="90" shrinkToFit="1"/>
    </xf>
    <xf numFmtId="0" fontId="13" fillId="0" borderId="13" xfId="0" applyFont="1" applyBorder="1" applyAlignment="1">
      <alignment horizontal="center" vertical="center" textRotation="90" shrinkToFit="1"/>
    </xf>
    <xf numFmtId="0" fontId="13" fillId="0" borderId="22" xfId="0" applyFont="1" applyBorder="1" applyAlignment="1">
      <alignment horizontal="center" vertical="center" textRotation="90" shrinkToFit="1"/>
    </xf>
    <xf numFmtId="0" fontId="14" fillId="0" borderId="13" xfId="0" applyFont="1" applyBorder="1" applyAlignment="1">
      <alignment horizontal="center" vertical="center" textRotation="90" shrinkToFit="1"/>
    </xf>
    <xf numFmtId="0" fontId="14" fillId="0" borderId="22" xfId="0" applyFont="1" applyBorder="1" applyAlignment="1">
      <alignment horizontal="center" vertical="center" textRotation="90" shrinkToFit="1"/>
    </xf>
    <xf numFmtId="0" fontId="13" fillId="0" borderId="44" xfId="0" applyNumberFormat="1" applyFont="1" applyBorder="1" applyAlignment="1">
      <alignment horizontal="center" vertical="center" textRotation="90" shrinkToFit="1"/>
    </xf>
    <xf numFmtId="0" fontId="13" fillId="0" borderId="42" xfId="0" applyNumberFormat="1" applyFont="1" applyBorder="1" applyAlignment="1">
      <alignment horizontal="center" vertical="center" textRotation="90" shrinkToFit="1"/>
    </xf>
    <xf numFmtId="0" fontId="13" fillId="0" borderId="30" xfId="0" applyNumberFormat="1" applyFont="1" applyBorder="1" applyAlignment="1">
      <alignment horizontal="center" vertical="center" textRotation="90" shrinkToFit="1"/>
    </xf>
    <xf numFmtId="0" fontId="3" fillId="0" borderId="47" xfId="0" applyNumberFormat="1" applyFont="1" applyFill="1" applyBorder="1" applyAlignment="1">
      <alignment horizontal="center" vertical="center" textRotation="90" shrinkToFit="1"/>
    </xf>
    <xf numFmtId="0" fontId="3" fillId="0" borderId="4" xfId="0" applyNumberFormat="1" applyFont="1" applyFill="1" applyBorder="1" applyAlignment="1">
      <alignment horizontal="center" vertical="center" textRotation="90" shrinkToFit="1"/>
    </xf>
    <xf numFmtId="0" fontId="3" fillId="0" borderId="40" xfId="0" applyNumberFormat="1" applyFont="1" applyFill="1" applyBorder="1" applyAlignment="1">
      <alignment horizontal="center" vertical="center" textRotation="90" shrinkToFit="1"/>
    </xf>
    <xf numFmtId="0" fontId="3" fillId="0" borderId="47" xfId="0" applyFont="1" applyBorder="1" applyAlignment="1">
      <alignment horizontal="center" vertical="center" textRotation="90" shrinkToFit="1"/>
    </xf>
    <xf numFmtId="0" fontId="3" fillId="0" borderId="4" xfId="0" applyFont="1" applyBorder="1" applyAlignment="1">
      <alignment horizontal="center" vertical="center" textRotation="90" shrinkToFit="1"/>
    </xf>
    <xf numFmtId="0" fontId="3" fillId="0" borderId="40" xfId="0" applyFont="1" applyBorder="1" applyAlignment="1">
      <alignment horizontal="center" vertical="center" textRotation="90" shrinkToFit="1"/>
    </xf>
    <xf numFmtId="0" fontId="13" fillId="0" borderId="26" xfId="0" applyFont="1" applyBorder="1" applyAlignment="1">
      <alignment horizontal="right" vertical="top"/>
    </xf>
    <xf numFmtId="0" fontId="13" fillId="0" borderId="6" xfId="0" applyFont="1" applyBorder="1" applyAlignment="1">
      <alignment horizontal="center" vertical="center" textRotation="90" shrinkToFit="1"/>
    </xf>
    <xf numFmtId="0" fontId="13" fillId="0" borderId="7" xfId="0" applyFont="1" applyBorder="1" applyAlignment="1">
      <alignment horizontal="center" vertical="center" textRotation="90" shrinkToFit="1"/>
    </xf>
    <xf numFmtId="0" fontId="13" fillId="0" borderId="8" xfId="0" applyFont="1" applyBorder="1" applyAlignment="1">
      <alignment horizontal="center" vertical="center" textRotation="90" shrinkToFit="1"/>
    </xf>
    <xf numFmtId="0" fontId="13" fillId="0" borderId="41"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50" xfId="0" applyFont="1" applyBorder="1" applyAlignment="1">
      <alignment horizontal="center" vertical="center" shrinkToFit="1"/>
    </xf>
    <xf numFmtId="49" fontId="20" fillId="0" borderId="13" xfId="0" applyNumberFormat="1" applyFont="1" applyBorder="1" applyAlignment="1">
      <alignment horizontal="center" vertical="center" textRotation="90" wrapText="1"/>
    </xf>
    <xf numFmtId="165" fontId="13" fillId="6" borderId="31" xfId="0" applyNumberFormat="1" applyFont="1" applyFill="1" applyBorder="1" applyAlignment="1">
      <alignment vertical="top" wrapText="1"/>
    </xf>
    <xf numFmtId="0" fontId="14" fillId="6" borderId="66" xfId="0" applyFont="1" applyFill="1" applyBorder="1" applyAlignment="1">
      <alignment vertical="top" wrapText="1"/>
    </xf>
    <xf numFmtId="49" fontId="16" fillId="6" borderId="16" xfId="0" applyNumberFormat="1" applyFont="1" applyFill="1" applyBorder="1" applyAlignment="1">
      <alignment vertical="top"/>
    </xf>
    <xf numFmtId="49" fontId="16" fillId="6" borderId="28" xfId="0" applyNumberFormat="1" applyFont="1" applyFill="1" applyBorder="1" applyAlignment="1">
      <alignment vertical="top"/>
    </xf>
    <xf numFmtId="0" fontId="13" fillId="6" borderId="14" xfId="0" applyFont="1" applyFill="1" applyBorder="1" applyAlignment="1">
      <alignment vertical="top" wrapText="1"/>
    </xf>
    <xf numFmtId="0" fontId="19" fillId="6" borderId="14" xfId="0" applyFont="1" applyFill="1" applyBorder="1" applyAlignment="1">
      <alignment vertical="top" wrapText="1"/>
    </xf>
    <xf numFmtId="0" fontId="13" fillId="0" borderId="31" xfId="0" applyFont="1" applyFill="1" applyBorder="1" applyAlignment="1">
      <alignment vertical="center" textRotation="90" wrapText="1"/>
    </xf>
    <xf numFmtId="0" fontId="19" fillId="0" borderId="29" xfId="0" applyFont="1" applyBorder="1" applyAlignment="1">
      <alignment vertical="center" textRotation="90" wrapText="1"/>
    </xf>
    <xf numFmtId="49" fontId="20" fillId="6" borderId="16" xfId="0" applyNumberFormat="1" applyFont="1" applyFill="1" applyBorder="1" applyAlignment="1">
      <alignment vertical="top" textRotation="90" wrapText="1" shrinkToFit="1"/>
    </xf>
    <xf numFmtId="0" fontId="22" fillId="0" borderId="28" xfId="0" applyFont="1" applyBorder="1" applyAlignment="1">
      <alignment vertical="top" wrapText="1"/>
    </xf>
    <xf numFmtId="49" fontId="13" fillId="6" borderId="4" xfId="0" applyNumberFormat="1" applyFont="1" applyFill="1" applyBorder="1" applyAlignment="1">
      <alignment horizontal="center" vertical="top" wrapText="1"/>
    </xf>
    <xf numFmtId="0" fontId="19" fillId="6" borderId="4" xfId="0" applyFont="1" applyFill="1" applyBorder="1" applyAlignment="1">
      <alignment wrapText="1"/>
    </xf>
    <xf numFmtId="49" fontId="18" fillId="5" borderId="48" xfId="0" applyNumberFormat="1" applyFont="1" applyFill="1" applyBorder="1" applyAlignment="1">
      <alignment horizontal="left" vertical="top" wrapText="1"/>
    </xf>
    <xf numFmtId="49" fontId="18" fillId="5" borderId="54" xfId="0" applyNumberFormat="1" applyFont="1" applyFill="1" applyBorder="1" applyAlignment="1">
      <alignment horizontal="left" vertical="top" wrapText="1"/>
    </xf>
    <xf numFmtId="49" fontId="18" fillId="5" borderId="56" xfId="0" applyNumberFormat="1" applyFont="1" applyFill="1" applyBorder="1" applyAlignment="1">
      <alignment horizontal="left" vertical="top" wrapText="1"/>
    </xf>
    <xf numFmtId="0" fontId="18" fillId="7" borderId="49" xfId="0" applyFont="1" applyFill="1" applyBorder="1" applyAlignment="1">
      <alignment horizontal="left" vertical="top" wrapText="1"/>
    </xf>
    <xf numFmtId="0" fontId="18" fillId="7" borderId="53" xfId="0" applyFont="1" applyFill="1" applyBorder="1" applyAlignment="1">
      <alignment horizontal="left" vertical="top" wrapText="1"/>
    </xf>
    <xf numFmtId="0" fontId="18" fillId="7" borderId="52" xfId="0" applyFont="1" applyFill="1" applyBorder="1" applyAlignment="1">
      <alignment horizontal="left" vertical="top" wrapText="1"/>
    </xf>
    <xf numFmtId="0" fontId="16" fillId="10" borderId="37" xfId="0" applyFont="1" applyFill="1" applyBorder="1" applyAlignment="1">
      <alignment horizontal="left" vertical="top"/>
    </xf>
    <xf numFmtId="0" fontId="16" fillId="10" borderId="53" xfId="0" applyFont="1" applyFill="1" applyBorder="1" applyAlignment="1">
      <alignment horizontal="left" vertical="top"/>
    </xf>
    <xf numFmtId="0" fontId="16" fillId="10" borderId="52" xfId="0" applyFont="1" applyFill="1" applyBorder="1" applyAlignment="1">
      <alignment horizontal="left" vertical="top"/>
    </xf>
    <xf numFmtId="0" fontId="16" fillId="2" borderId="37" xfId="0" applyFont="1" applyFill="1" applyBorder="1" applyAlignment="1">
      <alignment horizontal="left" vertical="top" wrapText="1"/>
    </xf>
    <xf numFmtId="0" fontId="16" fillId="2" borderId="53" xfId="0" applyFont="1" applyFill="1" applyBorder="1" applyAlignment="1">
      <alignment horizontal="left" vertical="top" wrapText="1"/>
    </xf>
    <xf numFmtId="0" fontId="16" fillId="2" borderId="52" xfId="0" applyFont="1" applyFill="1" applyBorder="1" applyAlignment="1">
      <alignment horizontal="left" vertical="top" wrapText="1"/>
    </xf>
    <xf numFmtId="3" fontId="13" fillId="6" borderId="17" xfId="0" applyNumberFormat="1" applyFont="1" applyFill="1" applyBorder="1" applyAlignment="1">
      <alignment horizontal="justify" vertical="top" wrapText="1"/>
    </xf>
    <xf numFmtId="0" fontId="14" fillId="0" borderId="27" xfId="0" applyFont="1" applyBorder="1" applyAlignment="1">
      <alignment horizontal="justify" vertical="top" wrapText="1"/>
    </xf>
    <xf numFmtId="49" fontId="20" fillId="6" borderId="16" xfId="0" applyNumberFormat="1" applyFont="1" applyFill="1" applyBorder="1" applyAlignment="1">
      <alignment horizontal="center" vertical="center" textRotation="90" wrapText="1"/>
    </xf>
    <xf numFmtId="0" fontId="14" fillId="6" borderId="28" xfId="0" applyFont="1" applyFill="1" applyBorder="1" applyAlignment="1">
      <alignment horizontal="center" vertical="center" textRotation="90" wrapText="1"/>
    </xf>
    <xf numFmtId="49" fontId="13" fillId="6" borderId="32" xfId="0" applyNumberFormat="1" applyFont="1" applyFill="1" applyBorder="1" applyAlignment="1">
      <alignment horizontal="center" vertical="top" wrapText="1"/>
    </xf>
    <xf numFmtId="0" fontId="19" fillId="0" borderId="32" xfId="0" applyFont="1" applyBorder="1" applyAlignment="1">
      <alignment wrapText="1"/>
    </xf>
    <xf numFmtId="165" fontId="13" fillId="3" borderId="31" xfId="0" applyNumberFormat="1" applyFont="1" applyFill="1" applyBorder="1" applyAlignment="1">
      <alignment horizontal="left" vertical="top" wrapText="1"/>
    </xf>
    <xf numFmtId="0" fontId="14" fillId="0" borderId="29" xfId="0" applyFont="1" applyBorder="1" applyAlignment="1">
      <alignment horizontal="left" vertical="top" wrapText="1"/>
    </xf>
    <xf numFmtId="49" fontId="16" fillId="6" borderId="16" xfId="0" applyNumberFormat="1" applyFont="1" applyFill="1" applyBorder="1" applyAlignment="1">
      <alignment horizontal="center" vertical="top" wrapText="1"/>
    </xf>
    <xf numFmtId="49" fontId="16" fillId="6" borderId="13" xfId="0" applyNumberFormat="1" applyFont="1" applyFill="1" applyBorder="1" applyAlignment="1">
      <alignment horizontal="center" vertical="top" wrapText="1"/>
    </xf>
    <xf numFmtId="0" fontId="13" fillId="0" borderId="7" xfId="0" applyFont="1" applyFill="1" applyBorder="1" applyAlignment="1">
      <alignment horizontal="center" vertical="center" textRotation="90" wrapText="1"/>
    </xf>
    <xf numFmtId="49" fontId="20" fillId="6" borderId="16" xfId="0" applyNumberFormat="1" applyFont="1" applyFill="1" applyBorder="1" applyAlignment="1">
      <alignment horizontal="center" vertical="top" textRotation="90" wrapText="1"/>
    </xf>
    <xf numFmtId="0" fontId="22" fillId="0" borderId="28" xfId="0" applyFont="1" applyBorder="1" applyAlignment="1">
      <alignment horizontal="center" vertical="top" textRotation="90" wrapText="1"/>
    </xf>
    <xf numFmtId="49" fontId="16" fillId="6" borderId="15" xfId="0" applyNumberFormat="1" applyFont="1" applyFill="1" applyBorder="1" applyAlignment="1">
      <alignment horizontal="center" vertical="top"/>
    </xf>
    <xf numFmtId="49" fontId="16" fillId="10" borderId="7" xfId="0" applyNumberFormat="1" applyFont="1" applyFill="1" applyBorder="1" applyAlignment="1">
      <alignment horizontal="center" vertical="top"/>
    </xf>
    <xf numFmtId="49" fontId="16" fillId="2" borderId="13" xfId="0" applyNumberFormat="1" applyFont="1" applyFill="1" applyBorder="1" applyAlignment="1">
      <alignment horizontal="center" vertical="top"/>
    </xf>
    <xf numFmtId="49" fontId="16" fillId="9" borderId="13" xfId="0" applyNumberFormat="1" applyFont="1" applyFill="1" applyBorder="1" applyAlignment="1">
      <alignment horizontal="center" vertical="top"/>
    </xf>
    <xf numFmtId="49" fontId="16" fillId="6" borderId="16" xfId="0" applyNumberFormat="1" applyFont="1" applyFill="1" applyBorder="1" applyAlignment="1">
      <alignment horizontal="center" vertical="top"/>
    </xf>
    <xf numFmtId="49" fontId="16" fillId="6" borderId="28" xfId="0" applyNumberFormat="1" applyFont="1" applyFill="1" applyBorder="1" applyAlignment="1">
      <alignment horizontal="center" vertical="top"/>
    </xf>
    <xf numFmtId="0" fontId="13" fillId="6" borderId="17" xfId="0" applyFont="1" applyFill="1" applyBorder="1" applyAlignment="1">
      <alignment horizontal="left" vertical="top" wrapText="1"/>
    </xf>
    <xf numFmtId="0" fontId="13" fillId="6" borderId="27" xfId="0" applyFont="1" applyFill="1" applyBorder="1" applyAlignment="1">
      <alignment horizontal="left" vertical="top" wrapText="1"/>
    </xf>
    <xf numFmtId="0" fontId="13" fillId="6" borderId="7" xfId="0" applyFont="1" applyFill="1" applyBorder="1" applyAlignment="1">
      <alignment horizontal="center" vertical="center" textRotation="90" wrapText="1"/>
    </xf>
    <xf numFmtId="0" fontId="13" fillId="6" borderId="29" xfId="0" applyFont="1" applyFill="1" applyBorder="1" applyAlignment="1">
      <alignment horizontal="center" vertical="center" textRotation="90" wrapText="1"/>
    </xf>
    <xf numFmtId="49" fontId="13" fillId="6" borderId="15" xfId="0" applyNumberFormat="1" applyFont="1" applyFill="1" applyBorder="1" applyAlignment="1">
      <alignment horizontal="center" vertical="top"/>
    </xf>
    <xf numFmtId="49" fontId="16" fillId="6" borderId="28" xfId="0" applyNumberFormat="1" applyFont="1" applyFill="1" applyBorder="1" applyAlignment="1">
      <alignment horizontal="center" vertical="top" wrapText="1"/>
    </xf>
    <xf numFmtId="0" fontId="13" fillId="6" borderId="31" xfId="0" applyFont="1" applyFill="1" applyBorder="1" applyAlignment="1">
      <alignment horizontal="center" vertical="center" textRotation="90" wrapText="1"/>
    </xf>
    <xf numFmtId="49" fontId="20" fillId="6" borderId="13" xfId="0" applyNumberFormat="1" applyFont="1" applyFill="1" applyBorder="1" applyAlignment="1">
      <alignment horizontal="center" vertical="top" textRotation="90" wrapText="1"/>
    </xf>
    <xf numFmtId="3" fontId="15" fillId="9" borderId="26" xfId="0" applyNumberFormat="1" applyFont="1" applyFill="1" applyBorder="1" applyAlignment="1">
      <alignment horizontal="right" vertical="top"/>
    </xf>
    <xf numFmtId="0" fontId="16" fillId="6" borderId="64" xfId="0" applyFont="1" applyFill="1" applyBorder="1" applyAlignment="1">
      <alignment vertical="top" wrapText="1"/>
    </xf>
    <xf numFmtId="0" fontId="0" fillId="0" borderId="15" xfId="0" applyBorder="1" applyAlignment="1">
      <alignment vertical="top" wrapText="1"/>
    </xf>
    <xf numFmtId="3" fontId="27" fillId="6" borderId="17" xfId="0" applyNumberFormat="1" applyFont="1" applyFill="1" applyBorder="1" applyAlignment="1">
      <alignment horizontal="left" vertical="top" wrapText="1"/>
    </xf>
    <xf numFmtId="3" fontId="27" fillId="6" borderId="27" xfId="0" applyNumberFormat="1" applyFont="1" applyFill="1" applyBorder="1" applyAlignment="1">
      <alignment horizontal="left" vertical="top" wrapText="1"/>
    </xf>
    <xf numFmtId="3" fontId="13" fillId="6" borderId="31" xfId="0" applyNumberFormat="1" applyFont="1" applyFill="1" applyBorder="1" applyAlignment="1">
      <alignment horizontal="center" vertical="center" textRotation="90" wrapText="1"/>
    </xf>
    <xf numFmtId="0" fontId="19" fillId="0" borderId="29" xfId="0" applyFont="1" applyBorder="1" applyAlignment="1">
      <alignment horizontal="center" vertical="center" textRotation="90" wrapText="1"/>
    </xf>
    <xf numFmtId="0" fontId="22" fillId="0" borderId="28" xfId="0" applyFont="1" applyBorder="1" applyAlignment="1">
      <alignment horizontal="center" vertical="center" textRotation="90" wrapText="1"/>
    </xf>
    <xf numFmtId="49" fontId="16" fillId="2" borderId="46" xfId="0" applyNumberFormat="1" applyFont="1" applyFill="1" applyBorder="1" applyAlignment="1">
      <alignment horizontal="right" vertical="top"/>
    </xf>
    <xf numFmtId="0" fontId="13" fillId="2" borderId="35" xfId="0" applyFont="1" applyFill="1" applyBorder="1" applyAlignment="1">
      <alignment horizontal="center" vertical="top" wrapText="1"/>
    </xf>
    <xf numFmtId="0" fontId="13" fillId="2" borderId="55" xfId="0" applyFont="1" applyFill="1" applyBorder="1" applyAlignment="1">
      <alignment horizontal="center" vertical="top" wrapText="1"/>
    </xf>
    <xf numFmtId="3" fontId="5" fillId="6" borderId="17" xfId="0" applyNumberFormat="1" applyFont="1" applyFill="1" applyBorder="1" applyAlignment="1">
      <alignment vertical="top" wrapText="1"/>
    </xf>
    <xf numFmtId="3" fontId="5" fillId="6" borderId="61" xfId="0" applyNumberFormat="1" applyFont="1" applyFill="1" applyBorder="1" applyAlignment="1">
      <alignment vertical="top" wrapText="1"/>
    </xf>
    <xf numFmtId="49" fontId="16" fillId="10" borderId="6" xfId="0" applyNumberFormat="1" applyFont="1" applyFill="1" applyBorder="1" applyAlignment="1">
      <alignment horizontal="center" vertical="top"/>
    </xf>
    <xf numFmtId="49" fontId="16" fillId="2" borderId="24" xfId="0" applyNumberFormat="1" applyFont="1" applyFill="1" applyBorder="1" applyAlignment="1">
      <alignment horizontal="center" vertical="top"/>
    </xf>
    <xf numFmtId="49" fontId="16" fillId="9" borderId="24" xfId="0" applyNumberFormat="1" applyFont="1" applyFill="1" applyBorder="1" applyAlignment="1">
      <alignment horizontal="center" vertical="top"/>
    </xf>
    <xf numFmtId="3" fontId="13" fillId="6" borderId="17" xfId="0" applyNumberFormat="1" applyFont="1" applyFill="1" applyBorder="1" applyAlignment="1">
      <alignment horizontal="left" vertical="top" wrapText="1"/>
    </xf>
    <xf numFmtId="3" fontId="13" fillId="6" borderId="27" xfId="0" applyNumberFormat="1" applyFont="1" applyFill="1" applyBorder="1" applyAlignment="1">
      <alignment horizontal="left" vertical="top" wrapText="1"/>
    </xf>
    <xf numFmtId="3" fontId="13" fillId="6" borderId="4" xfId="0" applyNumberFormat="1" applyFont="1" applyFill="1" applyBorder="1" applyAlignment="1">
      <alignment horizontal="center" vertical="top" wrapText="1"/>
    </xf>
    <xf numFmtId="0" fontId="19" fillId="6" borderId="4" xfId="0" applyFont="1" applyFill="1" applyBorder="1" applyAlignment="1">
      <alignment horizontal="center" wrapText="1"/>
    </xf>
    <xf numFmtId="3" fontId="13" fillId="3" borderId="71" xfId="0" applyNumberFormat="1" applyFont="1" applyFill="1" applyBorder="1" applyAlignment="1">
      <alignment horizontal="left" vertical="top" wrapText="1"/>
    </xf>
    <xf numFmtId="0" fontId="0" fillId="0" borderId="7" xfId="0" applyBorder="1" applyAlignment="1">
      <alignment horizontal="left" vertical="top" wrapText="1"/>
    </xf>
    <xf numFmtId="49" fontId="16" fillId="2" borderId="45" xfId="0" applyNumberFormat="1" applyFont="1" applyFill="1" applyBorder="1" applyAlignment="1">
      <alignment horizontal="left" vertical="top"/>
    </xf>
    <xf numFmtId="49" fontId="16" fillId="2" borderId="46" xfId="0" applyNumberFormat="1" applyFont="1" applyFill="1" applyBorder="1" applyAlignment="1">
      <alignment horizontal="left" vertical="top"/>
    </xf>
    <xf numFmtId="49" fontId="16" fillId="2" borderId="55" xfId="0" applyNumberFormat="1" applyFont="1" applyFill="1" applyBorder="1" applyAlignment="1">
      <alignment horizontal="left" vertical="top"/>
    </xf>
    <xf numFmtId="0" fontId="13" fillId="3" borderId="38" xfId="0" applyFont="1" applyFill="1" applyBorder="1" applyAlignment="1">
      <alignment vertical="top" wrapText="1"/>
    </xf>
    <xf numFmtId="0" fontId="13" fillId="3" borderId="33" xfId="0" applyFont="1" applyFill="1" applyBorder="1" applyAlignment="1">
      <alignment vertical="top" wrapText="1"/>
    </xf>
    <xf numFmtId="0" fontId="13" fillId="6" borderId="32" xfId="0" applyFont="1" applyFill="1" applyBorder="1" applyAlignment="1">
      <alignment horizontal="center" vertical="center" textRotation="90" wrapText="1"/>
    </xf>
    <xf numFmtId="49" fontId="20" fillId="0" borderId="28" xfId="0" applyNumberFormat="1" applyFont="1" applyBorder="1" applyAlignment="1">
      <alignment horizontal="center" vertical="center" textRotation="90" wrapText="1"/>
    </xf>
    <xf numFmtId="49" fontId="13" fillId="6" borderId="17" xfId="0" applyNumberFormat="1" applyFont="1" applyFill="1" applyBorder="1" applyAlignment="1">
      <alignment horizontal="center" vertical="top"/>
    </xf>
    <xf numFmtId="0" fontId="15" fillId="9" borderId="26" xfId="0" applyFont="1" applyFill="1" applyBorder="1" applyAlignment="1">
      <alignment horizontal="right" vertical="top"/>
    </xf>
    <xf numFmtId="49" fontId="16" fillId="10" borderId="8" xfId="0" applyNumberFormat="1" applyFont="1" applyFill="1" applyBorder="1" applyAlignment="1">
      <alignment horizontal="center" vertical="top"/>
    </xf>
    <xf numFmtId="49" fontId="16" fillId="2" borderId="22" xfId="0" applyNumberFormat="1" applyFont="1" applyFill="1" applyBorder="1" applyAlignment="1">
      <alignment horizontal="center" vertical="top"/>
    </xf>
    <xf numFmtId="49" fontId="16" fillId="6" borderId="24" xfId="0" applyNumberFormat="1" applyFont="1" applyFill="1" applyBorder="1" applyAlignment="1">
      <alignment horizontal="center" vertical="top" wrapText="1"/>
    </xf>
    <xf numFmtId="49" fontId="16" fillId="6" borderId="22" xfId="0" applyNumberFormat="1" applyFont="1" applyFill="1" applyBorder="1" applyAlignment="1">
      <alignment horizontal="center" vertical="top" wrapText="1"/>
    </xf>
    <xf numFmtId="165" fontId="17" fillId="0" borderId="63" xfId="0" applyNumberFormat="1" applyFont="1" applyFill="1" applyBorder="1" applyAlignment="1">
      <alignment horizontal="center" vertical="center" textRotation="90" wrapText="1"/>
    </xf>
    <xf numFmtId="165" fontId="17" fillId="0" borderId="32" xfId="0" applyNumberFormat="1" applyFont="1" applyFill="1" applyBorder="1" applyAlignment="1">
      <alignment horizontal="center" vertical="center" textRotation="90" wrapText="1"/>
    </xf>
    <xf numFmtId="165" fontId="17" fillId="0" borderId="57" xfId="0" applyNumberFormat="1" applyFont="1" applyFill="1" applyBorder="1" applyAlignment="1">
      <alignment horizontal="center" vertical="center" textRotation="90" wrapText="1"/>
    </xf>
    <xf numFmtId="165" fontId="13" fillId="6" borderId="17" xfId="0" applyNumberFormat="1" applyFont="1" applyFill="1" applyBorder="1" applyAlignment="1">
      <alignment horizontal="left" vertical="top" wrapText="1"/>
    </xf>
    <xf numFmtId="165" fontId="13" fillId="6" borderId="15" xfId="0" applyNumberFormat="1" applyFont="1" applyFill="1" applyBorder="1" applyAlignment="1">
      <alignment horizontal="left" vertical="top" wrapText="1"/>
    </xf>
    <xf numFmtId="0" fontId="16" fillId="2" borderId="45" xfId="0" applyFont="1" applyFill="1" applyBorder="1" applyAlignment="1">
      <alignment horizontal="left" vertical="top" wrapText="1"/>
    </xf>
    <xf numFmtId="0" fontId="16" fillId="2" borderId="46" xfId="0" applyFont="1" applyFill="1" applyBorder="1" applyAlignment="1">
      <alignment horizontal="left" vertical="top" wrapText="1"/>
    </xf>
    <xf numFmtId="0" fontId="16" fillId="2" borderId="55" xfId="0" applyFont="1" applyFill="1" applyBorder="1" applyAlignment="1">
      <alignment horizontal="left" vertical="top" wrapText="1"/>
    </xf>
    <xf numFmtId="49" fontId="13" fillId="6" borderId="20" xfId="0" applyNumberFormat="1" applyFont="1" applyFill="1" applyBorder="1" applyAlignment="1">
      <alignment horizontal="center" vertical="top" wrapText="1"/>
    </xf>
    <xf numFmtId="49" fontId="20" fillId="0" borderId="16" xfId="0" applyNumberFormat="1" applyFont="1" applyBorder="1" applyAlignment="1">
      <alignment horizontal="center" vertical="center" textRotation="90" wrapText="1"/>
    </xf>
    <xf numFmtId="0" fontId="19" fillId="0" borderId="13" xfId="0" applyFont="1" applyBorder="1" applyAlignment="1">
      <alignment horizontal="center" vertical="center" wrapText="1"/>
    </xf>
    <xf numFmtId="0" fontId="19" fillId="0" borderId="28" xfId="0" applyFont="1" applyBorder="1" applyAlignment="1">
      <alignment horizontal="center" vertical="center" wrapText="1"/>
    </xf>
    <xf numFmtId="0" fontId="13" fillId="0" borderId="0" xfId="0" applyFont="1" applyBorder="1" applyAlignment="1">
      <alignment horizontal="left" vertical="top" wrapText="1"/>
    </xf>
    <xf numFmtId="0" fontId="13" fillId="6" borderId="71" xfId="0" applyFont="1" applyFill="1" applyBorder="1" applyAlignment="1">
      <alignment vertical="top" wrapText="1"/>
    </xf>
    <xf numFmtId="0" fontId="0" fillId="0" borderId="8" xfId="0" applyBorder="1" applyAlignment="1">
      <alignment vertical="top" wrapText="1"/>
    </xf>
    <xf numFmtId="0" fontId="13" fillId="0" borderId="0" xfId="0" applyFont="1" applyFill="1" applyBorder="1" applyAlignment="1">
      <alignment vertical="top" wrapText="1"/>
    </xf>
    <xf numFmtId="0" fontId="13" fillId="6" borderId="24" xfId="0" applyFont="1" applyFill="1" applyBorder="1" applyAlignment="1">
      <alignment horizontal="left" vertical="top" wrapText="1"/>
    </xf>
    <xf numFmtId="0" fontId="13" fillId="6" borderId="13" xfId="0" applyFont="1" applyFill="1" applyBorder="1" applyAlignment="1">
      <alignment horizontal="left" vertical="top" wrapText="1"/>
    </xf>
    <xf numFmtId="165" fontId="17" fillId="6" borderId="63" xfId="0" applyNumberFormat="1" applyFont="1" applyFill="1" applyBorder="1" applyAlignment="1">
      <alignment horizontal="center" vertical="center" textRotation="90" wrapText="1"/>
    </xf>
    <xf numFmtId="165" fontId="17" fillId="6" borderId="32" xfId="0" applyNumberFormat="1" applyFont="1" applyFill="1" applyBorder="1" applyAlignment="1">
      <alignment horizontal="center" vertical="center" textRotation="90" wrapText="1"/>
    </xf>
    <xf numFmtId="0" fontId="26" fillId="6" borderId="57" xfId="0" applyFont="1" applyFill="1" applyBorder="1" applyAlignment="1">
      <alignment horizontal="center"/>
    </xf>
    <xf numFmtId="49" fontId="13" fillId="6" borderId="47" xfId="0" applyNumberFormat="1" applyFont="1" applyFill="1" applyBorder="1" applyAlignment="1">
      <alignment horizontal="center" vertical="top" wrapText="1"/>
    </xf>
    <xf numFmtId="49" fontId="13" fillId="6" borderId="40" xfId="0" applyNumberFormat="1" applyFont="1" applyFill="1" applyBorder="1" applyAlignment="1">
      <alignment horizontal="center" vertical="top" wrapText="1"/>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13" fillId="10" borderId="35" xfId="0" applyFont="1" applyFill="1" applyBorder="1" applyAlignment="1">
      <alignment horizontal="center" vertical="top"/>
    </xf>
    <xf numFmtId="0" fontId="13" fillId="10" borderId="55" xfId="0" applyFont="1" applyFill="1" applyBorder="1" applyAlignment="1">
      <alignment horizontal="center" vertical="top"/>
    </xf>
    <xf numFmtId="49" fontId="16" fillId="0" borderId="42" xfId="0" applyNumberFormat="1" applyFont="1" applyBorder="1" applyAlignment="1">
      <alignment horizontal="center" vertical="top"/>
    </xf>
    <xf numFmtId="49" fontId="16" fillId="0" borderId="30" xfId="0" applyNumberFormat="1" applyFont="1" applyBorder="1" applyAlignment="1">
      <alignment horizontal="center" vertical="top"/>
    </xf>
    <xf numFmtId="49" fontId="13" fillId="0" borderId="4" xfId="0" applyNumberFormat="1" applyFont="1" applyBorder="1" applyAlignment="1">
      <alignment horizontal="center" vertical="top" wrapText="1"/>
    </xf>
    <xf numFmtId="49" fontId="13" fillId="0" borderId="40" xfId="0" applyNumberFormat="1" applyFont="1" applyBorder="1" applyAlignment="1">
      <alignment horizontal="center" vertical="top" wrapText="1"/>
    </xf>
    <xf numFmtId="165" fontId="13" fillId="0" borderId="7" xfId="0" applyNumberFormat="1" applyFont="1" applyFill="1" applyBorder="1" applyAlignment="1">
      <alignment horizontal="left" vertical="top" wrapText="1"/>
    </xf>
    <xf numFmtId="165" fontId="13" fillId="0" borderId="8" xfId="0" applyNumberFormat="1" applyFont="1" applyFill="1" applyBorder="1" applyAlignment="1">
      <alignment horizontal="left" vertical="top" wrapText="1"/>
    </xf>
    <xf numFmtId="49" fontId="16" fillId="6" borderId="44" xfId="0" applyNumberFormat="1" applyFont="1" applyFill="1" applyBorder="1" applyAlignment="1">
      <alignment horizontal="center" vertical="top"/>
    </xf>
    <xf numFmtId="0" fontId="24" fillId="6" borderId="42" xfId="0" applyFont="1" applyFill="1" applyBorder="1" applyAlignment="1">
      <alignment horizontal="center"/>
    </xf>
    <xf numFmtId="49" fontId="13" fillId="0" borderId="47" xfId="0" applyNumberFormat="1" applyFont="1" applyBorder="1" applyAlignment="1">
      <alignment horizontal="center" vertical="top" wrapText="1"/>
    </xf>
    <xf numFmtId="0" fontId="14" fillId="0" borderId="4" xfId="0" applyFont="1" applyBorder="1" applyAlignment="1">
      <alignment horizontal="center" vertical="top" wrapText="1"/>
    </xf>
    <xf numFmtId="0" fontId="14" fillId="0" borderId="40" xfId="0" applyFont="1" applyBorder="1" applyAlignment="1">
      <alignment horizontal="center" vertical="top" wrapText="1"/>
    </xf>
    <xf numFmtId="0" fontId="13" fillId="6" borderId="6" xfId="0" applyFont="1" applyFill="1" applyBorder="1" applyAlignment="1">
      <alignment horizontal="left" vertical="top" wrapText="1"/>
    </xf>
    <xf numFmtId="0" fontId="14" fillId="0" borderId="7" xfId="0" applyFont="1" applyBorder="1" applyAlignment="1">
      <alignment horizontal="left" vertical="top" wrapText="1"/>
    </xf>
    <xf numFmtId="0" fontId="14" fillId="0" borderId="8" xfId="0" applyFont="1" applyBorder="1" applyAlignment="1">
      <alignment horizontal="left" vertical="top" wrapText="1"/>
    </xf>
    <xf numFmtId="165" fontId="16" fillId="6" borderId="13" xfId="0" applyNumberFormat="1" applyFont="1" applyFill="1" applyBorder="1" applyAlignment="1">
      <alignment horizontal="center" vertical="top" wrapText="1"/>
    </xf>
    <xf numFmtId="165" fontId="16" fillId="6" borderId="22" xfId="0" applyNumberFormat="1" applyFont="1" applyFill="1" applyBorder="1" applyAlignment="1">
      <alignment horizontal="center" vertical="top" wrapText="1"/>
    </xf>
    <xf numFmtId="165" fontId="13" fillId="6" borderId="13" xfId="0" applyNumberFormat="1" applyFont="1" applyFill="1" applyBorder="1" applyAlignment="1">
      <alignment horizontal="left" vertical="top" wrapText="1"/>
    </xf>
    <xf numFmtId="165" fontId="13" fillId="6" borderId="22" xfId="0" applyNumberFormat="1" applyFont="1" applyFill="1" applyBorder="1" applyAlignment="1">
      <alignment horizontal="left" vertical="top" wrapText="1"/>
    </xf>
    <xf numFmtId="165" fontId="16" fillId="0" borderId="13" xfId="0" applyNumberFormat="1" applyFont="1" applyBorder="1" applyAlignment="1">
      <alignment horizontal="center" vertical="top"/>
    </xf>
    <xf numFmtId="165" fontId="16" fillId="0" borderId="22" xfId="0" applyNumberFormat="1" applyFont="1" applyBorder="1" applyAlignment="1">
      <alignment horizontal="center" vertical="top"/>
    </xf>
    <xf numFmtId="0" fontId="13" fillId="6" borderId="41" xfId="0" applyFont="1" applyFill="1" applyBorder="1" applyAlignment="1">
      <alignment horizontal="left" vertical="top" wrapText="1"/>
    </xf>
    <xf numFmtId="0" fontId="19" fillId="6" borderId="36" xfId="0" applyFont="1" applyFill="1" applyBorder="1" applyAlignment="1">
      <alignment horizontal="left" vertical="top" wrapText="1"/>
    </xf>
    <xf numFmtId="0" fontId="17" fillId="6" borderId="63" xfId="0" applyFont="1" applyFill="1" applyBorder="1" applyAlignment="1">
      <alignment horizontal="center" vertical="center" textRotation="90" wrapText="1"/>
    </xf>
    <xf numFmtId="0" fontId="26" fillId="6" borderId="32" xfId="0" applyFont="1" applyFill="1" applyBorder="1" applyAlignment="1">
      <alignment horizontal="center"/>
    </xf>
    <xf numFmtId="49" fontId="16" fillId="6" borderId="24" xfId="0" applyNumberFormat="1" applyFont="1" applyFill="1" applyBorder="1" applyAlignment="1">
      <alignment horizontal="center" vertical="top"/>
    </xf>
    <xf numFmtId="0" fontId="24" fillId="6" borderId="13" xfId="0" applyFont="1" applyFill="1" applyBorder="1" applyAlignment="1">
      <alignment horizontal="center"/>
    </xf>
    <xf numFmtId="0" fontId="13" fillId="0" borderId="0" xfId="0" applyFont="1" applyAlignment="1">
      <alignment horizontal="center" vertical="center"/>
    </xf>
    <xf numFmtId="0" fontId="3" fillId="0" borderId="0" xfId="0" applyFont="1" applyAlignment="1">
      <alignment vertical="top" wrapText="1"/>
    </xf>
    <xf numFmtId="0" fontId="10" fillId="0" borderId="0" xfId="0" applyFont="1" applyAlignment="1">
      <alignment horizontal="center" vertical="top"/>
    </xf>
    <xf numFmtId="0" fontId="3" fillId="0" borderId="47" xfId="0" applyFont="1" applyBorder="1" applyAlignment="1">
      <alignment horizontal="center" vertical="center" textRotation="90" wrapText="1"/>
    </xf>
    <xf numFmtId="0" fontId="3" fillId="0" borderId="4" xfId="0" applyFont="1" applyBorder="1" applyAlignment="1">
      <alignment horizontal="center" vertical="center" textRotation="90" wrapText="1"/>
    </xf>
    <xf numFmtId="0" fontId="3" fillId="0" borderId="40" xfId="0" applyFont="1" applyBorder="1" applyAlignment="1">
      <alignment horizontal="center" vertical="center" textRotation="90" wrapText="1"/>
    </xf>
    <xf numFmtId="0" fontId="13" fillId="0" borderId="49" xfId="0" applyFont="1" applyBorder="1" applyAlignment="1">
      <alignment horizontal="left" vertical="top" wrapText="1"/>
    </xf>
    <xf numFmtId="0" fontId="13" fillId="0" borderId="53" xfId="0" applyFont="1" applyBorder="1" applyAlignment="1">
      <alignment horizontal="left" vertical="top" wrapText="1"/>
    </xf>
    <xf numFmtId="0" fontId="13" fillId="0" borderId="52" xfId="0" applyFont="1" applyBorder="1" applyAlignment="1">
      <alignment horizontal="left" vertical="top" wrapText="1"/>
    </xf>
    <xf numFmtId="0" fontId="16" fillId="8" borderId="57" xfId="0" applyFont="1" applyFill="1" applyBorder="1" applyAlignment="1">
      <alignment horizontal="right" vertical="top" wrapText="1"/>
    </xf>
    <xf numFmtId="0" fontId="16" fillId="8" borderId="26" xfId="0" applyFont="1" applyFill="1" applyBorder="1" applyAlignment="1">
      <alignment horizontal="right" vertical="top" wrapText="1"/>
    </xf>
    <xf numFmtId="0" fontId="16" fillId="8" borderId="30" xfId="0" applyFont="1" applyFill="1" applyBorder="1" applyAlignment="1">
      <alignment horizontal="right" vertical="top" wrapText="1"/>
    </xf>
    <xf numFmtId="0" fontId="16" fillId="4" borderId="49" xfId="0" applyFont="1" applyFill="1" applyBorder="1" applyAlignment="1">
      <alignment horizontal="right" vertical="top" wrapText="1"/>
    </xf>
    <xf numFmtId="0" fontId="16" fillId="4" borderId="53" xfId="0" applyFont="1" applyFill="1" applyBorder="1" applyAlignment="1">
      <alignment horizontal="right" vertical="top" wrapText="1"/>
    </xf>
    <xf numFmtId="0" fontId="16" fillId="4" borderId="52" xfId="0" applyFont="1" applyFill="1" applyBorder="1" applyAlignment="1">
      <alignment horizontal="right" vertical="top" wrapText="1"/>
    </xf>
    <xf numFmtId="0" fontId="13" fillId="3" borderId="49" xfId="0" applyFont="1" applyFill="1" applyBorder="1" applyAlignment="1">
      <alignment horizontal="left" vertical="top" wrapText="1"/>
    </xf>
    <xf numFmtId="0" fontId="14" fillId="0" borderId="53" xfId="0" applyFont="1" applyBorder="1" applyAlignment="1">
      <alignment horizontal="left" vertical="top" wrapText="1"/>
    </xf>
    <xf numFmtId="0" fontId="14" fillId="0" borderId="52" xfId="0" applyFont="1" applyBorder="1" applyAlignment="1">
      <alignment horizontal="left" vertical="top" wrapText="1"/>
    </xf>
    <xf numFmtId="0" fontId="13" fillId="3" borderId="58" xfId="0" applyFont="1" applyFill="1" applyBorder="1" applyAlignment="1">
      <alignment horizontal="left" vertical="top" wrapText="1"/>
    </xf>
    <xf numFmtId="0" fontId="13" fillId="3" borderId="59" xfId="0" applyFont="1" applyFill="1" applyBorder="1" applyAlignment="1">
      <alignment horizontal="left" vertical="top" wrapText="1"/>
    </xf>
    <xf numFmtId="0" fontId="13" fillId="3" borderId="43" xfId="0" applyFont="1" applyFill="1" applyBorder="1" applyAlignment="1">
      <alignment horizontal="left" vertical="top" wrapText="1"/>
    </xf>
    <xf numFmtId="0" fontId="16" fillId="0" borderId="35"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55" xfId="0" applyFont="1" applyBorder="1" applyAlignment="1">
      <alignment horizontal="center" vertical="center" wrapText="1"/>
    </xf>
    <xf numFmtId="0" fontId="16" fillId="4" borderId="48" xfId="0" applyFont="1" applyFill="1" applyBorder="1" applyAlignment="1">
      <alignment horizontal="right" vertical="top" wrapText="1"/>
    </xf>
    <xf numFmtId="0" fontId="16" fillId="4" borderId="54" xfId="0" applyFont="1" applyFill="1" applyBorder="1" applyAlignment="1">
      <alignment horizontal="right" vertical="top" wrapText="1"/>
    </xf>
    <xf numFmtId="0" fontId="16" fillId="4" borderId="56" xfId="0" applyFont="1" applyFill="1" applyBorder="1" applyAlignment="1">
      <alignment horizontal="right" vertical="top" wrapText="1"/>
    </xf>
    <xf numFmtId="0" fontId="13" fillId="0" borderId="58" xfId="0" applyFont="1" applyBorder="1" applyAlignment="1">
      <alignment horizontal="left" vertical="top" wrapText="1"/>
    </xf>
    <xf numFmtId="0" fontId="13" fillId="0" borderId="59" xfId="0" applyFont="1" applyBorder="1" applyAlignment="1">
      <alignment horizontal="left" vertical="top" wrapText="1"/>
    </xf>
    <xf numFmtId="0" fontId="13" fillId="0" borderId="43" xfId="0" applyFont="1" applyBorder="1" applyAlignment="1">
      <alignment horizontal="left" vertical="top" wrapText="1"/>
    </xf>
    <xf numFmtId="49" fontId="16" fillId="4" borderId="45" xfId="0" applyNumberFormat="1" applyFont="1" applyFill="1" applyBorder="1" applyAlignment="1">
      <alignment horizontal="right" vertical="top"/>
    </xf>
    <xf numFmtId="49" fontId="16" fillId="4" borderId="46" xfId="0" applyNumberFormat="1" applyFont="1" applyFill="1" applyBorder="1" applyAlignment="1">
      <alignment horizontal="right" vertical="top"/>
    </xf>
    <xf numFmtId="0" fontId="13" fillId="4" borderId="35" xfId="0" applyFont="1" applyFill="1" applyBorder="1" applyAlignment="1">
      <alignment horizontal="center" vertical="top"/>
    </xf>
    <xf numFmtId="0" fontId="13" fillId="4" borderId="55" xfId="0" applyFont="1" applyFill="1" applyBorder="1" applyAlignment="1">
      <alignment horizontal="center" vertical="top"/>
    </xf>
    <xf numFmtId="3" fontId="3" fillId="0" borderId="0" xfId="0" applyNumberFormat="1" applyFont="1" applyFill="1" applyBorder="1" applyAlignment="1">
      <alignment horizontal="left" vertical="top" wrapText="1"/>
    </xf>
    <xf numFmtId="0" fontId="13" fillId="0" borderId="0" xfId="0" applyNumberFormat="1" applyFont="1" applyFill="1" applyBorder="1" applyAlignment="1">
      <alignment horizontal="left" vertical="top" wrapText="1"/>
    </xf>
    <xf numFmtId="49" fontId="16" fillId="0" borderId="26" xfId="0" applyNumberFormat="1" applyFont="1" applyFill="1" applyBorder="1" applyAlignment="1">
      <alignment horizontal="center" vertical="top" wrapText="1"/>
    </xf>
    <xf numFmtId="49" fontId="16" fillId="2" borderId="45" xfId="0" applyNumberFormat="1" applyFont="1" applyFill="1" applyBorder="1" applyAlignment="1">
      <alignment horizontal="right" vertical="top"/>
    </xf>
    <xf numFmtId="49" fontId="16" fillId="10" borderId="45" xfId="0" applyNumberFormat="1" applyFont="1" applyFill="1" applyBorder="1" applyAlignment="1">
      <alignment horizontal="right" vertical="top"/>
    </xf>
    <xf numFmtId="49" fontId="16" fillId="10" borderId="46" xfId="0" applyNumberFormat="1" applyFont="1" applyFill="1" applyBorder="1" applyAlignment="1">
      <alignment horizontal="right" vertical="top"/>
    </xf>
    <xf numFmtId="0" fontId="31" fillId="0" borderId="0" xfId="0" applyFont="1" applyAlignment="1">
      <alignment horizontal="right" vertical="top" wrapText="1"/>
    </xf>
    <xf numFmtId="0" fontId="32" fillId="0" borderId="0" xfId="0" applyFont="1" applyAlignment="1">
      <alignment horizontal="right" vertical="top" wrapText="1"/>
    </xf>
    <xf numFmtId="0" fontId="4" fillId="0" borderId="1" xfId="0" applyFont="1" applyBorder="1" applyAlignment="1">
      <alignment horizontal="center" vertical="center"/>
    </xf>
    <xf numFmtId="0" fontId="3" fillId="0" borderId="0" xfId="0" applyFont="1" applyFill="1" applyBorder="1" applyAlignment="1">
      <alignment horizontal="left" vertical="top" wrapText="1"/>
    </xf>
    <xf numFmtId="0" fontId="6" fillId="0" borderId="0" xfId="0" applyFont="1" applyAlignment="1">
      <alignment vertical="top"/>
    </xf>
  </cellXfs>
  <cellStyles count="2">
    <cellStyle name="Įprastas" xfId="0" builtinId="0"/>
    <cellStyle name="Įprastas 2" xfId="1"/>
  </cellStyles>
  <dxfs count="0"/>
  <tableStyles count="0" defaultTableStyle="TableStyleMedium2" defaultPivotStyle="PivotStyleLight16"/>
  <colors>
    <mruColors>
      <color rgb="FFFFFFCC"/>
      <color rgb="FFCCFFCC"/>
      <color rgb="FFFFCCFF"/>
      <color rgb="FFFFCCCC"/>
      <color rgb="FFCCE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09"/>
  <sheetViews>
    <sheetView tabSelected="1" topLeftCell="D1" zoomScaleNormal="100" zoomScaleSheetLayoutView="100" workbookViewId="0">
      <selection activeCell="R10" sqref="R10"/>
    </sheetView>
  </sheetViews>
  <sheetFormatPr defaultColWidth="9.140625" defaultRowHeight="12.75" x14ac:dyDescent="0.2"/>
  <cols>
    <col min="1" max="3" width="2.85546875" style="21" customWidth="1"/>
    <col min="4" max="4" width="2.7109375" style="21" customWidth="1"/>
    <col min="5" max="5" width="37.42578125" style="21" customWidth="1"/>
    <col min="6" max="6" width="2.7109375" style="23" customWidth="1"/>
    <col min="7" max="7" width="5.42578125" style="24" customWidth="1"/>
    <col min="8" max="8" width="3.28515625" style="25" customWidth="1"/>
    <col min="9" max="9" width="10.85546875" style="25" customWidth="1"/>
    <col min="10" max="10" width="7.42578125" style="26" customWidth="1"/>
    <col min="11" max="11" width="9.42578125" style="21" customWidth="1"/>
    <col min="12" max="12" width="28.140625" style="21" customWidth="1"/>
    <col min="13" max="13" width="5.85546875" style="21" customWidth="1"/>
    <col min="14" max="16384" width="9.140625" style="22"/>
  </cols>
  <sheetData>
    <row r="1" spans="1:15" s="5" customFormat="1" ht="19.5" customHeight="1" x14ac:dyDescent="0.2">
      <c r="A1" s="6"/>
      <c r="B1" s="6"/>
      <c r="C1" s="6"/>
      <c r="D1" s="6"/>
      <c r="E1" s="6"/>
      <c r="F1" s="10"/>
      <c r="G1" s="281"/>
      <c r="H1" s="7"/>
      <c r="I1" s="7"/>
      <c r="J1" s="8"/>
      <c r="K1" s="618" t="s">
        <v>200</v>
      </c>
      <c r="L1" s="661"/>
      <c r="M1" s="661"/>
    </row>
    <row r="2" spans="1:15" s="5" customFormat="1" ht="25.5" customHeight="1" x14ac:dyDescent="0.2">
      <c r="A2" s="6"/>
      <c r="B2" s="6"/>
      <c r="C2" s="6"/>
      <c r="D2" s="6"/>
      <c r="E2" s="6"/>
      <c r="F2" s="10"/>
      <c r="G2" s="281"/>
      <c r="H2" s="7"/>
      <c r="I2" s="7"/>
      <c r="J2" s="8"/>
      <c r="K2" s="661"/>
      <c r="L2" s="661"/>
      <c r="M2" s="661"/>
    </row>
    <row r="3" spans="1:15" s="5" customFormat="1" x14ac:dyDescent="0.2">
      <c r="A3" s="6"/>
      <c r="B3" s="6"/>
      <c r="C3" s="6"/>
      <c r="D3" s="6"/>
      <c r="E3" s="6"/>
      <c r="F3" s="10"/>
      <c r="G3" s="281"/>
      <c r="H3" s="7"/>
      <c r="I3" s="7"/>
      <c r="J3" s="8"/>
      <c r="K3" s="6"/>
      <c r="L3" s="6"/>
      <c r="M3" s="6"/>
    </row>
    <row r="4" spans="1:15" s="5" customFormat="1" x14ac:dyDescent="0.2">
      <c r="A4" s="6"/>
      <c r="B4" s="6"/>
      <c r="C4" s="6"/>
      <c r="D4" s="6"/>
      <c r="E4" s="6"/>
      <c r="F4" s="10"/>
      <c r="G4" s="281"/>
      <c r="H4" s="7"/>
      <c r="I4" s="7"/>
      <c r="J4" s="8"/>
      <c r="K4" s="6"/>
      <c r="L4" s="6"/>
      <c r="M4" s="6"/>
    </row>
    <row r="5" spans="1:15" s="6" customFormat="1" ht="15" customHeight="1" x14ac:dyDescent="0.2">
      <c r="A5" s="354"/>
      <c r="B5" s="354"/>
      <c r="C5" s="354"/>
      <c r="D5" s="354"/>
      <c r="E5" s="449" t="s">
        <v>171</v>
      </c>
      <c r="F5" s="449"/>
      <c r="G5" s="449"/>
      <c r="H5" s="449"/>
      <c r="I5" s="449"/>
      <c r="J5" s="449"/>
      <c r="K5" s="449"/>
      <c r="L5" s="449"/>
      <c r="M5" s="354"/>
    </row>
    <row r="6" spans="1:15" s="5" customFormat="1" ht="14.25" x14ac:dyDescent="0.2">
      <c r="A6" s="355"/>
      <c r="B6" s="355"/>
      <c r="C6" s="355"/>
      <c r="D6" s="355"/>
      <c r="E6" s="450" t="s">
        <v>42</v>
      </c>
      <c r="F6" s="451"/>
      <c r="G6" s="451"/>
      <c r="H6" s="451"/>
      <c r="I6" s="451"/>
      <c r="J6" s="451"/>
      <c r="K6" s="451"/>
      <c r="L6" s="451"/>
      <c r="M6" s="355"/>
    </row>
    <row r="7" spans="1:15" s="5" customFormat="1" ht="15" x14ac:dyDescent="0.2">
      <c r="A7" s="619" t="s">
        <v>32</v>
      </c>
      <c r="B7" s="619"/>
      <c r="C7" s="619"/>
      <c r="D7" s="619"/>
      <c r="E7" s="619"/>
      <c r="F7" s="619"/>
      <c r="G7" s="619"/>
      <c r="H7" s="619"/>
      <c r="I7" s="619"/>
      <c r="J7" s="619"/>
      <c r="K7" s="619"/>
      <c r="L7" s="619"/>
      <c r="M7" s="619"/>
      <c r="N7" s="4"/>
      <c r="O7" s="4"/>
    </row>
    <row r="8" spans="1:15" ht="15.75" customHeight="1" thickBot="1" x14ac:dyDescent="0.25">
      <c r="L8" s="470" t="s">
        <v>95</v>
      </c>
      <c r="M8" s="470"/>
    </row>
    <row r="9" spans="1:15" ht="47.25" customHeight="1" x14ac:dyDescent="0.2">
      <c r="A9" s="471" t="s">
        <v>33</v>
      </c>
      <c r="B9" s="456" t="s">
        <v>0</v>
      </c>
      <c r="C9" s="456" t="s">
        <v>1</v>
      </c>
      <c r="D9" s="456" t="s">
        <v>37</v>
      </c>
      <c r="E9" s="474" t="s">
        <v>12</v>
      </c>
      <c r="F9" s="456" t="s">
        <v>2</v>
      </c>
      <c r="G9" s="456" t="s">
        <v>96</v>
      </c>
      <c r="H9" s="461" t="s">
        <v>3</v>
      </c>
      <c r="I9" s="464" t="s">
        <v>34</v>
      </c>
      <c r="J9" s="467" t="s">
        <v>4</v>
      </c>
      <c r="K9" s="620" t="s">
        <v>168</v>
      </c>
      <c r="L9" s="452" t="s">
        <v>11</v>
      </c>
      <c r="M9" s="453"/>
    </row>
    <row r="10" spans="1:15" ht="21.75" customHeight="1" x14ac:dyDescent="0.2">
      <c r="A10" s="472"/>
      <c r="B10" s="457"/>
      <c r="C10" s="457"/>
      <c r="D10" s="457"/>
      <c r="E10" s="475"/>
      <c r="F10" s="457"/>
      <c r="G10" s="459"/>
      <c r="H10" s="462"/>
      <c r="I10" s="465"/>
      <c r="J10" s="468"/>
      <c r="K10" s="621"/>
      <c r="L10" s="454" t="s">
        <v>12</v>
      </c>
      <c r="M10" s="320" t="s">
        <v>79</v>
      </c>
    </row>
    <row r="11" spans="1:15" ht="48.75" customHeight="1" thickBot="1" x14ac:dyDescent="0.25">
      <c r="A11" s="473"/>
      <c r="B11" s="458"/>
      <c r="C11" s="458"/>
      <c r="D11" s="458"/>
      <c r="E11" s="476"/>
      <c r="F11" s="458"/>
      <c r="G11" s="460"/>
      <c r="H11" s="463"/>
      <c r="I11" s="466"/>
      <c r="J11" s="469"/>
      <c r="K11" s="622"/>
      <c r="L11" s="455"/>
      <c r="M11" s="20" t="s">
        <v>122</v>
      </c>
    </row>
    <row r="12" spans="1:15" s="27" customFormat="1" ht="15" customHeight="1" x14ac:dyDescent="0.2">
      <c r="A12" s="490" t="s">
        <v>60</v>
      </c>
      <c r="B12" s="491"/>
      <c r="C12" s="491"/>
      <c r="D12" s="491"/>
      <c r="E12" s="491"/>
      <c r="F12" s="491"/>
      <c r="G12" s="491"/>
      <c r="H12" s="491"/>
      <c r="I12" s="491"/>
      <c r="J12" s="491"/>
      <c r="K12" s="491"/>
      <c r="L12" s="491"/>
      <c r="M12" s="492"/>
    </row>
    <row r="13" spans="1:15" s="27" customFormat="1" ht="13.5" customHeight="1" x14ac:dyDescent="0.2">
      <c r="A13" s="493" t="s">
        <v>43</v>
      </c>
      <c r="B13" s="494"/>
      <c r="C13" s="494"/>
      <c r="D13" s="494"/>
      <c r="E13" s="494"/>
      <c r="F13" s="494"/>
      <c r="G13" s="494"/>
      <c r="H13" s="494"/>
      <c r="I13" s="494"/>
      <c r="J13" s="494"/>
      <c r="K13" s="494"/>
      <c r="L13" s="494"/>
      <c r="M13" s="495"/>
    </row>
    <row r="14" spans="1:15" ht="14.25" customHeight="1" x14ac:dyDescent="0.2">
      <c r="A14" s="28" t="s">
        <v>5</v>
      </c>
      <c r="B14" s="496" t="s">
        <v>44</v>
      </c>
      <c r="C14" s="497"/>
      <c r="D14" s="497"/>
      <c r="E14" s="497"/>
      <c r="F14" s="497"/>
      <c r="G14" s="497"/>
      <c r="H14" s="497"/>
      <c r="I14" s="497"/>
      <c r="J14" s="497"/>
      <c r="K14" s="497"/>
      <c r="L14" s="497"/>
      <c r="M14" s="498"/>
    </row>
    <row r="15" spans="1:15" ht="15" customHeight="1" x14ac:dyDescent="0.2">
      <c r="A15" s="29" t="s">
        <v>5</v>
      </c>
      <c r="B15" s="30" t="s">
        <v>5</v>
      </c>
      <c r="C15" s="499" t="s">
        <v>45</v>
      </c>
      <c r="D15" s="500"/>
      <c r="E15" s="500"/>
      <c r="F15" s="500"/>
      <c r="G15" s="500"/>
      <c r="H15" s="500"/>
      <c r="I15" s="500"/>
      <c r="J15" s="500"/>
      <c r="K15" s="500"/>
      <c r="L15" s="500"/>
      <c r="M15" s="501"/>
    </row>
    <row r="16" spans="1:15" ht="20.25" customHeight="1" x14ac:dyDescent="0.2">
      <c r="A16" s="257" t="s">
        <v>5</v>
      </c>
      <c r="B16" s="249" t="s">
        <v>5</v>
      </c>
      <c r="C16" s="261" t="s">
        <v>5</v>
      </c>
      <c r="D16" s="31"/>
      <c r="E16" s="32" t="s">
        <v>83</v>
      </c>
      <c r="F16" s="33"/>
      <c r="G16" s="34"/>
      <c r="H16" s="35" t="s">
        <v>46</v>
      </c>
      <c r="I16" s="319"/>
      <c r="J16" s="36"/>
      <c r="K16" s="37"/>
      <c r="L16" s="38"/>
      <c r="M16" s="39"/>
    </row>
    <row r="17" spans="1:20" ht="17.25" customHeight="1" x14ac:dyDescent="0.2">
      <c r="A17" s="257"/>
      <c r="B17" s="249"/>
      <c r="C17" s="40"/>
      <c r="D17" s="259" t="s">
        <v>5</v>
      </c>
      <c r="E17" s="502" t="s">
        <v>62</v>
      </c>
      <c r="F17" s="41" t="s">
        <v>47</v>
      </c>
      <c r="G17" s="504" t="s">
        <v>102</v>
      </c>
      <c r="H17" s="42"/>
      <c r="I17" s="506" t="s">
        <v>73</v>
      </c>
      <c r="J17" s="43" t="s">
        <v>36</v>
      </c>
      <c r="K17" s="45">
        <v>167.2</v>
      </c>
      <c r="L17" s="508" t="s">
        <v>97</v>
      </c>
      <c r="M17" s="296">
        <v>1</v>
      </c>
    </row>
    <row r="18" spans="1:20" ht="16.5" customHeight="1" x14ac:dyDescent="0.2">
      <c r="A18" s="257"/>
      <c r="B18" s="249"/>
      <c r="C18" s="40"/>
      <c r="D18" s="46"/>
      <c r="E18" s="503"/>
      <c r="F18" s="47"/>
      <c r="G18" s="505"/>
      <c r="H18" s="42"/>
      <c r="I18" s="506"/>
      <c r="J18" s="48" t="s">
        <v>130</v>
      </c>
      <c r="K18" s="19">
        <v>17.399999999999999</v>
      </c>
      <c r="L18" s="509"/>
      <c r="M18" s="297"/>
    </row>
    <row r="19" spans="1:20" ht="18" customHeight="1" x14ac:dyDescent="0.2">
      <c r="A19" s="257"/>
      <c r="B19" s="249"/>
      <c r="C19" s="40"/>
      <c r="D19" s="510" t="s">
        <v>7</v>
      </c>
      <c r="E19" s="277" t="s">
        <v>131</v>
      </c>
      <c r="F19" s="512" t="s">
        <v>150</v>
      </c>
      <c r="G19" s="477" t="s">
        <v>103</v>
      </c>
      <c r="H19" s="49"/>
      <c r="I19" s="507"/>
      <c r="J19" s="50" t="s">
        <v>36</v>
      </c>
      <c r="K19" s="14">
        <v>12.7</v>
      </c>
      <c r="L19" s="478" t="s">
        <v>98</v>
      </c>
      <c r="M19" s="298">
        <v>1</v>
      </c>
      <c r="N19" s="276"/>
      <c r="O19" s="276"/>
      <c r="P19" s="276"/>
    </row>
    <row r="20" spans="1:20" ht="15.75" customHeight="1" x14ac:dyDescent="0.2">
      <c r="A20" s="257"/>
      <c r="B20" s="249"/>
      <c r="C20" s="40"/>
      <c r="D20" s="511"/>
      <c r="E20" s="278"/>
      <c r="F20" s="512"/>
      <c r="G20" s="477"/>
      <c r="H20" s="49"/>
      <c r="I20" s="262"/>
      <c r="J20" s="51" t="s">
        <v>183</v>
      </c>
      <c r="K20" s="358">
        <v>71.7</v>
      </c>
      <c r="L20" s="479"/>
      <c r="M20" s="299"/>
      <c r="N20" s="276"/>
      <c r="O20" s="276"/>
      <c r="P20" s="276"/>
    </row>
    <row r="21" spans="1:20" ht="54.75" customHeight="1" x14ac:dyDescent="0.2">
      <c r="A21" s="257"/>
      <c r="B21" s="249"/>
      <c r="C21" s="261"/>
      <c r="D21" s="54" t="s">
        <v>38</v>
      </c>
      <c r="E21" s="55" t="s">
        <v>132</v>
      </c>
      <c r="F21" s="56"/>
      <c r="G21" s="239"/>
      <c r="H21" s="57"/>
      <c r="I21" s="247"/>
      <c r="J21" s="58" t="s">
        <v>36</v>
      </c>
      <c r="K21" s="60">
        <v>14</v>
      </c>
      <c r="L21" s="61" t="s">
        <v>134</v>
      </c>
      <c r="M21" s="300">
        <v>1</v>
      </c>
      <c r="N21" s="62"/>
      <c r="O21" s="62"/>
      <c r="P21" s="62"/>
      <c r="Q21" s="62"/>
      <c r="R21" s="62"/>
      <c r="S21" s="62"/>
      <c r="T21" s="62"/>
    </row>
    <row r="22" spans="1:20" ht="32.25" customHeight="1" x14ac:dyDescent="0.2">
      <c r="A22" s="257"/>
      <c r="B22" s="249"/>
      <c r="C22" s="261"/>
      <c r="D22" s="480" t="s">
        <v>39</v>
      </c>
      <c r="E22" s="482" t="s">
        <v>72</v>
      </c>
      <c r="F22" s="484"/>
      <c r="G22" s="486" t="s">
        <v>104</v>
      </c>
      <c r="H22" s="269"/>
      <c r="I22" s="488"/>
      <c r="J22" s="63"/>
      <c r="K22" s="19"/>
      <c r="L22" s="64" t="s">
        <v>48</v>
      </c>
      <c r="M22" s="301">
        <v>1</v>
      </c>
      <c r="O22" s="246"/>
      <c r="P22" s="246"/>
      <c r="Q22" s="246"/>
      <c r="R22" s="246"/>
      <c r="S22" s="246"/>
      <c r="T22" s="246"/>
    </row>
    <row r="23" spans="1:20" ht="18" customHeight="1" x14ac:dyDescent="0.2">
      <c r="A23" s="257"/>
      <c r="B23" s="249"/>
      <c r="C23" s="261"/>
      <c r="D23" s="481"/>
      <c r="E23" s="483"/>
      <c r="F23" s="485"/>
      <c r="G23" s="487"/>
      <c r="H23" s="269"/>
      <c r="I23" s="489"/>
      <c r="J23" s="65"/>
      <c r="K23" s="67"/>
      <c r="L23" s="68"/>
      <c r="M23" s="302"/>
      <c r="N23" s="295"/>
      <c r="O23" s="246"/>
      <c r="P23" s="246"/>
      <c r="Q23" s="246"/>
      <c r="R23" s="246"/>
      <c r="S23" s="246"/>
      <c r="T23" s="246"/>
    </row>
    <row r="24" spans="1:20" ht="23.25" customHeight="1" x14ac:dyDescent="0.2">
      <c r="A24" s="516"/>
      <c r="B24" s="517"/>
      <c r="C24" s="518"/>
      <c r="D24" s="519" t="s">
        <v>40</v>
      </c>
      <c r="E24" s="521" t="s">
        <v>133</v>
      </c>
      <c r="F24" s="523"/>
      <c r="G24" s="513"/>
      <c r="H24" s="515"/>
      <c r="I24" s="488"/>
      <c r="J24" s="69" t="s">
        <v>36</v>
      </c>
      <c r="K24" s="45">
        <v>22.6</v>
      </c>
      <c r="L24" s="70" t="s">
        <v>134</v>
      </c>
      <c r="M24" s="303">
        <v>1</v>
      </c>
      <c r="N24" s="295"/>
      <c r="O24" s="246"/>
      <c r="P24" s="246"/>
      <c r="Q24" s="246"/>
      <c r="R24" s="246"/>
      <c r="S24" s="246"/>
      <c r="T24" s="246"/>
    </row>
    <row r="25" spans="1:20" ht="29.25" customHeight="1" x14ac:dyDescent="0.2">
      <c r="A25" s="516"/>
      <c r="B25" s="517"/>
      <c r="C25" s="518"/>
      <c r="D25" s="520"/>
      <c r="E25" s="522"/>
      <c r="F25" s="524"/>
      <c r="G25" s="514"/>
      <c r="H25" s="515"/>
      <c r="I25" s="488"/>
      <c r="J25" s="71"/>
      <c r="K25" s="67"/>
      <c r="L25" s="72"/>
      <c r="M25" s="304"/>
      <c r="N25" s="199"/>
      <c r="O25" s="276"/>
      <c r="P25" s="276"/>
      <c r="Q25" s="276"/>
      <c r="R25" s="276"/>
      <c r="S25" s="276"/>
      <c r="T25" s="276"/>
    </row>
    <row r="26" spans="1:20" ht="20.25" customHeight="1" x14ac:dyDescent="0.2">
      <c r="A26" s="516"/>
      <c r="B26" s="517"/>
      <c r="C26" s="518"/>
      <c r="D26" s="519" t="s">
        <v>61</v>
      </c>
      <c r="E26" s="521" t="s">
        <v>50</v>
      </c>
      <c r="F26" s="523"/>
      <c r="G26" s="513" t="s">
        <v>105</v>
      </c>
      <c r="H26" s="525"/>
      <c r="I26" s="488"/>
      <c r="J26" s="69" t="s">
        <v>36</v>
      </c>
      <c r="K26" s="45">
        <v>7.9</v>
      </c>
      <c r="L26" s="75" t="s">
        <v>57</v>
      </c>
      <c r="M26" s="305">
        <v>100</v>
      </c>
      <c r="N26" s="199"/>
      <c r="O26" s="276"/>
      <c r="P26" s="276"/>
      <c r="Q26" s="276"/>
      <c r="R26" s="276"/>
      <c r="S26" s="276"/>
      <c r="T26" s="276"/>
    </row>
    <row r="27" spans="1:20" ht="21" customHeight="1" x14ac:dyDescent="0.2">
      <c r="A27" s="516"/>
      <c r="B27" s="517"/>
      <c r="C27" s="518"/>
      <c r="D27" s="520"/>
      <c r="E27" s="522"/>
      <c r="F27" s="524"/>
      <c r="G27" s="514"/>
      <c r="H27" s="525"/>
      <c r="I27" s="488"/>
      <c r="J27" s="71"/>
      <c r="K27" s="67"/>
      <c r="L27" s="76" t="s">
        <v>71</v>
      </c>
      <c r="M27" s="306">
        <v>1</v>
      </c>
    </row>
    <row r="28" spans="1:20" ht="29.25" customHeight="1" x14ac:dyDescent="0.2">
      <c r="A28" s="257"/>
      <c r="B28" s="249"/>
      <c r="C28" s="261"/>
      <c r="D28" s="54" t="s">
        <v>81</v>
      </c>
      <c r="E28" s="55" t="s">
        <v>91</v>
      </c>
      <c r="F28" s="56"/>
      <c r="G28" s="239" t="s">
        <v>116</v>
      </c>
      <c r="H28" s="77"/>
      <c r="I28" s="247"/>
      <c r="J28" s="58" t="s">
        <v>36</v>
      </c>
      <c r="K28" s="60">
        <v>14.5</v>
      </c>
      <c r="L28" s="61" t="s">
        <v>67</v>
      </c>
      <c r="M28" s="307">
        <v>1</v>
      </c>
      <c r="N28" s="62"/>
      <c r="O28" s="62"/>
      <c r="P28" s="62"/>
      <c r="Q28" s="62"/>
      <c r="R28" s="62"/>
      <c r="S28" s="62"/>
      <c r="T28" s="62"/>
    </row>
    <row r="29" spans="1:20" ht="39" customHeight="1" x14ac:dyDescent="0.2">
      <c r="A29" s="516"/>
      <c r="B29" s="517"/>
      <c r="C29" s="518"/>
      <c r="D29" s="510" t="s">
        <v>82</v>
      </c>
      <c r="E29" s="270" t="s">
        <v>139</v>
      </c>
      <c r="F29" s="527"/>
      <c r="G29" s="513"/>
      <c r="H29" s="515"/>
      <c r="I29" s="488"/>
      <c r="J29" s="69" t="s">
        <v>36</v>
      </c>
      <c r="K29" s="45">
        <v>9</v>
      </c>
      <c r="L29" s="75" t="s">
        <v>190</v>
      </c>
      <c r="M29" s="305">
        <v>4</v>
      </c>
      <c r="N29" s="84"/>
      <c r="O29" s="246"/>
      <c r="P29" s="246"/>
      <c r="Q29" s="246"/>
      <c r="R29" s="246"/>
      <c r="S29" s="246"/>
      <c r="T29" s="246"/>
    </row>
    <row r="30" spans="1:20" ht="29.25" customHeight="1" x14ac:dyDescent="0.2">
      <c r="A30" s="516"/>
      <c r="B30" s="517"/>
      <c r="C30" s="518"/>
      <c r="D30" s="511"/>
      <c r="E30" s="78"/>
      <c r="F30" s="523"/>
      <c r="G30" s="528"/>
      <c r="H30" s="515"/>
      <c r="I30" s="488"/>
      <c r="J30" s="79"/>
      <c r="K30" s="19"/>
      <c r="L30" s="80" t="s">
        <v>149</v>
      </c>
      <c r="M30" s="308">
        <v>2</v>
      </c>
      <c r="N30" s="84"/>
      <c r="O30" s="246"/>
      <c r="P30" s="246"/>
      <c r="Q30" s="246"/>
      <c r="R30" s="246"/>
      <c r="S30" s="246"/>
      <c r="T30" s="246"/>
    </row>
    <row r="31" spans="1:20" ht="15.75" customHeight="1" x14ac:dyDescent="0.2">
      <c r="A31" s="516"/>
      <c r="B31" s="517"/>
      <c r="C31" s="518"/>
      <c r="D31" s="526"/>
      <c r="E31" s="271"/>
      <c r="F31" s="524"/>
      <c r="G31" s="514"/>
      <c r="H31" s="515"/>
      <c r="I31" s="488"/>
      <c r="J31" s="71"/>
      <c r="K31" s="67"/>
      <c r="L31" s="341" t="s">
        <v>137</v>
      </c>
      <c r="M31" s="304">
        <v>5</v>
      </c>
      <c r="O31" s="246"/>
      <c r="P31" s="246"/>
      <c r="Q31" s="246"/>
      <c r="R31" s="246"/>
      <c r="S31" s="246"/>
      <c r="T31" s="246"/>
    </row>
    <row r="32" spans="1:20" ht="52.5" x14ac:dyDescent="0.2">
      <c r="A32" s="257"/>
      <c r="B32" s="249"/>
      <c r="C32" s="261"/>
      <c r="D32" s="263" t="s">
        <v>92</v>
      </c>
      <c r="E32" s="81" t="s">
        <v>99</v>
      </c>
      <c r="F32" s="74"/>
      <c r="G32" s="240" t="s">
        <v>106</v>
      </c>
      <c r="H32" s="269"/>
      <c r="I32" s="82" t="s">
        <v>191</v>
      </c>
      <c r="J32" s="65" t="s">
        <v>76</v>
      </c>
      <c r="K32" s="67"/>
      <c r="L32" s="83" t="s">
        <v>48</v>
      </c>
      <c r="M32" s="309">
        <v>1</v>
      </c>
      <c r="N32" s="84"/>
    </row>
    <row r="33" spans="1:15" ht="39.75" customHeight="1" x14ac:dyDescent="0.2">
      <c r="A33" s="257"/>
      <c r="B33" s="249"/>
      <c r="C33" s="261"/>
      <c r="D33" s="73" t="s">
        <v>120</v>
      </c>
      <c r="E33" s="85" t="s">
        <v>135</v>
      </c>
      <c r="F33" s="74"/>
      <c r="G33" s="240"/>
      <c r="H33" s="35"/>
      <c r="I33" s="322"/>
      <c r="J33" s="65" t="s">
        <v>36</v>
      </c>
      <c r="K33" s="59">
        <v>10</v>
      </c>
      <c r="L33" s="86" t="s">
        <v>144</v>
      </c>
      <c r="M33" s="310"/>
      <c r="N33" s="84"/>
    </row>
    <row r="34" spans="1:15" ht="17.25" customHeight="1" thickBot="1" x14ac:dyDescent="0.25">
      <c r="A34" s="258"/>
      <c r="B34" s="250"/>
      <c r="C34" s="92"/>
      <c r="D34" s="93"/>
      <c r="E34" s="93"/>
      <c r="F34" s="93"/>
      <c r="G34" s="94"/>
      <c r="H34" s="93"/>
      <c r="I34" s="529" t="s">
        <v>64</v>
      </c>
      <c r="J34" s="529"/>
      <c r="K34" s="321">
        <f>SUM(K17:K33)</f>
        <v>347</v>
      </c>
      <c r="L34" s="95"/>
      <c r="M34" s="311"/>
    </row>
    <row r="35" spans="1:15" ht="16.5" customHeight="1" x14ac:dyDescent="0.2">
      <c r="A35" s="542" t="s">
        <v>5</v>
      </c>
      <c r="B35" s="543" t="s">
        <v>5</v>
      </c>
      <c r="C35" s="544" t="s">
        <v>7</v>
      </c>
      <c r="D35" s="96"/>
      <c r="E35" s="97" t="s">
        <v>84</v>
      </c>
      <c r="F35" s="98"/>
      <c r="G35" s="99"/>
      <c r="H35" s="100" t="s">
        <v>46</v>
      </c>
      <c r="I35" s="101"/>
      <c r="J35" s="102"/>
      <c r="K35" s="103"/>
      <c r="L35" s="104"/>
      <c r="M35" s="312"/>
      <c r="N35" s="105"/>
      <c r="O35" s="84"/>
    </row>
    <row r="36" spans="1:15" ht="19.5" customHeight="1" x14ac:dyDescent="0.2">
      <c r="A36" s="516"/>
      <c r="B36" s="517"/>
      <c r="C36" s="518"/>
      <c r="D36" s="46" t="s">
        <v>5</v>
      </c>
      <c r="E36" s="545" t="s">
        <v>119</v>
      </c>
      <c r="F36" s="534" t="s">
        <v>63</v>
      </c>
      <c r="G36" s="504" t="s">
        <v>107</v>
      </c>
      <c r="H36" s="106"/>
      <c r="I36" s="547" t="s">
        <v>69</v>
      </c>
      <c r="J36" s="107" t="s">
        <v>36</v>
      </c>
      <c r="K36" s="19">
        <v>35</v>
      </c>
      <c r="L36" s="108" t="s">
        <v>49</v>
      </c>
      <c r="M36" s="216">
        <v>50</v>
      </c>
      <c r="N36" s="105"/>
      <c r="O36" s="84"/>
    </row>
    <row r="37" spans="1:15" ht="22.5" customHeight="1" x14ac:dyDescent="0.2">
      <c r="A37" s="516"/>
      <c r="B37" s="517"/>
      <c r="C37" s="518"/>
      <c r="D37" s="260"/>
      <c r="E37" s="546"/>
      <c r="F37" s="535"/>
      <c r="G37" s="536"/>
      <c r="H37" s="90"/>
      <c r="I37" s="548"/>
      <c r="J37" s="109"/>
      <c r="K37" s="67"/>
      <c r="L37" s="110"/>
      <c r="M37" s="313"/>
      <c r="N37" s="105"/>
    </row>
    <row r="38" spans="1:15" ht="13.5" customHeight="1" x14ac:dyDescent="0.2">
      <c r="A38" s="257"/>
      <c r="B38" s="249"/>
      <c r="C38" s="40"/>
      <c r="D38" s="259" t="s">
        <v>7</v>
      </c>
      <c r="E38" s="540" t="s">
        <v>173</v>
      </c>
      <c r="F38" s="111"/>
      <c r="G38" s="112"/>
      <c r="H38" s="49"/>
      <c r="I38" s="548"/>
      <c r="J38" s="113"/>
      <c r="K38" s="45"/>
      <c r="L38" s="114"/>
      <c r="M38" s="314"/>
      <c r="N38" s="105"/>
    </row>
    <row r="39" spans="1:15" ht="24" customHeight="1" x14ac:dyDescent="0.2">
      <c r="A39" s="257"/>
      <c r="B39" s="249"/>
      <c r="C39" s="40"/>
      <c r="D39" s="46"/>
      <c r="E39" s="541"/>
      <c r="F39" s="111"/>
      <c r="G39" s="112"/>
      <c r="H39" s="49"/>
      <c r="I39" s="267"/>
      <c r="J39" s="115"/>
      <c r="K39" s="53"/>
      <c r="L39" s="116"/>
      <c r="M39" s="315"/>
      <c r="N39" s="105"/>
    </row>
    <row r="40" spans="1:15" ht="117.75" customHeight="1" x14ac:dyDescent="0.2">
      <c r="A40" s="257"/>
      <c r="B40" s="249"/>
      <c r="C40" s="40"/>
      <c r="D40" s="46"/>
      <c r="E40" s="117" t="s">
        <v>151</v>
      </c>
      <c r="F40" s="118"/>
      <c r="G40" s="119" t="s">
        <v>108</v>
      </c>
      <c r="H40" s="49"/>
      <c r="I40" s="267"/>
      <c r="J40" s="120" t="s">
        <v>36</v>
      </c>
      <c r="K40" s="16">
        <v>20</v>
      </c>
      <c r="L40" s="116" t="s">
        <v>52</v>
      </c>
      <c r="M40" s="315">
        <v>5</v>
      </c>
      <c r="N40" s="105"/>
    </row>
    <row r="41" spans="1:15" ht="16.5" customHeight="1" x14ac:dyDescent="0.2">
      <c r="A41" s="257"/>
      <c r="B41" s="249"/>
      <c r="C41" s="40"/>
      <c r="D41" s="46"/>
      <c r="E41" s="530" t="s">
        <v>164</v>
      </c>
      <c r="F41" s="118"/>
      <c r="G41" s="121"/>
      <c r="H41" s="49"/>
      <c r="I41" s="267"/>
      <c r="J41" s="122" t="s">
        <v>36</v>
      </c>
      <c r="K41" s="91">
        <v>706.7</v>
      </c>
      <c r="L41" s="549" t="s">
        <v>169</v>
      </c>
      <c r="M41" s="291">
        <v>5</v>
      </c>
      <c r="N41" s="123"/>
    </row>
    <row r="42" spans="1:15" ht="27.75" customHeight="1" x14ac:dyDescent="0.2">
      <c r="A42" s="342"/>
      <c r="B42" s="343"/>
      <c r="C42" s="40"/>
      <c r="D42" s="46"/>
      <c r="E42" s="531"/>
      <c r="F42" s="118"/>
      <c r="G42" s="121"/>
      <c r="H42" s="49"/>
      <c r="I42" s="344"/>
      <c r="J42" s="107" t="s">
        <v>80</v>
      </c>
      <c r="K42" s="19">
        <v>105.7</v>
      </c>
      <c r="L42" s="550"/>
      <c r="M42" s="325"/>
      <c r="N42" s="123"/>
      <c r="O42" s="356"/>
    </row>
    <row r="43" spans="1:15" ht="15.75" customHeight="1" x14ac:dyDescent="0.2">
      <c r="A43" s="257"/>
      <c r="B43" s="249"/>
      <c r="C43" s="40"/>
      <c r="D43" s="46"/>
      <c r="E43" s="124" t="s">
        <v>165</v>
      </c>
      <c r="F43" s="351"/>
      <c r="G43" s="348"/>
      <c r="H43" s="49"/>
      <c r="I43" s="267"/>
      <c r="J43" s="107"/>
      <c r="K43" s="19"/>
      <c r="L43" s="126"/>
      <c r="M43" s="291"/>
      <c r="N43" s="105"/>
    </row>
    <row r="44" spans="1:15" ht="14.25" customHeight="1" x14ac:dyDescent="0.2">
      <c r="A44" s="257"/>
      <c r="B44" s="249"/>
      <c r="C44" s="40"/>
      <c r="D44" s="46"/>
      <c r="E44" s="124" t="s">
        <v>100</v>
      </c>
      <c r="F44" s="351"/>
      <c r="G44" s="349"/>
      <c r="H44" s="49"/>
      <c r="I44" s="267"/>
      <c r="J44" s="11"/>
      <c r="K44" s="13"/>
      <c r="L44" s="126"/>
      <c r="M44" s="291"/>
      <c r="N44" s="105"/>
    </row>
    <row r="45" spans="1:15" ht="13.5" customHeight="1" x14ac:dyDescent="0.2">
      <c r="A45" s="257"/>
      <c r="B45" s="249"/>
      <c r="C45" s="40"/>
      <c r="D45" s="46"/>
      <c r="E45" s="124" t="s">
        <v>121</v>
      </c>
      <c r="F45" s="351"/>
      <c r="G45" s="349"/>
      <c r="H45" s="49"/>
      <c r="I45" s="267"/>
      <c r="J45" s="347"/>
      <c r="K45" s="19"/>
      <c r="L45" s="126"/>
      <c r="M45" s="291"/>
      <c r="N45" s="105"/>
    </row>
    <row r="46" spans="1:15" ht="16.5" customHeight="1" x14ac:dyDescent="0.2">
      <c r="A46" s="257"/>
      <c r="B46" s="249"/>
      <c r="C46" s="40"/>
      <c r="D46" s="46"/>
      <c r="E46" s="124" t="s">
        <v>138</v>
      </c>
      <c r="F46" s="352"/>
      <c r="G46" s="348"/>
      <c r="H46" s="49"/>
      <c r="I46" s="267"/>
      <c r="J46" s="107"/>
      <c r="K46" s="19"/>
      <c r="L46" s="126"/>
      <c r="M46" s="216"/>
      <c r="N46" s="105"/>
    </row>
    <row r="47" spans="1:15" ht="16.5" customHeight="1" x14ac:dyDescent="0.2">
      <c r="A47" s="257"/>
      <c r="B47" s="249"/>
      <c r="C47" s="40"/>
      <c r="D47" s="260"/>
      <c r="E47" s="323" t="s">
        <v>142</v>
      </c>
      <c r="F47" s="353"/>
      <c r="G47" s="350"/>
      <c r="H47" s="49"/>
      <c r="I47" s="365"/>
      <c r="J47" s="125"/>
      <c r="K47" s="211"/>
      <c r="L47" s="324"/>
      <c r="M47" s="313"/>
      <c r="N47" s="105"/>
    </row>
    <row r="48" spans="1:15" ht="165" customHeight="1" x14ac:dyDescent="0.2">
      <c r="A48" s="361"/>
      <c r="B48" s="362"/>
      <c r="C48" s="366"/>
      <c r="D48" s="46" t="s">
        <v>38</v>
      </c>
      <c r="E48" s="532" t="s">
        <v>192</v>
      </c>
      <c r="F48" s="534"/>
      <c r="G48" s="504"/>
      <c r="H48" s="49"/>
      <c r="I48" s="367"/>
      <c r="J48" s="347"/>
      <c r="K48" s="19"/>
      <c r="L48" s="369" t="s">
        <v>181</v>
      </c>
      <c r="M48" s="370">
        <v>1</v>
      </c>
      <c r="N48" s="105"/>
      <c r="O48" s="84"/>
    </row>
    <row r="49" spans="1:14" ht="19.5" customHeight="1" x14ac:dyDescent="0.2">
      <c r="A49" s="361"/>
      <c r="B49" s="362"/>
      <c r="C49" s="366"/>
      <c r="D49" s="363"/>
      <c r="E49" s="533"/>
      <c r="F49" s="535"/>
      <c r="G49" s="536"/>
      <c r="H49" s="90"/>
      <c r="I49" s="368"/>
      <c r="J49" s="346"/>
      <c r="K49" s="67"/>
      <c r="L49" s="110"/>
      <c r="M49" s="313"/>
      <c r="N49" s="105"/>
    </row>
    <row r="50" spans="1:14" ht="14.25" customHeight="1" thickBot="1" x14ac:dyDescent="0.25">
      <c r="A50" s="257"/>
      <c r="B50" s="250"/>
      <c r="C50" s="132"/>
      <c r="D50" s="93"/>
      <c r="E50" s="93"/>
      <c r="F50" s="93"/>
      <c r="G50" s="94"/>
      <c r="H50" s="93"/>
      <c r="I50" s="529" t="s">
        <v>64</v>
      </c>
      <c r="J50" s="529"/>
      <c r="K50" s="133">
        <f>SUM(K36:K47)</f>
        <v>867.4</v>
      </c>
      <c r="L50" s="134"/>
      <c r="M50" s="316"/>
      <c r="N50" s="105"/>
    </row>
    <row r="51" spans="1:14" ht="13.5" thickBot="1" x14ac:dyDescent="0.25">
      <c r="A51" s="258" t="s">
        <v>5</v>
      </c>
      <c r="B51" s="135" t="s">
        <v>5</v>
      </c>
      <c r="C51" s="537" t="s">
        <v>8</v>
      </c>
      <c r="D51" s="537"/>
      <c r="E51" s="537"/>
      <c r="F51" s="537"/>
      <c r="G51" s="537"/>
      <c r="H51" s="537"/>
      <c r="I51" s="537"/>
      <c r="J51" s="537"/>
      <c r="K51" s="136">
        <f>K50+K34</f>
        <v>1214.4000000000001</v>
      </c>
      <c r="L51" s="538"/>
      <c r="M51" s="539"/>
    </row>
    <row r="52" spans="1:14" ht="17.25" customHeight="1" thickBot="1" x14ac:dyDescent="0.25">
      <c r="A52" s="137" t="s">
        <v>5</v>
      </c>
      <c r="B52" s="138" t="s">
        <v>7</v>
      </c>
      <c r="C52" s="551" t="s">
        <v>51</v>
      </c>
      <c r="D52" s="552"/>
      <c r="E52" s="552"/>
      <c r="F52" s="552"/>
      <c r="G52" s="552"/>
      <c r="H52" s="552"/>
      <c r="I52" s="552"/>
      <c r="J52" s="552"/>
      <c r="K52" s="552"/>
      <c r="L52" s="552"/>
      <c r="M52" s="553"/>
    </row>
    <row r="53" spans="1:14" ht="25.5" customHeight="1" x14ac:dyDescent="0.2">
      <c r="A53" s="257" t="s">
        <v>5</v>
      </c>
      <c r="B53" s="249" t="s">
        <v>7</v>
      </c>
      <c r="C53" s="139" t="s">
        <v>5</v>
      </c>
      <c r="D53" s="140"/>
      <c r="E53" s="141" t="s">
        <v>74</v>
      </c>
      <c r="F53" s="142"/>
      <c r="G53" s="143"/>
      <c r="H53" s="144" t="s">
        <v>46</v>
      </c>
      <c r="I53" s="145"/>
      <c r="J53" s="146"/>
      <c r="K53" s="147"/>
      <c r="L53" s="148"/>
      <c r="M53" s="317"/>
    </row>
    <row r="54" spans="1:14" ht="27" customHeight="1" x14ac:dyDescent="0.2">
      <c r="A54" s="516"/>
      <c r="B54" s="517"/>
      <c r="C54" s="518"/>
      <c r="D54" s="519" t="s">
        <v>5</v>
      </c>
      <c r="E54" s="554" t="s">
        <v>53</v>
      </c>
      <c r="F54" s="556" t="s">
        <v>65</v>
      </c>
      <c r="G54" s="477" t="s">
        <v>109</v>
      </c>
      <c r="H54" s="558"/>
      <c r="I54" s="506" t="s">
        <v>70</v>
      </c>
      <c r="J54" s="154" t="s">
        <v>36</v>
      </c>
      <c r="K54" s="45">
        <v>29.1</v>
      </c>
      <c r="L54" s="149" t="s">
        <v>113</v>
      </c>
      <c r="M54" s="318">
        <v>80</v>
      </c>
      <c r="N54" s="105"/>
    </row>
    <row r="55" spans="1:14" ht="21" customHeight="1" x14ac:dyDescent="0.2">
      <c r="A55" s="516"/>
      <c r="B55" s="517"/>
      <c r="C55" s="518"/>
      <c r="D55" s="520"/>
      <c r="E55" s="555"/>
      <c r="F55" s="556"/>
      <c r="G55" s="557"/>
      <c r="H55" s="525"/>
      <c r="I55" s="506"/>
      <c r="J55" s="357"/>
      <c r="K55" s="67"/>
      <c r="L55" s="131" t="s">
        <v>54</v>
      </c>
      <c r="M55" s="313">
        <v>5</v>
      </c>
      <c r="N55" s="105"/>
    </row>
    <row r="56" spans="1:14" ht="65.25" customHeight="1" x14ac:dyDescent="0.2">
      <c r="A56" s="257"/>
      <c r="B56" s="249"/>
      <c r="C56" s="261"/>
      <c r="D56" s="260" t="s">
        <v>7</v>
      </c>
      <c r="E56" s="151" t="s">
        <v>101</v>
      </c>
      <c r="F56" s="268"/>
      <c r="G56" s="88" t="s">
        <v>110</v>
      </c>
      <c r="H56" s="255"/>
      <c r="I56" s="254"/>
      <c r="J56" s="150" t="s">
        <v>36</v>
      </c>
      <c r="K56" s="67">
        <v>6.5</v>
      </c>
      <c r="L56" s="131" t="s">
        <v>115</v>
      </c>
      <c r="M56" s="313">
        <v>2</v>
      </c>
      <c r="N56" s="105"/>
    </row>
    <row r="57" spans="1:14" ht="33.75" customHeight="1" x14ac:dyDescent="0.2">
      <c r="A57" s="257"/>
      <c r="B57" s="249"/>
      <c r="C57" s="128"/>
      <c r="D57" s="87" t="s">
        <v>38</v>
      </c>
      <c r="E57" s="152" t="s">
        <v>85</v>
      </c>
      <c r="F57" s="153"/>
      <c r="G57" s="265" t="s">
        <v>170</v>
      </c>
      <c r="H57" s="129"/>
      <c r="I57" s="155"/>
      <c r="J57" s="150" t="s">
        <v>36</v>
      </c>
      <c r="K57" s="67">
        <v>37.1</v>
      </c>
      <c r="L57" s="131" t="s">
        <v>86</v>
      </c>
      <c r="M57" s="313">
        <v>100</v>
      </c>
      <c r="N57" s="105"/>
    </row>
    <row r="58" spans="1:14" ht="13.5" thickBot="1" x14ac:dyDescent="0.25">
      <c r="A58" s="258"/>
      <c r="B58" s="250"/>
      <c r="C58" s="128"/>
      <c r="D58" s="156"/>
      <c r="E58" s="156"/>
      <c r="F58" s="156"/>
      <c r="G58" s="156"/>
      <c r="H58" s="156"/>
      <c r="I58" s="559" t="s">
        <v>64</v>
      </c>
      <c r="J58" s="559"/>
      <c r="K58" s="157">
        <f>SUM(K53:K57)</f>
        <v>72.7</v>
      </c>
      <c r="L58" s="158"/>
      <c r="M58" s="294"/>
    </row>
    <row r="59" spans="1:14" ht="16.5" customHeight="1" thickBot="1" x14ac:dyDescent="0.25">
      <c r="A59" s="159" t="s">
        <v>5</v>
      </c>
      <c r="B59" s="138" t="s">
        <v>7</v>
      </c>
      <c r="C59" s="537" t="s">
        <v>8</v>
      </c>
      <c r="D59" s="537"/>
      <c r="E59" s="537"/>
      <c r="F59" s="537"/>
      <c r="G59" s="537"/>
      <c r="H59" s="537"/>
      <c r="I59" s="537"/>
      <c r="J59" s="537"/>
      <c r="K59" s="161">
        <f t="shared" ref="K59" si="0">K58</f>
        <v>72.7</v>
      </c>
      <c r="L59" s="538"/>
      <c r="M59" s="539"/>
    </row>
    <row r="60" spans="1:14" ht="17.25" customHeight="1" thickBot="1" x14ac:dyDescent="0.25">
      <c r="A60" s="137" t="s">
        <v>5</v>
      </c>
      <c r="B60" s="138" t="s">
        <v>38</v>
      </c>
      <c r="C60" s="569" t="s">
        <v>77</v>
      </c>
      <c r="D60" s="570"/>
      <c r="E60" s="570"/>
      <c r="F60" s="570"/>
      <c r="G60" s="570"/>
      <c r="H60" s="570"/>
      <c r="I60" s="570"/>
      <c r="J60" s="570"/>
      <c r="K60" s="570"/>
      <c r="L60" s="570"/>
      <c r="M60" s="571"/>
    </row>
    <row r="61" spans="1:14" ht="39.75" customHeight="1" x14ac:dyDescent="0.2">
      <c r="A61" s="256" t="s">
        <v>5</v>
      </c>
      <c r="B61" s="248" t="s">
        <v>38</v>
      </c>
      <c r="C61" s="162" t="s">
        <v>5</v>
      </c>
      <c r="D61" s="163"/>
      <c r="E61" s="164" t="s">
        <v>78</v>
      </c>
      <c r="F61" s="165"/>
      <c r="G61" s="166"/>
      <c r="H61" s="167" t="s">
        <v>46</v>
      </c>
      <c r="I61" s="272"/>
      <c r="J61" s="168"/>
      <c r="K61" s="169"/>
      <c r="L61" s="170"/>
      <c r="M61" s="290"/>
      <c r="N61" s="105"/>
    </row>
    <row r="62" spans="1:14" ht="39.75" customHeight="1" x14ac:dyDescent="0.2">
      <c r="A62" s="257"/>
      <c r="B62" s="249"/>
      <c r="C62" s="171"/>
      <c r="D62" s="264" t="s">
        <v>5</v>
      </c>
      <c r="E62" s="172" t="s">
        <v>55</v>
      </c>
      <c r="F62" s="173"/>
      <c r="G62" s="266" t="s">
        <v>111</v>
      </c>
      <c r="H62" s="174"/>
      <c r="I62" s="247" t="s">
        <v>193</v>
      </c>
      <c r="J62" s="127" t="s">
        <v>36</v>
      </c>
      <c r="K62" s="91">
        <v>5.8</v>
      </c>
      <c r="L62" s="175" t="s">
        <v>58</v>
      </c>
      <c r="M62" s="291">
        <v>2</v>
      </c>
      <c r="N62" s="105"/>
    </row>
    <row r="63" spans="1:14" ht="37.5" customHeight="1" x14ac:dyDescent="0.2">
      <c r="A63" s="257"/>
      <c r="B63" s="249"/>
      <c r="C63" s="176"/>
      <c r="D63" s="177" t="s">
        <v>7</v>
      </c>
      <c r="E63" s="178" t="s">
        <v>123</v>
      </c>
      <c r="F63" s="179"/>
      <c r="G63" s="88"/>
      <c r="H63" s="180"/>
      <c r="I63" s="181"/>
      <c r="J63" s="182" t="s">
        <v>36</v>
      </c>
      <c r="K63" s="89">
        <v>14.5</v>
      </c>
      <c r="L63" s="183" t="s">
        <v>59</v>
      </c>
      <c r="M63" s="292">
        <v>1</v>
      </c>
      <c r="N63" s="105"/>
    </row>
    <row r="64" spans="1:14" ht="33" customHeight="1" x14ac:dyDescent="0.2">
      <c r="A64" s="257"/>
      <c r="B64" s="249"/>
      <c r="C64" s="171"/>
      <c r="D64" s="177" t="s">
        <v>38</v>
      </c>
      <c r="E64" s="184" t="s">
        <v>87</v>
      </c>
      <c r="F64" s="185" t="s">
        <v>75</v>
      </c>
      <c r="G64" s="88" t="s">
        <v>112</v>
      </c>
      <c r="H64" s="174"/>
      <c r="I64" s="488"/>
      <c r="J64" s="182" t="s">
        <v>36</v>
      </c>
      <c r="K64" s="89">
        <v>32.200000000000003</v>
      </c>
      <c r="L64" s="186" t="s">
        <v>59</v>
      </c>
      <c r="M64" s="293">
        <v>1</v>
      </c>
      <c r="N64" s="105"/>
    </row>
    <row r="65" spans="1:31" ht="12.75" customHeight="1" x14ac:dyDescent="0.2">
      <c r="A65" s="257"/>
      <c r="B65" s="249"/>
      <c r="C65" s="171"/>
      <c r="D65" s="252" t="s">
        <v>39</v>
      </c>
      <c r="E65" s="187" t="s">
        <v>88</v>
      </c>
      <c r="F65" s="188"/>
      <c r="G65" s="573" t="s">
        <v>117</v>
      </c>
      <c r="H65" s="174"/>
      <c r="I65" s="488"/>
      <c r="J65" s="127"/>
      <c r="K65" s="91"/>
      <c r="L65" s="175"/>
      <c r="M65" s="291"/>
      <c r="N65" s="105"/>
    </row>
    <row r="66" spans="1:31" ht="25.5" customHeight="1" x14ac:dyDescent="0.2">
      <c r="A66" s="257"/>
      <c r="B66" s="249"/>
      <c r="C66" s="176"/>
      <c r="D66" s="252"/>
      <c r="E66" s="187" t="s">
        <v>90</v>
      </c>
      <c r="F66" s="188"/>
      <c r="G66" s="574"/>
      <c r="H66" s="174"/>
      <c r="I66" s="488"/>
      <c r="J66" s="15" t="s">
        <v>36</v>
      </c>
      <c r="K66" s="19">
        <v>1</v>
      </c>
      <c r="L66" s="189" t="s">
        <v>89</v>
      </c>
      <c r="M66" s="216">
        <v>1</v>
      </c>
      <c r="N66" s="105"/>
    </row>
    <row r="67" spans="1:31" ht="25.5" customHeight="1" x14ac:dyDescent="0.2">
      <c r="A67" s="257"/>
      <c r="B67" s="249"/>
      <c r="C67" s="176"/>
      <c r="D67" s="252"/>
      <c r="E67" s="187" t="s">
        <v>56</v>
      </c>
      <c r="F67" s="188"/>
      <c r="G67" s="575"/>
      <c r="H67" s="174"/>
      <c r="I67" s="488"/>
      <c r="J67" s="127"/>
      <c r="K67" s="91"/>
      <c r="L67" s="175" t="s">
        <v>57</v>
      </c>
      <c r="M67" s="291"/>
      <c r="N67" s="105"/>
    </row>
    <row r="68" spans="1:31" ht="33" customHeight="1" x14ac:dyDescent="0.2">
      <c r="A68" s="257"/>
      <c r="B68" s="249"/>
      <c r="C68" s="176"/>
      <c r="D68" s="177" t="s">
        <v>40</v>
      </c>
      <c r="E68" s="190" t="s">
        <v>94</v>
      </c>
      <c r="F68" s="179"/>
      <c r="G68" s="88" t="s">
        <v>118</v>
      </c>
      <c r="H68" s="180"/>
      <c r="I68" s="572"/>
      <c r="J68" s="182" t="s">
        <v>36</v>
      </c>
      <c r="K68" s="89">
        <v>5</v>
      </c>
      <c r="L68" s="186" t="s">
        <v>114</v>
      </c>
      <c r="M68" s="292">
        <v>1</v>
      </c>
      <c r="N68" s="105"/>
    </row>
    <row r="69" spans="1:31" ht="78.75" customHeight="1" x14ac:dyDescent="0.2">
      <c r="A69" s="361"/>
      <c r="B69" s="362"/>
      <c r="C69" s="176"/>
      <c r="D69" s="177" t="s">
        <v>41</v>
      </c>
      <c r="E69" s="326" t="s">
        <v>162</v>
      </c>
      <c r="F69" s="327"/>
      <c r="G69" s="241"/>
      <c r="H69" s="242" t="s">
        <v>124</v>
      </c>
      <c r="I69" s="243" t="s">
        <v>163</v>
      </c>
      <c r="J69" s="244" t="s">
        <v>36</v>
      </c>
      <c r="K69" s="245">
        <v>20</v>
      </c>
      <c r="L69" s="191" t="s">
        <v>161</v>
      </c>
      <c r="M69" s="292">
        <v>1</v>
      </c>
      <c r="N69" s="105"/>
    </row>
    <row r="70" spans="1:31" ht="27" customHeight="1" x14ac:dyDescent="0.2">
      <c r="A70" s="361"/>
      <c r="B70" s="362"/>
      <c r="C70" s="176"/>
      <c r="D70" s="359" t="s">
        <v>61</v>
      </c>
      <c r="E70" s="372" t="s">
        <v>176</v>
      </c>
      <c r="F70" s="375"/>
      <c r="G70" s="376"/>
      <c r="H70" s="377" t="s">
        <v>46</v>
      </c>
      <c r="I70" s="378" t="s">
        <v>193</v>
      </c>
      <c r="J70" s="379"/>
      <c r="K70" s="380"/>
      <c r="L70" s="381" t="s">
        <v>180</v>
      </c>
      <c r="M70" s="382" t="s">
        <v>177</v>
      </c>
      <c r="N70" s="105"/>
    </row>
    <row r="71" spans="1:31" ht="27" customHeight="1" x14ac:dyDescent="0.2">
      <c r="A71" s="361"/>
      <c r="B71" s="362"/>
      <c r="C71" s="176"/>
      <c r="D71" s="360"/>
      <c r="E71" s="373" t="s">
        <v>174</v>
      </c>
      <c r="F71" s="383"/>
      <c r="G71" s="384"/>
      <c r="H71" s="385"/>
      <c r="I71" s="386"/>
      <c r="J71" s="387"/>
      <c r="K71" s="388"/>
      <c r="L71" s="389" t="s">
        <v>178</v>
      </c>
      <c r="M71" s="390">
        <v>1</v>
      </c>
      <c r="N71" s="105"/>
    </row>
    <row r="72" spans="1:31" ht="42.75" customHeight="1" x14ac:dyDescent="0.2">
      <c r="A72" s="361"/>
      <c r="B72" s="362"/>
      <c r="C72" s="176"/>
      <c r="D72" s="364"/>
      <c r="E72" s="374" t="s">
        <v>175</v>
      </c>
      <c r="F72" s="391"/>
      <c r="G72" s="392"/>
      <c r="H72" s="393"/>
      <c r="I72" s="394"/>
      <c r="J72" s="395"/>
      <c r="K72" s="396"/>
      <c r="L72" s="397" t="s">
        <v>179</v>
      </c>
      <c r="M72" s="398" t="s">
        <v>177</v>
      </c>
      <c r="N72" s="105"/>
    </row>
    <row r="73" spans="1:31" ht="15.75" customHeight="1" thickBot="1" x14ac:dyDescent="0.25">
      <c r="A73" s="258"/>
      <c r="B73" s="250"/>
      <c r="C73" s="132"/>
      <c r="D73" s="156"/>
      <c r="E73" s="156"/>
      <c r="F73" s="156"/>
      <c r="G73" s="156"/>
      <c r="H73" s="156"/>
      <c r="I73" s="559" t="s">
        <v>64</v>
      </c>
      <c r="J73" s="559"/>
      <c r="K73" s="133">
        <f>SUM(K61:K72)</f>
        <v>78.5</v>
      </c>
      <c r="L73" s="192"/>
      <c r="M73" s="294"/>
    </row>
    <row r="74" spans="1:31" ht="18" customHeight="1" x14ac:dyDescent="0.2">
      <c r="A74" s="542" t="s">
        <v>5</v>
      </c>
      <c r="B74" s="543" t="s">
        <v>38</v>
      </c>
      <c r="C74" s="562" t="s">
        <v>7</v>
      </c>
      <c r="D74" s="193"/>
      <c r="E74" s="194" t="s">
        <v>152</v>
      </c>
      <c r="F74" s="564" t="s">
        <v>75</v>
      </c>
      <c r="G74" s="400"/>
      <c r="H74" s="330"/>
      <c r="I74" s="195"/>
      <c r="J74" s="196"/>
      <c r="K74" s="197"/>
      <c r="L74" s="283"/>
      <c r="M74" s="284"/>
      <c r="N74" s="273"/>
      <c r="O74" s="276"/>
      <c r="P74" s="276"/>
      <c r="Q74" s="276"/>
      <c r="R74" s="273"/>
      <c r="S74" s="199"/>
      <c r="T74" s="199"/>
      <c r="U74" s="199"/>
      <c r="V74" s="276"/>
      <c r="W74" s="276"/>
      <c r="X74" s="276"/>
      <c r="Y74" s="276"/>
      <c r="Z74" s="276"/>
      <c r="AA74" s="276"/>
      <c r="AB74" s="276"/>
      <c r="AC74" s="276"/>
      <c r="AD74" s="276"/>
      <c r="AE74" s="276"/>
    </row>
    <row r="75" spans="1:31" ht="39" customHeight="1" x14ac:dyDescent="0.2">
      <c r="A75" s="516"/>
      <c r="B75" s="517"/>
      <c r="C75" s="511"/>
      <c r="D75" s="252"/>
      <c r="E75" s="567" t="s">
        <v>143</v>
      </c>
      <c r="F75" s="565"/>
      <c r="G75" s="335"/>
      <c r="H75" s="331" t="s">
        <v>66</v>
      </c>
      <c r="I75" s="247" t="s">
        <v>93</v>
      </c>
      <c r="J75" s="345" t="s">
        <v>36</v>
      </c>
      <c r="K75" s="44">
        <v>113.7</v>
      </c>
      <c r="L75" s="285" t="s">
        <v>141</v>
      </c>
      <c r="M75" s="286">
        <v>50</v>
      </c>
      <c r="N75" s="576"/>
      <c r="O75" s="576"/>
      <c r="P75" s="576"/>
      <c r="Q75" s="576"/>
      <c r="R75" s="273"/>
      <c r="S75" s="199"/>
      <c r="T75" s="199"/>
      <c r="U75" s="199"/>
      <c r="V75" s="276"/>
      <c r="W75" s="276"/>
      <c r="X75" s="276"/>
      <c r="Y75" s="276"/>
      <c r="Z75" s="276"/>
      <c r="AA75" s="276"/>
      <c r="AB75" s="276"/>
      <c r="AC75" s="276"/>
      <c r="AD75" s="276"/>
      <c r="AE75" s="276"/>
    </row>
    <row r="76" spans="1:31" s="21" customFormat="1" ht="27" customHeight="1" x14ac:dyDescent="0.2">
      <c r="A76" s="516"/>
      <c r="B76" s="517"/>
      <c r="C76" s="511"/>
      <c r="D76" s="252"/>
      <c r="E76" s="568"/>
      <c r="F76" s="565"/>
      <c r="G76" s="335"/>
      <c r="H76" s="174"/>
      <c r="I76" s="247"/>
      <c r="J76" s="346"/>
      <c r="K76" s="200"/>
      <c r="L76" s="577" t="s">
        <v>195</v>
      </c>
      <c r="M76" s="287">
        <v>100</v>
      </c>
      <c r="N76" s="579"/>
      <c r="O76" s="579"/>
      <c r="P76" s="579"/>
      <c r="Q76" s="579"/>
    </row>
    <row r="77" spans="1:31" ht="17.25" customHeight="1" thickBot="1" x14ac:dyDescent="0.25">
      <c r="A77" s="560"/>
      <c r="B77" s="561"/>
      <c r="C77" s="563"/>
      <c r="D77" s="253"/>
      <c r="E77" s="202"/>
      <c r="F77" s="566"/>
      <c r="G77" s="336"/>
      <c r="H77" s="332"/>
      <c r="I77" s="274"/>
      <c r="J77" s="203" t="s">
        <v>6</v>
      </c>
      <c r="K77" s="204">
        <f>SUM(K74:K76)</f>
        <v>113.7</v>
      </c>
      <c r="L77" s="578"/>
      <c r="M77" s="218"/>
      <c r="N77" s="579"/>
      <c r="O77" s="579"/>
      <c r="P77" s="579"/>
      <c r="Q77" s="579"/>
    </row>
    <row r="78" spans="1:31" ht="19.5" customHeight="1" x14ac:dyDescent="0.2">
      <c r="A78" s="256" t="s">
        <v>5</v>
      </c>
      <c r="B78" s="207" t="s">
        <v>38</v>
      </c>
      <c r="C78" s="251" t="s">
        <v>38</v>
      </c>
      <c r="D78" s="193"/>
      <c r="E78" s="580" t="s">
        <v>145</v>
      </c>
      <c r="F78" s="582"/>
      <c r="G78" s="337"/>
      <c r="H78" s="333" t="s">
        <v>124</v>
      </c>
      <c r="I78" s="585" t="s">
        <v>128</v>
      </c>
      <c r="J78" s="215" t="s">
        <v>36</v>
      </c>
      <c r="K78" s="17">
        <f>97.5-30</f>
        <v>67.5</v>
      </c>
      <c r="L78" s="329" t="s">
        <v>59</v>
      </c>
      <c r="M78" s="288">
        <v>1</v>
      </c>
    </row>
    <row r="79" spans="1:31" ht="14.25" customHeight="1" x14ac:dyDescent="0.2">
      <c r="A79" s="257"/>
      <c r="B79" s="210"/>
      <c r="C79" s="252"/>
      <c r="D79" s="279"/>
      <c r="E79" s="581"/>
      <c r="F79" s="583"/>
      <c r="G79" s="338"/>
      <c r="H79" s="174"/>
      <c r="I79" s="488"/>
      <c r="J79" s="130"/>
      <c r="K79" s="12"/>
      <c r="L79" s="587"/>
      <c r="M79" s="328"/>
    </row>
    <row r="80" spans="1:31" ht="18.75" customHeight="1" thickBot="1" x14ac:dyDescent="0.25">
      <c r="A80" s="258"/>
      <c r="B80" s="212"/>
      <c r="C80" s="253"/>
      <c r="D80" s="280"/>
      <c r="E80" s="213"/>
      <c r="F80" s="584"/>
      <c r="G80" s="339"/>
      <c r="H80" s="332"/>
      <c r="I80" s="586"/>
      <c r="J80" s="203" t="s">
        <v>6</v>
      </c>
      <c r="K80" s="214">
        <f>SUM(K78:K79)</f>
        <v>67.5</v>
      </c>
      <c r="L80" s="588"/>
      <c r="M80" s="289"/>
    </row>
    <row r="81" spans="1:32" ht="17.25" customHeight="1" x14ac:dyDescent="0.2">
      <c r="A81" s="542" t="s">
        <v>5</v>
      </c>
      <c r="B81" s="543" t="s">
        <v>38</v>
      </c>
      <c r="C81" s="562" t="s">
        <v>39</v>
      </c>
      <c r="D81" s="251"/>
      <c r="E81" s="611" t="s">
        <v>194</v>
      </c>
      <c r="F81" s="613" t="s">
        <v>146</v>
      </c>
      <c r="G81" s="615"/>
      <c r="H81" s="597" t="s">
        <v>124</v>
      </c>
      <c r="I81" s="599" t="s">
        <v>147</v>
      </c>
      <c r="J81" s="215" t="s">
        <v>36</v>
      </c>
      <c r="K81" s="208">
        <v>3</v>
      </c>
      <c r="L81" s="602" t="s">
        <v>160</v>
      </c>
      <c r="M81" s="221">
        <v>1</v>
      </c>
      <c r="N81" s="105"/>
    </row>
    <row r="82" spans="1:32" ht="21" customHeight="1" x14ac:dyDescent="0.2">
      <c r="A82" s="516"/>
      <c r="B82" s="517"/>
      <c r="C82" s="511"/>
      <c r="D82" s="252"/>
      <c r="E82" s="612"/>
      <c r="F82" s="614"/>
      <c r="G82" s="616"/>
      <c r="H82" s="598"/>
      <c r="I82" s="600"/>
      <c r="J82" s="130"/>
      <c r="K82" s="66"/>
      <c r="L82" s="603"/>
      <c r="M82" s="216"/>
      <c r="N82" s="105"/>
    </row>
    <row r="83" spans="1:32" ht="17.25" customHeight="1" thickBot="1" x14ac:dyDescent="0.25">
      <c r="A83" s="258"/>
      <c r="B83" s="250"/>
      <c r="C83" s="253"/>
      <c r="D83" s="253"/>
      <c r="E83" s="217"/>
      <c r="F83" s="275"/>
      <c r="G83" s="340"/>
      <c r="H83" s="334"/>
      <c r="I83" s="601"/>
      <c r="J83" s="203" t="s">
        <v>6</v>
      </c>
      <c r="K83" s="214">
        <f>K81</f>
        <v>3</v>
      </c>
      <c r="L83" s="604"/>
      <c r="M83" s="206"/>
      <c r="N83" s="219"/>
    </row>
    <row r="84" spans="1:32" ht="32.25" customHeight="1" x14ac:dyDescent="0.2">
      <c r="A84" s="516" t="s">
        <v>5</v>
      </c>
      <c r="B84" s="517" t="s">
        <v>38</v>
      </c>
      <c r="C84" s="511" t="s">
        <v>40</v>
      </c>
      <c r="D84" s="605"/>
      <c r="E84" s="607" t="s">
        <v>125</v>
      </c>
      <c r="F84" s="565" t="s">
        <v>126</v>
      </c>
      <c r="G84" s="609"/>
      <c r="H84" s="591" t="s">
        <v>46</v>
      </c>
      <c r="I84" s="593" t="s">
        <v>68</v>
      </c>
      <c r="J84" s="220" t="s">
        <v>36</v>
      </c>
      <c r="K84" s="52">
        <v>14.5</v>
      </c>
      <c r="L84" s="595" t="s">
        <v>127</v>
      </c>
      <c r="M84" s="216">
        <v>2</v>
      </c>
      <c r="N84" s="105"/>
    </row>
    <row r="85" spans="1:32" ht="24" customHeight="1" thickBot="1" x14ac:dyDescent="0.25">
      <c r="A85" s="560"/>
      <c r="B85" s="561"/>
      <c r="C85" s="563"/>
      <c r="D85" s="606"/>
      <c r="E85" s="608"/>
      <c r="F85" s="566"/>
      <c r="G85" s="610"/>
      <c r="H85" s="592"/>
      <c r="I85" s="594"/>
      <c r="J85" s="203" t="s">
        <v>6</v>
      </c>
      <c r="K85" s="204">
        <f t="shared" ref="K85" si="1">K84</f>
        <v>14.5</v>
      </c>
      <c r="L85" s="596"/>
      <c r="M85" s="218"/>
      <c r="N85" s="105"/>
    </row>
    <row r="86" spans="1:32" ht="14.25" customHeight="1" thickBot="1" x14ac:dyDescent="0.25">
      <c r="A86" s="159" t="s">
        <v>5</v>
      </c>
      <c r="B86" s="138" t="s">
        <v>38</v>
      </c>
      <c r="C86" s="654" t="s">
        <v>8</v>
      </c>
      <c r="D86" s="537"/>
      <c r="E86" s="537"/>
      <c r="F86" s="537"/>
      <c r="G86" s="537"/>
      <c r="H86" s="537"/>
      <c r="I86" s="537"/>
      <c r="J86" s="537"/>
      <c r="K86" s="160">
        <f>K77+K73+K80+K85+K83</f>
        <v>277.2</v>
      </c>
      <c r="L86" s="538"/>
      <c r="M86" s="539"/>
      <c r="Q86" s="84"/>
    </row>
    <row r="87" spans="1:32" ht="14.25" customHeight="1" thickBot="1" x14ac:dyDescent="0.25">
      <c r="A87" s="137" t="s">
        <v>5</v>
      </c>
      <c r="B87" s="655" t="s">
        <v>9</v>
      </c>
      <c r="C87" s="656"/>
      <c r="D87" s="656"/>
      <c r="E87" s="656"/>
      <c r="F87" s="656"/>
      <c r="G87" s="656"/>
      <c r="H87" s="656"/>
      <c r="I87" s="656"/>
      <c r="J87" s="656"/>
      <c r="K87" s="222">
        <f>K86+K59+K51</f>
        <v>1564.3</v>
      </c>
      <c r="L87" s="589"/>
      <c r="M87" s="590"/>
    </row>
    <row r="88" spans="1:32" ht="14.25" customHeight="1" thickBot="1" x14ac:dyDescent="0.25">
      <c r="A88" s="223" t="s">
        <v>5</v>
      </c>
      <c r="B88" s="647" t="s">
        <v>31</v>
      </c>
      <c r="C88" s="648"/>
      <c r="D88" s="648"/>
      <c r="E88" s="648"/>
      <c r="F88" s="648"/>
      <c r="G88" s="648"/>
      <c r="H88" s="648"/>
      <c r="I88" s="648"/>
      <c r="J88" s="648"/>
      <c r="K88" s="224">
        <f t="shared" ref="K88" si="2">K87</f>
        <v>1564.3</v>
      </c>
      <c r="L88" s="649"/>
      <c r="M88" s="650"/>
    </row>
    <row r="89" spans="1:32" s="9" customFormat="1" ht="17.25" customHeight="1" x14ac:dyDescent="0.2">
      <c r="A89" s="651" t="s">
        <v>196</v>
      </c>
      <c r="B89" s="651"/>
      <c r="C89" s="651"/>
      <c r="D89" s="651"/>
      <c r="E89" s="651"/>
      <c r="F89" s="651"/>
      <c r="G89" s="651"/>
      <c r="H89" s="651"/>
      <c r="I89" s="651"/>
      <c r="J89" s="651"/>
      <c r="K89" s="651"/>
      <c r="L89" s="651"/>
      <c r="M89" s="651"/>
      <c r="N89" s="651"/>
      <c r="O89" s="651"/>
      <c r="P89" s="651"/>
      <c r="Q89" s="651"/>
      <c r="R89" s="651"/>
      <c r="S89" s="651"/>
      <c r="T89" s="651"/>
    </row>
    <row r="90" spans="1:32" s="225" customFormat="1" ht="17.25" customHeight="1" x14ac:dyDescent="0.2">
      <c r="A90" s="652"/>
      <c r="B90" s="652"/>
      <c r="C90" s="652"/>
      <c r="D90" s="652"/>
      <c r="E90" s="652"/>
      <c r="F90" s="652"/>
      <c r="G90" s="652"/>
      <c r="H90" s="652"/>
      <c r="I90" s="652"/>
      <c r="J90" s="652"/>
      <c r="K90" s="652"/>
      <c r="L90" s="652"/>
      <c r="M90" s="652"/>
    </row>
    <row r="91" spans="1:32" s="226" customFormat="1" ht="14.25" customHeight="1" thickBot="1" x14ac:dyDescent="0.25">
      <c r="A91" s="653" t="s">
        <v>13</v>
      </c>
      <c r="B91" s="653"/>
      <c r="C91" s="653"/>
      <c r="D91" s="653"/>
      <c r="E91" s="653"/>
      <c r="F91" s="653"/>
      <c r="G91" s="653"/>
      <c r="H91" s="653"/>
      <c r="I91" s="653"/>
      <c r="J91" s="653"/>
      <c r="K91" s="227"/>
      <c r="L91" s="228"/>
      <c r="M91" s="228"/>
      <c r="N91" s="225"/>
      <c r="O91" s="225"/>
      <c r="P91" s="225"/>
      <c r="Q91" s="225"/>
      <c r="R91" s="225"/>
      <c r="S91" s="225"/>
      <c r="T91" s="225"/>
      <c r="U91" s="225"/>
      <c r="V91" s="225"/>
      <c r="W91" s="225"/>
      <c r="X91" s="225"/>
      <c r="Y91" s="225"/>
      <c r="Z91" s="225"/>
      <c r="AA91" s="225"/>
      <c r="AB91" s="225"/>
      <c r="AC91" s="225"/>
      <c r="AD91" s="225"/>
      <c r="AE91" s="225"/>
      <c r="AF91" s="225"/>
    </row>
    <row r="92" spans="1:32" ht="66.75" customHeight="1" thickBot="1" x14ac:dyDescent="0.25">
      <c r="A92" s="638" t="s">
        <v>10</v>
      </c>
      <c r="B92" s="639"/>
      <c r="C92" s="639"/>
      <c r="D92" s="639"/>
      <c r="E92" s="639"/>
      <c r="F92" s="639"/>
      <c r="G92" s="639"/>
      <c r="H92" s="639"/>
      <c r="I92" s="639"/>
      <c r="J92" s="640"/>
      <c r="K92" s="282" t="s">
        <v>197</v>
      </c>
    </row>
    <row r="93" spans="1:32" ht="14.25" customHeight="1" x14ac:dyDescent="0.2">
      <c r="A93" s="641" t="s">
        <v>14</v>
      </c>
      <c r="B93" s="642"/>
      <c r="C93" s="642"/>
      <c r="D93" s="642"/>
      <c r="E93" s="642"/>
      <c r="F93" s="642"/>
      <c r="G93" s="642"/>
      <c r="H93" s="642"/>
      <c r="I93" s="642"/>
      <c r="J93" s="643"/>
      <c r="K93" s="229">
        <f>K94+K97+K98</f>
        <v>1546.9</v>
      </c>
    </row>
    <row r="94" spans="1:32" ht="14.25" customHeight="1" x14ac:dyDescent="0.2">
      <c r="A94" s="443" t="s">
        <v>184</v>
      </c>
      <c r="B94" s="444"/>
      <c r="C94" s="444"/>
      <c r="D94" s="444"/>
      <c r="E94" s="444"/>
      <c r="F94" s="444"/>
      <c r="G94" s="444"/>
      <c r="H94" s="444"/>
      <c r="I94" s="444"/>
      <c r="J94" s="445"/>
      <c r="K94" s="399">
        <f>K95+K96</f>
        <v>1441.2</v>
      </c>
    </row>
    <row r="95" spans="1:32" ht="14.25" customHeight="1" x14ac:dyDescent="0.2">
      <c r="A95" s="644" t="s">
        <v>153</v>
      </c>
      <c r="B95" s="645"/>
      <c r="C95" s="645"/>
      <c r="D95" s="645"/>
      <c r="E95" s="645"/>
      <c r="F95" s="645"/>
      <c r="G95" s="645"/>
      <c r="H95" s="645"/>
      <c r="I95" s="645"/>
      <c r="J95" s="646"/>
      <c r="K95" s="230">
        <f>SUMIF(J8:J88,"SB",K8:K88)</f>
        <v>1369.5</v>
      </c>
      <c r="L95" s="231"/>
    </row>
    <row r="96" spans="1:32" ht="18.75" customHeight="1" x14ac:dyDescent="0.2">
      <c r="A96" s="635" t="s">
        <v>198</v>
      </c>
      <c r="B96" s="636"/>
      <c r="C96" s="636"/>
      <c r="D96" s="636"/>
      <c r="E96" s="636"/>
      <c r="F96" s="636"/>
      <c r="G96" s="636"/>
      <c r="H96" s="636"/>
      <c r="I96" s="636"/>
      <c r="J96" s="637"/>
      <c r="K96" s="230">
        <f>SUMIF(J8:J90,"SB(ES)",K8:K90)</f>
        <v>71.7</v>
      </c>
      <c r="L96" s="231"/>
    </row>
    <row r="97" spans="1:13" ht="14.25" customHeight="1" x14ac:dyDescent="0.2">
      <c r="A97" s="446" t="s">
        <v>154</v>
      </c>
      <c r="B97" s="447"/>
      <c r="C97" s="447"/>
      <c r="D97" s="447"/>
      <c r="E97" s="447"/>
      <c r="F97" s="447"/>
      <c r="G97" s="447"/>
      <c r="H97" s="447"/>
      <c r="I97" s="447"/>
      <c r="J97" s="448"/>
      <c r="K97" s="232">
        <f>SUMIF(J10:J90,"SB(L)",K10:K90)</f>
        <v>0</v>
      </c>
      <c r="L97" s="231"/>
    </row>
    <row r="98" spans="1:13" ht="14.25" customHeight="1" x14ac:dyDescent="0.2">
      <c r="A98" s="446" t="s">
        <v>155</v>
      </c>
      <c r="B98" s="447"/>
      <c r="C98" s="447"/>
      <c r="D98" s="447"/>
      <c r="E98" s="447"/>
      <c r="F98" s="447"/>
      <c r="G98" s="447"/>
      <c r="H98" s="447"/>
      <c r="I98" s="447"/>
      <c r="J98" s="448"/>
      <c r="K98" s="232">
        <f>SUMIF(J8:J88,"SB(ŽPL)",K8:K88)</f>
        <v>105.7</v>
      </c>
      <c r="L98" s="233"/>
    </row>
    <row r="99" spans="1:13" ht="14.25" customHeight="1" x14ac:dyDescent="0.2">
      <c r="A99" s="629" t="s">
        <v>15</v>
      </c>
      <c r="B99" s="630"/>
      <c r="C99" s="630"/>
      <c r="D99" s="630"/>
      <c r="E99" s="630"/>
      <c r="F99" s="630"/>
      <c r="G99" s="630"/>
      <c r="H99" s="630"/>
      <c r="I99" s="630"/>
      <c r="J99" s="631"/>
      <c r="K99" s="234">
        <f>SUM(K100:K103)</f>
        <v>17.399999999999999</v>
      </c>
    </row>
    <row r="100" spans="1:13" ht="14.25" customHeight="1" x14ac:dyDescent="0.2">
      <c r="A100" s="440" t="s">
        <v>182</v>
      </c>
      <c r="B100" s="441"/>
      <c r="C100" s="441"/>
      <c r="D100" s="441"/>
      <c r="E100" s="441"/>
      <c r="F100" s="441"/>
      <c r="G100" s="441"/>
      <c r="H100" s="441"/>
      <c r="I100" s="441"/>
      <c r="J100" s="442"/>
      <c r="K100" s="371">
        <f>SUMIF(J12:J95,"ES",K12:K95)</f>
        <v>17.399999999999999</v>
      </c>
      <c r="L100" s="231"/>
    </row>
    <row r="101" spans="1:13" ht="14.25" customHeight="1" x14ac:dyDescent="0.2">
      <c r="A101" s="632" t="s">
        <v>156</v>
      </c>
      <c r="B101" s="633"/>
      <c r="C101" s="633"/>
      <c r="D101" s="633"/>
      <c r="E101" s="633"/>
      <c r="F101" s="633"/>
      <c r="G101" s="633"/>
      <c r="H101" s="633"/>
      <c r="I101" s="633"/>
      <c r="J101" s="634"/>
      <c r="K101" s="230">
        <f>SUMIF(J8:J88,"KVJUD",K8:K88)</f>
        <v>0</v>
      </c>
    </row>
    <row r="102" spans="1:13" ht="14.25" customHeight="1" x14ac:dyDescent="0.2">
      <c r="A102" s="632" t="s">
        <v>157</v>
      </c>
      <c r="B102" s="633"/>
      <c r="C102" s="633"/>
      <c r="D102" s="633"/>
      <c r="E102" s="633"/>
      <c r="F102" s="633"/>
      <c r="G102" s="633"/>
      <c r="H102" s="633"/>
      <c r="I102" s="633"/>
      <c r="J102" s="634"/>
      <c r="K102" s="230">
        <f>SUMIF(J8:J88,"Kt",K8:K88)</f>
        <v>0</v>
      </c>
    </row>
    <row r="103" spans="1:13" ht="14.25" customHeight="1" x14ac:dyDescent="0.2">
      <c r="A103" s="623" t="s">
        <v>158</v>
      </c>
      <c r="B103" s="624"/>
      <c r="C103" s="624"/>
      <c r="D103" s="624"/>
      <c r="E103" s="624"/>
      <c r="F103" s="624"/>
      <c r="G103" s="624"/>
      <c r="H103" s="624"/>
      <c r="I103" s="624"/>
      <c r="J103" s="625"/>
      <c r="K103" s="230">
        <f>SUMIF(J8:J88,"LRVB",K8:K88)</f>
        <v>0</v>
      </c>
    </row>
    <row r="104" spans="1:13" ht="14.25" customHeight="1" thickBot="1" x14ac:dyDescent="0.25">
      <c r="A104" s="626" t="s">
        <v>16</v>
      </c>
      <c r="B104" s="627"/>
      <c r="C104" s="627"/>
      <c r="D104" s="627"/>
      <c r="E104" s="627"/>
      <c r="F104" s="627"/>
      <c r="G104" s="627"/>
      <c r="H104" s="627"/>
      <c r="I104" s="627"/>
      <c r="J104" s="628"/>
      <c r="K104" s="235">
        <f>K99+K93</f>
        <v>1564.3</v>
      </c>
      <c r="L104" s="22"/>
      <c r="M104" s="22"/>
    </row>
    <row r="105" spans="1:13" x14ac:dyDescent="0.2">
      <c r="A105" s="22"/>
      <c r="B105" s="22"/>
      <c r="C105" s="22"/>
      <c r="D105" s="22"/>
      <c r="E105" s="22"/>
      <c r="F105" s="22"/>
      <c r="G105" s="236"/>
      <c r="H105" s="22"/>
      <c r="I105" s="22"/>
      <c r="J105" s="22"/>
      <c r="K105" s="237"/>
      <c r="L105" s="22"/>
      <c r="M105" s="22"/>
    </row>
    <row r="106" spans="1:13" x14ac:dyDescent="0.2">
      <c r="F106" s="617" t="s">
        <v>199</v>
      </c>
      <c r="G106" s="617"/>
      <c r="H106" s="617"/>
      <c r="I106" s="617"/>
      <c r="J106" s="617"/>
      <c r="L106" s="231"/>
    </row>
    <row r="109" spans="1:13" x14ac:dyDescent="0.2">
      <c r="K109" s="238"/>
    </row>
  </sheetData>
  <mergeCells count="150">
    <mergeCell ref="F106:J106"/>
    <mergeCell ref="K1:M2"/>
    <mergeCell ref="A7:M7"/>
    <mergeCell ref="K9:K11"/>
    <mergeCell ref="A103:J103"/>
    <mergeCell ref="A104:J104"/>
    <mergeCell ref="A99:J99"/>
    <mergeCell ref="A101:J101"/>
    <mergeCell ref="A102:J102"/>
    <mergeCell ref="A96:J96"/>
    <mergeCell ref="A98:J98"/>
    <mergeCell ref="A92:J92"/>
    <mergeCell ref="A93:J93"/>
    <mergeCell ref="A95:J95"/>
    <mergeCell ref="B88:J88"/>
    <mergeCell ref="L88:M88"/>
    <mergeCell ref="A89:T89"/>
    <mergeCell ref="A90:M90"/>
    <mergeCell ref="A91:J91"/>
    <mergeCell ref="C86:J86"/>
    <mergeCell ref="L86:M86"/>
    <mergeCell ref="B87:J87"/>
    <mergeCell ref="A84:A85"/>
    <mergeCell ref="B84:B85"/>
    <mergeCell ref="C84:C85"/>
    <mergeCell ref="D84:D85"/>
    <mergeCell ref="E84:E85"/>
    <mergeCell ref="F84:F85"/>
    <mergeCell ref="G84:G85"/>
    <mergeCell ref="A81:A82"/>
    <mergeCell ref="B81:B82"/>
    <mergeCell ref="C81:C82"/>
    <mergeCell ref="E81:E82"/>
    <mergeCell ref="F81:F82"/>
    <mergeCell ref="G81:G82"/>
    <mergeCell ref="N75:Q75"/>
    <mergeCell ref="L76:L77"/>
    <mergeCell ref="N76:Q76"/>
    <mergeCell ref="N77:Q77"/>
    <mergeCell ref="E78:E79"/>
    <mergeCell ref="F78:F80"/>
    <mergeCell ref="I78:I80"/>
    <mergeCell ref="L79:L80"/>
    <mergeCell ref="L87:M87"/>
    <mergeCell ref="H84:H85"/>
    <mergeCell ref="I84:I85"/>
    <mergeCell ref="L84:L85"/>
    <mergeCell ref="H81:H82"/>
    <mergeCell ref="I81:I83"/>
    <mergeCell ref="L81:L83"/>
    <mergeCell ref="I73:J73"/>
    <mergeCell ref="A74:A77"/>
    <mergeCell ref="B74:B77"/>
    <mergeCell ref="C74:C77"/>
    <mergeCell ref="F74:F77"/>
    <mergeCell ref="E75:E76"/>
    <mergeCell ref="I58:J58"/>
    <mergeCell ref="C59:J59"/>
    <mergeCell ref="L59:M59"/>
    <mergeCell ref="C60:M60"/>
    <mergeCell ref="I64:I68"/>
    <mergeCell ref="G65:G67"/>
    <mergeCell ref="C52:M52"/>
    <mergeCell ref="A54:A55"/>
    <mergeCell ref="B54:B55"/>
    <mergeCell ref="C54:C55"/>
    <mergeCell ref="D54:D55"/>
    <mergeCell ref="E54:E55"/>
    <mergeCell ref="F54:F55"/>
    <mergeCell ref="G54:G55"/>
    <mergeCell ref="H54:H55"/>
    <mergeCell ref="I54:I55"/>
    <mergeCell ref="C51:J51"/>
    <mergeCell ref="L51:M51"/>
    <mergeCell ref="E38:E39"/>
    <mergeCell ref="I34:J34"/>
    <mergeCell ref="A35:A37"/>
    <mergeCell ref="B35:B37"/>
    <mergeCell ref="C35:C37"/>
    <mergeCell ref="E36:E37"/>
    <mergeCell ref="F36:F37"/>
    <mergeCell ref="G36:G37"/>
    <mergeCell ref="I36:I38"/>
    <mergeCell ref="L41:L42"/>
    <mergeCell ref="A29:A31"/>
    <mergeCell ref="B29:B31"/>
    <mergeCell ref="C29:C31"/>
    <mergeCell ref="D29:D31"/>
    <mergeCell ref="F29:F31"/>
    <mergeCell ref="G29:G31"/>
    <mergeCell ref="H29:H31"/>
    <mergeCell ref="I29:I31"/>
    <mergeCell ref="I50:J50"/>
    <mergeCell ref="E41:E42"/>
    <mergeCell ref="E48:E49"/>
    <mergeCell ref="F48:F49"/>
    <mergeCell ref="G48:G49"/>
    <mergeCell ref="G24:G25"/>
    <mergeCell ref="H24:H25"/>
    <mergeCell ref="I24:I25"/>
    <mergeCell ref="A26:A27"/>
    <mergeCell ref="B26:B27"/>
    <mergeCell ref="C26:C27"/>
    <mergeCell ref="D26:D27"/>
    <mergeCell ref="E26:E27"/>
    <mergeCell ref="F26:F27"/>
    <mergeCell ref="G26:G27"/>
    <mergeCell ref="A24:A25"/>
    <mergeCell ref="B24:B25"/>
    <mergeCell ref="C24:C25"/>
    <mergeCell ref="D24:D25"/>
    <mergeCell ref="E24:E25"/>
    <mergeCell ref="F24:F25"/>
    <mergeCell ref="H26:H27"/>
    <mergeCell ref="I26:I27"/>
    <mergeCell ref="I22:I23"/>
    <mergeCell ref="A12:M12"/>
    <mergeCell ref="A13:M13"/>
    <mergeCell ref="B14:M14"/>
    <mergeCell ref="C15:M15"/>
    <mergeCell ref="E17:E18"/>
    <mergeCell ref="G17:G18"/>
    <mergeCell ref="I17:I19"/>
    <mergeCell ref="L17:L18"/>
    <mergeCell ref="D19:D20"/>
    <mergeCell ref="F19:F20"/>
    <mergeCell ref="A100:J100"/>
    <mergeCell ref="A94:J94"/>
    <mergeCell ref="A97:J97"/>
    <mergeCell ref="E5:L5"/>
    <mergeCell ref="E6:L6"/>
    <mergeCell ref="L9:M9"/>
    <mergeCell ref="L10:L11"/>
    <mergeCell ref="F9:F11"/>
    <mergeCell ref="G9:G11"/>
    <mergeCell ref="H9:H11"/>
    <mergeCell ref="I9:I11"/>
    <mergeCell ref="J9:J11"/>
    <mergeCell ref="L8:M8"/>
    <mergeCell ref="A9:A11"/>
    <mergeCell ref="B9:B11"/>
    <mergeCell ref="C9:C11"/>
    <mergeCell ref="D9:D11"/>
    <mergeCell ref="E9:E11"/>
    <mergeCell ref="G19:G20"/>
    <mergeCell ref="L19:L20"/>
    <mergeCell ref="D22:D23"/>
    <mergeCell ref="E22:E23"/>
    <mergeCell ref="F22:F23"/>
    <mergeCell ref="G22:G23"/>
  </mergeCells>
  <printOptions horizontalCentered="1"/>
  <pageMargins left="0.59055118110236227" right="0" top="0.59055118110236227" bottom="0" header="0" footer="0"/>
  <pageSetup paperSize="9" scale="80" orientation="portrait" r:id="rId1"/>
  <rowBreaks count="2" manualBreakCount="2">
    <brk id="37" max="12" man="1"/>
    <brk id="64"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07"/>
  <sheetViews>
    <sheetView view="pageBreakPreview" topLeftCell="A76" zoomScaleNormal="100" zoomScaleSheetLayoutView="100" workbookViewId="0">
      <selection activeCell="S101" sqref="S101"/>
    </sheetView>
  </sheetViews>
  <sheetFormatPr defaultColWidth="9.140625" defaultRowHeight="12.75" x14ac:dyDescent="0.2"/>
  <cols>
    <col min="1" max="3" width="2.85546875" style="21" customWidth="1"/>
    <col min="4" max="4" width="2.7109375" style="21" customWidth="1"/>
    <col min="5" max="5" width="37.42578125" style="21" customWidth="1"/>
    <col min="6" max="6" width="2.7109375" style="23" customWidth="1"/>
    <col min="7" max="7" width="5.42578125" style="24" customWidth="1"/>
    <col min="8" max="8" width="3.28515625" style="25" customWidth="1"/>
    <col min="9" max="9" width="10.85546875" style="25" customWidth="1"/>
    <col min="10" max="10" width="7.42578125" style="26" customWidth="1"/>
    <col min="11" max="13" width="9.42578125" style="21" customWidth="1"/>
    <col min="14" max="14" width="28.140625" style="21" customWidth="1"/>
    <col min="15" max="15" width="5.85546875" style="21" customWidth="1"/>
    <col min="16" max="16384" width="9.140625" style="22"/>
  </cols>
  <sheetData>
    <row r="1" spans="1:17" s="5" customFormat="1" ht="19.5" customHeight="1" x14ac:dyDescent="0.2">
      <c r="A1" s="6"/>
      <c r="B1" s="6"/>
      <c r="C1" s="6"/>
      <c r="D1" s="6"/>
      <c r="E1" s="6"/>
      <c r="F1" s="10"/>
      <c r="G1" s="281"/>
      <c r="H1" s="7"/>
      <c r="I1" s="7"/>
      <c r="J1" s="8"/>
      <c r="K1" s="6"/>
      <c r="L1" s="6"/>
      <c r="M1" s="6"/>
      <c r="N1" s="657" t="s">
        <v>166</v>
      </c>
      <c r="O1" s="658"/>
    </row>
    <row r="2" spans="1:17" s="5" customFormat="1" x14ac:dyDescent="0.2">
      <c r="A2" s="6"/>
      <c r="B2" s="6"/>
      <c r="C2" s="6"/>
      <c r="D2" s="6"/>
      <c r="E2" s="6"/>
      <c r="F2" s="10"/>
      <c r="G2" s="281"/>
      <c r="H2" s="7"/>
      <c r="I2" s="7"/>
      <c r="J2" s="8"/>
      <c r="K2" s="6"/>
      <c r="L2" s="6"/>
      <c r="M2" s="6"/>
      <c r="N2" s="6"/>
      <c r="O2" s="6"/>
    </row>
    <row r="3" spans="1:17" s="6" customFormat="1" ht="15" customHeight="1" x14ac:dyDescent="0.2">
      <c r="A3" s="401"/>
      <c r="B3" s="401"/>
      <c r="C3" s="401"/>
      <c r="D3" s="401"/>
      <c r="E3" s="449" t="s">
        <v>171</v>
      </c>
      <c r="F3" s="449"/>
      <c r="G3" s="449"/>
      <c r="H3" s="449"/>
      <c r="I3" s="449"/>
      <c r="J3" s="449"/>
      <c r="K3" s="449"/>
      <c r="L3" s="449"/>
      <c r="M3" s="449"/>
      <c r="N3" s="449"/>
      <c r="O3" s="401"/>
    </row>
    <row r="4" spans="1:17" s="5" customFormat="1" ht="14.25" x14ac:dyDescent="0.2">
      <c r="A4" s="402"/>
      <c r="B4" s="402"/>
      <c r="C4" s="402"/>
      <c r="D4" s="402"/>
      <c r="E4" s="450" t="s">
        <v>42</v>
      </c>
      <c r="F4" s="451"/>
      <c r="G4" s="451"/>
      <c r="H4" s="451"/>
      <c r="I4" s="451"/>
      <c r="J4" s="451"/>
      <c r="K4" s="451"/>
      <c r="L4" s="451"/>
      <c r="M4" s="451"/>
      <c r="N4" s="451"/>
      <c r="O4" s="402"/>
    </row>
    <row r="5" spans="1:17" s="5" customFormat="1" ht="15" x14ac:dyDescent="0.2">
      <c r="A5" s="619" t="s">
        <v>32</v>
      </c>
      <c r="B5" s="619"/>
      <c r="C5" s="619"/>
      <c r="D5" s="619"/>
      <c r="E5" s="619"/>
      <c r="F5" s="619"/>
      <c r="G5" s="619"/>
      <c r="H5" s="619"/>
      <c r="I5" s="619"/>
      <c r="J5" s="619"/>
      <c r="K5" s="619"/>
      <c r="L5" s="619"/>
      <c r="M5" s="619"/>
      <c r="N5" s="619"/>
      <c r="O5" s="619"/>
      <c r="P5" s="4"/>
      <c r="Q5" s="4"/>
    </row>
    <row r="6" spans="1:17" ht="15.75" customHeight="1" thickBot="1" x14ac:dyDescent="0.25">
      <c r="N6" s="470" t="s">
        <v>95</v>
      </c>
      <c r="O6" s="470"/>
    </row>
    <row r="7" spans="1:17" ht="47.25" customHeight="1" x14ac:dyDescent="0.2">
      <c r="A7" s="471" t="s">
        <v>33</v>
      </c>
      <c r="B7" s="456" t="s">
        <v>0</v>
      </c>
      <c r="C7" s="456" t="s">
        <v>1</v>
      </c>
      <c r="D7" s="456" t="s">
        <v>37</v>
      </c>
      <c r="E7" s="474" t="s">
        <v>12</v>
      </c>
      <c r="F7" s="456" t="s">
        <v>2</v>
      </c>
      <c r="G7" s="456" t="s">
        <v>96</v>
      </c>
      <c r="H7" s="461" t="s">
        <v>3</v>
      </c>
      <c r="I7" s="464" t="s">
        <v>34</v>
      </c>
      <c r="J7" s="467" t="s">
        <v>4</v>
      </c>
      <c r="K7" s="620" t="s">
        <v>168</v>
      </c>
      <c r="L7" s="620" t="s">
        <v>187</v>
      </c>
      <c r="M7" s="620" t="s">
        <v>167</v>
      </c>
      <c r="N7" s="452" t="s">
        <v>11</v>
      </c>
      <c r="O7" s="453"/>
    </row>
    <row r="8" spans="1:17" ht="21.75" customHeight="1" x14ac:dyDescent="0.2">
      <c r="A8" s="472"/>
      <c r="B8" s="457"/>
      <c r="C8" s="457"/>
      <c r="D8" s="457"/>
      <c r="E8" s="475"/>
      <c r="F8" s="457"/>
      <c r="G8" s="459"/>
      <c r="H8" s="462"/>
      <c r="I8" s="465"/>
      <c r="J8" s="468"/>
      <c r="K8" s="621"/>
      <c r="L8" s="621"/>
      <c r="M8" s="621"/>
      <c r="N8" s="454" t="s">
        <v>12</v>
      </c>
      <c r="O8" s="320" t="s">
        <v>79</v>
      </c>
    </row>
    <row r="9" spans="1:17" ht="48.75" customHeight="1" thickBot="1" x14ac:dyDescent="0.25">
      <c r="A9" s="473"/>
      <c r="B9" s="458"/>
      <c r="C9" s="458"/>
      <c r="D9" s="458"/>
      <c r="E9" s="476"/>
      <c r="F9" s="458"/>
      <c r="G9" s="460"/>
      <c r="H9" s="463"/>
      <c r="I9" s="466"/>
      <c r="J9" s="469"/>
      <c r="K9" s="622"/>
      <c r="L9" s="622"/>
      <c r="M9" s="622"/>
      <c r="N9" s="455"/>
      <c r="O9" s="20" t="s">
        <v>122</v>
      </c>
    </row>
    <row r="10" spans="1:17" s="27" customFormat="1" ht="15" customHeight="1" x14ac:dyDescent="0.2">
      <c r="A10" s="490" t="s">
        <v>60</v>
      </c>
      <c r="B10" s="491"/>
      <c r="C10" s="491"/>
      <c r="D10" s="491"/>
      <c r="E10" s="491"/>
      <c r="F10" s="491"/>
      <c r="G10" s="491"/>
      <c r="H10" s="491"/>
      <c r="I10" s="491"/>
      <c r="J10" s="491"/>
      <c r="K10" s="491"/>
      <c r="L10" s="491"/>
      <c r="M10" s="491"/>
      <c r="N10" s="491"/>
      <c r="O10" s="492"/>
    </row>
    <row r="11" spans="1:17" s="27" customFormat="1" ht="13.5" customHeight="1" x14ac:dyDescent="0.2">
      <c r="A11" s="493" t="s">
        <v>43</v>
      </c>
      <c r="B11" s="494"/>
      <c r="C11" s="494"/>
      <c r="D11" s="494"/>
      <c r="E11" s="494"/>
      <c r="F11" s="494"/>
      <c r="G11" s="494"/>
      <c r="H11" s="494"/>
      <c r="I11" s="494"/>
      <c r="J11" s="494"/>
      <c r="K11" s="494"/>
      <c r="L11" s="494"/>
      <c r="M11" s="494"/>
      <c r="N11" s="494"/>
      <c r="O11" s="495"/>
    </row>
    <row r="12" spans="1:17" ht="14.25" customHeight="1" x14ac:dyDescent="0.2">
      <c r="A12" s="28" t="s">
        <v>5</v>
      </c>
      <c r="B12" s="496" t="s">
        <v>44</v>
      </c>
      <c r="C12" s="497"/>
      <c r="D12" s="497"/>
      <c r="E12" s="497"/>
      <c r="F12" s="497"/>
      <c r="G12" s="497"/>
      <c r="H12" s="497"/>
      <c r="I12" s="497"/>
      <c r="J12" s="497"/>
      <c r="K12" s="497"/>
      <c r="L12" s="497"/>
      <c r="M12" s="497"/>
      <c r="N12" s="497"/>
      <c r="O12" s="498"/>
    </row>
    <row r="13" spans="1:17" ht="15" customHeight="1" x14ac:dyDescent="0.2">
      <c r="A13" s="29" t="s">
        <v>5</v>
      </c>
      <c r="B13" s="30" t="s">
        <v>5</v>
      </c>
      <c r="C13" s="499" t="s">
        <v>45</v>
      </c>
      <c r="D13" s="500"/>
      <c r="E13" s="500"/>
      <c r="F13" s="500"/>
      <c r="G13" s="500"/>
      <c r="H13" s="500"/>
      <c r="I13" s="500"/>
      <c r="J13" s="500"/>
      <c r="K13" s="500"/>
      <c r="L13" s="500"/>
      <c r="M13" s="500"/>
      <c r="N13" s="500"/>
      <c r="O13" s="501"/>
    </row>
    <row r="14" spans="1:17" ht="20.25" customHeight="1" x14ac:dyDescent="0.2">
      <c r="A14" s="403" t="s">
        <v>5</v>
      </c>
      <c r="B14" s="405" t="s">
        <v>5</v>
      </c>
      <c r="C14" s="423" t="s">
        <v>5</v>
      </c>
      <c r="D14" s="31"/>
      <c r="E14" s="32" t="s">
        <v>83</v>
      </c>
      <c r="F14" s="33"/>
      <c r="G14" s="34"/>
      <c r="H14" s="35" t="s">
        <v>46</v>
      </c>
      <c r="I14" s="319"/>
      <c r="J14" s="36"/>
      <c r="K14" s="37"/>
      <c r="L14" s="37"/>
      <c r="M14" s="37"/>
      <c r="N14" s="38"/>
      <c r="O14" s="39"/>
    </row>
    <row r="15" spans="1:17" ht="17.25" customHeight="1" x14ac:dyDescent="0.2">
      <c r="A15" s="403"/>
      <c r="B15" s="405"/>
      <c r="C15" s="40"/>
      <c r="D15" s="424" t="s">
        <v>5</v>
      </c>
      <c r="E15" s="502" t="s">
        <v>62</v>
      </c>
      <c r="F15" s="41" t="s">
        <v>47</v>
      </c>
      <c r="G15" s="504" t="s">
        <v>102</v>
      </c>
      <c r="H15" s="42"/>
      <c r="I15" s="506" t="s">
        <v>73</v>
      </c>
      <c r="J15" s="43" t="s">
        <v>36</v>
      </c>
      <c r="K15" s="45">
        <v>167.2</v>
      </c>
      <c r="L15" s="45">
        <v>167.2</v>
      </c>
      <c r="M15" s="45"/>
      <c r="N15" s="508" t="s">
        <v>97</v>
      </c>
      <c r="O15" s="296">
        <v>1</v>
      </c>
    </row>
    <row r="16" spans="1:17" ht="16.5" customHeight="1" x14ac:dyDescent="0.2">
      <c r="A16" s="403"/>
      <c r="B16" s="405"/>
      <c r="C16" s="40"/>
      <c r="D16" s="46"/>
      <c r="E16" s="503"/>
      <c r="F16" s="47"/>
      <c r="G16" s="505"/>
      <c r="H16" s="42"/>
      <c r="I16" s="506"/>
      <c r="J16" s="48" t="s">
        <v>130</v>
      </c>
      <c r="K16" s="19">
        <v>17.399999999999999</v>
      </c>
      <c r="L16" s="19">
        <v>17.399999999999999</v>
      </c>
      <c r="M16" s="19"/>
      <c r="N16" s="509"/>
      <c r="O16" s="297"/>
    </row>
    <row r="17" spans="1:22" ht="18" customHeight="1" x14ac:dyDescent="0.2">
      <c r="A17" s="403"/>
      <c r="B17" s="405"/>
      <c r="C17" s="40"/>
      <c r="D17" s="510" t="s">
        <v>7</v>
      </c>
      <c r="E17" s="421" t="s">
        <v>131</v>
      </c>
      <c r="F17" s="512" t="s">
        <v>150</v>
      </c>
      <c r="G17" s="477" t="s">
        <v>103</v>
      </c>
      <c r="H17" s="49"/>
      <c r="I17" s="507"/>
      <c r="J17" s="50" t="s">
        <v>36</v>
      </c>
      <c r="K17" s="14">
        <v>12.7</v>
      </c>
      <c r="L17" s="14">
        <v>12.7</v>
      </c>
      <c r="M17" s="14"/>
      <c r="N17" s="478" t="s">
        <v>98</v>
      </c>
      <c r="O17" s="298">
        <v>1</v>
      </c>
      <c r="P17" s="439"/>
      <c r="Q17" s="439"/>
      <c r="R17" s="439"/>
    </row>
    <row r="18" spans="1:22" ht="15.75" customHeight="1" x14ac:dyDescent="0.2">
      <c r="A18" s="403"/>
      <c r="B18" s="405"/>
      <c r="C18" s="40"/>
      <c r="D18" s="511"/>
      <c r="E18" s="422"/>
      <c r="F18" s="512"/>
      <c r="G18" s="477"/>
      <c r="H18" s="49"/>
      <c r="I18" s="436"/>
      <c r="J18" s="51" t="s">
        <v>183</v>
      </c>
      <c r="K18" s="358">
        <v>71.7</v>
      </c>
      <c r="L18" s="358">
        <v>71.7</v>
      </c>
      <c r="M18" s="358"/>
      <c r="N18" s="479"/>
      <c r="O18" s="299"/>
      <c r="P18" s="439"/>
      <c r="Q18" s="439"/>
      <c r="R18" s="439"/>
    </row>
    <row r="19" spans="1:22" ht="54.75" customHeight="1" x14ac:dyDescent="0.2">
      <c r="A19" s="403"/>
      <c r="B19" s="405"/>
      <c r="C19" s="423"/>
      <c r="D19" s="54" t="s">
        <v>38</v>
      </c>
      <c r="E19" s="55" t="s">
        <v>132</v>
      </c>
      <c r="F19" s="56"/>
      <c r="G19" s="239"/>
      <c r="H19" s="57"/>
      <c r="I19" s="416"/>
      <c r="J19" s="58" t="s">
        <v>36</v>
      </c>
      <c r="K19" s="60">
        <v>14</v>
      </c>
      <c r="L19" s="60">
        <v>14</v>
      </c>
      <c r="M19" s="60"/>
      <c r="N19" s="61" t="s">
        <v>134</v>
      </c>
      <c r="O19" s="300">
        <v>1</v>
      </c>
      <c r="P19" s="62"/>
      <c r="Q19" s="62"/>
      <c r="R19" s="62"/>
      <c r="S19" s="62"/>
      <c r="T19" s="62"/>
      <c r="U19" s="62"/>
      <c r="V19" s="62"/>
    </row>
    <row r="20" spans="1:22" ht="32.25" customHeight="1" x14ac:dyDescent="0.2">
      <c r="A20" s="403"/>
      <c r="B20" s="405"/>
      <c r="C20" s="423"/>
      <c r="D20" s="480" t="s">
        <v>39</v>
      </c>
      <c r="E20" s="482" t="s">
        <v>72</v>
      </c>
      <c r="F20" s="484"/>
      <c r="G20" s="486" t="s">
        <v>104</v>
      </c>
      <c r="H20" s="433"/>
      <c r="I20" s="488"/>
      <c r="J20" s="63"/>
      <c r="K20" s="19"/>
      <c r="L20" s="19"/>
      <c r="M20" s="19"/>
      <c r="N20" s="64" t="s">
        <v>48</v>
      </c>
      <c r="O20" s="301">
        <v>1</v>
      </c>
      <c r="Q20" s="246"/>
      <c r="R20" s="246"/>
      <c r="S20" s="246"/>
      <c r="T20" s="246"/>
      <c r="U20" s="246"/>
      <c r="V20" s="246"/>
    </row>
    <row r="21" spans="1:22" ht="18" customHeight="1" x14ac:dyDescent="0.2">
      <c r="A21" s="403"/>
      <c r="B21" s="405"/>
      <c r="C21" s="423"/>
      <c r="D21" s="481"/>
      <c r="E21" s="483"/>
      <c r="F21" s="485"/>
      <c r="G21" s="487"/>
      <c r="H21" s="433"/>
      <c r="I21" s="489"/>
      <c r="J21" s="65"/>
      <c r="K21" s="67"/>
      <c r="L21" s="67"/>
      <c r="M21" s="67"/>
      <c r="N21" s="68"/>
      <c r="O21" s="302"/>
      <c r="P21" s="295"/>
      <c r="Q21" s="246"/>
      <c r="R21" s="246"/>
      <c r="S21" s="246"/>
      <c r="T21" s="246"/>
      <c r="U21" s="246"/>
      <c r="V21" s="246"/>
    </row>
    <row r="22" spans="1:22" ht="23.25" customHeight="1" x14ac:dyDescent="0.2">
      <c r="A22" s="516"/>
      <c r="B22" s="517"/>
      <c r="C22" s="518"/>
      <c r="D22" s="519" t="s">
        <v>40</v>
      </c>
      <c r="E22" s="521" t="s">
        <v>133</v>
      </c>
      <c r="F22" s="523"/>
      <c r="G22" s="513"/>
      <c r="H22" s="515"/>
      <c r="I22" s="488"/>
      <c r="J22" s="69" t="s">
        <v>36</v>
      </c>
      <c r="K22" s="45">
        <v>22.6</v>
      </c>
      <c r="L22" s="45">
        <v>22.6</v>
      </c>
      <c r="M22" s="45"/>
      <c r="N22" s="70" t="s">
        <v>134</v>
      </c>
      <c r="O22" s="303">
        <v>1</v>
      </c>
      <c r="P22" s="295"/>
      <c r="Q22" s="246"/>
      <c r="R22" s="246"/>
      <c r="S22" s="246"/>
      <c r="T22" s="246"/>
      <c r="U22" s="246"/>
      <c r="V22" s="246"/>
    </row>
    <row r="23" spans="1:22" ht="29.25" customHeight="1" x14ac:dyDescent="0.2">
      <c r="A23" s="516"/>
      <c r="B23" s="517"/>
      <c r="C23" s="518"/>
      <c r="D23" s="520"/>
      <c r="E23" s="522"/>
      <c r="F23" s="524"/>
      <c r="G23" s="514"/>
      <c r="H23" s="515"/>
      <c r="I23" s="488"/>
      <c r="J23" s="71"/>
      <c r="K23" s="67"/>
      <c r="L23" s="67"/>
      <c r="M23" s="67"/>
      <c r="N23" s="72"/>
      <c r="O23" s="304"/>
      <c r="P23" s="199"/>
      <c r="Q23" s="439"/>
      <c r="R23" s="439"/>
      <c r="S23" s="439"/>
      <c r="T23" s="439"/>
      <c r="U23" s="439"/>
      <c r="V23" s="439"/>
    </row>
    <row r="24" spans="1:22" ht="20.25" customHeight="1" x14ac:dyDescent="0.2">
      <c r="A24" s="516"/>
      <c r="B24" s="517"/>
      <c r="C24" s="518"/>
      <c r="D24" s="519" t="s">
        <v>61</v>
      </c>
      <c r="E24" s="521" t="s">
        <v>50</v>
      </c>
      <c r="F24" s="523"/>
      <c r="G24" s="513" t="s">
        <v>105</v>
      </c>
      <c r="H24" s="525"/>
      <c r="I24" s="488"/>
      <c r="J24" s="69" t="s">
        <v>36</v>
      </c>
      <c r="K24" s="45">
        <v>7.9</v>
      </c>
      <c r="L24" s="45">
        <v>7.9</v>
      </c>
      <c r="M24" s="45"/>
      <c r="N24" s="75" t="s">
        <v>57</v>
      </c>
      <c r="O24" s="305">
        <v>100</v>
      </c>
      <c r="P24" s="199"/>
      <c r="Q24" s="439"/>
      <c r="R24" s="439"/>
      <c r="S24" s="439"/>
      <c r="T24" s="439"/>
      <c r="U24" s="439"/>
      <c r="V24" s="439"/>
    </row>
    <row r="25" spans="1:22" ht="21" customHeight="1" x14ac:dyDescent="0.2">
      <c r="A25" s="516"/>
      <c r="B25" s="517"/>
      <c r="C25" s="518"/>
      <c r="D25" s="520"/>
      <c r="E25" s="522"/>
      <c r="F25" s="524"/>
      <c r="G25" s="514"/>
      <c r="H25" s="525"/>
      <c r="I25" s="488"/>
      <c r="J25" s="71"/>
      <c r="K25" s="67"/>
      <c r="L25" s="67"/>
      <c r="M25" s="19"/>
      <c r="N25" s="76" t="s">
        <v>71</v>
      </c>
      <c r="O25" s="306">
        <v>1</v>
      </c>
    </row>
    <row r="26" spans="1:22" ht="29.25" customHeight="1" x14ac:dyDescent="0.2">
      <c r="A26" s="403"/>
      <c r="B26" s="405"/>
      <c r="C26" s="423"/>
      <c r="D26" s="54" t="s">
        <v>81</v>
      </c>
      <c r="E26" s="55" t="s">
        <v>91</v>
      </c>
      <c r="F26" s="56"/>
      <c r="G26" s="239" t="s">
        <v>116</v>
      </c>
      <c r="H26" s="77"/>
      <c r="I26" s="416"/>
      <c r="J26" s="58" t="s">
        <v>36</v>
      </c>
      <c r="K26" s="60">
        <v>14.5</v>
      </c>
      <c r="L26" s="60">
        <v>14.5</v>
      </c>
      <c r="M26" s="60"/>
      <c r="N26" s="61" t="s">
        <v>67</v>
      </c>
      <c r="O26" s="307">
        <v>1</v>
      </c>
      <c r="P26" s="62"/>
      <c r="Q26" s="62"/>
      <c r="R26" s="62"/>
      <c r="S26" s="62"/>
      <c r="T26" s="62"/>
      <c r="U26" s="62"/>
      <c r="V26" s="62"/>
    </row>
    <row r="27" spans="1:22" ht="39" customHeight="1" x14ac:dyDescent="0.2">
      <c r="A27" s="516"/>
      <c r="B27" s="517"/>
      <c r="C27" s="518"/>
      <c r="D27" s="510" t="s">
        <v>82</v>
      </c>
      <c r="E27" s="434" t="s">
        <v>139</v>
      </c>
      <c r="F27" s="527"/>
      <c r="G27" s="513"/>
      <c r="H27" s="515"/>
      <c r="I27" s="488"/>
      <c r="J27" s="69" t="s">
        <v>36</v>
      </c>
      <c r="K27" s="45">
        <v>9</v>
      </c>
      <c r="L27" s="45">
        <v>9</v>
      </c>
      <c r="M27" s="45"/>
      <c r="N27" s="75" t="s">
        <v>148</v>
      </c>
      <c r="O27" s="305">
        <v>4</v>
      </c>
      <c r="P27" s="84"/>
      <c r="Q27" s="246"/>
      <c r="R27" s="246"/>
      <c r="S27" s="246"/>
      <c r="T27" s="246"/>
      <c r="U27" s="246"/>
      <c r="V27" s="246"/>
    </row>
    <row r="28" spans="1:22" ht="29.25" customHeight="1" x14ac:dyDescent="0.2">
      <c r="A28" s="516"/>
      <c r="B28" s="517"/>
      <c r="C28" s="518"/>
      <c r="D28" s="511"/>
      <c r="E28" s="78"/>
      <c r="F28" s="523"/>
      <c r="G28" s="528"/>
      <c r="H28" s="515"/>
      <c r="I28" s="488"/>
      <c r="J28" s="79"/>
      <c r="K28" s="19"/>
      <c r="L28" s="19"/>
      <c r="M28" s="19"/>
      <c r="N28" s="80" t="s">
        <v>149</v>
      </c>
      <c r="O28" s="308">
        <v>2</v>
      </c>
      <c r="P28" s="84"/>
      <c r="Q28" s="246"/>
      <c r="R28" s="246"/>
      <c r="S28" s="246"/>
      <c r="T28" s="246"/>
      <c r="U28" s="246"/>
      <c r="V28" s="246"/>
    </row>
    <row r="29" spans="1:22" ht="15.75" customHeight="1" x14ac:dyDescent="0.2">
      <c r="A29" s="516"/>
      <c r="B29" s="517"/>
      <c r="C29" s="518"/>
      <c r="D29" s="526"/>
      <c r="E29" s="435"/>
      <c r="F29" s="524"/>
      <c r="G29" s="514"/>
      <c r="H29" s="515"/>
      <c r="I29" s="488"/>
      <c r="J29" s="71"/>
      <c r="K29" s="67"/>
      <c r="L29" s="67"/>
      <c r="M29" s="67"/>
      <c r="N29" s="341" t="s">
        <v>137</v>
      </c>
      <c r="O29" s="304">
        <v>5</v>
      </c>
      <c r="Q29" s="246"/>
      <c r="R29" s="246"/>
      <c r="S29" s="246"/>
      <c r="T29" s="246"/>
      <c r="U29" s="246"/>
      <c r="V29" s="246"/>
    </row>
    <row r="30" spans="1:22" ht="52.5" x14ac:dyDescent="0.2">
      <c r="A30" s="403"/>
      <c r="B30" s="405"/>
      <c r="C30" s="423"/>
      <c r="D30" s="437" t="s">
        <v>92</v>
      </c>
      <c r="E30" s="81" t="s">
        <v>99</v>
      </c>
      <c r="F30" s="74"/>
      <c r="G30" s="240" t="s">
        <v>106</v>
      </c>
      <c r="H30" s="433"/>
      <c r="I30" s="82" t="s">
        <v>136</v>
      </c>
      <c r="J30" s="65" t="s">
        <v>76</v>
      </c>
      <c r="K30" s="67"/>
      <c r="L30" s="67"/>
      <c r="M30" s="67"/>
      <c r="N30" s="83" t="s">
        <v>48</v>
      </c>
      <c r="O30" s="309">
        <v>1</v>
      </c>
      <c r="P30" s="84"/>
    </row>
    <row r="31" spans="1:22" ht="39.75" customHeight="1" x14ac:dyDescent="0.2">
      <c r="A31" s="403"/>
      <c r="B31" s="405"/>
      <c r="C31" s="423"/>
      <c r="D31" s="73" t="s">
        <v>120</v>
      </c>
      <c r="E31" s="85" t="s">
        <v>135</v>
      </c>
      <c r="F31" s="74"/>
      <c r="G31" s="240"/>
      <c r="H31" s="35"/>
      <c r="I31" s="322"/>
      <c r="J31" s="65" t="s">
        <v>36</v>
      </c>
      <c r="K31" s="59">
        <v>10</v>
      </c>
      <c r="L31" s="59">
        <v>10</v>
      </c>
      <c r="M31" s="60"/>
      <c r="N31" s="86" t="s">
        <v>144</v>
      </c>
      <c r="O31" s="310"/>
      <c r="P31" s="84"/>
    </row>
    <row r="32" spans="1:22" ht="17.25" customHeight="1" thickBot="1" x14ac:dyDescent="0.25">
      <c r="A32" s="404"/>
      <c r="B32" s="406"/>
      <c r="C32" s="92"/>
      <c r="D32" s="93"/>
      <c r="E32" s="93"/>
      <c r="F32" s="93"/>
      <c r="G32" s="94"/>
      <c r="H32" s="93"/>
      <c r="I32" s="529" t="s">
        <v>64</v>
      </c>
      <c r="J32" s="529"/>
      <c r="K32" s="321">
        <f>SUM(K15:K31)</f>
        <v>347</v>
      </c>
      <c r="L32" s="321">
        <f>SUM(L15:L31)</f>
        <v>347</v>
      </c>
      <c r="M32" s="321">
        <f>SUM(M15:M31)</f>
        <v>0</v>
      </c>
      <c r="N32" s="95"/>
      <c r="O32" s="311"/>
    </row>
    <row r="33" spans="1:17" ht="16.5" customHeight="1" x14ac:dyDescent="0.2">
      <c r="A33" s="542" t="s">
        <v>5</v>
      </c>
      <c r="B33" s="543" t="s">
        <v>5</v>
      </c>
      <c r="C33" s="544" t="s">
        <v>7</v>
      </c>
      <c r="D33" s="96"/>
      <c r="E33" s="97" t="s">
        <v>84</v>
      </c>
      <c r="F33" s="98"/>
      <c r="G33" s="99"/>
      <c r="H33" s="100" t="s">
        <v>46</v>
      </c>
      <c r="I33" s="101"/>
      <c r="J33" s="102"/>
      <c r="K33" s="103"/>
      <c r="L33" s="103"/>
      <c r="M33" s="103"/>
      <c r="N33" s="104"/>
      <c r="O33" s="312"/>
      <c r="P33" s="105"/>
      <c r="Q33" s="84"/>
    </row>
    <row r="34" spans="1:17" ht="19.5" customHeight="1" x14ac:dyDescent="0.2">
      <c r="A34" s="516"/>
      <c r="B34" s="517"/>
      <c r="C34" s="518"/>
      <c r="D34" s="46" t="s">
        <v>5</v>
      </c>
      <c r="E34" s="545" t="s">
        <v>119</v>
      </c>
      <c r="F34" s="534" t="s">
        <v>63</v>
      </c>
      <c r="G34" s="504" t="s">
        <v>107</v>
      </c>
      <c r="H34" s="106"/>
      <c r="I34" s="547" t="s">
        <v>69</v>
      </c>
      <c r="J34" s="107" t="s">
        <v>36</v>
      </c>
      <c r="K34" s="19">
        <v>35</v>
      </c>
      <c r="L34" s="19">
        <v>35</v>
      </c>
      <c r="M34" s="19"/>
      <c r="N34" s="108" t="s">
        <v>49</v>
      </c>
      <c r="O34" s="216">
        <v>50</v>
      </c>
      <c r="P34" s="105"/>
      <c r="Q34" s="84"/>
    </row>
    <row r="35" spans="1:17" ht="22.5" customHeight="1" x14ac:dyDescent="0.2">
      <c r="A35" s="516"/>
      <c r="B35" s="517"/>
      <c r="C35" s="518"/>
      <c r="D35" s="425"/>
      <c r="E35" s="546"/>
      <c r="F35" s="535"/>
      <c r="G35" s="536"/>
      <c r="H35" s="90"/>
      <c r="I35" s="548"/>
      <c r="J35" s="109"/>
      <c r="K35" s="67"/>
      <c r="L35" s="67"/>
      <c r="M35" s="67"/>
      <c r="N35" s="110"/>
      <c r="O35" s="313"/>
      <c r="P35" s="105"/>
    </row>
    <row r="36" spans="1:17" ht="13.5" customHeight="1" x14ac:dyDescent="0.2">
      <c r="A36" s="403"/>
      <c r="B36" s="405"/>
      <c r="C36" s="40"/>
      <c r="D36" s="424" t="s">
        <v>7</v>
      </c>
      <c r="E36" s="540" t="s">
        <v>173</v>
      </c>
      <c r="F36" s="111"/>
      <c r="G36" s="112"/>
      <c r="H36" s="49"/>
      <c r="I36" s="548"/>
      <c r="J36" s="113"/>
      <c r="K36" s="45"/>
      <c r="L36" s="45"/>
      <c r="M36" s="45"/>
      <c r="N36" s="114"/>
      <c r="O36" s="314"/>
      <c r="P36" s="105"/>
    </row>
    <row r="37" spans="1:17" ht="24" customHeight="1" x14ac:dyDescent="0.2">
      <c r="A37" s="403"/>
      <c r="B37" s="405"/>
      <c r="C37" s="40"/>
      <c r="D37" s="46"/>
      <c r="E37" s="541"/>
      <c r="F37" s="111"/>
      <c r="G37" s="112"/>
      <c r="H37" s="49"/>
      <c r="I37" s="430"/>
      <c r="J37" s="115"/>
      <c r="K37" s="53"/>
      <c r="L37" s="53"/>
      <c r="M37" s="53"/>
      <c r="N37" s="116"/>
      <c r="O37" s="315"/>
      <c r="P37" s="105"/>
    </row>
    <row r="38" spans="1:17" ht="117.75" customHeight="1" x14ac:dyDescent="0.2">
      <c r="A38" s="403"/>
      <c r="B38" s="405"/>
      <c r="C38" s="40"/>
      <c r="D38" s="46"/>
      <c r="E38" s="117" t="s">
        <v>151</v>
      </c>
      <c r="F38" s="118"/>
      <c r="G38" s="119" t="s">
        <v>108</v>
      </c>
      <c r="H38" s="49"/>
      <c r="I38" s="430"/>
      <c r="J38" s="120" t="s">
        <v>36</v>
      </c>
      <c r="K38" s="16">
        <v>20</v>
      </c>
      <c r="L38" s="16">
        <v>20</v>
      </c>
      <c r="M38" s="53"/>
      <c r="N38" s="116" t="s">
        <v>52</v>
      </c>
      <c r="O38" s="315">
        <v>5</v>
      </c>
      <c r="P38" s="105"/>
    </row>
    <row r="39" spans="1:17" ht="16.5" customHeight="1" x14ac:dyDescent="0.2">
      <c r="A39" s="403"/>
      <c r="B39" s="405"/>
      <c r="C39" s="40"/>
      <c r="D39" s="46"/>
      <c r="E39" s="530" t="s">
        <v>164</v>
      </c>
      <c r="F39" s="118"/>
      <c r="G39" s="121"/>
      <c r="H39" s="49"/>
      <c r="I39" s="430"/>
      <c r="J39" s="122" t="s">
        <v>36</v>
      </c>
      <c r="K39" s="91">
        <v>706.7</v>
      </c>
      <c r="L39" s="91">
        <v>706.7</v>
      </c>
      <c r="M39" s="91"/>
      <c r="N39" s="549" t="s">
        <v>169</v>
      </c>
      <c r="O39" s="291">
        <v>5</v>
      </c>
      <c r="P39" s="123"/>
    </row>
    <row r="40" spans="1:17" ht="27.75" customHeight="1" x14ac:dyDescent="0.2">
      <c r="A40" s="403"/>
      <c r="B40" s="405"/>
      <c r="C40" s="40"/>
      <c r="D40" s="46"/>
      <c r="E40" s="531"/>
      <c r="F40" s="118"/>
      <c r="G40" s="121"/>
      <c r="H40" s="49"/>
      <c r="I40" s="430"/>
      <c r="J40" s="107" t="s">
        <v>80</v>
      </c>
      <c r="K40" s="19">
        <v>105.7</v>
      </c>
      <c r="L40" s="19">
        <v>105.7</v>
      </c>
      <c r="M40" s="19"/>
      <c r="N40" s="550"/>
      <c r="O40" s="325"/>
      <c r="P40" s="123"/>
      <c r="Q40" s="356"/>
    </row>
    <row r="41" spans="1:17" ht="15.75" customHeight="1" x14ac:dyDescent="0.2">
      <c r="A41" s="403"/>
      <c r="B41" s="405"/>
      <c r="C41" s="40"/>
      <c r="D41" s="46"/>
      <c r="E41" s="124" t="s">
        <v>165</v>
      </c>
      <c r="F41" s="351"/>
      <c r="G41" s="348"/>
      <c r="H41" s="49"/>
      <c r="I41" s="430"/>
      <c r="J41" s="107"/>
      <c r="K41" s="19"/>
      <c r="L41" s="19"/>
      <c r="M41" s="19"/>
      <c r="N41" s="126"/>
      <c r="O41" s="291"/>
      <c r="P41" s="105"/>
    </row>
    <row r="42" spans="1:17" ht="14.25" customHeight="1" x14ac:dyDescent="0.2">
      <c r="A42" s="403"/>
      <c r="B42" s="405"/>
      <c r="C42" s="40"/>
      <c r="D42" s="46"/>
      <c r="E42" s="124" t="s">
        <v>100</v>
      </c>
      <c r="F42" s="351"/>
      <c r="G42" s="349"/>
      <c r="H42" s="49"/>
      <c r="I42" s="430"/>
      <c r="J42" s="11"/>
      <c r="K42" s="13"/>
      <c r="L42" s="13"/>
      <c r="M42" s="13"/>
      <c r="N42" s="126"/>
      <c r="O42" s="291"/>
      <c r="P42" s="105"/>
    </row>
    <row r="43" spans="1:17" ht="13.5" customHeight="1" x14ac:dyDescent="0.2">
      <c r="A43" s="403"/>
      <c r="B43" s="405"/>
      <c r="C43" s="40"/>
      <c r="D43" s="46"/>
      <c r="E43" s="124" t="s">
        <v>121</v>
      </c>
      <c r="F43" s="351"/>
      <c r="G43" s="349"/>
      <c r="H43" s="49"/>
      <c r="I43" s="430"/>
      <c r="J43" s="347"/>
      <c r="K43" s="19"/>
      <c r="L43" s="19"/>
      <c r="M43" s="19"/>
      <c r="N43" s="126"/>
      <c r="O43" s="291"/>
      <c r="P43" s="105"/>
    </row>
    <row r="44" spans="1:17" ht="16.5" customHeight="1" x14ac:dyDescent="0.2">
      <c r="A44" s="403"/>
      <c r="B44" s="405"/>
      <c r="C44" s="40"/>
      <c r="D44" s="46"/>
      <c r="E44" s="124" t="s">
        <v>138</v>
      </c>
      <c r="F44" s="352"/>
      <c r="G44" s="348"/>
      <c r="H44" s="49"/>
      <c r="I44" s="430"/>
      <c r="J44" s="107"/>
      <c r="K44" s="19"/>
      <c r="L44" s="19"/>
      <c r="M44" s="19"/>
      <c r="N44" s="126"/>
      <c r="O44" s="216"/>
      <c r="P44" s="105"/>
    </row>
    <row r="45" spans="1:17" ht="16.5" customHeight="1" x14ac:dyDescent="0.2">
      <c r="A45" s="403"/>
      <c r="B45" s="405"/>
      <c r="C45" s="40"/>
      <c r="D45" s="425"/>
      <c r="E45" s="323" t="s">
        <v>142</v>
      </c>
      <c r="F45" s="353"/>
      <c r="G45" s="350"/>
      <c r="H45" s="49"/>
      <c r="I45" s="430"/>
      <c r="J45" s="125"/>
      <c r="K45" s="211"/>
      <c r="L45" s="211"/>
      <c r="M45" s="15"/>
      <c r="N45" s="324"/>
      <c r="O45" s="313"/>
      <c r="P45" s="105"/>
    </row>
    <row r="46" spans="1:17" ht="165" customHeight="1" x14ac:dyDescent="0.2">
      <c r="A46" s="403"/>
      <c r="B46" s="405"/>
      <c r="C46" s="366"/>
      <c r="D46" s="46" t="s">
        <v>38</v>
      </c>
      <c r="E46" s="532" t="s">
        <v>185</v>
      </c>
      <c r="F46" s="534"/>
      <c r="G46" s="504"/>
      <c r="H46" s="49"/>
      <c r="I46" s="367"/>
      <c r="J46" s="347"/>
      <c r="K46" s="19"/>
      <c r="L46" s="19"/>
      <c r="M46" s="19"/>
      <c r="N46" s="369" t="s">
        <v>181</v>
      </c>
      <c r="O46" s="370">
        <v>1</v>
      </c>
      <c r="P46" s="105"/>
      <c r="Q46" s="84"/>
    </row>
    <row r="47" spans="1:17" ht="19.5" customHeight="1" x14ac:dyDescent="0.2">
      <c r="A47" s="403"/>
      <c r="B47" s="405"/>
      <c r="C47" s="366"/>
      <c r="D47" s="425"/>
      <c r="E47" s="533"/>
      <c r="F47" s="535"/>
      <c r="G47" s="536"/>
      <c r="H47" s="90"/>
      <c r="I47" s="368"/>
      <c r="J47" s="346"/>
      <c r="K47" s="67"/>
      <c r="L47" s="67"/>
      <c r="M47" s="67"/>
      <c r="N47" s="110"/>
      <c r="O47" s="313"/>
      <c r="P47" s="105"/>
    </row>
    <row r="48" spans="1:17" ht="14.25" customHeight="1" thickBot="1" x14ac:dyDescent="0.25">
      <c r="A48" s="403"/>
      <c r="B48" s="406"/>
      <c r="C48" s="132"/>
      <c r="D48" s="93"/>
      <c r="E48" s="93"/>
      <c r="F48" s="93"/>
      <c r="G48" s="94"/>
      <c r="H48" s="93"/>
      <c r="I48" s="529" t="s">
        <v>64</v>
      </c>
      <c r="J48" s="529"/>
      <c r="K48" s="133">
        <f>SUM(K34:K45)</f>
        <v>867.4</v>
      </c>
      <c r="L48" s="133">
        <f>SUM(L34:L45)</f>
        <v>867.4</v>
      </c>
      <c r="M48" s="133">
        <f>SUM(M34:M45)</f>
        <v>0</v>
      </c>
      <c r="N48" s="134"/>
      <c r="O48" s="316"/>
      <c r="P48" s="105"/>
    </row>
    <row r="49" spans="1:16" ht="13.5" thickBot="1" x14ac:dyDescent="0.25">
      <c r="A49" s="404" t="s">
        <v>5</v>
      </c>
      <c r="B49" s="135" t="s">
        <v>5</v>
      </c>
      <c r="C49" s="537" t="s">
        <v>8</v>
      </c>
      <c r="D49" s="537"/>
      <c r="E49" s="537"/>
      <c r="F49" s="537"/>
      <c r="G49" s="537"/>
      <c r="H49" s="537"/>
      <c r="I49" s="537"/>
      <c r="J49" s="537"/>
      <c r="K49" s="136">
        <f>K48+K32</f>
        <v>1214.4000000000001</v>
      </c>
      <c r="L49" s="136">
        <f>L48+L32</f>
        <v>1214.4000000000001</v>
      </c>
      <c r="M49" s="136">
        <f>M48+M32</f>
        <v>0</v>
      </c>
      <c r="N49" s="538"/>
      <c r="O49" s="539"/>
    </row>
    <row r="50" spans="1:16" ht="17.25" customHeight="1" thickBot="1" x14ac:dyDescent="0.25">
      <c r="A50" s="137" t="s">
        <v>5</v>
      </c>
      <c r="B50" s="138" t="s">
        <v>7</v>
      </c>
      <c r="C50" s="551" t="s">
        <v>51</v>
      </c>
      <c r="D50" s="552"/>
      <c r="E50" s="552"/>
      <c r="F50" s="552"/>
      <c r="G50" s="552"/>
      <c r="H50" s="552"/>
      <c r="I50" s="552"/>
      <c r="J50" s="552"/>
      <c r="K50" s="552"/>
      <c r="L50" s="552"/>
      <c r="M50" s="552"/>
      <c r="N50" s="552"/>
      <c r="O50" s="553"/>
    </row>
    <row r="51" spans="1:16" ht="25.5" customHeight="1" x14ac:dyDescent="0.2">
      <c r="A51" s="403" t="s">
        <v>5</v>
      </c>
      <c r="B51" s="405" t="s">
        <v>7</v>
      </c>
      <c r="C51" s="139" t="s">
        <v>5</v>
      </c>
      <c r="D51" s="140"/>
      <c r="E51" s="141" t="s">
        <v>74</v>
      </c>
      <c r="F51" s="142"/>
      <c r="G51" s="143"/>
      <c r="H51" s="144" t="s">
        <v>46</v>
      </c>
      <c r="I51" s="145"/>
      <c r="J51" s="146"/>
      <c r="K51" s="147"/>
      <c r="L51" s="147"/>
      <c r="M51" s="147"/>
      <c r="N51" s="148"/>
      <c r="O51" s="317"/>
    </row>
    <row r="52" spans="1:16" ht="27" customHeight="1" x14ac:dyDescent="0.2">
      <c r="A52" s="516"/>
      <c r="B52" s="517"/>
      <c r="C52" s="518"/>
      <c r="D52" s="519" t="s">
        <v>5</v>
      </c>
      <c r="E52" s="554" t="s">
        <v>53</v>
      </c>
      <c r="F52" s="556" t="s">
        <v>65</v>
      </c>
      <c r="G52" s="477" t="s">
        <v>109</v>
      </c>
      <c r="H52" s="558"/>
      <c r="I52" s="506" t="s">
        <v>70</v>
      </c>
      <c r="J52" s="154" t="s">
        <v>36</v>
      </c>
      <c r="K52" s="45">
        <v>29.1</v>
      </c>
      <c r="L52" s="45">
        <v>29.1</v>
      </c>
      <c r="M52" s="45"/>
      <c r="N52" s="149" t="s">
        <v>113</v>
      </c>
      <c r="O52" s="318">
        <v>80</v>
      </c>
      <c r="P52" s="105"/>
    </row>
    <row r="53" spans="1:16" ht="21" customHeight="1" x14ac:dyDescent="0.2">
      <c r="A53" s="516"/>
      <c r="B53" s="517"/>
      <c r="C53" s="518"/>
      <c r="D53" s="520"/>
      <c r="E53" s="555"/>
      <c r="F53" s="556"/>
      <c r="G53" s="557"/>
      <c r="H53" s="525"/>
      <c r="I53" s="506"/>
      <c r="J53" s="357"/>
      <c r="K53" s="67"/>
      <c r="L53" s="67"/>
      <c r="M53" s="67"/>
      <c r="N53" s="131" t="s">
        <v>54</v>
      </c>
      <c r="O53" s="313">
        <v>5</v>
      </c>
      <c r="P53" s="105"/>
    </row>
    <row r="54" spans="1:16" ht="65.25" customHeight="1" x14ac:dyDescent="0.2">
      <c r="A54" s="403"/>
      <c r="B54" s="405"/>
      <c r="C54" s="423"/>
      <c r="D54" s="425" t="s">
        <v>7</v>
      </c>
      <c r="E54" s="151" t="s">
        <v>101</v>
      </c>
      <c r="F54" s="426"/>
      <c r="G54" s="88" t="s">
        <v>110</v>
      </c>
      <c r="H54" s="428"/>
      <c r="I54" s="429"/>
      <c r="J54" s="150" t="s">
        <v>36</v>
      </c>
      <c r="K54" s="67">
        <v>6.5</v>
      </c>
      <c r="L54" s="67">
        <v>6.5</v>
      </c>
      <c r="M54" s="67"/>
      <c r="N54" s="131" t="s">
        <v>115</v>
      </c>
      <c r="O54" s="313">
        <v>2</v>
      </c>
      <c r="P54" s="105"/>
    </row>
    <row r="55" spans="1:16" ht="33.75" customHeight="1" x14ac:dyDescent="0.2">
      <c r="A55" s="403"/>
      <c r="B55" s="405"/>
      <c r="C55" s="128"/>
      <c r="D55" s="87" t="s">
        <v>38</v>
      </c>
      <c r="E55" s="152" t="s">
        <v>85</v>
      </c>
      <c r="F55" s="153"/>
      <c r="G55" s="427" t="s">
        <v>170</v>
      </c>
      <c r="H55" s="129"/>
      <c r="I55" s="155"/>
      <c r="J55" s="150" t="s">
        <v>36</v>
      </c>
      <c r="K55" s="67">
        <v>37.1</v>
      </c>
      <c r="L55" s="67">
        <v>37.1</v>
      </c>
      <c r="M55" s="67"/>
      <c r="N55" s="131" t="s">
        <v>86</v>
      </c>
      <c r="O55" s="313">
        <v>100</v>
      </c>
      <c r="P55" s="105"/>
    </row>
    <row r="56" spans="1:16" ht="13.5" thickBot="1" x14ac:dyDescent="0.25">
      <c r="A56" s="404"/>
      <c r="B56" s="406"/>
      <c r="C56" s="128"/>
      <c r="D56" s="156"/>
      <c r="E56" s="156"/>
      <c r="F56" s="156"/>
      <c r="G56" s="156"/>
      <c r="H56" s="156"/>
      <c r="I56" s="559" t="s">
        <v>64</v>
      </c>
      <c r="J56" s="559"/>
      <c r="K56" s="157">
        <f>SUM(K51:K55)</f>
        <v>72.7</v>
      </c>
      <c r="L56" s="157">
        <f>SUM(L51:L55)</f>
        <v>72.7</v>
      </c>
      <c r="M56" s="157">
        <f>SUM(M51:M55)</f>
        <v>0</v>
      </c>
      <c r="N56" s="158"/>
      <c r="O56" s="294"/>
    </row>
    <row r="57" spans="1:16" ht="16.5" customHeight="1" thickBot="1" x14ac:dyDescent="0.25">
      <c r="A57" s="159" t="s">
        <v>5</v>
      </c>
      <c r="B57" s="138" t="s">
        <v>7</v>
      </c>
      <c r="C57" s="537" t="s">
        <v>8</v>
      </c>
      <c r="D57" s="537"/>
      <c r="E57" s="537"/>
      <c r="F57" s="537"/>
      <c r="G57" s="537"/>
      <c r="H57" s="537"/>
      <c r="I57" s="537"/>
      <c r="J57" s="537"/>
      <c r="K57" s="161">
        <f t="shared" ref="K57:L57" si="0">K56</f>
        <v>72.7</v>
      </c>
      <c r="L57" s="161">
        <f t="shared" si="0"/>
        <v>72.7</v>
      </c>
      <c r="M57" s="161">
        <f t="shared" ref="M57" si="1">M56</f>
        <v>0</v>
      </c>
      <c r="N57" s="538"/>
      <c r="O57" s="539"/>
    </row>
    <row r="58" spans="1:16" ht="17.25" customHeight="1" thickBot="1" x14ac:dyDescent="0.25">
      <c r="A58" s="137" t="s">
        <v>5</v>
      </c>
      <c r="B58" s="138" t="s">
        <v>38</v>
      </c>
      <c r="C58" s="569" t="s">
        <v>77</v>
      </c>
      <c r="D58" s="570"/>
      <c r="E58" s="570"/>
      <c r="F58" s="570"/>
      <c r="G58" s="570"/>
      <c r="H58" s="570"/>
      <c r="I58" s="570"/>
      <c r="J58" s="570"/>
      <c r="K58" s="570"/>
      <c r="L58" s="570"/>
      <c r="M58" s="570"/>
      <c r="N58" s="570"/>
      <c r="O58" s="571"/>
    </row>
    <row r="59" spans="1:16" ht="28.5" customHeight="1" x14ac:dyDescent="0.2">
      <c r="A59" s="411" t="s">
        <v>5</v>
      </c>
      <c r="B59" s="412" t="s">
        <v>38</v>
      </c>
      <c r="C59" s="162" t="s">
        <v>5</v>
      </c>
      <c r="D59" s="163"/>
      <c r="E59" s="164" t="s">
        <v>78</v>
      </c>
      <c r="F59" s="165"/>
      <c r="G59" s="166"/>
      <c r="H59" s="167" t="s">
        <v>46</v>
      </c>
      <c r="I59" s="420"/>
      <c r="J59" s="168"/>
      <c r="K59" s="169"/>
      <c r="L59" s="169"/>
      <c r="M59" s="169"/>
      <c r="N59" s="170"/>
      <c r="O59" s="290"/>
      <c r="P59" s="105"/>
    </row>
    <row r="60" spans="1:16" ht="39.75" customHeight="1" x14ac:dyDescent="0.2">
      <c r="A60" s="403"/>
      <c r="B60" s="405"/>
      <c r="C60" s="171"/>
      <c r="D60" s="431" t="s">
        <v>5</v>
      </c>
      <c r="E60" s="172" t="s">
        <v>55</v>
      </c>
      <c r="F60" s="173"/>
      <c r="G60" s="438" t="s">
        <v>111</v>
      </c>
      <c r="H60" s="174"/>
      <c r="I60" s="416" t="s">
        <v>172</v>
      </c>
      <c r="J60" s="127" t="s">
        <v>36</v>
      </c>
      <c r="K60" s="91">
        <v>5.8</v>
      </c>
      <c r="L60" s="91">
        <v>5.8</v>
      </c>
      <c r="M60" s="91"/>
      <c r="N60" s="175" t="s">
        <v>58</v>
      </c>
      <c r="O60" s="291">
        <v>2</v>
      </c>
      <c r="P60" s="105"/>
    </row>
    <row r="61" spans="1:16" ht="37.5" customHeight="1" x14ac:dyDescent="0.2">
      <c r="A61" s="403"/>
      <c r="B61" s="405"/>
      <c r="C61" s="176"/>
      <c r="D61" s="177" t="s">
        <v>7</v>
      </c>
      <c r="E61" s="178" t="s">
        <v>123</v>
      </c>
      <c r="F61" s="179"/>
      <c r="G61" s="88"/>
      <c r="H61" s="180"/>
      <c r="I61" s="181"/>
      <c r="J61" s="182" t="s">
        <v>36</v>
      </c>
      <c r="K61" s="89">
        <v>14.5</v>
      </c>
      <c r="L61" s="89">
        <v>14.5</v>
      </c>
      <c r="M61" s="89"/>
      <c r="N61" s="183" t="s">
        <v>59</v>
      </c>
      <c r="O61" s="292">
        <v>1</v>
      </c>
      <c r="P61" s="105"/>
    </row>
    <row r="62" spans="1:16" ht="33" customHeight="1" x14ac:dyDescent="0.2">
      <c r="A62" s="403"/>
      <c r="B62" s="405"/>
      <c r="C62" s="171"/>
      <c r="D62" s="177" t="s">
        <v>38</v>
      </c>
      <c r="E62" s="184" t="s">
        <v>87</v>
      </c>
      <c r="F62" s="185" t="s">
        <v>75</v>
      </c>
      <c r="G62" s="88" t="s">
        <v>112</v>
      </c>
      <c r="H62" s="174"/>
      <c r="I62" s="488"/>
      <c r="J62" s="182" t="s">
        <v>36</v>
      </c>
      <c r="K62" s="89">
        <v>32.200000000000003</v>
      </c>
      <c r="L62" s="89">
        <v>32.200000000000003</v>
      </c>
      <c r="M62" s="89"/>
      <c r="N62" s="186" t="s">
        <v>59</v>
      </c>
      <c r="O62" s="293">
        <v>1</v>
      </c>
      <c r="P62" s="105"/>
    </row>
    <row r="63" spans="1:16" ht="12.75" customHeight="1" x14ac:dyDescent="0.2">
      <c r="A63" s="403"/>
      <c r="B63" s="405"/>
      <c r="C63" s="171"/>
      <c r="D63" s="407" t="s">
        <v>39</v>
      </c>
      <c r="E63" s="187" t="s">
        <v>88</v>
      </c>
      <c r="F63" s="188"/>
      <c r="G63" s="573" t="s">
        <v>117</v>
      </c>
      <c r="H63" s="174"/>
      <c r="I63" s="488"/>
      <c r="J63" s="127"/>
      <c r="K63" s="91"/>
      <c r="L63" s="91"/>
      <c r="M63" s="91"/>
      <c r="N63" s="175"/>
      <c r="O63" s="291"/>
      <c r="P63" s="105"/>
    </row>
    <row r="64" spans="1:16" ht="25.5" customHeight="1" x14ac:dyDescent="0.2">
      <c r="A64" s="403"/>
      <c r="B64" s="405"/>
      <c r="C64" s="176"/>
      <c r="D64" s="407"/>
      <c r="E64" s="187" t="s">
        <v>90</v>
      </c>
      <c r="F64" s="188"/>
      <c r="G64" s="574"/>
      <c r="H64" s="174"/>
      <c r="I64" s="488"/>
      <c r="J64" s="15" t="s">
        <v>36</v>
      </c>
      <c r="K64" s="19">
        <v>1</v>
      </c>
      <c r="L64" s="19">
        <v>1</v>
      </c>
      <c r="M64" s="19"/>
      <c r="N64" s="189" t="s">
        <v>89</v>
      </c>
      <c r="O64" s="216">
        <v>1</v>
      </c>
      <c r="P64" s="105"/>
    </row>
    <row r="65" spans="1:33" ht="25.5" customHeight="1" x14ac:dyDescent="0.2">
      <c r="A65" s="403"/>
      <c r="B65" s="405"/>
      <c r="C65" s="176"/>
      <c r="D65" s="407"/>
      <c r="E65" s="187" t="s">
        <v>56</v>
      </c>
      <c r="F65" s="188"/>
      <c r="G65" s="575"/>
      <c r="H65" s="174"/>
      <c r="I65" s="488"/>
      <c r="J65" s="127"/>
      <c r="K65" s="91"/>
      <c r="L65" s="91"/>
      <c r="M65" s="91"/>
      <c r="N65" s="175" t="s">
        <v>57</v>
      </c>
      <c r="O65" s="291"/>
      <c r="P65" s="105"/>
    </row>
    <row r="66" spans="1:33" ht="33" customHeight="1" x14ac:dyDescent="0.2">
      <c r="A66" s="403"/>
      <c r="B66" s="405"/>
      <c r="C66" s="176"/>
      <c r="D66" s="177" t="s">
        <v>40</v>
      </c>
      <c r="E66" s="190" t="s">
        <v>94</v>
      </c>
      <c r="F66" s="179"/>
      <c r="G66" s="88" t="s">
        <v>118</v>
      </c>
      <c r="H66" s="180"/>
      <c r="I66" s="572"/>
      <c r="J66" s="182" t="s">
        <v>36</v>
      </c>
      <c r="K66" s="89">
        <v>5</v>
      </c>
      <c r="L66" s="89">
        <v>5</v>
      </c>
      <c r="M66" s="89"/>
      <c r="N66" s="186" t="s">
        <v>114</v>
      </c>
      <c r="O66" s="292">
        <v>1</v>
      </c>
      <c r="P66" s="105"/>
    </row>
    <row r="67" spans="1:33" ht="78.75" customHeight="1" x14ac:dyDescent="0.2">
      <c r="A67" s="403"/>
      <c r="B67" s="405"/>
      <c r="C67" s="176"/>
      <c r="D67" s="177" t="s">
        <v>41</v>
      </c>
      <c r="E67" s="326" t="s">
        <v>162</v>
      </c>
      <c r="F67" s="327"/>
      <c r="G67" s="241"/>
      <c r="H67" s="242" t="s">
        <v>124</v>
      </c>
      <c r="I67" s="243" t="s">
        <v>163</v>
      </c>
      <c r="J67" s="244" t="s">
        <v>36</v>
      </c>
      <c r="K67" s="245">
        <v>20</v>
      </c>
      <c r="L67" s="245">
        <v>20</v>
      </c>
      <c r="M67" s="245"/>
      <c r="N67" s="191" t="s">
        <v>161</v>
      </c>
      <c r="O67" s="292">
        <v>1</v>
      </c>
      <c r="P67" s="105"/>
    </row>
    <row r="68" spans="1:33" ht="27" customHeight="1" x14ac:dyDescent="0.2">
      <c r="A68" s="403"/>
      <c r="B68" s="405"/>
      <c r="C68" s="176"/>
      <c r="D68" s="431" t="s">
        <v>61</v>
      </c>
      <c r="E68" s="372" t="s">
        <v>176</v>
      </c>
      <c r="F68" s="375"/>
      <c r="G68" s="376"/>
      <c r="H68" s="377" t="s">
        <v>46</v>
      </c>
      <c r="I68" s="378" t="s">
        <v>172</v>
      </c>
      <c r="J68" s="379"/>
      <c r="K68" s="380"/>
      <c r="L68" s="380"/>
      <c r="M68" s="380"/>
      <c r="N68" s="381" t="s">
        <v>180</v>
      </c>
      <c r="O68" s="382" t="s">
        <v>177</v>
      </c>
      <c r="P68" s="105"/>
    </row>
    <row r="69" spans="1:33" ht="27" customHeight="1" x14ac:dyDescent="0.2">
      <c r="A69" s="403"/>
      <c r="B69" s="405"/>
      <c r="C69" s="176"/>
      <c r="D69" s="407"/>
      <c r="E69" s="373" t="s">
        <v>174</v>
      </c>
      <c r="F69" s="383"/>
      <c r="G69" s="384"/>
      <c r="H69" s="385"/>
      <c r="I69" s="386"/>
      <c r="J69" s="387"/>
      <c r="K69" s="388"/>
      <c r="L69" s="388"/>
      <c r="M69" s="388"/>
      <c r="N69" s="389" t="s">
        <v>178</v>
      </c>
      <c r="O69" s="390">
        <v>1</v>
      </c>
      <c r="P69" s="105"/>
    </row>
    <row r="70" spans="1:33" ht="42.75" customHeight="1" x14ac:dyDescent="0.2">
      <c r="A70" s="403"/>
      <c r="B70" s="405"/>
      <c r="C70" s="176"/>
      <c r="D70" s="432"/>
      <c r="E70" s="374" t="s">
        <v>175</v>
      </c>
      <c r="F70" s="391"/>
      <c r="G70" s="392"/>
      <c r="H70" s="393"/>
      <c r="I70" s="394"/>
      <c r="J70" s="395"/>
      <c r="K70" s="396"/>
      <c r="L70" s="396"/>
      <c r="M70" s="396"/>
      <c r="N70" s="397" t="s">
        <v>179</v>
      </c>
      <c r="O70" s="398" t="s">
        <v>177</v>
      </c>
      <c r="P70" s="105"/>
    </row>
    <row r="71" spans="1:33" ht="15.75" customHeight="1" thickBot="1" x14ac:dyDescent="0.25">
      <c r="A71" s="404"/>
      <c r="B71" s="406"/>
      <c r="C71" s="132"/>
      <c r="D71" s="156"/>
      <c r="E71" s="156"/>
      <c r="F71" s="156"/>
      <c r="G71" s="156"/>
      <c r="H71" s="156"/>
      <c r="I71" s="559" t="s">
        <v>64</v>
      </c>
      <c r="J71" s="559"/>
      <c r="K71" s="133">
        <f>SUM(K59:K70)</f>
        <v>78.5</v>
      </c>
      <c r="L71" s="133">
        <f>SUM(L59:L70)</f>
        <v>78.5</v>
      </c>
      <c r="M71" s="133">
        <f>SUM(M59:M70)</f>
        <v>0</v>
      </c>
      <c r="N71" s="192"/>
      <c r="O71" s="294"/>
    </row>
    <row r="72" spans="1:33" ht="18" customHeight="1" x14ac:dyDescent="0.2">
      <c r="A72" s="542" t="s">
        <v>5</v>
      </c>
      <c r="B72" s="543" t="s">
        <v>38</v>
      </c>
      <c r="C72" s="562" t="s">
        <v>7</v>
      </c>
      <c r="D72" s="193"/>
      <c r="E72" s="194" t="s">
        <v>152</v>
      </c>
      <c r="F72" s="564" t="s">
        <v>75</v>
      </c>
      <c r="G72" s="400"/>
      <c r="H72" s="330"/>
      <c r="I72" s="195"/>
      <c r="J72" s="196"/>
      <c r="K72" s="197"/>
      <c r="L72" s="197"/>
      <c r="M72" s="198"/>
      <c r="N72" s="283"/>
      <c r="O72" s="284"/>
      <c r="P72" s="414"/>
      <c r="Q72" s="439"/>
      <c r="R72" s="439"/>
      <c r="S72" s="439"/>
      <c r="T72" s="414"/>
      <c r="U72" s="199"/>
      <c r="V72" s="199"/>
      <c r="W72" s="199"/>
      <c r="X72" s="439"/>
      <c r="Y72" s="439"/>
      <c r="Z72" s="439"/>
      <c r="AA72" s="439"/>
      <c r="AB72" s="439"/>
      <c r="AC72" s="439"/>
      <c r="AD72" s="439"/>
      <c r="AE72" s="439"/>
      <c r="AF72" s="439"/>
      <c r="AG72" s="439"/>
    </row>
    <row r="73" spans="1:33" ht="39" customHeight="1" x14ac:dyDescent="0.2">
      <c r="A73" s="516"/>
      <c r="B73" s="517"/>
      <c r="C73" s="511"/>
      <c r="D73" s="407"/>
      <c r="E73" s="567" t="s">
        <v>143</v>
      </c>
      <c r="F73" s="565"/>
      <c r="G73" s="335"/>
      <c r="H73" s="418" t="s">
        <v>66</v>
      </c>
      <c r="I73" s="416" t="s">
        <v>93</v>
      </c>
      <c r="J73" s="345" t="s">
        <v>36</v>
      </c>
      <c r="K73" s="44">
        <v>113.7</v>
      </c>
      <c r="L73" s="44">
        <v>113.7</v>
      </c>
      <c r="M73" s="45"/>
      <c r="N73" s="285" t="s">
        <v>141</v>
      </c>
      <c r="O73" s="286">
        <v>50</v>
      </c>
      <c r="P73" s="576"/>
      <c r="Q73" s="576"/>
      <c r="R73" s="576"/>
      <c r="S73" s="576"/>
      <c r="T73" s="414"/>
      <c r="U73" s="199"/>
      <c r="V73" s="199"/>
      <c r="W73" s="199"/>
      <c r="X73" s="439"/>
      <c r="Y73" s="439"/>
      <c r="Z73" s="439"/>
      <c r="AA73" s="439"/>
      <c r="AB73" s="439"/>
      <c r="AC73" s="439"/>
      <c r="AD73" s="439"/>
      <c r="AE73" s="439"/>
      <c r="AF73" s="439"/>
      <c r="AG73" s="439"/>
    </row>
    <row r="74" spans="1:33" s="21" customFormat="1" ht="27" customHeight="1" x14ac:dyDescent="0.2">
      <c r="A74" s="516"/>
      <c r="B74" s="517"/>
      <c r="C74" s="511"/>
      <c r="D74" s="407"/>
      <c r="E74" s="568"/>
      <c r="F74" s="565"/>
      <c r="G74" s="335"/>
      <c r="H74" s="174"/>
      <c r="I74" s="416"/>
      <c r="J74" s="346"/>
      <c r="K74" s="200"/>
      <c r="L74" s="201"/>
      <c r="M74" s="201"/>
      <c r="N74" s="577" t="s">
        <v>140</v>
      </c>
      <c r="O74" s="287">
        <v>100</v>
      </c>
      <c r="P74" s="579"/>
      <c r="Q74" s="579"/>
      <c r="R74" s="579"/>
      <c r="S74" s="579"/>
    </row>
    <row r="75" spans="1:33" ht="17.25" customHeight="1" thickBot="1" x14ac:dyDescent="0.25">
      <c r="A75" s="560"/>
      <c r="B75" s="561"/>
      <c r="C75" s="563"/>
      <c r="D75" s="408"/>
      <c r="E75" s="202"/>
      <c r="F75" s="566"/>
      <c r="G75" s="336"/>
      <c r="H75" s="332"/>
      <c r="I75" s="417"/>
      <c r="J75" s="203" t="s">
        <v>6</v>
      </c>
      <c r="K75" s="204">
        <f>SUM(K72:K74)</f>
        <v>113.7</v>
      </c>
      <c r="L75" s="205">
        <f>SUM(L72:L74)</f>
        <v>113.7</v>
      </c>
      <c r="M75" s="205">
        <f>SUM(M72:M74)</f>
        <v>0</v>
      </c>
      <c r="N75" s="578"/>
      <c r="O75" s="218"/>
      <c r="P75" s="579"/>
      <c r="Q75" s="579"/>
      <c r="R75" s="579"/>
      <c r="S75" s="579"/>
    </row>
    <row r="76" spans="1:33" ht="19.5" customHeight="1" x14ac:dyDescent="0.2">
      <c r="A76" s="411" t="s">
        <v>5</v>
      </c>
      <c r="B76" s="207" t="s">
        <v>38</v>
      </c>
      <c r="C76" s="413" t="s">
        <v>38</v>
      </c>
      <c r="D76" s="193"/>
      <c r="E76" s="580" t="s">
        <v>145</v>
      </c>
      <c r="F76" s="582"/>
      <c r="G76" s="337"/>
      <c r="H76" s="419" t="s">
        <v>124</v>
      </c>
      <c r="I76" s="585" t="s">
        <v>128</v>
      </c>
      <c r="J76" s="215" t="s">
        <v>36</v>
      </c>
      <c r="K76" s="17">
        <f>97.5-30</f>
        <v>67.5</v>
      </c>
      <c r="L76" s="17">
        <f>97.5-30</f>
        <v>67.5</v>
      </c>
      <c r="M76" s="18"/>
      <c r="N76" s="329" t="s">
        <v>59</v>
      </c>
      <c r="O76" s="288">
        <v>1</v>
      </c>
    </row>
    <row r="77" spans="1:33" ht="14.25" customHeight="1" x14ac:dyDescent="0.2">
      <c r="A77" s="403"/>
      <c r="B77" s="210"/>
      <c r="C77" s="407"/>
      <c r="D77" s="409"/>
      <c r="E77" s="581"/>
      <c r="F77" s="583"/>
      <c r="G77" s="338"/>
      <c r="H77" s="174"/>
      <c r="I77" s="488"/>
      <c r="J77" s="130"/>
      <c r="K77" s="12"/>
      <c r="L77" s="12"/>
      <c r="M77" s="12"/>
      <c r="N77" s="587"/>
      <c r="O77" s="328"/>
    </row>
    <row r="78" spans="1:33" ht="18.75" customHeight="1" thickBot="1" x14ac:dyDescent="0.25">
      <c r="A78" s="404"/>
      <c r="B78" s="212"/>
      <c r="C78" s="408"/>
      <c r="D78" s="410"/>
      <c r="E78" s="213"/>
      <c r="F78" s="584"/>
      <c r="G78" s="339"/>
      <c r="H78" s="332"/>
      <c r="I78" s="586"/>
      <c r="J78" s="203" t="s">
        <v>6</v>
      </c>
      <c r="K78" s="214">
        <f>SUM(K76:K77)</f>
        <v>67.5</v>
      </c>
      <c r="L78" s="214">
        <f>SUM(L76:L77)</f>
        <v>67.5</v>
      </c>
      <c r="M78" s="214">
        <f>SUM(M76:M77)</f>
        <v>0</v>
      </c>
      <c r="N78" s="588"/>
      <c r="O78" s="289"/>
    </row>
    <row r="79" spans="1:33" ht="17.25" customHeight="1" x14ac:dyDescent="0.2">
      <c r="A79" s="542" t="s">
        <v>5</v>
      </c>
      <c r="B79" s="543" t="s">
        <v>38</v>
      </c>
      <c r="C79" s="562" t="s">
        <v>39</v>
      </c>
      <c r="D79" s="413"/>
      <c r="E79" s="611" t="s">
        <v>159</v>
      </c>
      <c r="F79" s="613" t="s">
        <v>146</v>
      </c>
      <c r="G79" s="615"/>
      <c r="H79" s="597" t="s">
        <v>124</v>
      </c>
      <c r="I79" s="599" t="s">
        <v>147</v>
      </c>
      <c r="J79" s="215" t="s">
        <v>36</v>
      </c>
      <c r="K79" s="208">
        <v>3</v>
      </c>
      <c r="L79" s="208">
        <v>3</v>
      </c>
      <c r="M79" s="209"/>
      <c r="N79" s="602" t="s">
        <v>160</v>
      </c>
      <c r="O79" s="221">
        <v>1</v>
      </c>
      <c r="P79" s="105"/>
    </row>
    <row r="80" spans="1:33" ht="21" customHeight="1" x14ac:dyDescent="0.2">
      <c r="A80" s="516"/>
      <c r="B80" s="517"/>
      <c r="C80" s="511"/>
      <c r="D80" s="407"/>
      <c r="E80" s="612"/>
      <c r="F80" s="614"/>
      <c r="G80" s="616"/>
      <c r="H80" s="598"/>
      <c r="I80" s="600"/>
      <c r="J80" s="130"/>
      <c r="K80" s="66"/>
      <c r="L80" s="66"/>
      <c r="M80" s="66"/>
      <c r="N80" s="603"/>
      <c r="O80" s="216"/>
      <c r="P80" s="105"/>
    </row>
    <row r="81" spans="1:34" ht="17.25" customHeight="1" thickBot="1" x14ac:dyDescent="0.25">
      <c r="A81" s="404"/>
      <c r="B81" s="406"/>
      <c r="C81" s="408"/>
      <c r="D81" s="408"/>
      <c r="E81" s="217"/>
      <c r="F81" s="415"/>
      <c r="G81" s="340"/>
      <c r="H81" s="334"/>
      <c r="I81" s="601"/>
      <c r="J81" s="203" t="s">
        <v>6</v>
      </c>
      <c r="K81" s="214">
        <f>K79</f>
        <v>3</v>
      </c>
      <c r="L81" s="214">
        <f>L79</f>
        <v>3</v>
      </c>
      <c r="M81" s="214">
        <f>M79</f>
        <v>0</v>
      </c>
      <c r="N81" s="604"/>
      <c r="O81" s="206"/>
      <c r="P81" s="219"/>
    </row>
    <row r="82" spans="1:34" ht="32.25" customHeight="1" x14ac:dyDescent="0.2">
      <c r="A82" s="516" t="s">
        <v>5</v>
      </c>
      <c r="B82" s="517" t="s">
        <v>38</v>
      </c>
      <c r="C82" s="511" t="s">
        <v>40</v>
      </c>
      <c r="D82" s="605"/>
      <c r="E82" s="607" t="s">
        <v>125</v>
      </c>
      <c r="F82" s="565" t="s">
        <v>126</v>
      </c>
      <c r="G82" s="609"/>
      <c r="H82" s="591" t="s">
        <v>46</v>
      </c>
      <c r="I82" s="593" t="s">
        <v>68</v>
      </c>
      <c r="J82" s="220" t="s">
        <v>36</v>
      </c>
      <c r="K82" s="52">
        <v>14.5</v>
      </c>
      <c r="L82" s="66">
        <v>14.5</v>
      </c>
      <c r="M82" s="66"/>
      <c r="N82" s="595" t="s">
        <v>127</v>
      </c>
      <c r="O82" s="216">
        <v>2</v>
      </c>
      <c r="P82" s="105"/>
    </row>
    <row r="83" spans="1:34" ht="16.5" customHeight="1" thickBot="1" x14ac:dyDescent="0.25">
      <c r="A83" s="560"/>
      <c r="B83" s="561"/>
      <c r="C83" s="563"/>
      <c r="D83" s="606"/>
      <c r="E83" s="608"/>
      <c r="F83" s="566"/>
      <c r="G83" s="610"/>
      <c r="H83" s="592"/>
      <c r="I83" s="594"/>
      <c r="J83" s="203" t="s">
        <v>6</v>
      </c>
      <c r="K83" s="204">
        <f t="shared" ref="K83:M83" si="2">K82</f>
        <v>14.5</v>
      </c>
      <c r="L83" s="205">
        <f t="shared" si="2"/>
        <v>14.5</v>
      </c>
      <c r="M83" s="205">
        <f t="shared" si="2"/>
        <v>0</v>
      </c>
      <c r="N83" s="596"/>
      <c r="O83" s="218"/>
      <c r="P83" s="105"/>
    </row>
    <row r="84" spans="1:34" ht="14.25" customHeight="1" thickBot="1" x14ac:dyDescent="0.25">
      <c r="A84" s="159" t="s">
        <v>5</v>
      </c>
      <c r="B84" s="138" t="s">
        <v>38</v>
      </c>
      <c r="C84" s="654" t="s">
        <v>8</v>
      </c>
      <c r="D84" s="537"/>
      <c r="E84" s="537"/>
      <c r="F84" s="537"/>
      <c r="G84" s="537"/>
      <c r="H84" s="537"/>
      <c r="I84" s="537"/>
      <c r="J84" s="537"/>
      <c r="K84" s="160">
        <f>K75+K71+K78+K83+K81</f>
        <v>277.2</v>
      </c>
      <c r="L84" s="160">
        <f>L75+L71+L78+L83+L81</f>
        <v>277.2</v>
      </c>
      <c r="M84" s="160">
        <f>M75+M71+M78+M83+M81</f>
        <v>0</v>
      </c>
      <c r="N84" s="538"/>
      <c r="O84" s="539"/>
      <c r="S84" s="84"/>
    </row>
    <row r="85" spans="1:34" ht="14.25" customHeight="1" thickBot="1" x14ac:dyDescent="0.25">
      <c r="A85" s="137" t="s">
        <v>5</v>
      </c>
      <c r="B85" s="655" t="s">
        <v>9</v>
      </c>
      <c r="C85" s="656"/>
      <c r="D85" s="656"/>
      <c r="E85" s="656"/>
      <c r="F85" s="656"/>
      <c r="G85" s="656"/>
      <c r="H85" s="656"/>
      <c r="I85" s="656"/>
      <c r="J85" s="656"/>
      <c r="K85" s="222">
        <f>K84+K57+K49</f>
        <v>1564.3</v>
      </c>
      <c r="L85" s="222">
        <f>L84+L57+L49</f>
        <v>1564.3</v>
      </c>
      <c r="M85" s="222">
        <f>M84+M57+M49</f>
        <v>0</v>
      </c>
      <c r="N85" s="589"/>
      <c r="O85" s="590"/>
    </row>
    <row r="86" spans="1:34" ht="14.25" customHeight="1" thickBot="1" x14ac:dyDescent="0.25">
      <c r="A86" s="223" t="s">
        <v>5</v>
      </c>
      <c r="B86" s="647" t="s">
        <v>31</v>
      </c>
      <c r="C86" s="648"/>
      <c r="D86" s="648"/>
      <c r="E86" s="648"/>
      <c r="F86" s="648"/>
      <c r="G86" s="648"/>
      <c r="H86" s="648"/>
      <c r="I86" s="648"/>
      <c r="J86" s="648"/>
      <c r="K86" s="224">
        <f t="shared" ref="K86:L86" si="3">K85</f>
        <v>1564.3</v>
      </c>
      <c r="L86" s="224">
        <f t="shared" si="3"/>
        <v>1564.3</v>
      </c>
      <c r="M86" s="224">
        <f t="shared" ref="M86" si="4">M85</f>
        <v>0</v>
      </c>
      <c r="N86" s="649"/>
      <c r="O86" s="650"/>
    </row>
    <row r="87" spans="1:34" s="9" customFormat="1" ht="17.25" customHeight="1" x14ac:dyDescent="0.2">
      <c r="A87" s="651" t="s">
        <v>189</v>
      </c>
      <c r="B87" s="651"/>
      <c r="C87" s="651"/>
      <c r="D87" s="651"/>
      <c r="E87" s="651"/>
      <c r="F87" s="651"/>
      <c r="G87" s="651"/>
      <c r="H87" s="651"/>
      <c r="I87" s="651"/>
      <c r="J87" s="651"/>
      <c r="K87" s="651"/>
      <c r="L87" s="651"/>
      <c r="M87" s="651"/>
      <c r="N87" s="651"/>
      <c r="O87" s="651"/>
      <c r="P87" s="651"/>
      <c r="Q87" s="651"/>
      <c r="R87" s="651"/>
      <c r="S87" s="651"/>
      <c r="T87" s="651"/>
      <c r="U87" s="651"/>
      <c r="V87" s="651"/>
    </row>
    <row r="88" spans="1:34" s="225" customFormat="1" ht="17.25" customHeight="1" x14ac:dyDescent="0.2">
      <c r="A88" s="652"/>
      <c r="B88" s="652"/>
      <c r="C88" s="652"/>
      <c r="D88" s="652"/>
      <c r="E88" s="652"/>
      <c r="F88" s="652"/>
      <c r="G88" s="652"/>
      <c r="H88" s="652"/>
      <c r="I88" s="652"/>
      <c r="J88" s="652"/>
      <c r="K88" s="652"/>
      <c r="L88" s="652"/>
      <c r="M88" s="652"/>
      <c r="N88" s="652"/>
      <c r="O88" s="652"/>
    </row>
    <row r="89" spans="1:34" s="226" customFormat="1" ht="14.25" customHeight="1" thickBot="1" x14ac:dyDescent="0.25">
      <c r="A89" s="653" t="s">
        <v>13</v>
      </c>
      <c r="B89" s="653"/>
      <c r="C89" s="653"/>
      <c r="D89" s="653"/>
      <c r="E89" s="653"/>
      <c r="F89" s="653"/>
      <c r="G89" s="653"/>
      <c r="H89" s="653"/>
      <c r="I89" s="653"/>
      <c r="J89" s="653"/>
      <c r="K89" s="227"/>
      <c r="L89" s="227"/>
      <c r="M89" s="227"/>
      <c r="N89" s="228"/>
      <c r="O89" s="228"/>
      <c r="P89" s="225"/>
      <c r="Q89" s="225"/>
      <c r="R89" s="225"/>
      <c r="S89" s="225"/>
      <c r="T89" s="225"/>
      <c r="U89" s="225"/>
      <c r="V89" s="225"/>
      <c r="W89" s="225"/>
      <c r="X89" s="225"/>
      <c r="Y89" s="225"/>
      <c r="Z89" s="225"/>
      <c r="AA89" s="225"/>
      <c r="AB89" s="225"/>
      <c r="AC89" s="225"/>
      <c r="AD89" s="225"/>
      <c r="AE89" s="225"/>
      <c r="AF89" s="225"/>
      <c r="AG89" s="225"/>
      <c r="AH89" s="225"/>
    </row>
    <row r="90" spans="1:34" ht="66.75" customHeight="1" thickBot="1" x14ac:dyDescent="0.25">
      <c r="A90" s="638" t="s">
        <v>10</v>
      </c>
      <c r="B90" s="639"/>
      <c r="C90" s="639"/>
      <c r="D90" s="639"/>
      <c r="E90" s="639"/>
      <c r="F90" s="639"/>
      <c r="G90" s="639"/>
      <c r="H90" s="639"/>
      <c r="I90" s="639"/>
      <c r="J90" s="640"/>
      <c r="K90" s="282" t="s">
        <v>129</v>
      </c>
      <c r="L90" s="282" t="s">
        <v>188</v>
      </c>
      <c r="M90" s="282" t="s">
        <v>167</v>
      </c>
    </row>
    <row r="91" spans="1:34" ht="14.25" customHeight="1" x14ac:dyDescent="0.2">
      <c r="A91" s="641" t="s">
        <v>14</v>
      </c>
      <c r="B91" s="642"/>
      <c r="C91" s="642"/>
      <c r="D91" s="642"/>
      <c r="E91" s="642"/>
      <c r="F91" s="642"/>
      <c r="G91" s="642"/>
      <c r="H91" s="642"/>
      <c r="I91" s="642"/>
      <c r="J91" s="643"/>
      <c r="K91" s="229">
        <f>K92+K95+K96</f>
        <v>1546.9</v>
      </c>
      <c r="L91" s="229">
        <f>L92+L95+L96</f>
        <v>1546.9</v>
      </c>
      <c r="M91" s="229">
        <f>M92+M95+M96</f>
        <v>0</v>
      </c>
    </row>
    <row r="92" spans="1:34" ht="14.25" customHeight="1" x14ac:dyDescent="0.2">
      <c r="A92" s="443" t="s">
        <v>184</v>
      </c>
      <c r="B92" s="444"/>
      <c r="C92" s="444"/>
      <c r="D92" s="444"/>
      <c r="E92" s="444"/>
      <c r="F92" s="444"/>
      <c r="G92" s="444"/>
      <c r="H92" s="444"/>
      <c r="I92" s="444"/>
      <c r="J92" s="445"/>
      <c r="K92" s="399">
        <f>K93+K94</f>
        <v>1441.2</v>
      </c>
      <c r="L92" s="399">
        <f>L93+L94</f>
        <v>1441.2</v>
      </c>
      <c r="M92" s="399">
        <f>M93+M94</f>
        <v>0</v>
      </c>
    </row>
    <row r="93" spans="1:34" ht="14.25" customHeight="1" x14ac:dyDescent="0.2">
      <c r="A93" s="644" t="s">
        <v>153</v>
      </c>
      <c r="B93" s="645"/>
      <c r="C93" s="645"/>
      <c r="D93" s="645"/>
      <c r="E93" s="645"/>
      <c r="F93" s="645"/>
      <c r="G93" s="645"/>
      <c r="H93" s="645"/>
      <c r="I93" s="645"/>
      <c r="J93" s="646"/>
      <c r="K93" s="230">
        <f>SUMIF(J6:J86,"SB",K6:K86)</f>
        <v>1369.5</v>
      </c>
      <c r="L93" s="230">
        <f>SUMIF(J6:J86,"SB",L6:L86)</f>
        <v>1369.5</v>
      </c>
      <c r="M93" s="230">
        <f>L93-K93</f>
        <v>0</v>
      </c>
      <c r="N93" s="231"/>
    </row>
    <row r="94" spans="1:34" ht="18.75" customHeight="1" x14ac:dyDescent="0.2">
      <c r="A94" s="635" t="s">
        <v>186</v>
      </c>
      <c r="B94" s="636"/>
      <c r="C94" s="636"/>
      <c r="D94" s="636"/>
      <c r="E94" s="636"/>
      <c r="F94" s="636"/>
      <c r="G94" s="636"/>
      <c r="H94" s="636"/>
      <c r="I94" s="636"/>
      <c r="J94" s="637"/>
      <c r="K94" s="230">
        <f>SUMIF(J6:J88,"SB(ES)",K6:K88)</f>
        <v>71.7</v>
      </c>
      <c r="L94" s="230">
        <f>SUMIF(J6:J86,"SB(ES)",L6:L86)</f>
        <v>71.7</v>
      </c>
      <c r="M94" s="230">
        <f t="shared" ref="M94:M96" si="5">L94-K94</f>
        <v>0</v>
      </c>
      <c r="N94" s="231"/>
    </row>
    <row r="95" spans="1:34" ht="14.25" customHeight="1" x14ac:dyDescent="0.2">
      <c r="A95" s="446" t="s">
        <v>154</v>
      </c>
      <c r="B95" s="447"/>
      <c r="C95" s="447"/>
      <c r="D95" s="447"/>
      <c r="E95" s="447"/>
      <c r="F95" s="447"/>
      <c r="G95" s="447"/>
      <c r="H95" s="447"/>
      <c r="I95" s="447"/>
      <c r="J95" s="448"/>
      <c r="K95" s="232">
        <f>SUMIF(J8:J88,"SB(L)",K8:K88)</f>
        <v>0</v>
      </c>
      <c r="L95" s="232">
        <f>SUMIF(J8:J88,"SB(L)",L8:L88)</f>
        <v>0</v>
      </c>
      <c r="M95" s="232">
        <f t="shared" si="5"/>
        <v>0</v>
      </c>
      <c r="N95" s="231"/>
    </row>
    <row r="96" spans="1:34" ht="14.25" customHeight="1" x14ac:dyDescent="0.2">
      <c r="A96" s="446" t="s">
        <v>155</v>
      </c>
      <c r="B96" s="447"/>
      <c r="C96" s="447"/>
      <c r="D96" s="447"/>
      <c r="E96" s="447"/>
      <c r="F96" s="447"/>
      <c r="G96" s="447"/>
      <c r="H96" s="447"/>
      <c r="I96" s="447"/>
      <c r="J96" s="448"/>
      <c r="K96" s="232">
        <f>SUMIF(J6:J86,"SB(ŽPL)",K6:K86)</f>
        <v>105.7</v>
      </c>
      <c r="L96" s="232">
        <f>SUMIF(J6:J86,"SB(ŽPL)",L6:L86)</f>
        <v>105.7</v>
      </c>
      <c r="M96" s="232">
        <f t="shared" si="5"/>
        <v>0</v>
      </c>
      <c r="N96" s="233"/>
    </row>
    <row r="97" spans="1:15" ht="14.25" customHeight="1" x14ac:dyDescent="0.2">
      <c r="A97" s="629" t="s">
        <v>15</v>
      </c>
      <c r="B97" s="630"/>
      <c r="C97" s="630"/>
      <c r="D97" s="630"/>
      <c r="E97" s="630"/>
      <c r="F97" s="630"/>
      <c r="G97" s="630"/>
      <c r="H97" s="630"/>
      <c r="I97" s="630"/>
      <c r="J97" s="631"/>
      <c r="K97" s="234">
        <f>SUM(K98:K101)</f>
        <v>17.399999999999999</v>
      </c>
      <c r="L97" s="234">
        <f>SUM(L98:L101)</f>
        <v>17.399999999999999</v>
      </c>
      <c r="M97" s="234">
        <f>SUM(M98:M101)</f>
        <v>0</v>
      </c>
    </row>
    <row r="98" spans="1:15" ht="14.25" customHeight="1" x14ac:dyDescent="0.2">
      <c r="A98" s="440" t="s">
        <v>182</v>
      </c>
      <c r="B98" s="441"/>
      <c r="C98" s="441"/>
      <c r="D98" s="441"/>
      <c r="E98" s="441"/>
      <c r="F98" s="441"/>
      <c r="G98" s="441"/>
      <c r="H98" s="441"/>
      <c r="I98" s="441"/>
      <c r="J98" s="442"/>
      <c r="K98" s="371">
        <f>SUMIF(J10:J93,"ES",K10:K93)</f>
        <v>17.399999999999999</v>
      </c>
      <c r="L98" s="371">
        <f>SUMIF(J10:J86,"ES",L10:L86)</f>
        <v>17.399999999999999</v>
      </c>
      <c r="M98" s="371">
        <f>L98-K98</f>
        <v>0</v>
      </c>
      <c r="N98" s="231"/>
    </row>
    <row r="99" spans="1:15" ht="14.25" customHeight="1" x14ac:dyDescent="0.2">
      <c r="A99" s="632" t="s">
        <v>156</v>
      </c>
      <c r="B99" s="633"/>
      <c r="C99" s="633"/>
      <c r="D99" s="633"/>
      <c r="E99" s="633"/>
      <c r="F99" s="633"/>
      <c r="G99" s="633"/>
      <c r="H99" s="633"/>
      <c r="I99" s="633"/>
      <c r="J99" s="634"/>
      <c r="K99" s="230">
        <f>SUMIF(J6:J86,"KVJUD",K6:K86)</f>
        <v>0</v>
      </c>
      <c r="L99" s="230">
        <f>SUMIF(J6:J86,"KVJUD",L6:L86)</f>
        <v>0</v>
      </c>
      <c r="M99" s="371">
        <f t="shared" ref="M99:M101" si="6">L99-K99</f>
        <v>0</v>
      </c>
    </row>
    <row r="100" spans="1:15" ht="14.25" customHeight="1" x14ac:dyDescent="0.2">
      <c r="A100" s="632" t="s">
        <v>157</v>
      </c>
      <c r="B100" s="633"/>
      <c r="C100" s="633"/>
      <c r="D100" s="633"/>
      <c r="E100" s="633"/>
      <c r="F100" s="633"/>
      <c r="G100" s="633"/>
      <c r="H100" s="633"/>
      <c r="I100" s="633"/>
      <c r="J100" s="634"/>
      <c r="K100" s="230">
        <f>SUMIF(J6:J86,"Kt",K6:K86)</f>
        <v>0</v>
      </c>
      <c r="L100" s="230">
        <f>SUMIF(J6:J86,"Kt",L6:L86)</f>
        <v>0</v>
      </c>
      <c r="M100" s="371">
        <f t="shared" si="6"/>
        <v>0</v>
      </c>
    </row>
    <row r="101" spans="1:15" ht="14.25" customHeight="1" x14ac:dyDescent="0.2">
      <c r="A101" s="623" t="s">
        <v>158</v>
      </c>
      <c r="B101" s="624"/>
      <c r="C101" s="624"/>
      <c r="D101" s="624"/>
      <c r="E101" s="624"/>
      <c r="F101" s="624"/>
      <c r="G101" s="624"/>
      <c r="H101" s="624"/>
      <c r="I101" s="624"/>
      <c r="J101" s="625"/>
      <c r="K101" s="230">
        <f>SUMIF(J6:J86,"LRVB",K6:K86)</f>
        <v>0</v>
      </c>
      <c r="L101" s="230">
        <f>SUMIF(J6:J86,"LRVB",L6:L86)</f>
        <v>0</v>
      </c>
      <c r="M101" s="371">
        <f t="shared" si="6"/>
        <v>0</v>
      </c>
    </row>
    <row r="102" spans="1:15" ht="14.25" customHeight="1" thickBot="1" x14ac:dyDescent="0.25">
      <c r="A102" s="626" t="s">
        <v>16</v>
      </c>
      <c r="B102" s="627"/>
      <c r="C102" s="627"/>
      <c r="D102" s="627"/>
      <c r="E102" s="627"/>
      <c r="F102" s="627"/>
      <c r="G102" s="627"/>
      <c r="H102" s="627"/>
      <c r="I102" s="627"/>
      <c r="J102" s="628"/>
      <c r="K102" s="235">
        <f>K97+K91</f>
        <v>1564.3</v>
      </c>
      <c r="L102" s="235">
        <f>L97+L91</f>
        <v>1564.3</v>
      </c>
      <c r="M102" s="235">
        <f>M97+M91</f>
        <v>0</v>
      </c>
      <c r="N102" s="22"/>
      <c r="O102" s="22"/>
    </row>
    <row r="103" spans="1:15" x14ac:dyDescent="0.2">
      <c r="A103" s="22"/>
      <c r="B103" s="22"/>
      <c r="C103" s="22"/>
      <c r="D103" s="22"/>
      <c r="E103" s="22"/>
      <c r="F103" s="22"/>
      <c r="G103" s="236"/>
      <c r="H103" s="22"/>
      <c r="I103" s="22"/>
      <c r="J103" s="22"/>
      <c r="K103" s="237"/>
      <c r="L103" s="237"/>
      <c r="M103" s="237"/>
      <c r="N103" s="22"/>
      <c r="O103" s="22"/>
    </row>
    <row r="104" spans="1:15" x14ac:dyDescent="0.2">
      <c r="N104" s="231"/>
    </row>
    <row r="107" spans="1:15" x14ac:dyDescent="0.2">
      <c r="K107" s="238"/>
      <c r="L107" s="238"/>
      <c r="M107" s="238"/>
    </row>
  </sheetData>
  <mergeCells count="151">
    <mergeCell ref="N1:O1"/>
    <mergeCell ref="L7:L9"/>
    <mergeCell ref="M7:M9"/>
    <mergeCell ref="A97:J97"/>
    <mergeCell ref="A98:J98"/>
    <mergeCell ref="A99:J99"/>
    <mergeCell ref="A100:J100"/>
    <mergeCell ref="A101:J101"/>
    <mergeCell ref="A102:J102"/>
    <mergeCell ref="A91:J91"/>
    <mergeCell ref="A92:J92"/>
    <mergeCell ref="A93:J93"/>
    <mergeCell ref="A94:J94"/>
    <mergeCell ref="A95:J95"/>
    <mergeCell ref="A96:J96"/>
    <mergeCell ref="B86:J86"/>
    <mergeCell ref="N86:O86"/>
    <mergeCell ref="A87:V87"/>
    <mergeCell ref="A88:O88"/>
    <mergeCell ref="A89:J89"/>
    <mergeCell ref="A90:J90"/>
    <mergeCell ref="H82:H83"/>
    <mergeCell ref="I82:I83"/>
    <mergeCell ref="N82:N83"/>
    <mergeCell ref="C84:J84"/>
    <mergeCell ref="N84:O84"/>
    <mergeCell ref="B85:J85"/>
    <mergeCell ref="N85:O85"/>
    <mergeCell ref="H79:H80"/>
    <mergeCell ref="I79:I81"/>
    <mergeCell ref="N79:N81"/>
    <mergeCell ref="A82:A83"/>
    <mergeCell ref="B82:B83"/>
    <mergeCell ref="C82:C83"/>
    <mergeCell ref="D82:D83"/>
    <mergeCell ref="E82:E83"/>
    <mergeCell ref="F82:F83"/>
    <mergeCell ref="G82:G83"/>
    <mergeCell ref="A79:A80"/>
    <mergeCell ref="B79:B80"/>
    <mergeCell ref="C79:C80"/>
    <mergeCell ref="E79:E80"/>
    <mergeCell ref="F79:F80"/>
    <mergeCell ref="G79:G80"/>
    <mergeCell ref="P73:S73"/>
    <mergeCell ref="N74:N75"/>
    <mergeCell ref="P74:S74"/>
    <mergeCell ref="P75:S75"/>
    <mergeCell ref="E76:E77"/>
    <mergeCell ref="F76:F78"/>
    <mergeCell ref="I76:I78"/>
    <mergeCell ref="N77:N78"/>
    <mergeCell ref="I62:I66"/>
    <mergeCell ref="G63:G65"/>
    <mergeCell ref="I71:J71"/>
    <mergeCell ref="A72:A75"/>
    <mergeCell ref="B72:B75"/>
    <mergeCell ref="C72:C75"/>
    <mergeCell ref="F72:F75"/>
    <mergeCell ref="E73:E74"/>
    <mergeCell ref="H52:H53"/>
    <mergeCell ref="I52:I53"/>
    <mergeCell ref="I56:J56"/>
    <mergeCell ref="C57:J57"/>
    <mergeCell ref="N57:O57"/>
    <mergeCell ref="C58:O58"/>
    <mergeCell ref="C49:J49"/>
    <mergeCell ref="N49:O49"/>
    <mergeCell ref="C50:O50"/>
    <mergeCell ref="A52:A53"/>
    <mergeCell ref="B52:B53"/>
    <mergeCell ref="C52:C53"/>
    <mergeCell ref="D52:D53"/>
    <mergeCell ref="E52:E53"/>
    <mergeCell ref="F52:F53"/>
    <mergeCell ref="G52:G53"/>
    <mergeCell ref="E46:E47"/>
    <mergeCell ref="F46:F47"/>
    <mergeCell ref="G46:G47"/>
    <mergeCell ref="I48:J48"/>
    <mergeCell ref="I27:I29"/>
    <mergeCell ref="I32:J32"/>
    <mergeCell ref="A33:A35"/>
    <mergeCell ref="B33:B35"/>
    <mergeCell ref="C33:C35"/>
    <mergeCell ref="E34:E35"/>
    <mergeCell ref="F34:F35"/>
    <mergeCell ref="G34:G35"/>
    <mergeCell ref="I34:I36"/>
    <mergeCell ref="E36:E37"/>
    <mergeCell ref="A27:A29"/>
    <mergeCell ref="B27:B29"/>
    <mergeCell ref="C27:C29"/>
    <mergeCell ref="D27:D29"/>
    <mergeCell ref="F27:F29"/>
    <mergeCell ref="G27:G29"/>
    <mergeCell ref="H27:H29"/>
    <mergeCell ref="E39:E40"/>
    <mergeCell ref="N39:N40"/>
    <mergeCell ref="A24:A25"/>
    <mergeCell ref="B24:B25"/>
    <mergeCell ref="C24:C25"/>
    <mergeCell ref="D24:D25"/>
    <mergeCell ref="E24:E25"/>
    <mergeCell ref="F24:F25"/>
    <mergeCell ref="G24:G25"/>
    <mergeCell ref="H24:H25"/>
    <mergeCell ref="I24:I25"/>
    <mergeCell ref="D20:D21"/>
    <mergeCell ref="E20:E21"/>
    <mergeCell ref="F20:F21"/>
    <mergeCell ref="G20:G21"/>
    <mergeCell ref="I20:I21"/>
    <mergeCell ref="A22:A23"/>
    <mergeCell ref="B22:B23"/>
    <mergeCell ref="C22:C23"/>
    <mergeCell ref="D22:D23"/>
    <mergeCell ref="E22:E23"/>
    <mergeCell ref="F22:F23"/>
    <mergeCell ref="G22:G23"/>
    <mergeCell ref="H22:H23"/>
    <mergeCell ref="I22:I23"/>
    <mergeCell ref="E15:E16"/>
    <mergeCell ref="G15:G16"/>
    <mergeCell ref="I15:I17"/>
    <mergeCell ref="N15:N16"/>
    <mergeCell ref="D17:D18"/>
    <mergeCell ref="F17:F18"/>
    <mergeCell ref="G17:G18"/>
    <mergeCell ref="N17:N18"/>
    <mergeCell ref="N7:O7"/>
    <mergeCell ref="N8:N9"/>
    <mergeCell ref="A10:O10"/>
    <mergeCell ref="A11:O11"/>
    <mergeCell ref="B12:O12"/>
    <mergeCell ref="C13:O13"/>
    <mergeCell ref="F7:F9"/>
    <mergeCell ref="G7:G9"/>
    <mergeCell ref="H7:H9"/>
    <mergeCell ref="I7:I9"/>
    <mergeCell ref="J7:J9"/>
    <mergeCell ref="K7:K9"/>
    <mergeCell ref="E3:N3"/>
    <mergeCell ref="E4:N4"/>
    <mergeCell ref="A5:O5"/>
    <mergeCell ref="N6:O6"/>
    <mergeCell ref="A7:A9"/>
    <mergeCell ref="B7:B9"/>
    <mergeCell ref="C7:C9"/>
    <mergeCell ref="D7:D9"/>
    <mergeCell ref="E7:E9"/>
  </mergeCells>
  <printOptions horizontalCentered="1"/>
  <pageMargins left="0" right="0" top="0.59055118110236227" bottom="0" header="0" footer="0"/>
  <pageSetup paperSize="9" scale="73" orientation="portrait" r:id="rId1"/>
  <rowBreaks count="3" manualBreakCount="3">
    <brk id="35" max="12" man="1"/>
    <brk id="57" max="12" man="1"/>
    <brk id="87" max="12"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29" sqref="B29"/>
    </sheetView>
  </sheetViews>
  <sheetFormatPr defaultColWidth="9.140625" defaultRowHeight="15.75" x14ac:dyDescent="0.25"/>
  <cols>
    <col min="1" max="1" width="22.7109375" style="3" customWidth="1"/>
    <col min="2" max="2" width="60.7109375" style="3" customWidth="1"/>
    <col min="3" max="16384" width="9.140625" style="3"/>
  </cols>
  <sheetData>
    <row r="1" spans="1:2" ht="27" customHeight="1" x14ac:dyDescent="0.25">
      <c r="A1" s="659" t="s">
        <v>18</v>
      </c>
      <c r="B1" s="659"/>
    </row>
    <row r="2" spans="1:2" ht="31.5" x14ac:dyDescent="0.25">
      <c r="A2" s="2" t="s">
        <v>3</v>
      </c>
      <c r="B2" s="1" t="s">
        <v>17</v>
      </c>
    </row>
    <row r="3" spans="1:2" ht="15.75" customHeight="1" x14ac:dyDescent="0.25">
      <c r="A3" s="2" t="s">
        <v>19</v>
      </c>
      <c r="B3" s="1" t="s">
        <v>20</v>
      </c>
    </row>
    <row r="4" spans="1:2" ht="15.75" customHeight="1" x14ac:dyDescent="0.25">
      <c r="A4" s="2" t="s">
        <v>21</v>
      </c>
      <c r="B4" s="1" t="s">
        <v>22</v>
      </c>
    </row>
    <row r="5" spans="1:2" ht="15.75" customHeight="1" x14ac:dyDescent="0.25">
      <c r="A5" s="2" t="s">
        <v>23</v>
      </c>
      <c r="B5" s="1" t="s">
        <v>24</v>
      </c>
    </row>
    <row r="6" spans="1:2" ht="15.75" customHeight="1" x14ac:dyDescent="0.25">
      <c r="A6" s="2" t="s">
        <v>25</v>
      </c>
      <c r="B6" s="1" t="s">
        <v>26</v>
      </c>
    </row>
    <row r="7" spans="1:2" ht="15.75" customHeight="1" x14ac:dyDescent="0.25">
      <c r="A7" s="2" t="s">
        <v>27</v>
      </c>
      <c r="B7" s="1" t="s">
        <v>28</v>
      </c>
    </row>
    <row r="8" spans="1:2" ht="15.75" customHeight="1" x14ac:dyDescent="0.25">
      <c r="A8" s="2" t="s">
        <v>29</v>
      </c>
      <c r="B8" s="1" t="s">
        <v>30</v>
      </c>
    </row>
    <row r="9" spans="1:2" ht="15.75" customHeight="1" x14ac:dyDescent="0.25"/>
    <row r="10" spans="1:2" ht="15.75" customHeight="1" x14ac:dyDescent="0.25">
      <c r="A10" s="660" t="s">
        <v>35</v>
      </c>
      <c r="B10" s="660"/>
    </row>
  </sheetData>
  <mergeCells count="2">
    <mergeCell ref="A1:B1"/>
    <mergeCell ref="A10:B10"/>
  </mergeCells>
  <phoneticPr fontId="1" type="noConversion"/>
  <printOptions horizontalCentered="1"/>
  <pageMargins left="0" right="0" top="0.78740157480314965" bottom="0" header="0" footer="0"/>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4</vt:i4>
      </vt:variant>
    </vt:vector>
  </HeadingPairs>
  <TitlesOfParts>
    <vt:vector size="7" baseType="lpstr">
      <vt:lpstr>2017 MVP</vt:lpstr>
      <vt:lpstr>Lyginamasis</vt:lpstr>
      <vt:lpstr>Asignavimų valdytojų kodai</vt:lpstr>
      <vt:lpstr>'2017 MVP'!Print_Area</vt:lpstr>
      <vt:lpstr>Lyginamasis!Print_Area</vt:lpstr>
      <vt:lpstr>'2017 MVP'!Print_Titles</vt:lpstr>
      <vt:lpstr>Lyginamasis!Print_Titles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Audra Cepiene</cp:lastModifiedBy>
  <cp:lastPrinted>2017-03-08T12:59:00Z</cp:lastPrinted>
  <dcterms:created xsi:type="dcterms:W3CDTF">2007-07-27T10:32:34Z</dcterms:created>
  <dcterms:modified xsi:type="dcterms:W3CDTF">2017-03-16T07:37:13Z</dcterms:modified>
</cp:coreProperties>
</file>