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1"/>
  </bookViews>
  <sheets>
    <sheet name="1 lentelė" sheetId="1" r:id="rId1"/>
    <sheet name="bendras lėšų poreikis " sheetId="2" r:id="rId2"/>
  </sheets>
  <definedNames>
    <definedName name="_xlnm.Print_Titles" localSheetId="0">'1 lentelė'!$7:$9</definedName>
  </definedNames>
  <calcPr fullCalcOnLoad="1"/>
</workbook>
</file>

<file path=xl/sharedStrings.xml><?xml version="1.0" encoding="utf-8"?>
<sst xmlns="http://schemas.openxmlformats.org/spreadsheetml/2006/main" count="243" uniqueCount="124">
  <si>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</si>
  <si>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</si>
  <si>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</si>
  <si>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</si>
  <si>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</si>
  <si>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</si>
  <si>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</si>
  <si>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</si>
  <si>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</si>
  <si>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</si>
  <si>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</si>
  <si>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</si>
  <si>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</si>
  <si>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pavadinimas</t>
  </si>
  <si>
    <t>planas</t>
  </si>
  <si>
    <t>Darbo užmokesčiui</t>
  </si>
  <si>
    <t>2008 m.</t>
  </si>
  <si>
    <t>01</t>
  </si>
  <si>
    <t>04</t>
  </si>
  <si>
    <t>188710823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</si>
  <si>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</si>
  <si>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</si>
  <si>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</si>
  <si>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</si>
  <si>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</si>
  <si>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</si>
  <si>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</si>
  <si>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Jaunimo situacijos Klaipėdoje tyrimas ir Jaunimo politikos parengimas</t>
  </si>
  <si>
    <t>Informacinių leidinių apie jaunimą ir jaunimui leidyba</t>
  </si>
  <si>
    <t>Subsidijos Klaipėdos universiteto studentų stipendijoms</t>
  </si>
  <si>
    <t>Ekonominės klasifikacijos grupės</t>
  </si>
  <si>
    <t>1.2. turtui įsigyti ir finansiniams įsipareigojimams vykdyti</t>
  </si>
  <si>
    <t>2009-ųjų metų išlaidų projektas</t>
  </si>
  <si>
    <t>2009 m.</t>
  </si>
  <si>
    <t>Finansavimo šaltiniai</t>
  </si>
  <si>
    <r>
      <t xml:space="preserve">Kiti finansavimo šaltiniai </t>
    </r>
    <r>
      <rPr>
        <b/>
        <sz val="9"/>
        <rFont val="Times New Roman"/>
        <family val="1"/>
      </rPr>
      <t>Kt</t>
    </r>
  </si>
  <si>
    <t>TIKSLŲ, UŽDAVINIŲ, UŽDAVINIŲ VERTINIMO KRITERIJŲ, PRIEMONIŲ IR PRIEMONIŲ IŠLAIDŲ SUVESTINĖ</t>
  </si>
  <si>
    <t>PROGRAMOS (NR. 14)</t>
  </si>
  <si>
    <t>14 Jaunimo veiklos ir pilietiškumo skatinimo programa</t>
  </si>
  <si>
    <t xml:space="preserve">Jaunimo savanoriškos veiklos skatinimas </t>
  </si>
  <si>
    <t xml:space="preserve">Aktyvinti jaunimo organizacijų veiklą </t>
  </si>
  <si>
    <t>Surengti pavasario ir rudens jaunimo organizacijų forumai</t>
  </si>
  <si>
    <t>Lietuvos jaunimo dienų 2007 metais organizavimas kartu su Telšių arkivyskupija</t>
  </si>
  <si>
    <t>Finansuotų projektų skaičius</t>
  </si>
  <si>
    <t>14</t>
  </si>
  <si>
    <t>Aktyvinti nevyriausybinių organizacijų (NVO) veiklą</t>
  </si>
  <si>
    <t>09</t>
  </si>
  <si>
    <t xml:space="preserve">JAUNIMO VEIKLOS IR PILIETIŠKUMO SKATINIMO </t>
  </si>
  <si>
    <t>Formuoti ir plėtoti jaunimo politiką Klaipėdoje</t>
  </si>
  <si>
    <t>Jaunimo  forumų organizavimas</t>
  </si>
  <si>
    <t>0</t>
  </si>
  <si>
    <t>-</t>
  </si>
  <si>
    <t xml:space="preserve">Išleista informacinių leidinių </t>
  </si>
  <si>
    <t>Klaipėdos miesto savivaldybės dalyvavimas tarptautiniuose jaunimo projektuose</t>
  </si>
  <si>
    <t>Studentų, gavusių savivaldybės stipendiją, skaičius</t>
  </si>
  <si>
    <t>2007 m. išlaidos</t>
  </si>
  <si>
    <t>2008 m. išlaidų projektas</t>
  </si>
  <si>
    <t>2010 m.</t>
  </si>
  <si>
    <t>2007 m. išlaidos, tūkst. Lt</t>
  </si>
  <si>
    <t>2008 m. projektas, tūkst. Lt</t>
  </si>
  <si>
    <t>SAVIVALDYBĖS LĖŠOS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</si>
  <si>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</si>
  <si>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</si>
  <si>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</si>
  <si>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r>
      <t xml:space="preserve">Valstybės biudžeto specialioji tikslinė dotacija </t>
    </r>
    <r>
      <rPr>
        <b/>
        <sz val="9"/>
        <rFont val="Times New Roman"/>
        <family val="1"/>
      </rPr>
      <t>SB(VB)</t>
    </r>
  </si>
  <si>
    <r>
      <t xml:space="preserve">Savivaldybės biudžeto apyvartos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</si>
  <si>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</si>
  <si>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</si>
  <si>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KITOS LĖŠOS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</si>
  <si>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</si>
  <si>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>Kelių priežiūros ir plėtros programos lėšos</t>
    </r>
    <r>
      <rPr>
        <b/>
        <sz val="9"/>
        <rFont val="Times New Roman"/>
        <family val="1"/>
      </rPr>
      <t xml:space="preserve"> KPP</t>
    </r>
  </si>
  <si>
    <r>
      <t>Klaipėdos valstybinio jūrų uosto direkcijos lėšos</t>
    </r>
    <r>
      <rPr>
        <b/>
        <sz val="9"/>
        <rFont val="Times New Roman"/>
        <family val="1"/>
      </rPr>
      <t xml:space="preserve"> KVJUD</t>
    </r>
  </si>
  <si>
    <r>
      <t>Valstybės biudžeto lėšos</t>
    </r>
    <r>
      <rPr>
        <b/>
        <sz val="9"/>
        <rFont val="Times New Roman"/>
        <family val="1"/>
      </rPr>
      <t xml:space="preserve"> LRVB</t>
    </r>
  </si>
  <si>
    <r>
      <t xml:space="preserve">Paskolos lėšos </t>
    </r>
    <r>
      <rPr>
        <b/>
        <sz val="9"/>
        <rFont val="Times New Roman"/>
        <family val="1"/>
      </rPr>
      <t>P</t>
    </r>
  </si>
  <si>
    <t>Finansuotų jaunimo organizacijų skaičius</t>
  </si>
  <si>
    <t>1 b formos tęsinys</t>
  </si>
  <si>
    <t>Asignavimai 2007-iesiems metams</t>
  </si>
  <si>
    <t>Lėšų poreikis 2008-iesiems metams</t>
  </si>
  <si>
    <t>2008-ųjų maksimalių asignavimų planas</t>
  </si>
  <si>
    <t>Projektas 2009-iesiems metams</t>
  </si>
  <si>
    <t>Projektas 2010-iesiems metams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</si>
  <si>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</si>
  <si>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</si>
  <si>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</si>
  <si>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</si>
  <si>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</si>
  <si>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 xml:space="preserve"> 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</si>
  <si>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</si>
  <si>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 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</si>
  <si>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</si>
  <si>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Specialiosios programos lėšos (pajamos už atsitiktines paslaugas) </t>
    </r>
    <r>
      <rPr>
        <b/>
        <sz val="10"/>
        <rFont val="Times New Roman"/>
        <family val="1"/>
      </rPr>
      <t>SB(SPN)</t>
    </r>
  </si>
  <si>
    <r>
      <t xml:space="preserve">2.1.1.5.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</si>
  <si>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</si>
  <si>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2.1.1.7. Savivaldybės biudžeto apyvartos lėšos ES finansinės paramos programų laikinam lėšų stygiui dengti </t>
    </r>
    <r>
      <rPr>
        <b/>
        <sz val="8"/>
        <rFont val="Times New Roman"/>
        <family val="1"/>
      </rPr>
      <t>SB(ES)</t>
    </r>
  </si>
  <si>
    <r>
      <t xml:space="preserve">2.1.1.8. Valstybės ir savivaldybės biudžeto tarpusavio atsiskaitymų lėšos </t>
    </r>
    <r>
      <rPr>
        <b/>
        <sz val="10"/>
        <rFont val="Times New Roman"/>
        <family val="1"/>
      </rPr>
      <t>SB(TA)</t>
    </r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</si>
  <si>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</si>
  <si>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</si>
  <si>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</si>
  <si>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2.2.2.Kelių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</si>
  <si>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</si>
  <si>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</si>
  <si>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</si>
  <si>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</si>
  <si>
    <t>Srateginis tikslas 04.  Gerinti socialinę aplinką, teikiant kokybiškas švietimo, sporto, sveikatos apsaugos, socialinės paramos ir kitas socialines paslaugas.</t>
  </si>
  <si>
    <t>Jaunimo organizacijų potencialo plėtojimo ir institucinės paramos projektų rėmimas</t>
  </si>
  <si>
    <t>Jaunimo iniciatyvų projektų rėmimas</t>
  </si>
  <si>
    <t>Jaunimo verslumo  skatinimo projektų rėmimas</t>
  </si>
  <si>
    <t>Savanorystės ir pilietiškumo skatinimas bei institucinių gebėjimų stiprinimas NVO veikloje</t>
  </si>
  <si>
    <t>Kurti pažangią ir pilietišką visuomenę, skatinant jaunimo ir nevyriausybinių organizacijų (NVO) veiklą, iniciatyvas ir dalyvavimą</t>
  </si>
  <si>
    <t>Bendradarbiauti su kitais partneriais, vykdant  integruotą jaunimo politiką</t>
  </si>
  <si>
    <t>Finansavimo šaltinių suvestinė</t>
  </si>
  <si>
    <t xml:space="preserve">Programos (Nr.14)  lėšų  poreikis ir numatomi finansavimo šaltiniai       </t>
  </si>
  <si>
    <t>P5.3.1.3</t>
  </si>
  <si>
    <t>P5.3.1.5</t>
  </si>
  <si>
    <t>P5.3.1.6</t>
  </si>
  <si>
    <t>P5.3.1.1</t>
  </si>
  <si>
    <t>2008 m. maksimalūs asignavimai, tūkst. Lt</t>
  </si>
  <si>
    <t>2008 m. maksimalūs asignavimai</t>
  </si>
  <si>
    <t>Produkto  kriterijaus</t>
  </si>
  <si>
    <t>2010-ųjų metų išlaidų projektas</t>
  </si>
  <si>
    <t>Tarptautinių projektų, kuriuose dalyvaujama, skaičius</t>
  </si>
  <si>
    <t xml:space="preserve">Atliktas tyrimas </t>
  </si>
  <si>
    <t xml:space="preserve">2007-2010 M. KLAIPĖDOS MIESTO SAVIVALDYBĖS </t>
  </si>
  <si>
    <t>Suorganizuota verslumo mokymų renginių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</si>
</sst>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49" fontId="4" fillId="4" borderId="8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49" fontId="3" fillId="5" borderId="13" xfId="0" applyNumberFormat="1" applyFont="1" applyFill="1" applyBorder="1" applyAlignment="1">
      <alignment vertical="top"/>
    </xf>
    <xf numFmtId="49" fontId="3" fillId="5" borderId="14" xfId="0" applyNumberFormat="1" applyFont="1" applyFill="1" applyBorder="1" applyAlignment="1">
      <alignment vertical="top"/>
    </xf>
    <xf numFmtId="49" fontId="3" fillId="5" borderId="14" xfId="0" applyNumberFormat="1" applyFont="1" applyFill="1" applyBorder="1" applyAlignment="1">
      <alignment vertical="top" wrapText="1"/>
    </xf>
    <xf numFmtId="49" fontId="3" fillId="5" borderId="15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/>
    </xf>
    <xf numFmtId="172" fontId="6" fillId="0" borderId="16" xfId="0" applyNumberFormat="1" applyFont="1" applyFill="1" applyBorder="1" applyAlignment="1">
      <alignment horizontal="center" vertical="top"/>
    </xf>
    <xf numFmtId="172" fontId="6" fillId="6" borderId="17" xfId="0" applyNumberFormat="1" applyFont="1" applyFill="1" applyBorder="1" applyAlignment="1">
      <alignment horizontal="center" vertical="top"/>
    </xf>
    <xf numFmtId="172" fontId="6" fillId="6" borderId="16" xfId="0" applyNumberFormat="1" applyFont="1" applyFill="1" applyBorder="1" applyAlignment="1">
      <alignment horizontal="center" vertical="top"/>
    </xf>
    <xf numFmtId="172" fontId="6" fillId="6" borderId="18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/>
    </xf>
    <xf numFmtId="172" fontId="5" fillId="6" borderId="19" xfId="0" applyNumberFormat="1" applyFont="1" applyFill="1" applyBorder="1" applyAlignment="1">
      <alignment horizontal="center" vertical="top"/>
    </xf>
    <xf numFmtId="172" fontId="5" fillId="2" borderId="8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172" fontId="6" fillId="0" borderId="16" xfId="0" applyNumberFormat="1" applyFont="1" applyBorder="1" applyAlignment="1">
      <alignment horizontal="center" vertical="top"/>
    </xf>
    <xf numFmtId="172" fontId="6" fillId="0" borderId="19" xfId="0" applyNumberFormat="1" applyFont="1" applyBorder="1" applyAlignment="1">
      <alignment horizontal="center" vertical="top"/>
    </xf>
    <xf numFmtId="172" fontId="6" fillId="0" borderId="19" xfId="0" applyNumberFormat="1" applyFont="1" applyFill="1" applyBorder="1" applyAlignment="1">
      <alignment horizontal="center" vertical="top"/>
    </xf>
    <xf numFmtId="172" fontId="6" fillId="6" borderId="19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72" fontId="6" fillId="0" borderId="20" xfId="0" applyNumberFormat="1" applyFont="1" applyFill="1" applyBorder="1" applyAlignment="1">
      <alignment horizontal="center" vertical="top"/>
    </xf>
    <xf numFmtId="172" fontId="6" fillId="6" borderId="21" xfId="0" applyNumberFormat="1" applyFont="1" applyFill="1" applyBorder="1" applyAlignment="1">
      <alignment horizontal="center" vertical="top"/>
    </xf>
    <xf numFmtId="172" fontId="6" fillId="0" borderId="22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top"/>
    </xf>
    <xf numFmtId="172" fontId="6" fillId="6" borderId="23" xfId="0" applyNumberFormat="1" applyFont="1" applyFill="1" applyBorder="1" applyAlignment="1">
      <alignment horizontal="center" vertical="top"/>
    </xf>
    <xf numFmtId="172" fontId="6" fillId="0" borderId="21" xfId="0" applyNumberFormat="1" applyFont="1" applyBorder="1" applyAlignment="1">
      <alignment horizontal="center" vertical="top"/>
    </xf>
    <xf numFmtId="172" fontId="6" fillId="0" borderId="24" xfId="0" applyNumberFormat="1" applyFont="1" applyBorder="1" applyAlignment="1">
      <alignment horizontal="center" vertical="top"/>
    </xf>
    <xf numFmtId="172" fontId="6" fillId="0" borderId="25" xfId="0" applyNumberFormat="1" applyFont="1" applyBorder="1" applyAlignment="1">
      <alignment horizontal="center" vertical="top"/>
    </xf>
    <xf numFmtId="172" fontId="6" fillId="0" borderId="26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172" fontId="6" fillId="6" borderId="27" xfId="0" applyNumberFormat="1" applyFont="1" applyFill="1" applyBorder="1" applyAlignment="1">
      <alignment horizontal="center" vertical="top"/>
    </xf>
    <xf numFmtId="172" fontId="5" fillId="6" borderId="27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72" fontId="6" fillId="0" borderId="16" xfId="0" applyNumberFormat="1" applyFont="1" applyFill="1" applyBorder="1" applyAlignment="1">
      <alignment horizontal="center" vertical="top"/>
    </xf>
    <xf numFmtId="172" fontId="6" fillId="6" borderId="16" xfId="0" applyNumberFormat="1" applyFont="1" applyFill="1" applyBorder="1" applyAlignment="1">
      <alignment horizontal="center" vertical="top"/>
    </xf>
    <xf numFmtId="172" fontId="6" fillId="6" borderId="2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1" fillId="3" borderId="31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30" xfId="0" applyNumberFormat="1" applyFont="1" applyFill="1" applyBorder="1" applyAlignment="1">
      <alignment horizontal="center" vertical="top"/>
    </xf>
    <xf numFmtId="1" fontId="6" fillId="7" borderId="11" xfId="0" applyNumberFormat="1" applyFont="1" applyFill="1" applyBorder="1" applyAlignment="1">
      <alignment horizontal="center" vertical="top"/>
    </xf>
    <xf numFmtId="1" fontId="6" fillId="7" borderId="28" xfId="0" applyNumberFormat="1" applyFont="1" applyFill="1" applyBorder="1" applyAlignment="1">
      <alignment horizontal="center" vertical="top"/>
    </xf>
    <xf numFmtId="1" fontId="6" fillId="7" borderId="4" xfId="0" applyNumberFormat="1" applyFont="1" applyFill="1" applyBorder="1" applyAlignment="1">
      <alignment horizontal="center" vertical="top"/>
    </xf>
    <xf numFmtId="1" fontId="6" fillId="7" borderId="29" xfId="0" applyNumberFormat="1" applyFont="1" applyFill="1" applyBorder="1" applyAlignment="1">
      <alignment horizontal="center" vertical="top"/>
    </xf>
    <xf numFmtId="0" fontId="1" fillId="0" borderId="34" xfId="0" applyFont="1" applyBorder="1" applyAlignment="1">
      <alignment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3" fillId="6" borderId="36" xfId="0" applyFont="1" applyFill="1" applyBorder="1" applyAlignment="1">
      <alignment horizontal="left" vertical="center" wrapText="1"/>
    </xf>
    <xf numFmtId="172" fontId="12" fillId="6" borderId="37" xfId="0" applyNumberFormat="1" applyFont="1" applyFill="1" applyBorder="1" applyAlignment="1">
      <alignment horizontal="center" vertical="top" wrapText="1"/>
    </xf>
    <xf numFmtId="172" fontId="12" fillId="6" borderId="38" xfId="0" applyNumberFormat="1" applyFont="1" applyFill="1" applyBorder="1" applyAlignment="1">
      <alignment horizontal="center" vertical="top" wrapText="1"/>
    </xf>
    <xf numFmtId="172" fontId="12" fillId="6" borderId="39" xfId="0" applyNumberFormat="1" applyFont="1" applyFill="1" applyBorder="1" applyAlignment="1">
      <alignment horizontal="center" vertical="top" wrapText="1"/>
    </xf>
    <xf numFmtId="172" fontId="12" fillId="0" borderId="0" xfId="0" applyNumberFormat="1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 indent="1"/>
    </xf>
    <xf numFmtId="172" fontId="13" fillId="0" borderId="37" xfId="0" applyNumberFormat="1" applyFont="1" applyBorder="1" applyAlignment="1">
      <alignment horizontal="center" vertical="top" wrapText="1"/>
    </xf>
    <xf numFmtId="172" fontId="13" fillId="0" borderId="40" xfId="0" applyNumberFormat="1" applyFont="1" applyBorder="1" applyAlignment="1">
      <alignment horizontal="center" vertical="top" wrapText="1"/>
    </xf>
    <xf numFmtId="172" fontId="13" fillId="6" borderId="37" xfId="0" applyNumberFormat="1" applyFont="1" applyFill="1" applyBorder="1" applyAlignment="1">
      <alignment horizontal="center" vertical="top" wrapText="1"/>
    </xf>
    <xf numFmtId="172" fontId="13" fillId="0" borderId="39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 indent="2"/>
    </xf>
    <xf numFmtId="172" fontId="13" fillId="0" borderId="41" xfId="0" applyNumberFormat="1" applyFont="1" applyBorder="1" applyAlignment="1">
      <alignment horizontal="center" vertical="top" wrapText="1"/>
    </xf>
    <xf numFmtId="172" fontId="13" fillId="0" borderId="42" xfId="0" applyNumberFormat="1" applyFont="1" applyBorder="1" applyAlignment="1">
      <alignment horizontal="center" vertical="top" wrapText="1"/>
    </xf>
    <xf numFmtId="172" fontId="13" fillId="6" borderId="43" xfId="0" applyNumberFormat="1" applyFont="1" applyFill="1" applyBorder="1" applyAlignment="1">
      <alignment horizontal="center" vertical="top" wrapText="1"/>
    </xf>
    <xf numFmtId="172" fontId="13" fillId="0" borderId="44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left" vertical="top" wrapText="1" indent="1"/>
    </xf>
    <xf numFmtId="172" fontId="13" fillId="0" borderId="46" xfId="0" applyNumberFormat="1" applyFont="1" applyBorder="1" applyAlignment="1">
      <alignment horizontal="center" vertical="top" wrapText="1"/>
    </xf>
    <xf numFmtId="172" fontId="13" fillId="0" borderId="47" xfId="0" applyNumberFormat="1" applyFont="1" applyBorder="1" applyAlignment="1">
      <alignment horizontal="center" vertical="top" wrapText="1"/>
    </xf>
    <xf numFmtId="172" fontId="13" fillId="6" borderId="48" xfId="0" applyNumberFormat="1" applyFont="1" applyFill="1" applyBorder="1" applyAlignment="1">
      <alignment horizontal="center" vertical="top" wrapText="1"/>
    </xf>
    <xf numFmtId="172" fontId="13" fillId="0" borderId="49" xfId="0" applyNumberFormat="1" applyFont="1" applyBorder="1" applyAlignment="1">
      <alignment horizontal="center" vertical="top" wrapText="1"/>
    </xf>
    <xf numFmtId="0" fontId="3" fillId="6" borderId="50" xfId="0" applyFont="1" applyFill="1" applyBorder="1" applyAlignment="1">
      <alignment horizontal="left" vertical="center" wrapText="1"/>
    </xf>
    <xf numFmtId="172" fontId="12" fillId="6" borderId="51" xfId="0" applyNumberFormat="1" applyFont="1" applyFill="1" applyBorder="1" applyAlignment="1">
      <alignment horizontal="center" vertical="top" wrapText="1"/>
    </xf>
    <xf numFmtId="172" fontId="12" fillId="6" borderId="52" xfId="0" applyNumberFormat="1" applyFont="1" applyFill="1" applyBorder="1" applyAlignment="1">
      <alignment horizontal="center" vertical="top" wrapText="1"/>
    </xf>
    <xf numFmtId="0" fontId="3" fillId="4" borderId="53" xfId="0" applyFont="1" applyFill="1" applyBorder="1" applyAlignment="1">
      <alignment horizontal="right" vertical="center" wrapText="1"/>
    </xf>
    <xf numFmtId="172" fontId="12" fillId="4" borderId="54" xfId="0" applyNumberFormat="1" applyFont="1" applyFill="1" applyBorder="1" applyAlignment="1">
      <alignment horizontal="center" vertical="top" wrapText="1"/>
    </xf>
    <xf numFmtId="172" fontId="12" fillId="4" borderId="55" xfId="0" applyNumberFormat="1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left" vertical="center" wrapText="1" indent="1"/>
    </xf>
    <xf numFmtId="172" fontId="12" fillId="0" borderId="46" xfId="0" applyNumberFormat="1" applyFont="1" applyBorder="1" applyAlignment="1">
      <alignment horizontal="center" vertical="top" wrapText="1"/>
    </xf>
    <xf numFmtId="172" fontId="12" fillId="6" borderId="46" xfId="0" applyNumberFormat="1" applyFont="1" applyFill="1" applyBorder="1" applyAlignment="1">
      <alignment horizontal="center" vertical="top" wrapText="1"/>
    </xf>
    <xf numFmtId="172" fontId="12" fillId="0" borderId="56" xfId="0" applyNumberFormat="1" applyFont="1" applyBorder="1" applyAlignment="1">
      <alignment horizontal="center" vertical="top" wrapText="1"/>
    </xf>
    <xf numFmtId="0" fontId="2" fillId="0" borderId="57" xfId="0" applyFont="1" applyBorder="1" applyAlignment="1">
      <alignment horizontal="left" vertical="top" wrapText="1" indent="2"/>
    </xf>
    <xf numFmtId="172" fontId="13" fillId="0" borderId="43" xfId="0" applyNumberFormat="1" applyFont="1" applyBorder="1" applyAlignment="1">
      <alignment horizontal="center" vertical="top" wrapText="1"/>
    </xf>
    <xf numFmtId="172" fontId="13" fillId="0" borderId="58" xfId="0" applyNumberFormat="1" applyFont="1" applyBorder="1" applyAlignment="1">
      <alignment horizontal="center" vertical="top" wrapText="1"/>
    </xf>
    <xf numFmtId="172" fontId="13" fillId="0" borderId="59" xfId="0" applyNumberFormat="1" applyFont="1" applyBorder="1" applyAlignment="1">
      <alignment horizontal="center" vertical="top" wrapText="1"/>
    </xf>
    <xf numFmtId="172" fontId="13" fillId="0" borderId="37" xfId="0" applyNumberFormat="1" applyFont="1" applyBorder="1" applyAlignment="1">
      <alignment horizontal="center" vertical="top"/>
    </xf>
    <xf numFmtId="172" fontId="13" fillId="6" borderId="37" xfId="0" applyNumberFormat="1" applyFont="1" applyFill="1" applyBorder="1" applyAlignment="1">
      <alignment horizontal="center" vertical="top"/>
    </xf>
    <xf numFmtId="172" fontId="13" fillId="0" borderId="59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 wrapText="1" indent="1"/>
    </xf>
    <xf numFmtId="0" fontId="3" fillId="4" borderId="53" xfId="0" applyFont="1" applyFill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 indent="2"/>
    </xf>
    <xf numFmtId="172" fontId="13" fillId="0" borderId="48" xfId="0" applyNumberFormat="1" applyFont="1" applyBorder="1" applyAlignment="1">
      <alignment horizontal="center" vertical="top" wrapText="1"/>
    </xf>
    <xf numFmtId="172" fontId="13" fillId="0" borderId="61" xfId="0" applyNumberFormat="1" applyFont="1" applyBorder="1" applyAlignment="1">
      <alignment horizontal="center" vertical="top" wrapText="1"/>
    </xf>
    <xf numFmtId="0" fontId="2" fillId="0" borderId="62" xfId="0" applyFont="1" applyBorder="1" applyAlignment="1">
      <alignment horizontal="left" vertical="top" wrapText="1" indent="2"/>
    </xf>
    <xf numFmtId="172" fontId="13" fillId="0" borderId="63" xfId="0" applyNumberFormat="1" applyFont="1" applyBorder="1" applyAlignment="1">
      <alignment horizontal="center" vertical="top" wrapText="1"/>
    </xf>
    <xf numFmtId="172" fontId="13" fillId="6" borderId="63" xfId="0" applyNumberFormat="1" applyFont="1" applyFill="1" applyBorder="1" applyAlignment="1">
      <alignment horizontal="center" vertical="top" wrapText="1"/>
    </xf>
    <xf numFmtId="172" fontId="13" fillId="0" borderId="6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6" fillId="0" borderId="27" xfId="0" applyNumberFormat="1" applyFont="1" applyFill="1" applyBorder="1" applyAlignment="1">
      <alignment horizontal="center" vertical="top"/>
    </xf>
    <xf numFmtId="172" fontId="6" fillId="0" borderId="20" xfId="0" applyNumberFormat="1" applyFont="1" applyBorder="1" applyAlignment="1">
      <alignment horizontal="center" vertical="top"/>
    </xf>
    <xf numFmtId="172" fontId="6" fillId="0" borderId="65" xfId="0" applyNumberFormat="1" applyFont="1" applyBorder="1" applyAlignment="1">
      <alignment horizontal="center" vertical="top"/>
    </xf>
    <xf numFmtId="172" fontId="5" fillId="6" borderId="32" xfId="0" applyNumberFormat="1" applyFont="1" applyFill="1" applyBorder="1" applyAlignment="1">
      <alignment horizontal="center" vertical="top"/>
    </xf>
    <xf numFmtId="172" fontId="5" fillId="6" borderId="9" xfId="0" applyNumberFormat="1" applyFont="1" applyFill="1" applyBorder="1" applyAlignment="1">
      <alignment horizontal="center" vertical="top"/>
    </xf>
    <xf numFmtId="172" fontId="5" fillId="6" borderId="66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center" vertical="top"/>
    </xf>
    <xf numFmtId="172" fontId="5" fillId="6" borderId="8" xfId="0" applyNumberFormat="1" applyFont="1" applyFill="1" applyBorder="1" applyAlignment="1">
      <alignment horizontal="center" vertical="top"/>
    </xf>
    <xf numFmtId="172" fontId="5" fillId="6" borderId="9" xfId="0" applyNumberFormat="1" applyFont="1" applyFill="1" applyBorder="1" applyAlignment="1">
      <alignment horizontal="center" vertical="top"/>
    </xf>
    <xf numFmtId="172" fontId="5" fillId="6" borderId="66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172" fontId="5" fillId="6" borderId="19" xfId="0" applyNumberFormat="1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172" fontId="6" fillId="6" borderId="67" xfId="0" applyNumberFormat="1" applyFont="1" applyFill="1" applyBorder="1" applyAlignment="1">
      <alignment horizontal="center" vertical="top"/>
    </xf>
    <xf numFmtId="172" fontId="6" fillId="6" borderId="68" xfId="0" applyNumberFormat="1" applyFont="1" applyFill="1" applyBorder="1" applyAlignment="1">
      <alignment horizontal="center" vertical="top"/>
    </xf>
    <xf numFmtId="172" fontId="5" fillId="6" borderId="8" xfId="0" applyNumberFormat="1" applyFont="1" applyFill="1" applyBorder="1" applyAlignment="1">
      <alignment horizontal="center" vertical="top"/>
    </xf>
    <xf numFmtId="172" fontId="5" fillId="6" borderId="69" xfId="0" applyNumberFormat="1" applyFont="1" applyFill="1" applyBorder="1" applyAlignment="1">
      <alignment horizontal="center" vertical="top"/>
    </xf>
    <xf numFmtId="172" fontId="6" fillId="0" borderId="27" xfId="0" applyNumberFormat="1" applyFont="1" applyBorder="1" applyAlignment="1">
      <alignment horizontal="center" vertical="top"/>
    </xf>
    <xf numFmtId="0" fontId="5" fillId="6" borderId="54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172" fontId="5" fillId="0" borderId="19" xfId="0" applyNumberFormat="1" applyFont="1" applyFill="1" applyBorder="1" applyAlignment="1">
      <alignment horizontal="center" vertical="top"/>
    </xf>
    <xf numFmtId="172" fontId="5" fillId="0" borderId="27" xfId="0" applyNumberFormat="1" applyFont="1" applyFill="1" applyBorder="1" applyAlignment="1">
      <alignment horizontal="center" vertical="top"/>
    </xf>
    <xf numFmtId="172" fontId="5" fillId="0" borderId="25" xfId="0" applyNumberFormat="1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center" vertical="top" wrapText="1"/>
    </xf>
    <xf numFmtId="172" fontId="5" fillId="6" borderId="32" xfId="0" applyNumberFormat="1" applyFont="1" applyFill="1" applyBorder="1" applyAlignment="1">
      <alignment horizontal="center" vertical="top"/>
    </xf>
    <xf numFmtId="172" fontId="6" fillId="0" borderId="48" xfId="0" applyNumberFormat="1" applyFont="1" applyFill="1" applyBorder="1" applyAlignment="1">
      <alignment horizontal="center" vertical="top"/>
    </xf>
    <xf numFmtId="172" fontId="5" fillId="6" borderId="54" xfId="0" applyNumberFormat="1" applyFont="1" applyFill="1" applyBorder="1" applyAlignment="1">
      <alignment horizontal="center" vertical="top"/>
    </xf>
    <xf numFmtId="172" fontId="6" fillId="0" borderId="21" xfId="0" applyNumberFormat="1" applyFont="1" applyFill="1" applyBorder="1" applyAlignment="1">
      <alignment horizontal="center" vertical="top"/>
    </xf>
    <xf numFmtId="172" fontId="6" fillId="0" borderId="27" xfId="0" applyNumberFormat="1" applyFont="1" applyFill="1" applyBorder="1" applyAlignment="1">
      <alignment horizontal="center" vertical="top"/>
    </xf>
    <xf numFmtId="172" fontId="6" fillId="0" borderId="17" xfId="0" applyNumberFormat="1" applyFont="1" applyFill="1" applyBorder="1" applyAlignment="1">
      <alignment horizontal="center" vertical="top"/>
    </xf>
    <xf numFmtId="172" fontId="6" fillId="0" borderId="24" xfId="0" applyNumberFormat="1" applyFont="1" applyFill="1" applyBorder="1" applyAlignment="1">
      <alignment horizontal="center" vertical="top"/>
    </xf>
    <xf numFmtId="172" fontId="6" fillId="6" borderId="17" xfId="0" applyNumberFormat="1" applyFont="1" applyFill="1" applyBorder="1" applyAlignment="1">
      <alignment horizontal="center" vertical="top"/>
    </xf>
    <xf numFmtId="172" fontId="6" fillId="0" borderId="19" xfId="0" applyNumberFormat="1" applyFont="1" applyFill="1" applyBorder="1" applyAlignment="1">
      <alignment horizontal="center" vertical="top"/>
    </xf>
    <xf numFmtId="172" fontId="6" fillId="0" borderId="67" xfId="0" applyNumberFormat="1" applyFont="1" applyFill="1" applyBorder="1" applyAlignment="1">
      <alignment horizontal="center" vertical="top"/>
    </xf>
    <xf numFmtId="172" fontId="6" fillId="0" borderId="25" xfId="0" applyNumberFormat="1" applyFont="1" applyFill="1" applyBorder="1" applyAlignment="1">
      <alignment horizontal="center" vertical="top"/>
    </xf>
    <xf numFmtId="172" fontId="6" fillId="6" borderId="67" xfId="0" applyNumberFormat="1" applyFont="1" applyFill="1" applyBorder="1" applyAlignment="1">
      <alignment horizontal="center" vertical="top"/>
    </xf>
    <xf numFmtId="172" fontId="6" fillId="6" borderId="19" xfId="0" applyNumberFormat="1" applyFont="1" applyFill="1" applyBorder="1" applyAlignment="1">
      <alignment horizontal="center" vertical="top"/>
    </xf>
    <xf numFmtId="172" fontId="5" fillId="6" borderId="2" xfId="0" applyNumberFormat="1" applyFont="1" applyFill="1" applyBorder="1" applyAlignment="1">
      <alignment horizontal="center" vertical="top"/>
    </xf>
    <xf numFmtId="172" fontId="5" fillId="6" borderId="69" xfId="0" applyNumberFormat="1" applyFont="1" applyFill="1" applyBorder="1" applyAlignment="1">
      <alignment horizontal="center" vertical="top"/>
    </xf>
    <xf numFmtId="172" fontId="5" fillId="6" borderId="70" xfId="0" applyNumberFormat="1" applyFont="1" applyFill="1" applyBorder="1" applyAlignment="1">
      <alignment horizontal="center" vertical="top"/>
    </xf>
    <xf numFmtId="172" fontId="5" fillId="2" borderId="8" xfId="0" applyNumberFormat="1" applyFont="1" applyFill="1" applyBorder="1" applyAlignment="1">
      <alignment horizontal="center" vertical="top"/>
    </xf>
    <xf numFmtId="172" fontId="5" fillId="2" borderId="9" xfId="0" applyNumberFormat="1" applyFont="1" applyFill="1" applyBorder="1" applyAlignment="1">
      <alignment horizontal="center" vertical="top"/>
    </xf>
    <xf numFmtId="172" fontId="5" fillId="2" borderId="66" xfId="0" applyNumberFormat="1" applyFont="1" applyFill="1" applyBorder="1" applyAlignment="1">
      <alignment horizontal="center" vertical="top"/>
    </xf>
    <xf numFmtId="172" fontId="5" fillId="2" borderId="54" xfId="0" applyNumberFormat="1" applyFont="1" applyFill="1" applyBorder="1" applyAlignment="1">
      <alignment horizontal="center" vertical="top"/>
    </xf>
    <xf numFmtId="172" fontId="5" fillId="2" borderId="69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3" borderId="31" xfId="0" applyFont="1" applyFill="1" applyBorder="1" applyAlignment="1">
      <alignment vertical="top" wrapText="1"/>
    </xf>
    <xf numFmtId="172" fontId="5" fillId="3" borderId="8" xfId="0" applyNumberFormat="1" applyFont="1" applyFill="1" applyBorder="1" applyAlignment="1">
      <alignment horizontal="center" vertical="top"/>
    </xf>
    <xf numFmtId="172" fontId="5" fillId="3" borderId="9" xfId="0" applyNumberFormat="1" applyFont="1" applyFill="1" applyBorder="1" applyAlignment="1">
      <alignment horizontal="center" vertical="top"/>
    </xf>
    <xf numFmtId="172" fontId="5" fillId="3" borderId="69" xfId="0" applyNumberFormat="1" applyFont="1" applyFill="1" applyBorder="1" applyAlignment="1">
      <alignment horizontal="center" vertical="top"/>
    </xf>
    <xf numFmtId="172" fontId="5" fillId="3" borderId="54" xfId="0" applyNumberFormat="1" applyFont="1" applyFill="1" applyBorder="1" applyAlignment="1">
      <alignment horizontal="center" vertical="top"/>
    </xf>
    <xf numFmtId="172" fontId="5" fillId="4" borderId="8" xfId="0" applyNumberFormat="1" applyFont="1" applyFill="1" applyBorder="1" applyAlignment="1">
      <alignment horizontal="center" vertical="top"/>
    </xf>
    <xf numFmtId="172" fontId="5" fillId="4" borderId="9" xfId="0" applyNumberFormat="1" applyFont="1" applyFill="1" applyBorder="1" applyAlignment="1">
      <alignment horizontal="center" vertical="top"/>
    </xf>
    <xf numFmtId="172" fontId="5" fillId="4" borderId="69" xfId="0" applyNumberFormat="1" applyFont="1" applyFill="1" applyBorder="1" applyAlignment="1">
      <alignment horizontal="center" vertical="top"/>
    </xf>
    <xf numFmtId="172" fontId="5" fillId="4" borderId="54" xfId="0" applyNumberFormat="1" applyFont="1" applyFill="1" applyBorder="1" applyAlignment="1">
      <alignment horizontal="center" vertical="top"/>
    </xf>
    <xf numFmtId="172" fontId="5" fillId="6" borderId="68" xfId="0" applyNumberFormat="1" applyFont="1" applyFill="1" applyBorder="1" applyAlignment="1">
      <alignment horizontal="center" vertical="top"/>
    </xf>
    <xf numFmtId="172" fontId="6" fillId="7" borderId="22" xfId="0" applyNumberFormat="1" applyFont="1" applyFill="1" applyBorder="1" applyAlignment="1">
      <alignment horizontal="center" vertical="top" wrapText="1"/>
    </xf>
    <xf numFmtId="172" fontId="5" fillId="0" borderId="48" xfId="0" applyNumberFormat="1" applyFont="1" applyFill="1" applyBorder="1" applyAlignment="1">
      <alignment horizontal="center" vertical="top"/>
    </xf>
    <xf numFmtId="172" fontId="6" fillId="0" borderId="48" xfId="0" applyNumberFormat="1" applyFont="1" applyBorder="1" applyAlignment="1">
      <alignment horizontal="center" vertical="top"/>
    </xf>
    <xf numFmtId="172" fontId="6" fillId="6" borderId="68" xfId="0" applyNumberFormat="1" applyFont="1" applyFill="1" applyBorder="1" applyAlignment="1">
      <alignment horizontal="center" vertical="top"/>
    </xf>
    <xf numFmtId="172" fontId="6" fillId="0" borderId="22" xfId="0" applyNumberFormat="1" applyFont="1" applyFill="1" applyBorder="1" applyAlignment="1">
      <alignment horizontal="center" vertical="top"/>
    </xf>
    <xf numFmtId="172" fontId="6" fillId="0" borderId="48" xfId="0" applyNumberFormat="1" applyFont="1" applyFill="1" applyBorder="1" applyAlignment="1">
      <alignment horizontal="center" vertical="top"/>
    </xf>
    <xf numFmtId="172" fontId="5" fillId="6" borderId="54" xfId="0" applyNumberFormat="1" applyFont="1" applyFill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172" fontId="6" fillId="0" borderId="18" xfId="0" applyNumberFormat="1" applyFont="1" applyBorder="1" applyAlignment="1">
      <alignment horizontal="center" vertical="top"/>
    </xf>
    <xf numFmtId="172" fontId="5" fillId="0" borderId="72" xfId="0" applyNumberFormat="1" applyFont="1" applyFill="1" applyBorder="1" applyAlignment="1">
      <alignment horizontal="center" vertical="top"/>
    </xf>
    <xf numFmtId="172" fontId="6" fillId="0" borderId="72" xfId="0" applyNumberFormat="1" applyFont="1" applyBorder="1" applyAlignment="1">
      <alignment horizontal="center" vertical="top"/>
    </xf>
    <xf numFmtId="172" fontId="5" fillId="3" borderId="66" xfId="0" applyNumberFormat="1" applyFont="1" applyFill="1" applyBorder="1" applyAlignment="1">
      <alignment horizontal="center" vertical="top"/>
    </xf>
    <xf numFmtId="172" fontId="5" fillId="4" borderId="66" xfId="0" applyNumberFormat="1" applyFont="1" applyFill="1" applyBorder="1" applyAlignment="1">
      <alignment horizontal="center" vertical="top"/>
    </xf>
    <xf numFmtId="0" fontId="4" fillId="6" borderId="32" xfId="0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 vertical="top"/>
    </xf>
    <xf numFmtId="172" fontId="6" fillId="0" borderId="72" xfId="0" applyNumberFormat="1" applyFont="1" applyFill="1" applyBorder="1" applyAlignment="1">
      <alignment horizontal="center" vertical="top"/>
    </xf>
    <xf numFmtId="172" fontId="5" fillId="0" borderId="67" xfId="0" applyNumberFormat="1" applyFont="1" applyFill="1" applyBorder="1" applyAlignment="1">
      <alignment horizontal="center" vertical="top"/>
    </xf>
    <xf numFmtId="172" fontId="5" fillId="0" borderId="25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172" fontId="5" fillId="0" borderId="72" xfId="0" applyNumberFormat="1" applyFont="1" applyFill="1" applyBorder="1" applyAlignment="1">
      <alignment horizontal="center" vertical="top"/>
    </xf>
    <xf numFmtId="172" fontId="6" fillId="6" borderId="18" xfId="0" applyNumberFormat="1" applyFont="1" applyFill="1" applyBorder="1" applyAlignment="1">
      <alignment horizontal="center" vertical="top"/>
    </xf>
    <xf numFmtId="172" fontId="5" fillId="6" borderId="67" xfId="0" applyNumberFormat="1" applyFont="1" applyFill="1" applyBorder="1" applyAlignment="1">
      <alignment horizontal="center" vertical="top"/>
    </xf>
    <xf numFmtId="172" fontId="5" fillId="6" borderId="7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 vertical="top"/>
    </xf>
    <xf numFmtId="172" fontId="6" fillId="0" borderId="72" xfId="0" applyNumberFormat="1" applyFont="1" applyFill="1" applyBorder="1" applyAlignment="1">
      <alignment horizontal="center" vertical="top"/>
    </xf>
    <xf numFmtId="172" fontId="6" fillId="0" borderId="17" xfId="0" applyNumberFormat="1" applyFont="1" applyFill="1" applyBorder="1" applyAlignment="1">
      <alignment horizontal="center" vertical="top"/>
    </xf>
    <xf numFmtId="172" fontId="6" fillId="0" borderId="67" xfId="0" applyNumberFormat="1" applyFont="1" applyFill="1" applyBorder="1" applyAlignment="1">
      <alignment horizontal="center" vertical="top"/>
    </xf>
    <xf numFmtId="172" fontId="6" fillId="6" borderId="72" xfId="0" applyNumberFormat="1" applyFont="1" applyFill="1" applyBorder="1" applyAlignment="1">
      <alignment horizontal="center" vertical="top"/>
    </xf>
    <xf numFmtId="172" fontId="6" fillId="0" borderId="43" xfId="0" applyNumberFormat="1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right" vertical="top" wrapText="1"/>
    </xf>
    <xf numFmtId="0" fontId="6" fillId="0" borderId="60" xfId="0" applyFont="1" applyFill="1" applyBorder="1" applyAlignment="1">
      <alignment horizontal="center" vertical="top" wrapText="1"/>
    </xf>
    <xf numFmtId="0" fontId="5" fillId="6" borderId="32" xfId="0" applyFont="1" applyFill="1" applyBorder="1" applyAlignment="1">
      <alignment horizontal="right" vertical="top" wrapText="1"/>
    </xf>
    <xf numFmtId="172" fontId="5" fillId="2" borderId="32" xfId="0" applyNumberFormat="1" applyFont="1" applyFill="1" applyBorder="1" applyAlignment="1">
      <alignment horizontal="center" vertical="top"/>
    </xf>
    <xf numFmtId="172" fontId="5" fillId="2" borderId="70" xfId="0" applyNumberFormat="1" applyFont="1" applyFill="1" applyBorder="1" applyAlignment="1">
      <alignment horizontal="center" vertical="top"/>
    </xf>
    <xf numFmtId="172" fontId="5" fillId="6" borderId="73" xfId="0" applyNumberFormat="1" applyFont="1" applyFill="1" applyBorder="1" applyAlignment="1">
      <alignment horizontal="center" vertical="top"/>
    </xf>
    <xf numFmtId="172" fontId="5" fillId="6" borderId="11" xfId="0" applyNumberFormat="1" applyFont="1" applyFill="1" applyBorder="1" applyAlignment="1">
      <alignment horizontal="center" vertical="top"/>
    </xf>
    <xf numFmtId="172" fontId="5" fillId="6" borderId="28" xfId="0" applyNumberFormat="1" applyFont="1" applyFill="1" applyBorder="1" applyAlignment="1">
      <alignment horizontal="center" vertical="top"/>
    </xf>
    <xf numFmtId="172" fontId="5" fillId="2" borderId="9" xfId="0" applyNumberFormat="1" applyFont="1" applyFill="1" applyBorder="1" applyAlignment="1">
      <alignment horizontal="center" vertical="top"/>
    </xf>
    <xf numFmtId="172" fontId="5" fillId="2" borderId="66" xfId="0" applyNumberFormat="1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0" fontId="6" fillId="0" borderId="74" xfId="0" applyFont="1" applyFill="1" applyBorder="1" applyAlignment="1">
      <alignment horizontal="left" vertical="top" wrapText="1"/>
    </xf>
    <xf numFmtId="0" fontId="6" fillId="0" borderId="75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textRotation="180" wrapText="1"/>
    </xf>
    <xf numFmtId="0" fontId="15" fillId="0" borderId="3" xfId="0" applyFont="1" applyBorder="1" applyAlignment="1">
      <alignment horizontal="center" vertical="top" textRotation="180" wrapText="1"/>
    </xf>
    <xf numFmtId="0" fontId="15" fillId="0" borderId="6" xfId="0" applyFont="1" applyBorder="1" applyAlignment="1">
      <alignment horizontal="center" vertical="top" textRotation="180" wrapText="1"/>
    </xf>
    <xf numFmtId="0" fontId="4" fillId="0" borderId="10" xfId="0" applyFont="1" applyFill="1" applyBorder="1" applyAlignment="1">
      <alignment horizontal="center" vertical="top" textRotation="180" wrapText="1"/>
    </xf>
    <xf numFmtId="0" fontId="4" fillId="0" borderId="3" xfId="0" applyFont="1" applyFill="1" applyBorder="1" applyAlignment="1">
      <alignment horizontal="center" vertical="top" textRotation="180" wrapText="1"/>
    </xf>
    <xf numFmtId="0" fontId="4" fillId="0" borderId="6" xfId="0" applyFont="1" applyFill="1" applyBorder="1" applyAlignment="1">
      <alignment horizontal="center" vertical="top" textRotation="180" wrapText="1"/>
    </xf>
    <xf numFmtId="2" fontId="5" fillId="2" borderId="69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10" fillId="0" borderId="77" xfId="0" applyNumberFormat="1" applyFont="1" applyBorder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49" fontId="10" fillId="0" borderId="78" xfId="0" applyNumberFormat="1" applyFont="1" applyBorder="1" applyAlignment="1">
      <alignment horizontal="center" vertical="top"/>
    </xf>
    <xf numFmtId="49" fontId="6" fillId="0" borderId="79" xfId="0" applyNumberFormat="1" applyFont="1" applyBorder="1" applyAlignment="1">
      <alignment horizontal="center" vertical="top"/>
    </xf>
    <xf numFmtId="49" fontId="6" fillId="0" borderId="80" xfId="0" applyNumberFormat="1" applyFont="1" applyBorder="1" applyAlignment="1">
      <alignment horizontal="center" vertical="top"/>
    </xf>
    <xf numFmtId="49" fontId="6" fillId="0" borderId="81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 wrapText="1"/>
    </xf>
    <xf numFmtId="0" fontId="0" fillId="0" borderId="30" xfId="0" applyNumberFormat="1" applyFont="1" applyBorder="1" applyAlignment="1">
      <alignment horizontal="center" vertical="top" wrapText="1"/>
    </xf>
    <xf numFmtId="49" fontId="5" fillId="2" borderId="69" xfId="0" applyNumberFormat="1" applyFont="1" applyFill="1" applyBorder="1" applyAlignment="1">
      <alignment horizontal="right" vertical="top" wrapText="1"/>
    </xf>
    <xf numFmtId="0" fontId="6" fillId="0" borderId="82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83" xfId="0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0" borderId="84" xfId="0" applyNumberFormat="1" applyFont="1" applyBorder="1" applyAlignment="1">
      <alignment horizontal="center" vertical="top"/>
    </xf>
    <xf numFmtId="49" fontId="10" fillId="0" borderId="85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" fontId="6" fillId="0" borderId="28" xfId="0" applyNumberFormat="1" applyFont="1" applyFill="1" applyBorder="1" applyAlignment="1">
      <alignment horizontal="center" vertical="top"/>
    </xf>
    <xf numFmtId="1" fontId="6" fillId="0" borderId="29" xfId="0" applyNumberFormat="1" applyFont="1" applyFill="1" applyBorder="1" applyAlignment="1">
      <alignment horizontal="center" vertical="top"/>
    </xf>
    <xf numFmtId="1" fontId="6" fillId="0" borderId="30" xfId="0" applyNumberFormat="1" applyFont="1" applyFill="1" applyBorder="1" applyAlignment="1">
      <alignment horizontal="center" vertical="top"/>
    </xf>
    <xf numFmtId="49" fontId="4" fillId="2" borderId="69" xfId="0" applyNumberFormat="1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75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left" vertical="top" wrapText="1"/>
    </xf>
    <xf numFmtId="0" fontId="5" fillId="0" borderId="73" xfId="0" applyFon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4" fillId="3" borderId="69" xfId="0" applyNumberFormat="1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49" fontId="5" fillId="2" borderId="6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3" fillId="4" borderId="87" xfId="0" applyFont="1" applyFill="1" applyBorder="1" applyAlignment="1">
      <alignment horizontal="left" vertical="top" wrapText="1"/>
    </xf>
    <xf numFmtId="0" fontId="9" fillId="4" borderId="86" xfId="0" applyFont="1" applyFill="1" applyBorder="1" applyAlignment="1">
      <alignment horizontal="left" vertical="top" wrapText="1"/>
    </xf>
    <xf numFmtId="0" fontId="9" fillId="4" borderId="88" xfId="0" applyFont="1" applyFill="1" applyBorder="1" applyAlignment="1">
      <alignment horizontal="left" vertical="top" wrapText="1"/>
    </xf>
    <xf numFmtId="0" fontId="1" fillId="0" borderId="89" xfId="0" applyFont="1" applyBorder="1" applyAlignment="1">
      <alignment horizontal="center" vertical="top" textRotation="90" wrapText="1"/>
    </xf>
    <xf numFmtId="0" fontId="1" fillId="0" borderId="90" xfId="0" applyFont="1" applyBorder="1" applyAlignment="1">
      <alignment horizontal="center" vertical="top" textRotation="90" wrapText="1"/>
    </xf>
    <xf numFmtId="0" fontId="1" fillId="0" borderId="91" xfId="0" applyFont="1" applyBorder="1" applyAlignment="1">
      <alignment horizontal="center" vertical="top" textRotation="90" wrapText="1"/>
    </xf>
    <xf numFmtId="0" fontId="4" fillId="0" borderId="92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0" fontId="4" fillId="0" borderId="94" xfId="0" applyFont="1" applyBorder="1" applyAlignment="1">
      <alignment horizontal="center" vertical="top" textRotation="90" wrapText="1"/>
    </xf>
    <xf numFmtId="0" fontId="4" fillId="0" borderId="95" xfId="0" applyFont="1" applyBorder="1" applyAlignment="1">
      <alignment horizontal="center" vertical="top" textRotation="90" wrapText="1"/>
    </xf>
    <xf numFmtId="0" fontId="4" fillId="0" borderId="96" xfId="0" applyFont="1" applyBorder="1" applyAlignment="1">
      <alignment horizontal="center" vertical="top" textRotation="90" wrapText="1"/>
    </xf>
    <xf numFmtId="0" fontId="6" fillId="0" borderId="28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4" fillId="0" borderId="89" xfId="0" applyFont="1" applyBorder="1" applyAlignment="1">
      <alignment horizontal="center" vertical="top" wrapText="1"/>
    </xf>
    <xf numFmtId="0" fontId="4" fillId="0" borderId="97" xfId="0" applyFont="1" applyBorder="1" applyAlignment="1">
      <alignment horizontal="center" vertical="top" wrapText="1"/>
    </xf>
    <xf numFmtId="0" fontId="4" fillId="0" borderId="98" xfId="0" applyFont="1" applyBorder="1" applyAlignment="1">
      <alignment horizontal="center" vertical="top" wrapText="1"/>
    </xf>
    <xf numFmtId="0" fontId="6" fillId="0" borderId="7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89" xfId="0" applyFont="1" applyBorder="1" applyAlignment="1">
      <alignment horizontal="center" vertical="top"/>
    </xf>
    <xf numFmtId="0" fontId="4" fillId="0" borderId="97" xfId="0" applyFont="1" applyBorder="1" applyAlignment="1">
      <alignment horizontal="center" vertical="top"/>
    </xf>
    <xf numFmtId="0" fontId="4" fillId="0" borderId="98" xfId="0" applyFont="1" applyBorder="1" applyAlignment="1">
      <alignment horizontal="center" vertical="top"/>
    </xf>
    <xf numFmtId="0" fontId="1" fillId="0" borderId="68" xfId="0" applyFont="1" applyFill="1" applyBorder="1" applyAlignment="1">
      <alignment horizontal="center" vertical="center" textRotation="90" wrapText="1"/>
    </xf>
    <xf numFmtId="0" fontId="1" fillId="0" borderId="99" xfId="0" applyFont="1" applyFill="1" applyBorder="1" applyAlignment="1">
      <alignment horizontal="center" vertical="center" textRotation="90" wrapText="1"/>
    </xf>
    <xf numFmtId="0" fontId="1" fillId="0" borderId="100" xfId="0" applyFont="1" applyFill="1" applyBorder="1" applyAlignment="1">
      <alignment horizontal="center" vertical="center" textRotation="90" wrapText="1"/>
    </xf>
    <xf numFmtId="0" fontId="1" fillId="0" borderId="101" xfId="0" applyFont="1" applyFill="1" applyBorder="1" applyAlignment="1">
      <alignment horizontal="center" vertical="center" textRotation="90" wrapText="1"/>
    </xf>
    <xf numFmtId="0" fontId="4" fillId="0" borderId="102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1" fillId="0" borderId="92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textRotation="90" wrapText="1"/>
    </xf>
    <xf numFmtId="0" fontId="1" fillId="0" borderId="91" xfId="0" applyFont="1" applyBorder="1" applyAlignment="1">
      <alignment horizontal="center" vertical="center" textRotation="90" wrapText="1"/>
    </xf>
    <xf numFmtId="0" fontId="4" fillId="0" borderId="104" xfId="0" applyFont="1" applyBorder="1" applyAlignment="1">
      <alignment horizontal="center" vertical="top" wrapText="1"/>
    </xf>
    <xf numFmtId="0" fontId="4" fillId="0" borderId="105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textRotation="90" wrapText="1"/>
    </xf>
    <xf numFmtId="0" fontId="1" fillId="0" borderId="107" xfId="0" applyFont="1" applyBorder="1" applyAlignment="1">
      <alignment horizontal="center" vertical="center" textRotation="90" wrapText="1"/>
    </xf>
    <xf numFmtId="0" fontId="4" fillId="0" borderId="108" xfId="0" applyFont="1" applyBorder="1" applyAlignment="1">
      <alignment horizontal="center" vertical="top" textRotation="90" wrapText="1"/>
    </xf>
    <xf numFmtId="0" fontId="4" fillId="0" borderId="109" xfId="0" applyFont="1" applyBorder="1" applyAlignment="1">
      <alignment horizontal="center" vertical="top" textRotation="90" wrapText="1"/>
    </xf>
    <xf numFmtId="0" fontId="4" fillId="0" borderId="110" xfId="0" applyFont="1" applyBorder="1" applyAlignment="1">
      <alignment horizontal="center" vertical="top" textRotation="90" wrapText="1"/>
    </xf>
    <xf numFmtId="0" fontId="1" fillId="0" borderId="97" xfId="0" applyFont="1" applyBorder="1" applyAlignment="1">
      <alignment vertical="top" textRotation="90" wrapText="1"/>
    </xf>
    <xf numFmtId="0" fontId="1" fillId="0" borderId="92" xfId="0" applyFont="1" applyBorder="1" applyAlignment="1">
      <alignment vertical="top" textRotation="90" wrapText="1"/>
    </xf>
    <xf numFmtId="0" fontId="1" fillId="0" borderId="34" xfId="0" applyFont="1" applyBorder="1" applyAlignment="1">
      <alignment vertical="top" textRotation="90" wrapText="1"/>
    </xf>
    <xf numFmtId="0" fontId="1" fillId="0" borderId="105" xfId="0" applyFont="1" applyBorder="1" applyAlignment="1">
      <alignment horizontal="center" vertical="top" textRotation="90" wrapText="1"/>
    </xf>
    <xf numFmtId="0" fontId="1" fillId="0" borderId="111" xfId="0" applyFont="1" applyBorder="1" applyAlignment="1">
      <alignment horizontal="center" vertical="top" textRotation="90" wrapText="1"/>
    </xf>
    <xf numFmtId="0" fontId="1" fillId="0" borderId="112" xfId="0" applyFont="1" applyBorder="1" applyAlignment="1">
      <alignment horizontal="center" vertical="top" textRotation="90" wrapText="1"/>
    </xf>
    <xf numFmtId="0" fontId="1" fillId="0" borderId="94" xfId="0" applyFont="1" applyBorder="1" applyAlignment="1">
      <alignment horizontal="center" vertical="top" textRotation="90" wrapText="1"/>
    </xf>
    <xf numFmtId="0" fontId="1" fillId="0" borderId="95" xfId="0" applyFont="1" applyBorder="1" applyAlignment="1">
      <alignment horizontal="center" vertical="top" textRotation="90" wrapText="1"/>
    </xf>
    <xf numFmtId="0" fontId="1" fillId="0" borderId="96" xfId="0" applyFont="1" applyBorder="1" applyAlignment="1">
      <alignment horizontal="center" vertical="top" textRotation="90" wrapText="1"/>
    </xf>
    <xf numFmtId="0" fontId="1" fillId="0" borderId="97" xfId="0" applyFont="1" applyBorder="1" applyAlignment="1">
      <alignment horizontal="center" vertical="top" textRotation="90" wrapText="1"/>
    </xf>
    <xf numFmtId="0" fontId="1" fillId="0" borderId="92" xfId="0" applyFont="1" applyBorder="1" applyAlignment="1">
      <alignment horizontal="center" vertical="top" textRotation="90" wrapText="1"/>
    </xf>
    <xf numFmtId="0" fontId="1" fillId="0" borderId="34" xfId="0" applyFont="1" applyBorder="1" applyAlignment="1">
      <alignment horizontal="center" vertical="top" textRotation="90" wrapText="1"/>
    </xf>
    <xf numFmtId="0" fontId="1" fillId="0" borderId="97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93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108" xfId="0" applyFont="1" applyBorder="1" applyAlignment="1">
      <alignment horizontal="center" vertical="top" textRotation="90" wrapText="1"/>
    </xf>
    <xf numFmtId="0" fontId="1" fillId="0" borderId="109" xfId="0" applyFont="1" applyBorder="1" applyAlignment="1">
      <alignment horizontal="center" vertical="top" textRotation="90" wrapText="1"/>
    </xf>
    <xf numFmtId="0" fontId="1" fillId="0" borderId="110" xfId="0" applyFont="1" applyBorder="1" applyAlignment="1">
      <alignment horizontal="center" vertical="top" textRotation="90" wrapText="1"/>
    </xf>
    <xf numFmtId="0" fontId="5" fillId="2" borderId="6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86" xfId="0" applyFont="1" applyFill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3" fontId="6" fillId="0" borderId="28" xfId="15" applyFont="1" applyFill="1" applyBorder="1" applyAlignment="1">
      <alignment horizontal="left" vertical="top" wrapText="1"/>
    </xf>
    <xf numFmtId="43" fontId="6" fillId="0" borderId="29" xfId="15" applyFont="1" applyFill="1" applyBorder="1" applyAlignment="1">
      <alignment horizontal="left" vertical="top" wrapText="1"/>
    </xf>
    <xf numFmtId="43" fontId="6" fillId="0" borderId="30" xfId="15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72" fontId="5" fillId="0" borderId="32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center" vertical="top" wrapText="1"/>
    </xf>
    <xf numFmtId="172" fontId="5" fillId="0" borderId="2" xfId="0" applyNumberFormat="1" applyFont="1" applyBorder="1" applyAlignment="1">
      <alignment horizontal="center" vertical="top" wrapText="1"/>
    </xf>
    <xf numFmtId="172" fontId="5" fillId="0" borderId="0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1" fontId="6" fillId="0" borderId="4" xfId="0" applyNumberFormat="1" applyFont="1" applyFill="1" applyBorder="1" applyAlignment="1">
      <alignment horizontal="center" vertical="top"/>
    </xf>
    <xf numFmtId="1" fontId="6" fillId="0" borderId="5" xfId="0" applyNumberFormat="1" applyFont="1" applyFill="1" applyBorder="1" applyAlignment="1">
      <alignment horizontal="center" vertical="top"/>
    </xf>
    <xf numFmtId="0" fontId="6" fillId="7" borderId="47" xfId="0" applyFont="1" applyFill="1" applyBorder="1" applyAlignment="1">
      <alignment horizontal="left" vertical="top" wrapText="1"/>
    </xf>
    <xf numFmtId="0" fontId="6" fillId="7" borderId="83" xfId="0" applyFont="1" applyFill="1" applyBorder="1" applyAlignment="1">
      <alignment horizontal="left" vertical="top" wrapText="1"/>
    </xf>
    <xf numFmtId="0" fontId="5" fillId="4" borderId="32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172" fontId="5" fillId="4" borderId="32" xfId="0" applyNumberFormat="1" applyFont="1" applyFill="1" applyBorder="1" applyAlignment="1">
      <alignment horizontal="center" vertical="top" wrapText="1"/>
    </xf>
    <xf numFmtId="172" fontId="5" fillId="4" borderId="2" xfId="0" applyNumberFormat="1" applyFont="1" applyFill="1" applyBorder="1" applyAlignment="1">
      <alignment horizontal="center" vertical="top" wrapText="1"/>
    </xf>
    <xf numFmtId="172" fontId="5" fillId="4" borderId="1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/>
    </xf>
    <xf numFmtId="0" fontId="6" fillId="0" borderId="113" xfId="0" applyFont="1" applyBorder="1" applyAlignment="1">
      <alignment horizontal="left" vertical="top" wrapText="1"/>
    </xf>
    <xf numFmtId="0" fontId="0" fillId="0" borderId="109" xfId="0" applyBorder="1" applyAlignment="1">
      <alignment vertical="top" wrapText="1"/>
    </xf>
    <xf numFmtId="172" fontId="6" fillId="0" borderId="113" xfId="0" applyNumberFormat="1" applyFont="1" applyBorder="1" applyAlignment="1">
      <alignment horizontal="center" vertical="top" wrapText="1"/>
    </xf>
    <xf numFmtId="0" fontId="0" fillId="0" borderId="114" xfId="0" applyBorder="1" applyAlignment="1">
      <alignment horizontal="center" vertical="top" wrapText="1"/>
    </xf>
    <xf numFmtId="0" fontId="0" fillId="0" borderId="109" xfId="0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115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16" xfId="0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top"/>
    </xf>
    <xf numFmtId="172" fontId="6" fillId="0" borderId="24" xfId="0" applyNumberFormat="1" applyFont="1" applyBorder="1" applyAlignment="1">
      <alignment horizontal="center" vertical="top"/>
    </xf>
    <xf numFmtId="172" fontId="6" fillId="0" borderId="71" xfId="0" applyNumberFormat="1" applyFont="1" applyBorder="1" applyAlignment="1">
      <alignment horizontal="center" vertical="top"/>
    </xf>
    <xf numFmtId="0" fontId="6" fillId="0" borderId="117" xfId="0" applyFont="1" applyBorder="1" applyAlignment="1">
      <alignment horizontal="left" vertical="top" wrapText="1"/>
    </xf>
    <xf numFmtId="0" fontId="0" fillId="0" borderId="92" xfId="0" applyBorder="1" applyAlignment="1">
      <alignment vertical="top" wrapText="1"/>
    </xf>
    <xf numFmtId="0" fontId="0" fillId="0" borderId="111" xfId="0" applyBorder="1" applyAlignment="1">
      <alignment vertical="top" wrapText="1"/>
    </xf>
    <xf numFmtId="172" fontId="6" fillId="0" borderId="113" xfId="0" applyNumberFormat="1" applyFont="1" applyBorder="1" applyAlignment="1">
      <alignment horizontal="center" vertical="top"/>
    </xf>
    <xf numFmtId="172" fontId="6" fillId="0" borderId="114" xfId="0" applyNumberFormat="1" applyFont="1" applyBorder="1" applyAlignment="1">
      <alignment horizontal="center" vertical="top"/>
    </xf>
    <xf numFmtId="172" fontId="6" fillId="0" borderId="109" xfId="0" applyNumberFormat="1" applyFont="1" applyBorder="1" applyAlignment="1">
      <alignment horizontal="center" vertical="top"/>
    </xf>
    <xf numFmtId="0" fontId="6" fillId="0" borderId="109" xfId="0" applyFont="1" applyBorder="1" applyAlignment="1">
      <alignment horizontal="left" vertical="top" wrapText="1"/>
    </xf>
    <xf numFmtId="172" fontId="6" fillId="0" borderId="117" xfId="0" applyNumberFormat="1" applyFont="1" applyBorder="1" applyAlignment="1">
      <alignment horizontal="center" vertical="top" wrapText="1"/>
    </xf>
    <xf numFmtId="0" fontId="0" fillId="0" borderId="118" xfId="0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top"/>
    </xf>
    <xf numFmtId="0" fontId="5" fillId="4" borderId="32" xfId="0" applyFont="1" applyFill="1" applyBorder="1" applyAlignment="1">
      <alignment horizontal="right" vertical="top" wrapText="1"/>
    </xf>
    <xf numFmtId="172" fontId="5" fillId="4" borderId="32" xfId="0" applyNumberFormat="1" applyFont="1" applyFill="1" applyBorder="1" applyAlignment="1">
      <alignment horizontal="center" vertical="top"/>
    </xf>
    <xf numFmtId="172" fontId="5" fillId="4" borderId="2" xfId="0" applyNumberFormat="1" applyFont="1" applyFill="1" applyBorder="1" applyAlignment="1">
      <alignment horizontal="center" vertical="top"/>
    </xf>
    <xf numFmtId="172" fontId="5" fillId="4" borderId="32" xfId="0" applyNumberFormat="1" applyFont="1" applyFill="1" applyBorder="1" applyAlignment="1">
      <alignment horizontal="center" vertical="top"/>
    </xf>
    <xf numFmtId="172" fontId="5" fillId="4" borderId="1" xfId="0" applyNumberFormat="1" applyFont="1" applyFill="1" applyBorder="1" applyAlignment="1">
      <alignment horizontal="center" vertical="top"/>
    </xf>
    <xf numFmtId="172" fontId="5" fillId="4" borderId="2" xfId="0" applyNumberFormat="1" applyFont="1" applyFill="1" applyBorder="1" applyAlignment="1">
      <alignment horizontal="center" vertical="top"/>
    </xf>
    <xf numFmtId="0" fontId="6" fillId="0" borderId="67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172" fontId="6" fillId="0" borderId="87" xfId="0" applyNumberFormat="1" applyFont="1" applyBorder="1" applyAlignment="1">
      <alignment horizontal="center" vertical="top"/>
    </xf>
    <xf numFmtId="172" fontId="6" fillId="0" borderId="88" xfId="0" applyNumberFormat="1" applyFont="1" applyBorder="1" applyAlignment="1">
      <alignment horizontal="center" vertical="top"/>
    </xf>
    <xf numFmtId="172" fontId="6" fillId="0" borderId="86" xfId="0" applyNumberFormat="1" applyFont="1" applyBorder="1" applyAlignment="1">
      <alignment horizontal="center" vertical="top"/>
    </xf>
    <xf numFmtId="0" fontId="0" fillId="0" borderId="114" xfId="0" applyBorder="1" applyAlignment="1">
      <alignment vertical="top" wrapText="1"/>
    </xf>
    <xf numFmtId="0" fontId="0" fillId="0" borderId="119" xfId="0" applyBorder="1" applyAlignment="1">
      <alignment vertical="top" wrapText="1"/>
    </xf>
    <xf numFmtId="0" fontId="6" fillId="0" borderId="117" xfId="0" applyFont="1" applyBorder="1" applyAlignment="1">
      <alignment horizontal="left" vertical="top" wrapText="1"/>
    </xf>
    <xf numFmtId="0" fontId="0" fillId="0" borderId="118" xfId="0" applyBorder="1" applyAlignment="1">
      <alignment vertical="top" wrapText="1"/>
    </xf>
    <xf numFmtId="172" fontId="6" fillId="0" borderId="120" xfId="0" applyNumberFormat="1" applyFont="1" applyBorder="1" applyAlignment="1">
      <alignment horizontal="center" vertical="top"/>
    </xf>
    <xf numFmtId="172" fontId="6" fillId="0" borderId="110" xfId="0" applyNumberFormat="1" applyFont="1" applyBorder="1" applyAlignment="1">
      <alignment horizontal="center" vertical="top"/>
    </xf>
    <xf numFmtId="172" fontId="6" fillId="0" borderId="121" xfId="0" applyNumberFormat="1" applyFont="1" applyBorder="1" applyAlignment="1">
      <alignment horizontal="center" vertical="top"/>
    </xf>
    <xf numFmtId="0" fontId="6" fillId="0" borderId="113" xfId="0" applyFont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0" fontId="5" fillId="2" borderId="69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172" fontId="5" fillId="6" borderId="14" xfId="0" applyNumberFormat="1" applyFont="1" applyFill="1" applyBorder="1" applyAlignment="1">
      <alignment horizontal="center" vertical="top"/>
    </xf>
    <xf numFmtId="172" fontId="5" fillId="6" borderId="15" xfId="0" applyNumberFormat="1" applyFont="1" applyFill="1" applyBorder="1" applyAlignment="1">
      <alignment horizontal="center" vertical="top"/>
    </xf>
    <xf numFmtId="172" fontId="5" fillId="6" borderId="13" xfId="0" applyNumberFormat="1" applyFont="1" applyFill="1" applyBorder="1" applyAlignment="1">
      <alignment horizontal="center" vertical="top"/>
    </xf>
    <xf numFmtId="0" fontId="0" fillId="0" borderId="72" xfId="0" applyBorder="1" applyAlignment="1">
      <alignment vertical="top" wrapText="1"/>
    </xf>
    <xf numFmtId="0" fontId="6" fillId="0" borderId="82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83" xfId="0" applyFont="1" applyFill="1" applyBorder="1" applyAlignment="1">
      <alignment horizontal="left" vertical="top" wrapText="1"/>
    </xf>
    <xf numFmtId="49" fontId="5" fillId="2" borderId="69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6" xfId="0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right" vertical="top"/>
    </xf>
    <xf numFmtId="0" fontId="3" fillId="7" borderId="122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123" xfId="0" applyFont="1" applyFill="1" applyBorder="1" applyAlignment="1">
      <alignment horizontal="center" vertical="center" wrapText="1"/>
    </xf>
    <xf numFmtId="0" fontId="3" fillId="7" borderId="124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" fillId="7" borderId="1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7" borderId="126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view="pageBreakPreview" zoomScaleNormal="102" zoomScaleSheetLayoutView="100" workbookViewId="0" topLeftCell="A52">
      <selection activeCell="P77" sqref="P77"/>
    </sheetView>
  </sheetViews>
  <sheetFormatPr defaultColWidth="9.140625" defaultRowHeight="12.75"/>
  <cols>
    <col min="1" max="2" width="2.57421875" style="1" customWidth="1"/>
    <col min="3" max="3" width="2.7109375" style="1" customWidth="1"/>
    <col min="4" max="4" width="25.8515625" style="1" customWidth="1"/>
    <col min="5" max="5" width="2.7109375" style="1" customWidth="1"/>
    <col min="6" max="6" width="3.7109375" style="1" customWidth="1"/>
    <col min="7" max="7" width="7.00390625" style="2" customWidth="1"/>
    <col min="8" max="8" width="4.140625" style="1" customWidth="1"/>
    <col min="9" max="9" width="7.140625" style="3" customWidth="1"/>
    <col min="10" max="10" width="5.8515625" style="1" customWidth="1"/>
    <col min="11" max="11" width="5.7109375" style="1" customWidth="1"/>
    <col min="12" max="12" width="3.7109375" style="1" customWidth="1"/>
    <col min="13" max="13" width="5.8515625" style="1" customWidth="1"/>
    <col min="14" max="14" width="6.421875" style="1" customWidth="1"/>
    <col min="15" max="15" width="6.140625" style="1" customWidth="1"/>
    <col min="16" max="16" width="5.28125" style="1" customWidth="1"/>
    <col min="17" max="17" width="6.00390625" style="1" customWidth="1"/>
    <col min="18" max="18" width="5.8515625" style="1" customWidth="1"/>
    <col min="19" max="19" width="5.421875" style="1" customWidth="1"/>
    <col min="20" max="21" width="5.57421875" style="1" customWidth="1"/>
    <col min="22" max="22" width="7.421875" style="1" customWidth="1"/>
    <col min="23" max="23" width="6.140625" style="1" customWidth="1"/>
    <col min="24" max="24" width="23.28125" style="1" customWidth="1"/>
    <col min="25" max="25" width="3.8515625" style="4" customWidth="1"/>
    <col min="26" max="26" width="4.00390625" style="1" customWidth="1"/>
    <col min="27" max="27" width="3.8515625" style="1" customWidth="1"/>
    <col min="28" max="16384" width="9.140625" style="5" customWidth="1"/>
  </cols>
  <sheetData>
    <row r="1" spans="1:27" ht="11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31" s="1" customFormat="1" ht="12.75">
      <c r="A2" s="293" t="s">
        <v>122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</row>
    <row r="3" spans="1:31" s="1" customFormat="1" ht="15" customHeight="1">
      <c r="A3" s="294" t="s">
        <v>47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</row>
    <row r="4" spans="1:31" s="1" customFormat="1" ht="14.25" customHeight="1">
      <c r="A4" s="295" t="s">
        <v>37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</row>
    <row r="5" spans="1:31" s="1" customFormat="1" ht="15" customHeight="1">
      <c r="A5" s="295" t="s">
        <v>36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</row>
    <row r="6" ht="12" thickBot="1">
      <c r="Y6" s="1" t="s">
        <v>0</v>
      </c>
    </row>
    <row r="7" spans="1:27" s="1" customFormat="1" ht="24" customHeight="1" thickTop="1">
      <c r="A7" s="334" t="s">
        <v>1</v>
      </c>
      <c r="B7" s="381" t="s">
        <v>2</v>
      </c>
      <c r="C7" s="381" t="s">
        <v>3</v>
      </c>
      <c r="D7" s="384" t="s">
        <v>4</v>
      </c>
      <c r="E7" s="381" t="s">
        <v>5</v>
      </c>
      <c r="F7" s="372" t="s">
        <v>6</v>
      </c>
      <c r="G7" s="375" t="s">
        <v>7</v>
      </c>
      <c r="H7" s="378" t="s">
        <v>8</v>
      </c>
      <c r="I7" s="389" t="s">
        <v>9</v>
      </c>
      <c r="J7" s="348" t="s">
        <v>55</v>
      </c>
      <c r="K7" s="349"/>
      <c r="L7" s="349"/>
      <c r="M7" s="350"/>
      <c r="N7" s="365" t="s">
        <v>56</v>
      </c>
      <c r="O7" s="349"/>
      <c r="P7" s="349"/>
      <c r="Q7" s="366"/>
      <c r="R7" s="348" t="s">
        <v>117</v>
      </c>
      <c r="S7" s="349"/>
      <c r="T7" s="349"/>
      <c r="U7" s="350"/>
      <c r="V7" s="339" t="s">
        <v>32</v>
      </c>
      <c r="W7" s="369" t="s">
        <v>119</v>
      </c>
      <c r="X7" s="353" t="s">
        <v>118</v>
      </c>
      <c r="Y7" s="354"/>
      <c r="Z7" s="354"/>
      <c r="AA7" s="355"/>
    </row>
    <row r="8" spans="1:27" s="1" customFormat="1" ht="18.75" customHeight="1">
      <c r="A8" s="335"/>
      <c r="B8" s="382"/>
      <c r="C8" s="382"/>
      <c r="D8" s="385"/>
      <c r="E8" s="382"/>
      <c r="F8" s="373"/>
      <c r="G8" s="376"/>
      <c r="H8" s="379"/>
      <c r="I8" s="390"/>
      <c r="J8" s="363" t="s">
        <v>10</v>
      </c>
      <c r="K8" s="362" t="s">
        <v>11</v>
      </c>
      <c r="L8" s="362"/>
      <c r="M8" s="387" t="s">
        <v>12</v>
      </c>
      <c r="N8" s="367" t="s">
        <v>10</v>
      </c>
      <c r="O8" s="362" t="s">
        <v>11</v>
      </c>
      <c r="P8" s="362"/>
      <c r="Q8" s="356" t="s">
        <v>12</v>
      </c>
      <c r="R8" s="363" t="s">
        <v>10</v>
      </c>
      <c r="S8" s="362" t="s">
        <v>11</v>
      </c>
      <c r="T8" s="362"/>
      <c r="U8" s="358" t="s">
        <v>12</v>
      </c>
      <c r="V8" s="340"/>
      <c r="W8" s="370"/>
      <c r="X8" s="360" t="s">
        <v>13</v>
      </c>
      <c r="Y8" s="337" t="s">
        <v>14</v>
      </c>
      <c r="Z8" s="337"/>
      <c r="AA8" s="338"/>
    </row>
    <row r="9" spans="1:27" s="1" customFormat="1" ht="92.25" customHeight="1" thickBot="1">
      <c r="A9" s="336"/>
      <c r="B9" s="383"/>
      <c r="C9" s="383"/>
      <c r="D9" s="386"/>
      <c r="E9" s="383"/>
      <c r="F9" s="374"/>
      <c r="G9" s="377"/>
      <c r="H9" s="380"/>
      <c r="I9" s="391"/>
      <c r="J9" s="364"/>
      <c r="K9" s="92" t="s">
        <v>10</v>
      </c>
      <c r="L9" s="93" t="s">
        <v>15</v>
      </c>
      <c r="M9" s="388"/>
      <c r="N9" s="368"/>
      <c r="O9" s="94" t="s">
        <v>10</v>
      </c>
      <c r="P9" s="93" t="s">
        <v>15</v>
      </c>
      <c r="Q9" s="357"/>
      <c r="R9" s="364"/>
      <c r="S9" s="94" t="s">
        <v>10</v>
      </c>
      <c r="T9" s="93" t="s">
        <v>15</v>
      </c>
      <c r="U9" s="359"/>
      <c r="V9" s="341"/>
      <c r="W9" s="371"/>
      <c r="X9" s="361"/>
      <c r="Y9" s="95" t="s">
        <v>16</v>
      </c>
      <c r="Z9" s="95" t="s">
        <v>33</v>
      </c>
      <c r="AA9" s="96" t="s">
        <v>57</v>
      </c>
    </row>
    <row r="10" spans="1:27" ht="12.75" customHeight="1" thickBot="1" thickTop="1">
      <c r="A10" s="24" t="s">
        <v>103</v>
      </c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</row>
    <row r="11" spans="1:27" ht="13.5" thickBot="1">
      <c r="A11" s="331" t="s">
        <v>38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3"/>
    </row>
    <row r="12" spans="1:27" ht="12.75" thickBot="1">
      <c r="A12" s="16" t="s">
        <v>17</v>
      </c>
      <c r="B12" s="302" t="s">
        <v>108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4"/>
    </row>
    <row r="13" spans="1:27" ht="12.75" thickBot="1">
      <c r="A13" s="9" t="s">
        <v>17</v>
      </c>
      <c r="B13" s="28" t="s">
        <v>17</v>
      </c>
      <c r="C13" s="392" t="s">
        <v>40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4"/>
      <c r="Y13" s="394"/>
      <c r="Z13" s="394"/>
      <c r="AA13" s="29"/>
    </row>
    <row r="14" spans="1:27" ht="12">
      <c r="A14" s="287" t="s">
        <v>17</v>
      </c>
      <c r="B14" s="290" t="s">
        <v>17</v>
      </c>
      <c r="C14" s="258" t="s">
        <v>17</v>
      </c>
      <c r="D14" s="309" t="s">
        <v>104</v>
      </c>
      <c r="E14" s="267" t="s">
        <v>115</v>
      </c>
      <c r="F14" s="299" t="s">
        <v>46</v>
      </c>
      <c r="G14" s="296" t="s">
        <v>19</v>
      </c>
      <c r="H14" s="278" t="s">
        <v>50</v>
      </c>
      <c r="I14" s="231" t="s">
        <v>20</v>
      </c>
      <c r="J14" s="49">
        <v>20</v>
      </c>
      <c r="K14" s="31">
        <v>20</v>
      </c>
      <c r="L14" s="31"/>
      <c r="M14" s="232"/>
      <c r="N14" s="234">
        <v>30</v>
      </c>
      <c r="O14" s="31">
        <v>30</v>
      </c>
      <c r="P14" s="31"/>
      <c r="Q14" s="232"/>
      <c r="R14" s="32">
        <f>S14</f>
        <v>30</v>
      </c>
      <c r="S14" s="33">
        <v>30</v>
      </c>
      <c r="T14" s="33"/>
      <c r="U14" s="34"/>
      <c r="V14" s="48">
        <v>40</v>
      </c>
      <c r="W14" s="48">
        <v>50</v>
      </c>
      <c r="X14" s="328" t="s">
        <v>74</v>
      </c>
      <c r="Y14" s="345">
        <v>4</v>
      </c>
      <c r="Z14" s="345">
        <v>7</v>
      </c>
      <c r="AA14" s="342">
        <v>9</v>
      </c>
    </row>
    <row r="15" spans="1:27" ht="12.75" customHeight="1" thickBot="1">
      <c r="A15" s="288"/>
      <c r="B15" s="291"/>
      <c r="C15" s="259"/>
      <c r="D15" s="310"/>
      <c r="E15" s="268"/>
      <c r="F15" s="300"/>
      <c r="G15" s="297"/>
      <c r="H15" s="279"/>
      <c r="I15" s="170"/>
      <c r="J15" s="150"/>
      <c r="K15" s="43"/>
      <c r="L15" s="43"/>
      <c r="M15" s="233"/>
      <c r="N15" s="235"/>
      <c r="O15" s="43"/>
      <c r="P15" s="43"/>
      <c r="Q15" s="233"/>
      <c r="R15" s="164"/>
      <c r="S15" s="44"/>
      <c r="T15" s="44"/>
      <c r="U15" s="236"/>
      <c r="V15" s="176"/>
      <c r="W15" s="176"/>
      <c r="X15" s="329"/>
      <c r="Y15" s="346"/>
      <c r="Z15" s="346"/>
      <c r="AA15" s="343"/>
    </row>
    <row r="16" spans="1:27" ht="13.5" customHeight="1" thickBot="1">
      <c r="A16" s="289"/>
      <c r="B16" s="292"/>
      <c r="C16" s="260"/>
      <c r="D16" s="311"/>
      <c r="E16" s="269"/>
      <c r="F16" s="301"/>
      <c r="G16" s="298"/>
      <c r="H16" s="280"/>
      <c r="I16" s="238" t="s">
        <v>21</v>
      </c>
      <c r="J16" s="153">
        <f>SUM(J14:J15)</f>
        <v>20</v>
      </c>
      <c r="K16" s="154">
        <f>SUM(K14:K15)</f>
        <v>20</v>
      </c>
      <c r="L16" s="154"/>
      <c r="M16" s="155"/>
      <c r="N16" s="166">
        <f>N14</f>
        <v>30</v>
      </c>
      <c r="O16" s="154">
        <f>O14</f>
        <v>30</v>
      </c>
      <c r="P16" s="154"/>
      <c r="Q16" s="155"/>
      <c r="R16" s="166">
        <f>R14</f>
        <v>30</v>
      </c>
      <c r="S16" s="154">
        <f>S14+S15</f>
        <v>30</v>
      </c>
      <c r="T16" s="154"/>
      <c r="U16" s="155"/>
      <c r="V16" s="177">
        <f>V15+V14</f>
        <v>40</v>
      </c>
      <c r="W16" s="177">
        <f>W15+W14</f>
        <v>50</v>
      </c>
      <c r="X16" s="330"/>
      <c r="Y16" s="347"/>
      <c r="Z16" s="347"/>
      <c r="AA16" s="344"/>
    </row>
    <row r="17" spans="1:27" ht="12">
      <c r="A17" s="287" t="s">
        <v>17</v>
      </c>
      <c r="B17" s="290" t="s">
        <v>17</v>
      </c>
      <c r="C17" s="258" t="s">
        <v>22</v>
      </c>
      <c r="D17" s="309" t="s">
        <v>105</v>
      </c>
      <c r="E17" s="267" t="s">
        <v>115</v>
      </c>
      <c r="F17" s="299" t="s">
        <v>46</v>
      </c>
      <c r="G17" s="296" t="s">
        <v>19</v>
      </c>
      <c r="H17" s="278" t="s">
        <v>50</v>
      </c>
      <c r="I17" s="231" t="s">
        <v>20</v>
      </c>
      <c r="J17" s="49">
        <v>40</v>
      </c>
      <c r="K17" s="31">
        <v>40</v>
      </c>
      <c r="L17" s="31"/>
      <c r="M17" s="232"/>
      <c r="N17" s="234">
        <v>50</v>
      </c>
      <c r="O17" s="31">
        <v>50</v>
      </c>
      <c r="P17" s="31"/>
      <c r="Q17" s="232"/>
      <c r="R17" s="32">
        <v>50</v>
      </c>
      <c r="S17" s="33">
        <v>50</v>
      </c>
      <c r="T17" s="33"/>
      <c r="U17" s="34"/>
      <c r="V17" s="48">
        <v>60</v>
      </c>
      <c r="W17" s="237">
        <v>90</v>
      </c>
      <c r="X17" s="328" t="s">
        <v>43</v>
      </c>
      <c r="Y17" s="345">
        <v>8</v>
      </c>
      <c r="Z17" s="345">
        <v>15</v>
      </c>
      <c r="AA17" s="342">
        <v>20</v>
      </c>
    </row>
    <row r="18" spans="1:27" ht="12.75" customHeight="1" thickBot="1">
      <c r="A18" s="288"/>
      <c r="B18" s="291"/>
      <c r="C18" s="259"/>
      <c r="D18" s="310"/>
      <c r="E18" s="268"/>
      <c r="F18" s="300"/>
      <c r="G18" s="297"/>
      <c r="H18" s="279"/>
      <c r="I18" s="170"/>
      <c r="J18" s="150"/>
      <c r="K18" s="43"/>
      <c r="L18" s="43"/>
      <c r="M18" s="233"/>
      <c r="N18" s="235"/>
      <c r="O18" s="43"/>
      <c r="P18" s="43"/>
      <c r="Q18" s="233"/>
      <c r="R18" s="164"/>
      <c r="S18" s="44"/>
      <c r="T18" s="44"/>
      <c r="U18" s="236"/>
      <c r="V18" s="176"/>
      <c r="W18" s="176"/>
      <c r="X18" s="329"/>
      <c r="Y18" s="346"/>
      <c r="Z18" s="346"/>
      <c r="AA18" s="343"/>
    </row>
    <row r="19" spans="1:30" ht="13.5" customHeight="1" thickBot="1">
      <c r="A19" s="289"/>
      <c r="B19" s="292"/>
      <c r="C19" s="260"/>
      <c r="D19" s="311"/>
      <c r="E19" s="269"/>
      <c r="F19" s="301"/>
      <c r="G19" s="298"/>
      <c r="H19" s="280"/>
      <c r="I19" s="238" t="s">
        <v>21</v>
      </c>
      <c r="J19" s="153">
        <f>SUM(J17:J18)</f>
        <v>40</v>
      </c>
      <c r="K19" s="154">
        <f>SUM(K17:K18)</f>
        <v>40</v>
      </c>
      <c r="L19" s="154"/>
      <c r="M19" s="155"/>
      <c r="N19" s="166">
        <f>N17</f>
        <v>50</v>
      </c>
      <c r="O19" s="154">
        <f>O17</f>
        <v>50</v>
      </c>
      <c r="P19" s="154"/>
      <c r="Q19" s="155"/>
      <c r="R19" s="166">
        <f>R17</f>
        <v>50</v>
      </c>
      <c r="S19" s="154">
        <f>S17</f>
        <v>50</v>
      </c>
      <c r="T19" s="154"/>
      <c r="U19" s="155"/>
      <c r="V19" s="177">
        <f>V18+V17</f>
        <v>60</v>
      </c>
      <c r="W19" s="177">
        <f>W18+W17</f>
        <v>90</v>
      </c>
      <c r="X19" s="330"/>
      <c r="Y19" s="347"/>
      <c r="Z19" s="347"/>
      <c r="AA19" s="344"/>
      <c r="AD19" s="6"/>
    </row>
    <row r="20" spans="1:27" ht="23.25" customHeight="1">
      <c r="A20" s="287" t="s">
        <v>17</v>
      </c>
      <c r="B20" s="290" t="s">
        <v>17</v>
      </c>
      <c r="C20" s="258" t="s">
        <v>23</v>
      </c>
      <c r="D20" s="309" t="s">
        <v>106</v>
      </c>
      <c r="E20" s="267" t="s">
        <v>112</v>
      </c>
      <c r="F20" s="299" t="s">
        <v>46</v>
      </c>
      <c r="G20" s="296" t="s">
        <v>19</v>
      </c>
      <c r="H20" s="278" t="s">
        <v>50</v>
      </c>
      <c r="I20" s="231" t="s">
        <v>20</v>
      </c>
      <c r="J20" s="49"/>
      <c r="K20" s="31"/>
      <c r="L20" s="31"/>
      <c r="M20" s="232"/>
      <c r="N20" s="234">
        <v>25</v>
      </c>
      <c r="O20" s="31">
        <v>25</v>
      </c>
      <c r="P20" s="31"/>
      <c r="Q20" s="232"/>
      <c r="R20" s="32">
        <f>S20</f>
        <v>20</v>
      </c>
      <c r="S20" s="33">
        <v>20</v>
      </c>
      <c r="T20" s="33"/>
      <c r="U20" s="34"/>
      <c r="V20" s="48">
        <v>35</v>
      </c>
      <c r="W20" s="237">
        <v>50</v>
      </c>
      <c r="X20" s="57" t="s">
        <v>43</v>
      </c>
      <c r="Y20" s="55">
        <v>5</v>
      </c>
      <c r="Z20" s="55">
        <v>7</v>
      </c>
      <c r="AA20" s="56">
        <v>10</v>
      </c>
    </row>
    <row r="21" spans="1:27" ht="12.75" thickBot="1">
      <c r="A21" s="288"/>
      <c r="B21" s="291"/>
      <c r="C21" s="259"/>
      <c r="D21" s="310"/>
      <c r="E21" s="268"/>
      <c r="F21" s="300"/>
      <c r="G21" s="297"/>
      <c r="H21" s="279"/>
      <c r="I21" s="170"/>
      <c r="J21" s="150"/>
      <c r="K21" s="43"/>
      <c r="L21" s="43"/>
      <c r="M21" s="233"/>
      <c r="N21" s="235"/>
      <c r="O21" s="43"/>
      <c r="P21" s="43"/>
      <c r="Q21" s="233"/>
      <c r="R21" s="164"/>
      <c r="S21" s="44"/>
      <c r="T21" s="44"/>
      <c r="U21" s="236"/>
      <c r="V21" s="176"/>
      <c r="W21" s="176"/>
      <c r="X21" s="329" t="s">
        <v>123</v>
      </c>
      <c r="Y21" s="408">
        <v>1</v>
      </c>
      <c r="Z21" s="401">
        <v>2</v>
      </c>
      <c r="AA21" s="351">
        <v>2</v>
      </c>
    </row>
    <row r="22" spans="1:27" ht="12.75" customHeight="1" thickBot="1">
      <c r="A22" s="289"/>
      <c r="B22" s="292"/>
      <c r="C22" s="260"/>
      <c r="D22" s="311"/>
      <c r="E22" s="269"/>
      <c r="F22" s="301"/>
      <c r="G22" s="298"/>
      <c r="H22" s="280"/>
      <c r="I22" s="238" t="s">
        <v>21</v>
      </c>
      <c r="J22" s="153">
        <f>SUM(J20:J21)</f>
        <v>0</v>
      </c>
      <c r="K22" s="154">
        <f>SUM(K20:K21)</f>
        <v>0</v>
      </c>
      <c r="L22" s="154"/>
      <c r="M22" s="155"/>
      <c r="N22" s="166">
        <f>N20</f>
        <v>25</v>
      </c>
      <c r="O22" s="154">
        <f>O20</f>
        <v>25</v>
      </c>
      <c r="P22" s="154"/>
      <c r="Q22" s="155"/>
      <c r="R22" s="166">
        <f>R20</f>
        <v>20</v>
      </c>
      <c r="S22" s="154">
        <f>S20</f>
        <v>20</v>
      </c>
      <c r="T22" s="154"/>
      <c r="U22" s="155"/>
      <c r="V22" s="177">
        <f>V21+V20</f>
        <v>35</v>
      </c>
      <c r="W22" s="177">
        <f>W21+W20</f>
        <v>50</v>
      </c>
      <c r="X22" s="409"/>
      <c r="Y22" s="255"/>
      <c r="Z22" s="402"/>
      <c r="AA22" s="352"/>
    </row>
    <row r="23" spans="1:27" ht="12" customHeight="1">
      <c r="A23" s="287" t="s">
        <v>17</v>
      </c>
      <c r="B23" s="290" t="s">
        <v>17</v>
      </c>
      <c r="C23" s="258" t="s">
        <v>18</v>
      </c>
      <c r="D23" s="405" t="s">
        <v>39</v>
      </c>
      <c r="E23" s="267" t="s">
        <v>115</v>
      </c>
      <c r="F23" s="299" t="s">
        <v>46</v>
      </c>
      <c r="G23" s="296" t="s">
        <v>19</v>
      </c>
      <c r="H23" s="278" t="s">
        <v>50</v>
      </c>
      <c r="I23" s="231" t="s">
        <v>20</v>
      </c>
      <c r="J23" s="49"/>
      <c r="K23" s="31"/>
      <c r="L23" s="31"/>
      <c r="M23" s="232"/>
      <c r="N23" s="234">
        <v>30</v>
      </c>
      <c r="O23" s="31">
        <v>30</v>
      </c>
      <c r="P23" s="31"/>
      <c r="Q23" s="232"/>
      <c r="R23" s="47">
        <v>0</v>
      </c>
      <c r="S23" s="33">
        <v>0</v>
      </c>
      <c r="T23" s="33"/>
      <c r="U23" s="34"/>
      <c r="V23" s="48">
        <v>50</v>
      </c>
      <c r="W23" s="48">
        <v>70</v>
      </c>
      <c r="X23" s="328" t="s">
        <v>43</v>
      </c>
      <c r="Y23" s="256">
        <v>2</v>
      </c>
      <c r="Z23" s="256">
        <v>5</v>
      </c>
      <c r="AA23" s="248">
        <v>6</v>
      </c>
    </row>
    <row r="24" spans="1:27" ht="12.75" thickBot="1">
      <c r="A24" s="288"/>
      <c r="B24" s="291"/>
      <c r="C24" s="259"/>
      <c r="D24" s="406"/>
      <c r="E24" s="268"/>
      <c r="F24" s="300"/>
      <c r="G24" s="297"/>
      <c r="H24" s="279"/>
      <c r="I24" s="170"/>
      <c r="J24" s="150"/>
      <c r="K24" s="43"/>
      <c r="L24" s="43"/>
      <c r="M24" s="233"/>
      <c r="N24" s="150"/>
      <c r="O24" s="43"/>
      <c r="P24" s="43"/>
      <c r="Q24" s="233"/>
      <c r="R24" s="58"/>
      <c r="S24" s="44"/>
      <c r="T24" s="44"/>
      <c r="U24" s="236"/>
      <c r="V24" s="176"/>
      <c r="W24" s="176"/>
      <c r="X24" s="329"/>
      <c r="Y24" s="249"/>
      <c r="Z24" s="249"/>
      <c r="AA24" s="281"/>
    </row>
    <row r="25" spans="1:27" ht="14.25" customHeight="1" thickBot="1">
      <c r="A25" s="289"/>
      <c r="B25" s="292"/>
      <c r="C25" s="260"/>
      <c r="D25" s="407"/>
      <c r="E25" s="269"/>
      <c r="F25" s="301"/>
      <c r="G25" s="298"/>
      <c r="H25" s="280"/>
      <c r="I25" s="238" t="s">
        <v>21</v>
      </c>
      <c r="J25" s="153">
        <f>SUM(J23:J24)</f>
        <v>0</v>
      </c>
      <c r="K25" s="154">
        <f>SUM(K23:K24)</f>
        <v>0</v>
      </c>
      <c r="L25" s="154"/>
      <c r="M25" s="155"/>
      <c r="N25" s="153">
        <f>SUM(N23:N24)</f>
        <v>30</v>
      </c>
      <c r="O25" s="154">
        <f>SUM(O23:O24)</f>
        <v>30</v>
      </c>
      <c r="P25" s="154"/>
      <c r="Q25" s="155"/>
      <c r="R25" s="243">
        <f>R23</f>
        <v>0</v>
      </c>
      <c r="S25" s="244">
        <f>S23</f>
        <v>0</v>
      </c>
      <c r="T25" s="244"/>
      <c r="U25" s="245"/>
      <c r="V25" s="177">
        <f>SUM(V23:V24)</f>
        <v>50</v>
      </c>
      <c r="W25" s="177">
        <f>SUM(W23:W24)</f>
        <v>70</v>
      </c>
      <c r="X25" s="330"/>
      <c r="Y25" s="250"/>
      <c r="Z25" s="250"/>
      <c r="AA25" s="282"/>
    </row>
    <row r="26" spans="1:27" ht="13.5" thickBot="1">
      <c r="A26" s="16" t="s">
        <v>17</v>
      </c>
      <c r="B26" s="36" t="s">
        <v>17</v>
      </c>
      <c r="C26" s="283" t="s">
        <v>24</v>
      </c>
      <c r="D26" s="271"/>
      <c r="E26" s="271"/>
      <c r="F26" s="271"/>
      <c r="G26" s="271"/>
      <c r="H26" s="271"/>
      <c r="I26" s="271"/>
      <c r="J26" s="38">
        <f>+J25+J22+J19+J16</f>
        <v>60</v>
      </c>
      <c r="K26" s="38">
        <f aca="true" t="shared" si="0" ref="K26:W26">+K25+K22+K19+K16</f>
        <v>60</v>
      </c>
      <c r="L26" s="38">
        <f t="shared" si="0"/>
        <v>0</v>
      </c>
      <c r="M26" s="38">
        <f t="shared" si="0"/>
        <v>0</v>
      </c>
      <c r="N26" s="38">
        <f t="shared" si="0"/>
        <v>135</v>
      </c>
      <c r="O26" s="38">
        <f t="shared" si="0"/>
        <v>135</v>
      </c>
      <c r="P26" s="38">
        <f t="shared" si="0"/>
        <v>0</v>
      </c>
      <c r="Q26" s="241">
        <f t="shared" si="0"/>
        <v>0</v>
      </c>
      <c r="R26" s="38">
        <f t="shared" si="0"/>
        <v>100</v>
      </c>
      <c r="S26" s="246">
        <f t="shared" si="0"/>
        <v>100</v>
      </c>
      <c r="T26" s="246">
        <f t="shared" si="0"/>
        <v>0</v>
      </c>
      <c r="U26" s="247">
        <f t="shared" si="0"/>
        <v>0</v>
      </c>
      <c r="V26" s="242">
        <f t="shared" si="0"/>
        <v>185</v>
      </c>
      <c r="W26" s="38">
        <f t="shared" si="0"/>
        <v>260</v>
      </c>
      <c r="X26" s="161"/>
      <c r="Y26" s="39"/>
      <c r="Z26" s="39"/>
      <c r="AA26" s="40"/>
    </row>
    <row r="27" spans="1:27" ht="15.75" customHeight="1" thickBot="1">
      <c r="A27" s="60" t="s">
        <v>17</v>
      </c>
      <c r="B27" s="61" t="s">
        <v>22</v>
      </c>
      <c r="C27" s="473" t="s">
        <v>45</v>
      </c>
      <c r="D27" s="322"/>
      <c r="E27" s="322"/>
      <c r="F27" s="322"/>
      <c r="G27" s="322"/>
      <c r="H27" s="322"/>
      <c r="I27" s="322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97"/>
      <c r="Y27" s="97"/>
      <c r="Z27" s="97"/>
      <c r="AA27" s="62"/>
    </row>
    <row r="28" spans="1:27" ht="15.75" customHeight="1">
      <c r="A28" s="63" t="s">
        <v>17</v>
      </c>
      <c r="B28" s="64" t="s">
        <v>22</v>
      </c>
      <c r="C28" s="272" t="s">
        <v>17</v>
      </c>
      <c r="D28" s="261" t="s">
        <v>107</v>
      </c>
      <c r="E28" s="267" t="s">
        <v>115</v>
      </c>
      <c r="F28" s="395" t="s">
        <v>46</v>
      </c>
      <c r="G28" s="275" t="s">
        <v>19</v>
      </c>
      <c r="H28" s="278" t="s">
        <v>50</v>
      </c>
      <c r="I28" s="226" t="s">
        <v>20</v>
      </c>
      <c r="J28" s="180">
        <v>20</v>
      </c>
      <c r="K28" s="65">
        <v>20</v>
      </c>
      <c r="L28" s="65"/>
      <c r="M28" s="222"/>
      <c r="N28" s="180">
        <v>20</v>
      </c>
      <c r="O28" s="65">
        <v>20</v>
      </c>
      <c r="P28" s="65"/>
      <c r="Q28" s="181"/>
      <c r="R28" s="182">
        <f>+S28+U28</f>
        <v>20</v>
      </c>
      <c r="S28" s="66">
        <v>20</v>
      </c>
      <c r="T28" s="66"/>
      <c r="U28" s="228"/>
      <c r="V28" s="211">
        <v>20</v>
      </c>
      <c r="W28" s="211">
        <v>20</v>
      </c>
      <c r="X28" s="284" t="s">
        <v>43</v>
      </c>
      <c r="Y28" s="68">
        <v>5</v>
      </c>
      <c r="Z28" s="68">
        <v>5</v>
      </c>
      <c r="AA28" s="69">
        <v>5</v>
      </c>
    </row>
    <row r="29" spans="1:27" ht="10.5" customHeight="1" thickBot="1">
      <c r="A29" s="60"/>
      <c r="B29" s="61"/>
      <c r="C29" s="273"/>
      <c r="D29" s="262"/>
      <c r="E29" s="268"/>
      <c r="F29" s="396"/>
      <c r="G29" s="276"/>
      <c r="H29" s="279"/>
      <c r="I29" s="239"/>
      <c r="J29" s="224"/>
      <c r="K29" s="157"/>
      <c r="L29" s="157"/>
      <c r="M29" s="227"/>
      <c r="N29" s="224"/>
      <c r="O29" s="157"/>
      <c r="P29" s="157"/>
      <c r="Q29" s="225"/>
      <c r="R29" s="229"/>
      <c r="S29" s="162"/>
      <c r="T29" s="162"/>
      <c r="U29" s="230"/>
      <c r="V29" s="212"/>
      <c r="W29" s="212"/>
      <c r="X29" s="285"/>
      <c r="Y29" s="70"/>
      <c r="Z29" s="70"/>
      <c r="AA29" s="71"/>
    </row>
    <row r="30" spans="1:27" ht="12.75" customHeight="1" thickBot="1">
      <c r="A30" s="72"/>
      <c r="B30" s="73"/>
      <c r="C30" s="274"/>
      <c r="D30" s="263"/>
      <c r="E30" s="269"/>
      <c r="F30" s="397"/>
      <c r="G30" s="277"/>
      <c r="H30" s="280"/>
      <c r="I30" s="240" t="s">
        <v>21</v>
      </c>
      <c r="J30" s="158">
        <f>J28</f>
        <v>20</v>
      </c>
      <c r="K30" s="159">
        <f>K28</f>
        <v>20</v>
      </c>
      <c r="L30" s="159"/>
      <c r="M30" s="160"/>
      <c r="N30" s="158">
        <f>N28</f>
        <v>20</v>
      </c>
      <c r="O30" s="159">
        <f>O28</f>
        <v>20</v>
      </c>
      <c r="P30" s="159"/>
      <c r="Q30" s="160"/>
      <c r="R30" s="158">
        <f>R28</f>
        <v>20</v>
      </c>
      <c r="S30" s="159">
        <f>S28</f>
        <v>20</v>
      </c>
      <c r="T30" s="159"/>
      <c r="U30" s="160"/>
      <c r="V30" s="213">
        <f>V28+V29</f>
        <v>20</v>
      </c>
      <c r="W30" s="213">
        <f>W28+W29</f>
        <v>20</v>
      </c>
      <c r="X30" s="286"/>
      <c r="Y30" s="74"/>
      <c r="Z30" s="74"/>
      <c r="AA30" s="75"/>
    </row>
    <row r="31" spans="1:27" ht="15.75" customHeight="1" thickBot="1">
      <c r="A31" s="78" t="s">
        <v>17</v>
      </c>
      <c r="B31" s="79" t="s">
        <v>22</v>
      </c>
      <c r="C31" s="270" t="s">
        <v>24</v>
      </c>
      <c r="D31" s="271"/>
      <c r="E31" s="271"/>
      <c r="F31" s="271"/>
      <c r="G31" s="271"/>
      <c r="H31" s="271"/>
      <c r="I31" s="271"/>
      <c r="J31" s="191">
        <f>J30</f>
        <v>20</v>
      </c>
      <c r="K31" s="192">
        <f aca="true" t="shared" si="1" ref="K31:W31">K30</f>
        <v>20</v>
      </c>
      <c r="L31" s="192">
        <f t="shared" si="1"/>
        <v>0</v>
      </c>
      <c r="M31" s="193">
        <f t="shared" si="1"/>
        <v>0</v>
      </c>
      <c r="N31" s="191">
        <f t="shared" si="1"/>
        <v>20</v>
      </c>
      <c r="O31" s="192">
        <f t="shared" si="1"/>
        <v>20</v>
      </c>
      <c r="P31" s="192">
        <f t="shared" si="1"/>
        <v>0</v>
      </c>
      <c r="Q31" s="193">
        <f t="shared" si="1"/>
        <v>0</v>
      </c>
      <c r="R31" s="191">
        <f t="shared" si="1"/>
        <v>20</v>
      </c>
      <c r="S31" s="192">
        <f t="shared" si="1"/>
        <v>20</v>
      </c>
      <c r="T31" s="192">
        <f t="shared" si="1"/>
        <v>0</v>
      </c>
      <c r="U31" s="193">
        <f t="shared" si="1"/>
        <v>0</v>
      </c>
      <c r="V31" s="194">
        <f t="shared" si="1"/>
        <v>20</v>
      </c>
      <c r="W31" s="194">
        <f t="shared" si="1"/>
        <v>20</v>
      </c>
      <c r="X31" s="161"/>
      <c r="Y31" s="39"/>
      <c r="Z31" s="39"/>
      <c r="AA31" s="40"/>
    </row>
    <row r="32" spans="1:27" ht="15" customHeight="1" thickBot="1">
      <c r="A32" s="12" t="s">
        <v>17</v>
      </c>
      <c r="B32" s="11" t="s">
        <v>23</v>
      </c>
      <c r="C32" s="392" t="s">
        <v>48</v>
      </c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4"/>
    </row>
    <row r="33" spans="1:30" ht="14.25" customHeight="1">
      <c r="A33" s="18" t="s">
        <v>17</v>
      </c>
      <c r="B33" s="19" t="s">
        <v>23</v>
      </c>
      <c r="C33" s="258" t="s">
        <v>17</v>
      </c>
      <c r="D33" s="261" t="s">
        <v>28</v>
      </c>
      <c r="E33" s="264" t="s">
        <v>114</v>
      </c>
      <c r="F33" s="395" t="s">
        <v>46</v>
      </c>
      <c r="G33" s="296" t="s">
        <v>19</v>
      </c>
      <c r="H33" s="278" t="s">
        <v>50</v>
      </c>
      <c r="I33" s="20" t="s">
        <v>20</v>
      </c>
      <c r="J33" s="178">
        <v>10</v>
      </c>
      <c r="K33" s="65">
        <v>10</v>
      </c>
      <c r="L33" s="65"/>
      <c r="M33" s="222"/>
      <c r="N33" s="180">
        <v>20</v>
      </c>
      <c r="O33" s="65">
        <v>20</v>
      </c>
      <c r="P33" s="65"/>
      <c r="Q33" s="181"/>
      <c r="R33" s="182">
        <f>S33</f>
        <v>15</v>
      </c>
      <c r="S33" s="66">
        <v>15</v>
      </c>
      <c r="T33" s="66"/>
      <c r="U33" s="67"/>
      <c r="V33" s="211">
        <v>30</v>
      </c>
      <c r="W33" s="211">
        <v>40</v>
      </c>
      <c r="X33" s="398" t="s">
        <v>52</v>
      </c>
      <c r="Y33" s="253">
        <v>1</v>
      </c>
      <c r="Z33" s="253">
        <v>1</v>
      </c>
      <c r="AA33" s="257">
        <v>1</v>
      </c>
      <c r="AD33" s="6"/>
    </row>
    <row r="34" spans="1:30" ht="10.5" customHeight="1" thickBot="1">
      <c r="A34" s="9"/>
      <c r="B34" s="10"/>
      <c r="C34" s="259"/>
      <c r="D34" s="262"/>
      <c r="E34" s="265"/>
      <c r="F34" s="396"/>
      <c r="G34" s="297"/>
      <c r="H34" s="279"/>
      <c r="I34" s="163"/>
      <c r="J34" s="179"/>
      <c r="K34" s="183"/>
      <c r="L34" s="183"/>
      <c r="M34" s="223"/>
      <c r="N34" s="184"/>
      <c r="O34" s="183"/>
      <c r="P34" s="183"/>
      <c r="Q34" s="185"/>
      <c r="R34" s="186"/>
      <c r="S34" s="187"/>
      <c r="T34" s="187"/>
      <c r="U34" s="210"/>
      <c r="V34" s="212"/>
      <c r="W34" s="212"/>
      <c r="X34" s="399"/>
      <c r="Y34" s="254"/>
      <c r="Z34" s="254"/>
      <c r="AA34" s="251"/>
      <c r="AD34" s="6"/>
    </row>
    <row r="35" spans="1:30" ht="14.25" customHeight="1" thickBot="1">
      <c r="A35" s="12"/>
      <c r="B35" s="11"/>
      <c r="C35" s="260"/>
      <c r="D35" s="263"/>
      <c r="E35" s="266"/>
      <c r="F35" s="397"/>
      <c r="G35" s="298"/>
      <c r="H35" s="280"/>
      <c r="I35" s="221" t="s">
        <v>21</v>
      </c>
      <c r="J35" s="175">
        <f>SUM(J33:J34)</f>
        <v>10</v>
      </c>
      <c r="K35" s="159">
        <f>SUM(K33:K34)</f>
        <v>10</v>
      </c>
      <c r="L35" s="159"/>
      <c r="M35" s="160"/>
      <c r="N35" s="158">
        <f>N33+N34</f>
        <v>20</v>
      </c>
      <c r="O35" s="159">
        <f>O33+O34</f>
        <v>20</v>
      </c>
      <c r="P35" s="159"/>
      <c r="Q35" s="188"/>
      <c r="R35" s="158">
        <f>SUM(R33:R34)</f>
        <v>15</v>
      </c>
      <c r="S35" s="159">
        <f>SUM(S33:S34)</f>
        <v>15</v>
      </c>
      <c r="T35" s="159"/>
      <c r="U35" s="189"/>
      <c r="V35" s="213">
        <f>V33+V34</f>
        <v>30</v>
      </c>
      <c r="W35" s="213">
        <f>W33+W34</f>
        <v>40</v>
      </c>
      <c r="X35" s="400"/>
      <c r="Y35" s="255"/>
      <c r="Z35" s="255"/>
      <c r="AA35" s="252"/>
      <c r="AD35" s="6"/>
    </row>
    <row r="36" spans="1:30" ht="14.25" customHeight="1">
      <c r="A36" s="18" t="s">
        <v>17</v>
      </c>
      <c r="B36" s="19" t="s">
        <v>23</v>
      </c>
      <c r="C36" s="258" t="s">
        <v>22</v>
      </c>
      <c r="D36" s="261" t="s">
        <v>49</v>
      </c>
      <c r="E36" s="264" t="s">
        <v>113</v>
      </c>
      <c r="F36" s="395" t="s">
        <v>46</v>
      </c>
      <c r="G36" s="296" t="s">
        <v>19</v>
      </c>
      <c r="H36" s="278" t="s">
        <v>50</v>
      </c>
      <c r="I36" s="20" t="s">
        <v>20</v>
      </c>
      <c r="J36" s="178">
        <v>10</v>
      </c>
      <c r="K36" s="65">
        <v>10</v>
      </c>
      <c r="L36" s="65"/>
      <c r="M36" s="222"/>
      <c r="N36" s="180">
        <v>15</v>
      </c>
      <c r="O36" s="65">
        <v>15</v>
      </c>
      <c r="P36" s="65"/>
      <c r="Q36" s="181"/>
      <c r="R36" s="182">
        <v>15</v>
      </c>
      <c r="S36" s="66">
        <v>15</v>
      </c>
      <c r="T36" s="66"/>
      <c r="U36" s="67"/>
      <c r="V36" s="211">
        <v>20</v>
      </c>
      <c r="W36" s="211">
        <v>25</v>
      </c>
      <c r="X36" s="398" t="s">
        <v>41</v>
      </c>
      <c r="Y36" s="253">
        <v>1</v>
      </c>
      <c r="Z36" s="253">
        <v>2</v>
      </c>
      <c r="AA36" s="257">
        <v>2</v>
      </c>
      <c r="AD36" s="6"/>
    </row>
    <row r="37" spans="1:30" ht="14.25" customHeight="1" thickBot="1">
      <c r="A37" s="9"/>
      <c r="B37" s="10"/>
      <c r="C37" s="259"/>
      <c r="D37" s="262"/>
      <c r="E37" s="265"/>
      <c r="F37" s="396"/>
      <c r="G37" s="297"/>
      <c r="H37" s="279"/>
      <c r="I37" s="163"/>
      <c r="J37" s="184"/>
      <c r="K37" s="183"/>
      <c r="L37" s="183"/>
      <c r="M37" s="223"/>
      <c r="N37" s="184"/>
      <c r="O37" s="183"/>
      <c r="P37" s="183"/>
      <c r="Q37" s="185"/>
      <c r="R37" s="186"/>
      <c r="S37" s="187"/>
      <c r="T37" s="187"/>
      <c r="U37" s="210"/>
      <c r="V37" s="212"/>
      <c r="W37" s="212"/>
      <c r="X37" s="399"/>
      <c r="Y37" s="254"/>
      <c r="Z37" s="254"/>
      <c r="AA37" s="251"/>
      <c r="AD37" s="6"/>
    </row>
    <row r="38" spans="1:30" ht="14.25" customHeight="1" thickBot="1">
      <c r="A38" s="12"/>
      <c r="B38" s="11"/>
      <c r="C38" s="260"/>
      <c r="D38" s="263"/>
      <c r="E38" s="266"/>
      <c r="F38" s="397"/>
      <c r="G38" s="298"/>
      <c r="H38" s="280"/>
      <c r="I38" s="221" t="s">
        <v>21</v>
      </c>
      <c r="J38" s="158">
        <f>SUM(J36:J37)</f>
        <v>10</v>
      </c>
      <c r="K38" s="159">
        <f>SUM(K36:K37)</f>
        <v>10</v>
      </c>
      <c r="L38" s="159"/>
      <c r="M38" s="160"/>
      <c r="N38" s="158">
        <f>N36+N37</f>
        <v>15</v>
      </c>
      <c r="O38" s="159">
        <f>O36+O37</f>
        <v>15</v>
      </c>
      <c r="P38" s="159"/>
      <c r="Q38" s="188"/>
      <c r="R38" s="158">
        <f>SUM(R36:R37)</f>
        <v>15</v>
      </c>
      <c r="S38" s="159">
        <f>SUM(S36:S37)</f>
        <v>15</v>
      </c>
      <c r="T38" s="159"/>
      <c r="U38" s="189"/>
      <c r="V38" s="213">
        <f>V36+V37</f>
        <v>20</v>
      </c>
      <c r="W38" s="213">
        <f>W36+W37</f>
        <v>25</v>
      </c>
      <c r="X38" s="400"/>
      <c r="Y38" s="255"/>
      <c r="Z38" s="255"/>
      <c r="AA38" s="252"/>
      <c r="AD38" s="6"/>
    </row>
    <row r="39" spans="1:30" ht="14.25" customHeight="1">
      <c r="A39" s="18" t="s">
        <v>17</v>
      </c>
      <c r="B39" s="19" t="s">
        <v>23</v>
      </c>
      <c r="C39" s="258" t="s">
        <v>23</v>
      </c>
      <c r="D39" s="261" t="s">
        <v>27</v>
      </c>
      <c r="E39" s="325"/>
      <c r="F39" s="395" t="s">
        <v>46</v>
      </c>
      <c r="G39" s="296" t="s">
        <v>19</v>
      </c>
      <c r="H39" s="278" t="s">
        <v>50</v>
      </c>
      <c r="I39" s="20" t="s">
        <v>20</v>
      </c>
      <c r="J39" s="178"/>
      <c r="K39" s="65"/>
      <c r="L39" s="65"/>
      <c r="M39" s="222"/>
      <c r="N39" s="180"/>
      <c r="O39" s="65"/>
      <c r="P39" s="65"/>
      <c r="Q39" s="181"/>
      <c r="R39" s="182">
        <f>+S39+U39</f>
        <v>0</v>
      </c>
      <c r="S39" s="66"/>
      <c r="T39" s="66"/>
      <c r="U39" s="67"/>
      <c r="V39" s="211">
        <v>30</v>
      </c>
      <c r="W39" s="211" t="s">
        <v>51</v>
      </c>
      <c r="X39" s="398" t="s">
        <v>121</v>
      </c>
      <c r="Y39" s="253"/>
      <c r="Z39" s="253">
        <v>1</v>
      </c>
      <c r="AA39" s="257"/>
      <c r="AD39" s="6"/>
    </row>
    <row r="40" spans="1:30" ht="14.25" customHeight="1" thickBot="1">
      <c r="A40" s="9"/>
      <c r="B40" s="10"/>
      <c r="C40" s="259"/>
      <c r="D40" s="262"/>
      <c r="E40" s="326"/>
      <c r="F40" s="396"/>
      <c r="G40" s="297"/>
      <c r="H40" s="279"/>
      <c r="I40" s="163"/>
      <c r="J40" s="179"/>
      <c r="K40" s="183"/>
      <c r="L40" s="183"/>
      <c r="M40" s="223"/>
      <c r="N40" s="184"/>
      <c r="O40" s="183"/>
      <c r="P40" s="183"/>
      <c r="Q40" s="185"/>
      <c r="R40" s="186"/>
      <c r="S40" s="187"/>
      <c r="T40" s="187"/>
      <c r="U40" s="210"/>
      <c r="V40" s="212"/>
      <c r="W40" s="212"/>
      <c r="X40" s="399"/>
      <c r="Y40" s="254"/>
      <c r="Z40" s="254"/>
      <c r="AA40" s="251"/>
      <c r="AD40" s="6"/>
    </row>
    <row r="41" spans="1:30" ht="14.25" customHeight="1" thickBot="1">
      <c r="A41" s="12"/>
      <c r="B41" s="11"/>
      <c r="C41" s="260"/>
      <c r="D41" s="263"/>
      <c r="E41" s="327"/>
      <c r="F41" s="397"/>
      <c r="G41" s="298"/>
      <c r="H41" s="280"/>
      <c r="I41" s="221" t="s">
        <v>21</v>
      </c>
      <c r="J41" s="175">
        <f>SUM(J39:J40)</f>
        <v>0</v>
      </c>
      <c r="K41" s="159">
        <f>SUM(K39:K40)</f>
        <v>0</v>
      </c>
      <c r="L41" s="159"/>
      <c r="M41" s="160"/>
      <c r="N41" s="158">
        <f>N39+N40</f>
        <v>0</v>
      </c>
      <c r="O41" s="190">
        <f>O39+O40</f>
        <v>0</v>
      </c>
      <c r="P41" s="159"/>
      <c r="Q41" s="188"/>
      <c r="R41" s="158">
        <f>SUM(R39:R40)</f>
        <v>0</v>
      </c>
      <c r="S41" s="159">
        <f>SUM(S39:S40)</f>
        <v>0</v>
      </c>
      <c r="T41" s="159"/>
      <c r="U41" s="189"/>
      <c r="V41" s="213">
        <f>V39+V40</f>
        <v>30</v>
      </c>
      <c r="W41" s="213">
        <f>W40</f>
        <v>0</v>
      </c>
      <c r="X41" s="400"/>
      <c r="Y41" s="255"/>
      <c r="Z41" s="255"/>
      <c r="AA41" s="252"/>
      <c r="AD41" s="6"/>
    </row>
    <row r="42" spans="1:27" ht="15.75" customHeight="1" thickBot="1">
      <c r="A42" s="9" t="s">
        <v>17</v>
      </c>
      <c r="B42" s="10" t="s">
        <v>23</v>
      </c>
      <c r="C42" s="484" t="s">
        <v>24</v>
      </c>
      <c r="D42" s="271"/>
      <c r="E42" s="271"/>
      <c r="F42" s="271"/>
      <c r="G42" s="271"/>
      <c r="H42" s="271"/>
      <c r="I42" s="271"/>
      <c r="J42" s="191">
        <f aca="true" t="shared" si="2" ref="J42:W42">J41+J38+J35</f>
        <v>20</v>
      </c>
      <c r="K42" s="192">
        <f t="shared" si="2"/>
        <v>20</v>
      </c>
      <c r="L42" s="192">
        <f t="shared" si="2"/>
        <v>0</v>
      </c>
      <c r="M42" s="193">
        <f t="shared" si="2"/>
        <v>0</v>
      </c>
      <c r="N42" s="191">
        <f t="shared" si="2"/>
        <v>35</v>
      </c>
      <c r="O42" s="192">
        <f t="shared" si="2"/>
        <v>35</v>
      </c>
      <c r="P42" s="192">
        <f t="shared" si="2"/>
        <v>0</v>
      </c>
      <c r="Q42" s="193">
        <f t="shared" si="2"/>
        <v>0</v>
      </c>
      <c r="R42" s="191">
        <f t="shared" si="2"/>
        <v>30</v>
      </c>
      <c r="S42" s="192">
        <f t="shared" si="2"/>
        <v>30</v>
      </c>
      <c r="T42" s="192">
        <f t="shared" si="2"/>
        <v>0</v>
      </c>
      <c r="U42" s="195">
        <f t="shared" si="2"/>
        <v>0</v>
      </c>
      <c r="V42" s="194">
        <f t="shared" si="2"/>
        <v>80</v>
      </c>
      <c r="W42" s="194">
        <f t="shared" si="2"/>
        <v>65</v>
      </c>
      <c r="X42" s="156"/>
      <c r="Y42" s="13"/>
      <c r="Z42" s="13"/>
      <c r="AA42" s="15"/>
    </row>
    <row r="43" spans="1:27" ht="15.75" customHeight="1" thickBot="1">
      <c r="A43" s="16" t="s">
        <v>17</v>
      </c>
      <c r="B43" s="36" t="s">
        <v>18</v>
      </c>
      <c r="C43" s="321" t="s">
        <v>109</v>
      </c>
      <c r="D43" s="322"/>
      <c r="E43" s="322"/>
      <c r="F43" s="322"/>
      <c r="G43" s="322"/>
      <c r="H43" s="322"/>
      <c r="I43" s="322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2"/>
      <c r="Y43" s="322"/>
      <c r="Z43" s="322"/>
      <c r="AA43" s="324"/>
    </row>
    <row r="44" spans="1:27" ht="12" customHeight="1">
      <c r="A44" s="18" t="s">
        <v>17</v>
      </c>
      <c r="B44" s="30" t="s">
        <v>18</v>
      </c>
      <c r="C44" s="258" t="s">
        <v>17</v>
      </c>
      <c r="D44" s="312" t="s">
        <v>29</v>
      </c>
      <c r="E44" s="325"/>
      <c r="F44" s="299" t="s">
        <v>17</v>
      </c>
      <c r="G44" s="296" t="s">
        <v>19</v>
      </c>
      <c r="H44" s="278" t="s">
        <v>50</v>
      </c>
      <c r="I44" s="45" t="s">
        <v>20</v>
      </c>
      <c r="J44" s="51">
        <v>19.5</v>
      </c>
      <c r="K44" s="41">
        <v>19.5</v>
      </c>
      <c r="L44" s="41"/>
      <c r="M44" s="216"/>
      <c r="N44" s="51">
        <v>19.5</v>
      </c>
      <c r="O44" s="41">
        <v>19.5</v>
      </c>
      <c r="P44" s="41"/>
      <c r="Q44" s="52"/>
      <c r="R44" s="47">
        <f>+S44+U44</f>
        <v>19.5</v>
      </c>
      <c r="S44" s="33">
        <v>19.5</v>
      </c>
      <c r="T44" s="33"/>
      <c r="U44" s="50"/>
      <c r="V44" s="207">
        <v>19.5</v>
      </c>
      <c r="W44" s="207">
        <v>19.5</v>
      </c>
      <c r="X44" s="481" t="s">
        <v>54</v>
      </c>
      <c r="Y44" s="416">
        <v>8</v>
      </c>
      <c r="Z44" s="416">
        <v>8</v>
      </c>
      <c r="AA44" s="305">
        <v>8</v>
      </c>
    </row>
    <row r="45" spans="1:30" ht="12" customHeight="1" thickBot="1">
      <c r="A45" s="9"/>
      <c r="B45" s="28"/>
      <c r="C45" s="259"/>
      <c r="D45" s="313"/>
      <c r="E45" s="326"/>
      <c r="F45" s="251"/>
      <c r="G45" s="297"/>
      <c r="H45" s="279"/>
      <c r="I45" s="170"/>
      <c r="J45" s="172"/>
      <c r="K45" s="171"/>
      <c r="L45" s="171"/>
      <c r="M45" s="217"/>
      <c r="N45" s="172"/>
      <c r="O45" s="171"/>
      <c r="P45" s="171"/>
      <c r="Q45" s="173"/>
      <c r="R45" s="59"/>
      <c r="S45" s="37"/>
      <c r="T45" s="37"/>
      <c r="U45" s="206"/>
      <c r="V45" s="208"/>
      <c r="W45" s="208"/>
      <c r="X45" s="482"/>
      <c r="Y45" s="417"/>
      <c r="Z45" s="417"/>
      <c r="AA45" s="306"/>
      <c r="AD45" s="6"/>
    </row>
    <row r="46" spans="1:30" ht="12.75" customHeight="1" thickBot="1">
      <c r="A46" s="12"/>
      <c r="B46" s="35"/>
      <c r="C46" s="260"/>
      <c r="D46" s="314"/>
      <c r="E46" s="327"/>
      <c r="F46" s="252"/>
      <c r="G46" s="298"/>
      <c r="H46" s="280"/>
      <c r="I46" s="174" t="s">
        <v>21</v>
      </c>
      <c r="J46" s="153">
        <f>SUM(J44:J45)</f>
        <v>19.5</v>
      </c>
      <c r="K46" s="154">
        <f>SUM(K44:K45)</f>
        <v>19.5</v>
      </c>
      <c r="L46" s="154"/>
      <c r="M46" s="155"/>
      <c r="N46" s="153">
        <f>N44+N45</f>
        <v>19.5</v>
      </c>
      <c r="O46" s="154">
        <f>O44+O45</f>
        <v>19.5</v>
      </c>
      <c r="P46" s="154"/>
      <c r="Q46" s="155"/>
      <c r="R46" s="153">
        <f>R44+R45</f>
        <v>19.5</v>
      </c>
      <c r="S46" s="154">
        <f>S44+S45</f>
        <v>19.5</v>
      </c>
      <c r="T46" s="154"/>
      <c r="U46" s="167"/>
      <c r="V46" s="177">
        <f>V44+V45</f>
        <v>19.5</v>
      </c>
      <c r="W46" s="177">
        <f>W44+W45</f>
        <v>19.5</v>
      </c>
      <c r="X46" s="483"/>
      <c r="Y46" s="418"/>
      <c r="Z46" s="418"/>
      <c r="AA46" s="307"/>
      <c r="AD46" s="6"/>
    </row>
    <row r="47" spans="1:27" ht="12" customHeight="1">
      <c r="A47" s="18" t="s">
        <v>17</v>
      </c>
      <c r="B47" s="30" t="s">
        <v>18</v>
      </c>
      <c r="C47" s="258" t="s">
        <v>22</v>
      </c>
      <c r="D47" s="309" t="s">
        <v>53</v>
      </c>
      <c r="E47" s="325"/>
      <c r="F47" s="299" t="s">
        <v>46</v>
      </c>
      <c r="G47" s="296" t="s">
        <v>19</v>
      </c>
      <c r="H47" s="278" t="s">
        <v>50</v>
      </c>
      <c r="I47" s="214" t="s">
        <v>20</v>
      </c>
      <c r="J47" s="51"/>
      <c r="K47" s="41"/>
      <c r="L47" s="41"/>
      <c r="M47" s="216"/>
      <c r="N47" s="49">
        <v>10</v>
      </c>
      <c r="O47" s="31">
        <v>10</v>
      </c>
      <c r="P47" s="41"/>
      <c r="Q47" s="52"/>
      <c r="R47" s="47"/>
      <c r="S47" s="33"/>
      <c r="T47" s="33"/>
      <c r="U47" s="50"/>
      <c r="V47" s="207">
        <v>20</v>
      </c>
      <c r="W47" s="207">
        <v>30</v>
      </c>
      <c r="X47" s="481" t="s">
        <v>120</v>
      </c>
      <c r="Y47" s="88"/>
      <c r="Z47" s="88"/>
      <c r="AA47" s="89"/>
    </row>
    <row r="48" spans="1:27" ht="12.75" customHeight="1" thickBot="1">
      <c r="A48" s="9"/>
      <c r="B48" s="28"/>
      <c r="C48" s="259"/>
      <c r="D48" s="310"/>
      <c r="E48" s="326"/>
      <c r="F48" s="251"/>
      <c r="G48" s="297"/>
      <c r="H48" s="279"/>
      <c r="I48" s="215"/>
      <c r="J48" s="168"/>
      <c r="K48" s="42"/>
      <c r="L48" s="42"/>
      <c r="M48" s="218"/>
      <c r="N48" s="150"/>
      <c r="O48" s="43"/>
      <c r="P48" s="43"/>
      <c r="Q48" s="53"/>
      <c r="R48" s="58"/>
      <c r="S48" s="44"/>
      <c r="T48" s="44"/>
      <c r="U48" s="165"/>
      <c r="V48" s="209"/>
      <c r="W48" s="209"/>
      <c r="X48" s="482"/>
      <c r="Y48" s="90"/>
      <c r="Z48" s="90">
        <v>2</v>
      </c>
      <c r="AA48" s="91">
        <v>3</v>
      </c>
    </row>
    <row r="49" spans="1:27" ht="12.75" customHeight="1" thickBot="1">
      <c r="A49" s="12"/>
      <c r="B49" s="35"/>
      <c r="C49" s="260"/>
      <c r="D49" s="311"/>
      <c r="E49" s="327"/>
      <c r="F49" s="252"/>
      <c r="G49" s="298"/>
      <c r="H49" s="280"/>
      <c r="I49" s="174" t="s">
        <v>21</v>
      </c>
      <c r="J49" s="153">
        <f>SUM(J47:J48)</f>
        <v>0</v>
      </c>
      <c r="K49" s="154">
        <f>SUM(K47:K48)</f>
        <v>0</v>
      </c>
      <c r="L49" s="154"/>
      <c r="M49" s="155"/>
      <c r="N49" s="153">
        <f>SUM(N47:N48)</f>
        <v>10</v>
      </c>
      <c r="O49" s="154">
        <f>SUM(O47:O48)</f>
        <v>10</v>
      </c>
      <c r="P49" s="154"/>
      <c r="Q49" s="155"/>
      <c r="R49" s="153">
        <f>SUM(R47:R48)</f>
        <v>0</v>
      </c>
      <c r="S49" s="154">
        <f>SUM(S47:S48)</f>
        <v>0</v>
      </c>
      <c r="T49" s="154"/>
      <c r="U49" s="167"/>
      <c r="V49" s="177">
        <f>V47+V48</f>
        <v>20</v>
      </c>
      <c r="W49" s="177">
        <f>W47+W48</f>
        <v>30</v>
      </c>
      <c r="X49" s="483"/>
      <c r="Y49" s="86"/>
      <c r="Z49" s="86"/>
      <c r="AA49" s="87"/>
    </row>
    <row r="50" spans="1:27" ht="12">
      <c r="A50" s="18" t="s">
        <v>17</v>
      </c>
      <c r="B50" s="30" t="s">
        <v>18</v>
      </c>
      <c r="C50" s="258" t="s">
        <v>23</v>
      </c>
      <c r="D50" s="313" t="s">
        <v>42</v>
      </c>
      <c r="E50" s="299"/>
      <c r="F50" s="299" t="s">
        <v>46</v>
      </c>
      <c r="G50" s="296" t="s">
        <v>19</v>
      </c>
      <c r="H50" s="278" t="s">
        <v>50</v>
      </c>
      <c r="I50" s="214" t="s">
        <v>20</v>
      </c>
      <c r="J50" s="51">
        <v>40</v>
      </c>
      <c r="K50" s="41">
        <v>40</v>
      </c>
      <c r="L50" s="41"/>
      <c r="M50" s="216"/>
      <c r="N50" s="54"/>
      <c r="O50" s="46"/>
      <c r="P50" s="151"/>
      <c r="Q50" s="152"/>
      <c r="R50" s="47">
        <f>+S50+U50</f>
        <v>0</v>
      </c>
      <c r="S50" s="33"/>
      <c r="T50" s="33"/>
      <c r="U50" s="50"/>
      <c r="V50" s="207"/>
      <c r="W50" s="207"/>
      <c r="X50" s="419"/>
      <c r="Y50" s="88"/>
      <c r="Z50" s="88"/>
      <c r="AA50" s="89"/>
    </row>
    <row r="51" spans="1:27" ht="12" customHeight="1" thickBot="1">
      <c r="A51" s="9"/>
      <c r="B51" s="28"/>
      <c r="C51" s="259"/>
      <c r="D51" s="313"/>
      <c r="E51" s="251"/>
      <c r="F51" s="251"/>
      <c r="G51" s="297"/>
      <c r="H51" s="279"/>
      <c r="I51" s="215"/>
      <c r="J51" s="168"/>
      <c r="K51" s="42"/>
      <c r="L51" s="42"/>
      <c r="M51" s="218"/>
      <c r="N51" s="168"/>
      <c r="O51" s="42"/>
      <c r="P51" s="43"/>
      <c r="Q51" s="53"/>
      <c r="R51" s="58"/>
      <c r="S51" s="44"/>
      <c r="T51" s="44"/>
      <c r="U51" s="165"/>
      <c r="V51" s="209"/>
      <c r="W51" s="209"/>
      <c r="X51" s="419"/>
      <c r="Y51" s="90"/>
      <c r="Z51" s="90"/>
      <c r="AA51" s="91"/>
    </row>
    <row r="52" spans="1:27" ht="18" customHeight="1" thickBot="1">
      <c r="A52" s="12"/>
      <c r="B52" s="35"/>
      <c r="C52" s="260"/>
      <c r="D52" s="314"/>
      <c r="E52" s="252"/>
      <c r="F52" s="252"/>
      <c r="G52" s="298"/>
      <c r="H52" s="280"/>
      <c r="I52" s="169" t="s">
        <v>21</v>
      </c>
      <c r="J52" s="153">
        <f>SUM(J50:J51)</f>
        <v>40</v>
      </c>
      <c r="K52" s="154">
        <f>SUM(K50:K51)</f>
        <v>40</v>
      </c>
      <c r="L52" s="154"/>
      <c r="M52" s="155"/>
      <c r="N52" s="153">
        <f>SUM(N50:N51)</f>
        <v>0</v>
      </c>
      <c r="O52" s="154">
        <f>SUM(O50:O51)</f>
        <v>0</v>
      </c>
      <c r="P52" s="154"/>
      <c r="Q52" s="155"/>
      <c r="R52" s="153">
        <f>SUM(R50:R51)</f>
        <v>0</v>
      </c>
      <c r="S52" s="154">
        <f>SUM(S50:S51)</f>
        <v>0</v>
      </c>
      <c r="T52" s="154"/>
      <c r="U52" s="167"/>
      <c r="V52" s="177">
        <f>V50+V51</f>
        <v>0</v>
      </c>
      <c r="W52" s="177">
        <f>W50+W51</f>
        <v>0</v>
      </c>
      <c r="X52" s="420"/>
      <c r="Y52" s="86"/>
      <c r="Z52" s="86"/>
      <c r="AA52" s="87"/>
    </row>
    <row r="53" spans="1:27" ht="13.5" thickBot="1">
      <c r="A53" s="16" t="s">
        <v>17</v>
      </c>
      <c r="B53" s="17" t="s">
        <v>18</v>
      </c>
      <c r="C53" s="308" t="s">
        <v>24</v>
      </c>
      <c r="D53" s="271"/>
      <c r="E53" s="271"/>
      <c r="F53" s="271"/>
      <c r="G53" s="271"/>
      <c r="H53" s="271"/>
      <c r="I53" s="271"/>
      <c r="J53" s="191">
        <f>J46+J49+J52</f>
        <v>59.5</v>
      </c>
      <c r="K53" s="191">
        <f aca="true" t="shared" si="3" ref="K53:W53">K46+K49+K52</f>
        <v>59.5</v>
      </c>
      <c r="L53" s="191">
        <f t="shared" si="3"/>
        <v>0</v>
      </c>
      <c r="M53" s="191">
        <f t="shared" si="3"/>
        <v>0</v>
      </c>
      <c r="N53" s="191">
        <f t="shared" si="3"/>
        <v>29.5</v>
      </c>
      <c r="O53" s="191">
        <f t="shared" si="3"/>
        <v>29.5</v>
      </c>
      <c r="P53" s="191">
        <f t="shared" si="3"/>
        <v>0</v>
      </c>
      <c r="Q53" s="191">
        <f t="shared" si="3"/>
        <v>0</v>
      </c>
      <c r="R53" s="191">
        <f t="shared" si="3"/>
        <v>19.5</v>
      </c>
      <c r="S53" s="191">
        <f t="shared" si="3"/>
        <v>19.5</v>
      </c>
      <c r="T53" s="191">
        <f t="shared" si="3"/>
        <v>0</v>
      </c>
      <c r="U53" s="191">
        <f t="shared" si="3"/>
        <v>0</v>
      </c>
      <c r="V53" s="191">
        <f t="shared" si="3"/>
        <v>39.5</v>
      </c>
      <c r="W53" s="191">
        <f t="shared" si="3"/>
        <v>49.5</v>
      </c>
      <c r="X53" s="196"/>
      <c r="Y53" s="7"/>
      <c r="Z53" s="7"/>
      <c r="AA53" s="8"/>
    </row>
    <row r="54" spans="1:27" ht="12.75" thickBot="1">
      <c r="A54" s="18" t="s">
        <v>17</v>
      </c>
      <c r="B54" s="319" t="s">
        <v>25</v>
      </c>
      <c r="C54" s="320"/>
      <c r="D54" s="320"/>
      <c r="E54" s="320"/>
      <c r="F54" s="320"/>
      <c r="G54" s="320"/>
      <c r="H54" s="320"/>
      <c r="I54" s="320"/>
      <c r="J54" s="198">
        <f aca="true" t="shared" si="4" ref="J54:W54">J53+J42+J31+J26</f>
        <v>159.5</v>
      </c>
      <c r="K54" s="199">
        <f t="shared" si="4"/>
        <v>159.5</v>
      </c>
      <c r="L54" s="199">
        <f t="shared" si="4"/>
        <v>0</v>
      </c>
      <c r="M54" s="219">
        <f t="shared" si="4"/>
        <v>0</v>
      </c>
      <c r="N54" s="198">
        <f t="shared" si="4"/>
        <v>219.5</v>
      </c>
      <c r="O54" s="199">
        <f t="shared" si="4"/>
        <v>219.5</v>
      </c>
      <c r="P54" s="199">
        <f t="shared" si="4"/>
        <v>0</v>
      </c>
      <c r="Q54" s="200">
        <f t="shared" si="4"/>
        <v>0</v>
      </c>
      <c r="R54" s="198">
        <f t="shared" si="4"/>
        <v>169.5</v>
      </c>
      <c r="S54" s="199">
        <f t="shared" si="4"/>
        <v>169.5</v>
      </c>
      <c r="T54" s="199">
        <f t="shared" si="4"/>
        <v>0</v>
      </c>
      <c r="U54" s="200">
        <f t="shared" si="4"/>
        <v>0</v>
      </c>
      <c r="V54" s="201">
        <f t="shared" si="4"/>
        <v>324.5</v>
      </c>
      <c r="W54" s="201">
        <f t="shared" si="4"/>
        <v>394.5</v>
      </c>
      <c r="X54" s="197"/>
      <c r="Y54" s="76"/>
      <c r="Z54" s="76"/>
      <c r="AA54" s="77"/>
    </row>
    <row r="55" spans="1:49" s="80" customFormat="1" ht="15.75" customHeight="1" thickBot="1">
      <c r="A55" s="21" t="s">
        <v>44</v>
      </c>
      <c r="B55" s="488" t="s">
        <v>26</v>
      </c>
      <c r="C55" s="488"/>
      <c r="D55" s="488"/>
      <c r="E55" s="488"/>
      <c r="F55" s="488"/>
      <c r="G55" s="488"/>
      <c r="H55" s="488"/>
      <c r="I55" s="488"/>
      <c r="J55" s="202">
        <f>J54</f>
        <v>159.5</v>
      </c>
      <c r="K55" s="203">
        <f aca="true" t="shared" si="5" ref="K55:W55">K54</f>
        <v>159.5</v>
      </c>
      <c r="L55" s="203">
        <f t="shared" si="5"/>
        <v>0</v>
      </c>
      <c r="M55" s="220">
        <f t="shared" si="5"/>
        <v>0</v>
      </c>
      <c r="N55" s="202">
        <f t="shared" si="5"/>
        <v>219.5</v>
      </c>
      <c r="O55" s="203">
        <f t="shared" si="5"/>
        <v>219.5</v>
      </c>
      <c r="P55" s="203">
        <f t="shared" si="5"/>
        <v>0</v>
      </c>
      <c r="Q55" s="204">
        <f t="shared" si="5"/>
        <v>0</v>
      </c>
      <c r="R55" s="202">
        <f t="shared" si="5"/>
        <v>169.5</v>
      </c>
      <c r="S55" s="203">
        <f t="shared" si="5"/>
        <v>169.5</v>
      </c>
      <c r="T55" s="203">
        <f t="shared" si="5"/>
        <v>0</v>
      </c>
      <c r="U55" s="204">
        <f t="shared" si="5"/>
        <v>0</v>
      </c>
      <c r="V55" s="205">
        <f t="shared" si="5"/>
        <v>324.5</v>
      </c>
      <c r="W55" s="205">
        <f t="shared" si="5"/>
        <v>394.5</v>
      </c>
      <c r="X55" s="414"/>
      <c r="Y55" s="414"/>
      <c r="Z55" s="414"/>
      <c r="AA55" s="41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27" s="85" customFormat="1" ht="13.5" thickBot="1">
      <c r="A56" s="81"/>
      <c r="B56" s="82"/>
      <c r="C56" s="82"/>
      <c r="D56" s="82"/>
      <c r="E56" s="82"/>
      <c r="F56" s="82"/>
      <c r="G56" s="485" t="s">
        <v>110</v>
      </c>
      <c r="H56" s="486"/>
      <c r="I56" s="486"/>
      <c r="J56" s="487"/>
      <c r="K56" s="487"/>
      <c r="L56" s="487"/>
      <c r="M56" s="487"/>
      <c r="N56" s="487"/>
      <c r="O56" s="487"/>
      <c r="P56" s="487"/>
      <c r="Q56" s="83"/>
      <c r="R56" s="83"/>
      <c r="S56" s="83"/>
      <c r="T56" s="83"/>
      <c r="U56" s="83"/>
      <c r="V56" s="83"/>
      <c r="W56" s="83"/>
      <c r="X56" s="84"/>
      <c r="Y56" s="84"/>
      <c r="Z56" s="84"/>
      <c r="AA56" s="84"/>
    </row>
    <row r="57" spans="3:25" ht="59.25" customHeight="1" thickBot="1">
      <c r="C57" s="5"/>
      <c r="D57" s="315" t="s">
        <v>34</v>
      </c>
      <c r="E57" s="316"/>
      <c r="F57" s="316"/>
      <c r="G57" s="316"/>
      <c r="H57" s="316"/>
      <c r="I57" s="316"/>
      <c r="J57" s="316"/>
      <c r="K57" s="316"/>
      <c r="L57" s="317" t="s">
        <v>58</v>
      </c>
      <c r="M57" s="318"/>
      <c r="N57" s="317" t="s">
        <v>59</v>
      </c>
      <c r="O57" s="318"/>
      <c r="P57" s="410" t="s">
        <v>116</v>
      </c>
      <c r="Q57" s="411"/>
      <c r="R57" s="411"/>
      <c r="S57" s="412"/>
      <c r="T57" s="413"/>
      <c r="U57" s="413"/>
      <c r="V57" s="5"/>
      <c r="W57" s="5"/>
      <c r="X57" s="5"/>
      <c r="Y57" s="5"/>
    </row>
    <row r="58" spans="3:25" ht="13.5" thickBot="1">
      <c r="C58" s="5"/>
      <c r="D58" s="421" t="s">
        <v>60</v>
      </c>
      <c r="E58" s="422"/>
      <c r="F58" s="422"/>
      <c r="G58" s="422"/>
      <c r="H58" s="422"/>
      <c r="I58" s="422"/>
      <c r="J58" s="422"/>
      <c r="K58" s="422"/>
      <c r="L58" s="423">
        <f>L59+L60+L61+L62+L63+L64+L65</f>
        <v>159.5</v>
      </c>
      <c r="M58" s="424"/>
      <c r="N58" s="423">
        <f>N59+N60+N61+N62+N63+N64+N65</f>
        <v>219.5</v>
      </c>
      <c r="O58" s="424"/>
      <c r="P58" s="423">
        <f>+P59+P60+P61+P62+P63+P64+P65</f>
        <v>169.5</v>
      </c>
      <c r="Q58" s="425"/>
      <c r="R58" s="425"/>
      <c r="S58" s="424"/>
      <c r="T58" s="426"/>
      <c r="U58" s="426"/>
      <c r="V58" s="5"/>
      <c r="W58" s="22"/>
      <c r="X58" s="5"/>
      <c r="Y58" s="5"/>
    </row>
    <row r="59" spans="3:25" ht="12.75">
      <c r="C59" s="5"/>
      <c r="D59" s="435" t="s">
        <v>61</v>
      </c>
      <c r="E59" s="436"/>
      <c r="F59" s="436"/>
      <c r="G59" s="436"/>
      <c r="H59" s="436"/>
      <c r="I59" s="436"/>
      <c r="J59" s="436"/>
      <c r="K59" s="437"/>
      <c r="L59" s="438">
        <f>SUMIF(I14:I52,I28,K14:K52)</f>
        <v>159.5</v>
      </c>
      <c r="M59" s="439"/>
      <c r="N59" s="438">
        <f>SUMIF(I14:I52,I50,N14:N52)</f>
        <v>219.5</v>
      </c>
      <c r="O59" s="439"/>
      <c r="P59" s="438">
        <f>SUMIF(I12:I52,"SB",R12:R55)</f>
        <v>169.5</v>
      </c>
      <c r="Q59" s="440"/>
      <c r="R59" s="440"/>
      <c r="S59" s="439"/>
      <c r="T59" s="427"/>
      <c r="U59" s="427"/>
      <c r="V59" s="5"/>
      <c r="W59" s="22"/>
      <c r="X59" s="5"/>
      <c r="Y59" s="5"/>
    </row>
    <row r="60" spans="3:25" ht="12.75">
      <c r="C60" s="5"/>
      <c r="D60" s="428" t="s">
        <v>62</v>
      </c>
      <c r="E60" s="429"/>
      <c r="F60" s="429"/>
      <c r="G60" s="429"/>
      <c r="H60" s="429"/>
      <c r="I60" s="429"/>
      <c r="J60" s="429"/>
      <c r="K60" s="429"/>
      <c r="L60" s="430"/>
      <c r="M60" s="431"/>
      <c r="N60" s="430"/>
      <c r="O60" s="431"/>
      <c r="P60" s="430"/>
      <c r="Q60" s="432"/>
      <c r="R60" s="432"/>
      <c r="S60" s="431"/>
      <c r="T60" s="433"/>
      <c r="U60" s="434"/>
      <c r="V60" s="5"/>
      <c r="W60" s="22"/>
      <c r="X60" s="5"/>
      <c r="Y60" s="5"/>
    </row>
    <row r="61" spans="3:25" ht="15.75" customHeight="1">
      <c r="C61" s="5"/>
      <c r="D61" s="428" t="s">
        <v>63</v>
      </c>
      <c r="E61" s="447"/>
      <c r="F61" s="447"/>
      <c r="G61" s="447"/>
      <c r="H61" s="447"/>
      <c r="I61" s="447"/>
      <c r="J61" s="447"/>
      <c r="K61" s="447"/>
      <c r="L61" s="444"/>
      <c r="M61" s="445"/>
      <c r="N61" s="444"/>
      <c r="O61" s="445"/>
      <c r="P61" s="444"/>
      <c r="Q61" s="446"/>
      <c r="R61" s="446"/>
      <c r="S61" s="445"/>
      <c r="T61" s="427"/>
      <c r="U61" s="427"/>
      <c r="V61" s="5"/>
      <c r="W61" s="22"/>
      <c r="X61" s="5"/>
      <c r="Y61" s="5"/>
    </row>
    <row r="62" spans="3:25" ht="18.75" customHeight="1">
      <c r="C62" s="5"/>
      <c r="D62" s="441" t="s">
        <v>64</v>
      </c>
      <c r="E62" s="442"/>
      <c r="F62" s="442"/>
      <c r="G62" s="442"/>
      <c r="H62" s="442"/>
      <c r="I62" s="442"/>
      <c r="J62" s="442"/>
      <c r="K62" s="443"/>
      <c r="L62" s="444"/>
      <c r="M62" s="445"/>
      <c r="N62" s="444"/>
      <c r="O62" s="445"/>
      <c r="P62" s="444"/>
      <c r="Q62" s="446"/>
      <c r="R62" s="446"/>
      <c r="S62" s="445"/>
      <c r="T62" s="427"/>
      <c r="U62" s="427"/>
      <c r="V62" s="5"/>
      <c r="W62" s="5"/>
      <c r="X62" s="5"/>
      <c r="Y62" s="5"/>
    </row>
    <row r="63" spans="3:25" ht="28.5" customHeight="1">
      <c r="C63" s="5"/>
      <c r="D63" s="441" t="s">
        <v>65</v>
      </c>
      <c r="E63" s="442"/>
      <c r="F63" s="442"/>
      <c r="G63" s="442"/>
      <c r="H63" s="442"/>
      <c r="I63" s="442"/>
      <c r="J63" s="442"/>
      <c r="K63" s="443"/>
      <c r="L63" s="444"/>
      <c r="M63" s="445"/>
      <c r="N63" s="444"/>
      <c r="O63" s="445"/>
      <c r="P63" s="444"/>
      <c r="Q63" s="446"/>
      <c r="R63" s="446"/>
      <c r="S63" s="445"/>
      <c r="T63" s="427"/>
      <c r="U63" s="427"/>
      <c r="V63" s="5"/>
      <c r="W63" s="5"/>
      <c r="X63" s="5"/>
      <c r="Y63" s="5"/>
    </row>
    <row r="64" spans="3:25" ht="15.75" customHeight="1">
      <c r="C64" s="5"/>
      <c r="D64" s="428" t="s">
        <v>66</v>
      </c>
      <c r="E64" s="429"/>
      <c r="F64" s="429"/>
      <c r="G64" s="429"/>
      <c r="H64" s="429"/>
      <c r="I64" s="429"/>
      <c r="J64" s="429"/>
      <c r="K64" s="429"/>
      <c r="L64" s="448"/>
      <c r="M64" s="449"/>
      <c r="N64" s="448"/>
      <c r="O64" s="449"/>
      <c r="P64" s="448"/>
      <c r="Q64" s="450"/>
      <c r="R64" s="450"/>
      <c r="S64" s="449"/>
      <c r="T64" s="433"/>
      <c r="U64" s="434"/>
      <c r="V64" s="5"/>
      <c r="W64" s="5"/>
      <c r="X64" s="5"/>
      <c r="Y64" s="5"/>
    </row>
    <row r="65" spans="3:25" ht="12.75" customHeight="1" thickBot="1">
      <c r="C65" s="5"/>
      <c r="D65" s="458" t="s">
        <v>67</v>
      </c>
      <c r="E65" s="459"/>
      <c r="F65" s="459"/>
      <c r="G65" s="459"/>
      <c r="H65" s="459"/>
      <c r="I65" s="459"/>
      <c r="J65" s="459"/>
      <c r="K65" s="460"/>
      <c r="L65" s="461"/>
      <c r="M65" s="462"/>
      <c r="N65" s="461"/>
      <c r="O65" s="462"/>
      <c r="P65" s="461"/>
      <c r="Q65" s="463"/>
      <c r="R65" s="463"/>
      <c r="S65" s="462"/>
      <c r="T65" s="451"/>
      <c r="U65" s="451"/>
      <c r="V65" s="5"/>
      <c r="W65" s="5"/>
      <c r="X65" s="5"/>
      <c r="Y65" s="5"/>
    </row>
    <row r="66" spans="3:25" ht="13.5" thickBot="1">
      <c r="C66" s="5"/>
      <c r="D66" s="452" t="s">
        <v>68</v>
      </c>
      <c r="E66" s="422"/>
      <c r="F66" s="422"/>
      <c r="G66" s="422"/>
      <c r="H66" s="422"/>
      <c r="I66" s="422"/>
      <c r="J66" s="422"/>
      <c r="K66" s="422"/>
      <c r="L66" s="453">
        <f>L67+L70+L72</f>
        <v>0</v>
      </c>
      <c r="M66" s="454"/>
      <c r="N66" s="453">
        <f>N67+N70+N72</f>
        <v>0</v>
      </c>
      <c r="O66" s="454"/>
      <c r="P66" s="455">
        <f>P67+P70+P72</f>
        <v>0</v>
      </c>
      <c r="Q66" s="456"/>
      <c r="R66" s="456">
        <f>R67+R70+R72</f>
        <v>0</v>
      </c>
      <c r="S66" s="457"/>
      <c r="T66" s="427"/>
      <c r="U66" s="427"/>
      <c r="V66" s="5"/>
      <c r="W66" s="5"/>
      <c r="X66" s="5"/>
      <c r="Y66" s="5"/>
    </row>
    <row r="67" spans="3:25" ht="12.75">
      <c r="C67" s="5"/>
      <c r="D67" s="435" t="s">
        <v>69</v>
      </c>
      <c r="E67" s="436"/>
      <c r="F67" s="436"/>
      <c r="G67" s="436"/>
      <c r="H67" s="436"/>
      <c r="I67" s="436"/>
      <c r="J67" s="436"/>
      <c r="K67" s="465"/>
      <c r="L67" s="440"/>
      <c r="M67" s="439"/>
      <c r="N67" s="440"/>
      <c r="O67" s="439"/>
      <c r="P67" s="438"/>
      <c r="Q67" s="440"/>
      <c r="R67" s="440"/>
      <c r="S67" s="439"/>
      <c r="T67" s="427"/>
      <c r="U67" s="427"/>
      <c r="V67" s="5"/>
      <c r="W67" s="5"/>
      <c r="X67" s="5"/>
      <c r="Y67" s="5"/>
    </row>
    <row r="68" spans="3:25" ht="12.75">
      <c r="C68" s="5"/>
      <c r="D68" s="428" t="s">
        <v>70</v>
      </c>
      <c r="E68" s="429"/>
      <c r="F68" s="429"/>
      <c r="G68" s="429"/>
      <c r="H68" s="429"/>
      <c r="I68" s="429"/>
      <c r="J68" s="429"/>
      <c r="K68" s="464"/>
      <c r="L68" s="430"/>
      <c r="M68" s="431"/>
      <c r="N68" s="430"/>
      <c r="O68" s="431"/>
      <c r="P68" s="430"/>
      <c r="Q68" s="432"/>
      <c r="R68" s="432"/>
      <c r="S68" s="431"/>
      <c r="T68" s="433"/>
      <c r="U68" s="434"/>
      <c r="V68" s="5"/>
      <c r="W68" s="5"/>
      <c r="X68" s="5"/>
      <c r="Y68" s="5"/>
    </row>
    <row r="69" spans="3:25" ht="12.75">
      <c r="C69" s="5"/>
      <c r="D69" s="428" t="s">
        <v>71</v>
      </c>
      <c r="E69" s="429"/>
      <c r="F69" s="429"/>
      <c r="G69" s="429"/>
      <c r="H69" s="429"/>
      <c r="I69" s="429"/>
      <c r="J69" s="429"/>
      <c r="K69" s="464"/>
      <c r="L69" s="430"/>
      <c r="M69" s="431"/>
      <c r="N69" s="430"/>
      <c r="O69" s="431"/>
      <c r="P69" s="430"/>
      <c r="Q69" s="432"/>
      <c r="R69" s="432"/>
      <c r="S69" s="431"/>
      <c r="T69" s="433"/>
      <c r="U69" s="434"/>
      <c r="V69" s="5"/>
      <c r="W69" s="5"/>
      <c r="X69" s="5"/>
      <c r="Y69" s="5"/>
    </row>
    <row r="70" spans="3:25" ht="12.75">
      <c r="C70" s="5"/>
      <c r="D70" s="466" t="s">
        <v>72</v>
      </c>
      <c r="E70" s="442"/>
      <c r="F70" s="442"/>
      <c r="G70" s="442"/>
      <c r="H70" s="442"/>
      <c r="I70" s="442"/>
      <c r="J70" s="442"/>
      <c r="K70" s="467"/>
      <c r="L70" s="446"/>
      <c r="M70" s="445"/>
      <c r="N70" s="444"/>
      <c r="O70" s="445"/>
      <c r="P70" s="444"/>
      <c r="Q70" s="446"/>
      <c r="R70" s="446"/>
      <c r="S70" s="445"/>
      <c r="T70" s="427"/>
      <c r="U70" s="427"/>
      <c r="V70" s="5"/>
      <c r="W70" s="5"/>
      <c r="X70" s="5"/>
      <c r="Y70" s="5"/>
    </row>
    <row r="71" spans="3:25" ht="12.75">
      <c r="C71" s="5"/>
      <c r="D71" s="471" t="s">
        <v>73</v>
      </c>
      <c r="E71" s="429"/>
      <c r="F71" s="429"/>
      <c r="G71" s="429"/>
      <c r="H71" s="429"/>
      <c r="I71" s="429"/>
      <c r="J71" s="429"/>
      <c r="K71" s="464"/>
      <c r="L71" s="430"/>
      <c r="M71" s="431"/>
      <c r="N71" s="430"/>
      <c r="O71" s="431"/>
      <c r="P71" s="430"/>
      <c r="Q71" s="432"/>
      <c r="R71" s="432"/>
      <c r="S71" s="431"/>
      <c r="T71" s="433"/>
      <c r="U71" s="434"/>
      <c r="V71" s="5"/>
      <c r="W71" s="5"/>
      <c r="X71" s="5"/>
      <c r="Y71" s="5"/>
    </row>
    <row r="72" spans="3:25" ht="13.5" thickBot="1">
      <c r="C72" s="5"/>
      <c r="D72" s="458" t="s">
        <v>35</v>
      </c>
      <c r="E72" s="459"/>
      <c r="F72" s="459"/>
      <c r="G72" s="459"/>
      <c r="H72" s="459"/>
      <c r="I72" s="459"/>
      <c r="J72" s="459"/>
      <c r="K72" s="480"/>
      <c r="L72" s="469"/>
      <c r="M72" s="470"/>
      <c r="N72" s="469"/>
      <c r="O72" s="470"/>
      <c r="P72" s="468"/>
      <c r="Q72" s="469"/>
      <c r="R72" s="469"/>
      <c r="S72" s="470"/>
      <c r="T72" s="427"/>
      <c r="U72" s="427"/>
      <c r="V72" s="5"/>
      <c r="W72" s="5"/>
      <c r="X72" s="5"/>
      <c r="Y72" s="5"/>
    </row>
    <row r="73" spans="3:25" ht="14.25" thickBot="1" thickTop="1">
      <c r="C73" s="5"/>
      <c r="D73" s="474" t="s">
        <v>21</v>
      </c>
      <c r="E73" s="475"/>
      <c r="F73" s="475"/>
      <c r="G73" s="475"/>
      <c r="H73" s="475"/>
      <c r="I73" s="475"/>
      <c r="J73" s="475"/>
      <c r="K73" s="476"/>
      <c r="L73" s="477">
        <f>L58+L66</f>
        <v>159.5</v>
      </c>
      <c r="M73" s="478"/>
      <c r="N73" s="479">
        <f>N66+N58</f>
        <v>219.5</v>
      </c>
      <c r="O73" s="478"/>
      <c r="P73" s="479">
        <f>P66+P58</f>
        <v>169.5</v>
      </c>
      <c r="Q73" s="477"/>
      <c r="R73" s="477">
        <f>R66+R58</f>
        <v>0</v>
      </c>
      <c r="S73" s="478"/>
      <c r="T73" s="472"/>
      <c r="U73" s="472"/>
      <c r="V73" s="5"/>
      <c r="W73" s="5"/>
      <c r="X73" s="5"/>
      <c r="Y73" s="5"/>
    </row>
  </sheetData>
  <mergeCells count="238">
    <mergeCell ref="G56:P56"/>
    <mergeCell ref="G47:G49"/>
    <mergeCell ref="G50:G52"/>
    <mergeCell ref="F50:F52"/>
    <mergeCell ref="B55:I55"/>
    <mergeCell ref="D47:D49"/>
    <mergeCell ref="E47:E49"/>
    <mergeCell ref="D50:D52"/>
    <mergeCell ref="H50:H52"/>
    <mergeCell ref="F47:F49"/>
    <mergeCell ref="H39:H41"/>
    <mergeCell ref="X39:X41"/>
    <mergeCell ref="Y39:Y41"/>
    <mergeCell ref="H47:H49"/>
    <mergeCell ref="X47:X49"/>
    <mergeCell ref="X44:X46"/>
    <mergeCell ref="Y44:Y46"/>
    <mergeCell ref="C42:I42"/>
    <mergeCell ref="C39:C41"/>
    <mergeCell ref="C47:C49"/>
    <mergeCell ref="D39:D41"/>
    <mergeCell ref="E39:E41"/>
    <mergeCell ref="F39:F41"/>
    <mergeCell ref="G39:G41"/>
    <mergeCell ref="T73:U73"/>
    <mergeCell ref="C27:W27"/>
    <mergeCell ref="D73:K73"/>
    <mergeCell ref="L73:M73"/>
    <mergeCell ref="N73:O73"/>
    <mergeCell ref="P73:S73"/>
    <mergeCell ref="T71:U71"/>
    <mergeCell ref="D72:K72"/>
    <mergeCell ref="L72:M72"/>
    <mergeCell ref="N72:O72"/>
    <mergeCell ref="P69:S69"/>
    <mergeCell ref="P72:S72"/>
    <mergeCell ref="T72:U72"/>
    <mergeCell ref="D71:K71"/>
    <mergeCell ref="L71:M71"/>
    <mergeCell ref="N71:O71"/>
    <mergeCell ref="P71:S71"/>
    <mergeCell ref="P67:S67"/>
    <mergeCell ref="T69:U69"/>
    <mergeCell ref="D70:K70"/>
    <mergeCell ref="L70:M70"/>
    <mergeCell ref="N70:O70"/>
    <mergeCell ref="P70:S70"/>
    <mergeCell ref="T70:U70"/>
    <mergeCell ref="D69:K69"/>
    <mergeCell ref="L69:M69"/>
    <mergeCell ref="N69:O69"/>
    <mergeCell ref="P65:S65"/>
    <mergeCell ref="T67:U67"/>
    <mergeCell ref="D68:K68"/>
    <mergeCell ref="L68:M68"/>
    <mergeCell ref="N68:O68"/>
    <mergeCell ref="P68:S68"/>
    <mergeCell ref="T68:U68"/>
    <mergeCell ref="D67:K67"/>
    <mergeCell ref="L67:M67"/>
    <mergeCell ref="N67:O67"/>
    <mergeCell ref="P63:S63"/>
    <mergeCell ref="T65:U65"/>
    <mergeCell ref="D66:K66"/>
    <mergeCell ref="L66:M66"/>
    <mergeCell ref="N66:O66"/>
    <mergeCell ref="P66:S66"/>
    <mergeCell ref="T66:U66"/>
    <mergeCell ref="D65:K65"/>
    <mergeCell ref="L65:M65"/>
    <mergeCell ref="N65:O65"/>
    <mergeCell ref="P61:S61"/>
    <mergeCell ref="T63:U63"/>
    <mergeCell ref="D64:K64"/>
    <mergeCell ref="L64:M64"/>
    <mergeCell ref="N64:O64"/>
    <mergeCell ref="P64:S64"/>
    <mergeCell ref="T64:U64"/>
    <mergeCell ref="D63:K63"/>
    <mergeCell ref="L63:M63"/>
    <mergeCell ref="N63:O63"/>
    <mergeCell ref="P59:S59"/>
    <mergeCell ref="T61:U61"/>
    <mergeCell ref="D62:K62"/>
    <mergeCell ref="L62:M62"/>
    <mergeCell ref="N62:O62"/>
    <mergeCell ref="P62:S62"/>
    <mergeCell ref="T62:U62"/>
    <mergeCell ref="D61:K61"/>
    <mergeCell ref="L61:M61"/>
    <mergeCell ref="N61:O61"/>
    <mergeCell ref="T58:U58"/>
    <mergeCell ref="T59:U59"/>
    <mergeCell ref="D60:K60"/>
    <mergeCell ref="L60:M60"/>
    <mergeCell ref="N60:O60"/>
    <mergeCell ref="P60:S60"/>
    <mergeCell ref="T60:U60"/>
    <mergeCell ref="D59:K59"/>
    <mergeCell ref="L59:M59"/>
    <mergeCell ref="N59:O59"/>
    <mergeCell ref="D58:K58"/>
    <mergeCell ref="L58:M58"/>
    <mergeCell ref="N58:O58"/>
    <mergeCell ref="P58:S58"/>
    <mergeCell ref="P57:S57"/>
    <mergeCell ref="T57:U57"/>
    <mergeCell ref="AA36:AA38"/>
    <mergeCell ref="Z39:Z41"/>
    <mergeCell ref="AA39:AA41"/>
    <mergeCell ref="Y36:Y38"/>
    <mergeCell ref="X36:X38"/>
    <mergeCell ref="X55:AA55"/>
    <mergeCell ref="Z44:Z46"/>
    <mergeCell ref="X50:X52"/>
    <mergeCell ref="Y33:Y35"/>
    <mergeCell ref="Z21:Z22"/>
    <mergeCell ref="C32:AA32"/>
    <mergeCell ref="D23:D25"/>
    <mergeCell ref="F28:F30"/>
    <mergeCell ref="Y21:Y22"/>
    <mergeCell ref="G23:G25"/>
    <mergeCell ref="G20:G22"/>
    <mergeCell ref="H23:H25"/>
    <mergeCell ref="X21:X22"/>
    <mergeCell ref="F36:F38"/>
    <mergeCell ref="X33:X35"/>
    <mergeCell ref="H33:H35"/>
    <mergeCell ref="G33:G35"/>
    <mergeCell ref="F33:F35"/>
    <mergeCell ref="G36:G38"/>
    <mergeCell ref="H36:H38"/>
    <mergeCell ref="H20:H22"/>
    <mergeCell ref="X23:X25"/>
    <mergeCell ref="C13:Z13"/>
    <mergeCell ref="E14:E16"/>
    <mergeCell ref="F14:F16"/>
    <mergeCell ref="G14:G16"/>
    <mergeCell ref="H14:H16"/>
    <mergeCell ref="X17:X19"/>
    <mergeCell ref="E20:E22"/>
    <mergeCell ref="E17:E19"/>
    <mergeCell ref="A14:A16"/>
    <mergeCell ref="B14:B16"/>
    <mergeCell ref="C14:C16"/>
    <mergeCell ref="D14:D16"/>
    <mergeCell ref="M8:M9"/>
    <mergeCell ref="O8:P8"/>
    <mergeCell ref="I7:I9"/>
    <mergeCell ref="J7:M7"/>
    <mergeCell ref="K8:L8"/>
    <mergeCell ref="J8:J9"/>
    <mergeCell ref="F7:F9"/>
    <mergeCell ref="G7:G9"/>
    <mergeCell ref="H7:H9"/>
    <mergeCell ref="B7:B9"/>
    <mergeCell ref="C7:C9"/>
    <mergeCell ref="D7:D9"/>
    <mergeCell ref="E7:E9"/>
    <mergeCell ref="X7:AA7"/>
    <mergeCell ref="Q8:Q9"/>
    <mergeCell ref="U8:U9"/>
    <mergeCell ref="X8:X9"/>
    <mergeCell ref="S8:T8"/>
    <mergeCell ref="R8:R9"/>
    <mergeCell ref="N7:Q7"/>
    <mergeCell ref="N8:N9"/>
    <mergeCell ref="W7:W9"/>
    <mergeCell ref="AA21:AA22"/>
    <mergeCell ref="AA14:AA16"/>
    <mergeCell ref="Y17:Y19"/>
    <mergeCell ref="Z17:Z19"/>
    <mergeCell ref="F17:F19"/>
    <mergeCell ref="X14:X16"/>
    <mergeCell ref="A11:AA11"/>
    <mergeCell ref="A7:A9"/>
    <mergeCell ref="Y8:AA8"/>
    <mergeCell ref="V7:V9"/>
    <mergeCell ref="AA17:AA19"/>
    <mergeCell ref="Y14:Y16"/>
    <mergeCell ref="Z14:Z16"/>
    <mergeCell ref="R7:U7"/>
    <mergeCell ref="E44:E46"/>
    <mergeCell ref="G44:G46"/>
    <mergeCell ref="H44:H46"/>
    <mergeCell ref="F44:F46"/>
    <mergeCell ref="D57:K57"/>
    <mergeCell ref="L57:M57"/>
    <mergeCell ref="N57:O57"/>
    <mergeCell ref="D20:D22"/>
    <mergeCell ref="F23:F25"/>
    <mergeCell ref="B54:I54"/>
    <mergeCell ref="C43:AA43"/>
    <mergeCell ref="C44:C46"/>
    <mergeCell ref="C50:C52"/>
    <mergeCell ref="E50:E52"/>
    <mergeCell ref="AA44:AA46"/>
    <mergeCell ref="C53:I53"/>
    <mergeCell ref="A17:A19"/>
    <mergeCell ref="B17:B19"/>
    <mergeCell ref="C17:C19"/>
    <mergeCell ref="D17:D19"/>
    <mergeCell ref="A23:A25"/>
    <mergeCell ref="B23:B25"/>
    <mergeCell ref="C23:C25"/>
    <mergeCell ref="D44:D46"/>
    <mergeCell ref="A20:A22"/>
    <mergeCell ref="B20:B22"/>
    <mergeCell ref="A2:AE2"/>
    <mergeCell ref="A3:AE3"/>
    <mergeCell ref="A4:AE4"/>
    <mergeCell ref="A5:AE5"/>
    <mergeCell ref="G17:G19"/>
    <mergeCell ref="H17:H19"/>
    <mergeCell ref="F20:F22"/>
    <mergeCell ref="B12:AA12"/>
    <mergeCell ref="AA33:AA35"/>
    <mergeCell ref="Z36:Z38"/>
    <mergeCell ref="Z33:Z35"/>
    <mergeCell ref="C20:C22"/>
    <mergeCell ref="Z23:Z25"/>
    <mergeCell ref="AA23:AA25"/>
    <mergeCell ref="Y23:Y25"/>
    <mergeCell ref="C26:I26"/>
    <mergeCell ref="X28:X30"/>
    <mergeCell ref="E23:E25"/>
    <mergeCell ref="E28:E30"/>
    <mergeCell ref="C31:I31"/>
    <mergeCell ref="C28:C30"/>
    <mergeCell ref="D28:D30"/>
    <mergeCell ref="G28:G30"/>
    <mergeCell ref="H28:H30"/>
    <mergeCell ref="C36:C38"/>
    <mergeCell ref="C33:C35"/>
    <mergeCell ref="D33:D35"/>
    <mergeCell ref="E36:E38"/>
    <mergeCell ref="D36:D38"/>
    <mergeCell ref="E33:E35"/>
  </mergeCells>
  <printOptions/>
  <pageMargins left="0.3937007874015748" right="0.03937007874015748" top="0.7874015748031497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8.140625" style="0" customWidth="1"/>
    <col min="2" max="2" width="10.57421875" style="0" customWidth="1"/>
    <col min="3" max="3" width="10.421875" style="0" customWidth="1"/>
    <col min="4" max="4" width="11.00390625" style="0" customWidth="1"/>
    <col min="5" max="6" width="11.28125" style="0" customWidth="1"/>
  </cols>
  <sheetData>
    <row r="1" spans="1:6" ht="15.75">
      <c r="A1" s="495" t="s">
        <v>111</v>
      </c>
      <c r="B1" s="496"/>
      <c r="C1" s="496"/>
      <c r="D1" s="496"/>
      <c r="E1" s="98" t="s">
        <v>75</v>
      </c>
      <c r="F1" s="14"/>
    </row>
    <row r="2" ht="13.5" thickBot="1">
      <c r="F2" s="99" t="s">
        <v>0</v>
      </c>
    </row>
    <row r="3" spans="1:6" ht="12.75" customHeight="1" thickTop="1">
      <c r="A3" s="497" t="s">
        <v>30</v>
      </c>
      <c r="B3" s="489" t="s">
        <v>76</v>
      </c>
      <c r="C3" s="489" t="s">
        <v>77</v>
      </c>
      <c r="D3" s="489" t="s">
        <v>78</v>
      </c>
      <c r="E3" s="489" t="s">
        <v>79</v>
      </c>
      <c r="F3" s="492" t="s">
        <v>80</v>
      </c>
    </row>
    <row r="4" spans="1:6" ht="12.75">
      <c r="A4" s="498"/>
      <c r="B4" s="490"/>
      <c r="C4" s="500"/>
      <c r="D4" s="490"/>
      <c r="E4" s="490"/>
      <c r="F4" s="493"/>
    </row>
    <row r="5" spans="1:8" ht="12.75">
      <c r="A5" s="498"/>
      <c r="B5" s="490"/>
      <c r="C5" s="500"/>
      <c r="D5" s="490"/>
      <c r="E5" s="490"/>
      <c r="F5" s="493"/>
      <c r="G5" s="100"/>
      <c r="H5" s="100"/>
    </row>
    <row r="6" spans="1:8" ht="26.25" customHeight="1" thickBot="1">
      <c r="A6" s="499"/>
      <c r="B6" s="491"/>
      <c r="C6" s="501"/>
      <c r="D6" s="491"/>
      <c r="E6" s="491"/>
      <c r="F6" s="494"/>
      <c r="G6" s="100"/>
      <c r="H6" s="100"/>
    </row>
    <row r="7" spans="1:8" ht="21" customHeight="1" thickTop="1">
      <c r="A7" s="101" t="s">
        <v>81</v>
      </c>
      <c r="B7" s="102">
        <f>B8+B10</f>
        <v>159.5</v>
      </c>
      <c r="C7" s="102">
        <f>C8+C10</f>
        <v>219.5</v>
      </c>
      <c r="D7" s="103">
        <v>169.5</v>
      </c>
      <c r="E7" s="103">
        <v>324.5</v>
      </c>
      <c r="F7" s="104">
        <v>394.5</v>
      </c>
      <c r="G7" s="105"/>
      <c r="H7" s="100"/>
    </row>
    <row r="8" spans="1:8" ht="17.25" customHeight="1">
      <c r="A8" s="106" t="s">
        <v>82</v>
      </c>
      <c r="B8" s="107">
        <v>159.5</v>
      </c>
      <c r="C8" s="108">
        <v>219.5</v>
      </c>
      <c r="D8" s="109">
        <v>169.5</v>
      </c>
      <c r="E8" s="107">
        <f>'1 lentelė'!V55</f>
        <v>324.5</v>
      </c>
      <c r="F8" s="110">
        <f>'1 lentelė'!W55</f>
        <v>394.5</v>
      </c>
      <c r="G8" s="100"/>
      <c r="H8" s="100"/>
    </row>
    <row r="9" spans="1:8" ht="17.25" customHeight="1">
      <c r="A9" s="111" t="s">
        <v>83</v>
      </c>
      <c r="B9" s="112"/>
      <c r="C9" s="113"/>
      <c r="D9" s="114"/>
      <c r="E9" s="107"/>
      <c r="F9" s="115"/>
      <c r="G9" s="100"/>
      <c r="H9" s="100"/>
    </row>
    <row r="10" spans="1:8" ht="27.75" customHeight="1" thickBot="1">
      <c r="A10" s="116" t="s">
        <v>31</v>
      </c>
      <c r="B10" s="117"/>
      <c r="C10" s="118"/>
      <c r="D10" s="119"/>
      <c r="E10" s="117"/>
      <c r="F10" s="120"/>
      <c r="G10" s="100"/>
      <c r="H10" s="100"/>
    </row>
    <row r="11" spans="1:6" ht="21.75" customHeight="1" thickBot="1" thickTop="1">
      <c r="A11" s="121" t="s">
        <v>84</v>
      </c>
      <c r="B11" s="122">
        <f>B12+B23</f>
        <v>159.5</v>
      </c>
      <c r="C11" s="122">
        <f>C12+C23</f>
        <v>219.5</v>
      </c>
      <c r="D11" s="122">
        <v>169.5</v>
      </c>
      <c r="E11" s="122">
        <v>324.5</v>
      </c>
      <c r="F11" s="123">
        <v>394.5</v>
      </c>
    </row>
    <row r="12" spans="1:6" ht="18" customHeight="1" thickBot="1">
      <c r="A12" s="124" t="s">
        <v>85</v>
      </c>
      <c r="B12" s="125">
        <f>B13+B22</f>
        <v>159.5</v>
      </c>
      <c r="C12" s="125">
        <f>C13+C22</f>
        <v>219.5</v>
      </c>
      <c r="D12" s="125">
        <v>169.5</v>
      </c>
      <c r="E12" s="125">
        <f>E14</f>
        <v>324.5</v>
      </c>
      <c r="F12" s="125">
        <f>F14</f>
        <v>394.5</v>
      </c>
    </row>
    <row r="13" spans="1:6" ht="20.25" customHeight="1">
      <c r="A13" s="127" t="s">
        <v>86</v>
      </c>
      <c r="B13" s="128">
        <f>B14+B15+B16+B17+B18+B20+B21</f>
        <v>159.5</v>
      </c>
      <c r="C13" s="128">
        <f>C14+C15+C16+C17+C18+C20+C21+C19</f>
        <v>219.5</v>
      </c>
      <c r="D13" s="129">
        <v>169.5</v>
      </c>
      <c r="E13" s="128">
        <v>324.5</v>
      </c>
      <c r="F13" s="130">
        <v>394.5</v>
      </c>
    </row>
    <row r="14" spans="1:6" ht="20.25" customHeight="1">
      <c r="A14" s="131" t="s">
        <v>87</v>
      </c>
      <c r="B14" s="132">
        <f>'1 lentelė'!L59</f>
        <v>159.5</v>
      </c>
      <c r="C14" s="132">
        <f>'1 lentelė'!N59</f>
        <v>219.5</v>
      </c>
      <c r="D14" s="114">
        <v>169.5</v>
      </c>
      <c r="E14" s="132">
        <f>'1 lentelė'!V55</f>
        <v>324.5</v>
      </c>
      <c r="F14" s="133">
        <f>'1 lentelė'!W55</f>
        <v>394.5</v>
      </c>
    </row>
    <row r="15" spans="1:6" ht="39.75" customHeight="1">
      <c r="A15" s="111" t="s">
        <v>88</v>
      </c>
      <c r="B15" s="107"/>
      <c r="C15" s="107"/>
      <c r="D15" s="109"/>
      <c r="E15" s="107"/>
      <c r="F15" s="134"/>
    </row>
    <row r="16" spans="1:6" ht="31.5" customHeight="1">
      <c r="A16" s="111" t="s">
        <v>89</v>
      </c>
      <c r="B16" s="135"/>
      <c r="C16" s="135"/>
      <c r="D16" s="136"/>
      <c r="E16" s="135"/>
      <c r="F16" s="137"/>
    </row>
    <row r="17" spans="1:6" ht="31.5" customHeight="1">
      <c r="A17" s="111" t="s">
        <v>90</v>
      </c>
      <c r="B17" s="135"/>
      <c r="C17" s="135"/>
      <c r="D17" s="136"/>
      <c r="E17" s="135"/>
      <c r="F17" s="137"/>
    </row>
    <row r="18" spans="1:6" ht="30" customHeight="1">
      <c r="A18" s="111" t="s">
        <v>91</v>
      </c>
      <c r="B18" s="107"/>
      <c r="C18" s="107"/>
      <c r="D18" s="109"/>
      <c r="E18" s="107"/>
      <c r="F18" s="134"/>
    </row>
    <row r="19" spans="1:6" ht="40.5" customHeight="1">
      <c r="A19" s="111" t="s">
        <v>92</v>
      </c>
      <c r="B19" s="107"/>
      <c r="C19" s="107"/>
      <c r="D19" s="109"/>
      <c r="E19" s="107"/>
      <c r="F19" s="134"/>
    </row>
    <row r="20" spans="1:6" ht="44.25" customHeight="1">
      <c r="A20" s="111" t="s">
        <v>93</v>
      </c>
      <c r="B20" s="107"/>
      <c r="C20" s="107"/>
      <c r="D20" s="109"/>
      <c r="E20" s="107"/>
      <c r="F20" s="134"/>
    </row>
    <row r="21" spans="1:6" ht="31.5" customHeight="1">
      <c r="A21" s="111" t="s">
        <v>94</v>
      </c>
      <c r="B21" s="132"/>
      <c r="C21" s="132"/>
      <c r="D21" s="114"/>
      <c r="E21" s="132"/>
      <c r="F21" s="133"/>
    </row>
    <row r="22" spans="1:6" ht="25.5" customHeight="1" thickBot="1">
      <c r="A22" s="138" t="s">
        <v>95</v>
      </c>
      <c r="B22" s="128"/>
      <c r="C22" s="128"/>
      <c r="D22" s="129"/>
      <c r="E22" s="128"/>
      <c r="F22" s="130"/>
    </row>
    <row r="23" spans="1:6" ht="17.25" customHeight="1" thickBot="1">
      <c r="A23" s="139" t="s">
        <v>96</v>
      </c>
      <c r="B23" s="125">
        <f>B24+B25+B26+B27+B28+B29</f>
        <v>0</v>
      </c>
      <c r="C23" s="125">
        <f>C24+C25+C26+C27+C28+C29</f>
        <v>0</v>
      </c>
      <c r="D23" s="125">
        <f>D24+D25+D26+D27+D28+D29</f>
        <v>0</v>
      </c>
      <c r="E23" s="125">
        <f>E24+E25+E26+E27+E28+E29</f>
        <v>0</v>
      </c>
      <c r="F23" s="126">
        <f>F24+F25+F26+F27+F28+F29</f>
        <v>0</v>
      </c>
    </row>
    <row r="24" spans="1:6" ht="15.75" customHeight="1">
      <c r="A24" s="111" t="s">
        <v>97</v>
      </c>
      <c r="B24" s="107"/>
      <c r="C24" s="107"/>
      <c r="D24" s="109"/>
      <c r="E24" s="107"/>
      <c r="F24" s="134"/>
    </row>
    <row r="25" spans="1:6" ht="28.5" customHeight="1">
      <c r="A25" s="111" t="s">
        <v>98</v>
      </c>
      <c r="B25" s="107"/>
      <c r="C25" s="107"/>
      <c r="D25" s="109"/>
      <c r="E25" s="107"/>
      <c r="F25" s="134"/>
    </row>
    <row r="26" spans="1:6" ht="26.25" customHeight="1">
      <c r="A26" s="131" t="s">
        <v>99</v>
      </c>
      <c r="B26" s="132"/>
      <c r="C26" s="132"/>
      <c r="D26" s="114"/>
      <c r="E26" s="132"/>
      <c r="F26" s="133"/>
    </row>
    <row r="27" spans="1:6" ht="18" customHeight="1">
      <c r="A27" s="140" t="s">
        <v>100</v>
      </c>
      <c r="B27" s="141"/>
      <c r="C27" s="141"/>
      <c r="D27" s="119"/>
      <c r="E27" s="141"/>
      <c r="F27" s="142"/>
    </row>
    <row r="28" spans="1:6" ht="17.25" customHeight="1">
      <c r="A28" s="140" t="s">
        <v>101</v>
      </c>
      <c r="B28" s="141"/>
      <c r="C28" s="141"/>
      <c r="D28" s="119"/>
      <c r="E28" s="141"/>
      <c r="F28" s="142"/>
    </row>
    <row r="29" spans="1:6" ht="18" customHeight="1" thickBot="1">
      <c r="A29" s="143" t="s">
        <v>102</v>
      </c>
      <c r="B29" s="144"/>
      <c r="C29" s="144"/>
      <c r="D29" s="145"/>
      <c r="E29" s="144"/>
      <c r="F29" s="146"/>
    </row>
    <row r="30" ht="13.5" thickTop="1"/>
    <row r="31" spans="1:5" ht="14.25" customHeight="1">
      <c r="A31" s="147"/>
      <c r="B31" s="148"/>
      <c r="C31" s="148"/>
      <c r="E31" s="147"/>
    </row>
    <row r="32" ht="9.75" customHeight="1">
      <c r="A32" s="147"/>
    </row>
    <row r="33" spans="1:5" ht="12.75">
      <c r="A33" s="147"/>
      <c r="B33" s="147"/>
      <c r="C33" s="148"/>
      <c r="E33" s="147"/>
    </row>
    <row r="34" ht="12.75">
      <c r="A34" s="147"/>
    </row>
    <row r="35" ht="7.5" customHeight="1">
      <c r="A35" s="147"/>
    </row>
    <row r="36" ht="12.75">
      <c r="A36" s="149"/>
    </row>
    <row r="37" spans="1:5" ht="12.75">
      <c r="A37" s="147"/>
      <c r="C37" s="148"/>
      <c r="E37" s="147"/>
    </row>
    <row r="40" ht="12.75">
      <c r="A40" s="147"/>
    </row>
  </sheetData>
  <mergeCells count="7">
    <mergeCell ref="E3:E6"/>
    <mergeCell ref="F3:F6"/>
    <mergeCell ref="A1:D1"/>
    <mergeCell ref="A3:A6"/>
    <mergeCell ref="B3:B6"/>
    <mergeCell ref="C3:C6"/>
    <mergeCell ref="D3:D6"/>
  </mergeCells>
  <printOptions/>
  <pageMargins left="0.984251968503937" right="0.5511811023622047" top="0.6692913385826772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A.Cepiene</cp:lastModifiedBy>
  <cp:lastPrinted>2008-01-23T14:43:38Z</cp:lastPrinted>
  <dcterms:created xsi:type="dcterms:W3CDTF">2005-11-15T09:07:30Z</dcterms:created>
  <dcterms:modified xsi:type="dcterms:W3CDTF">2008-01-23T14:43:40Z</dcterms:modified>
  <cp:category/>
  <cp:version/>
  <cp:contentType/>
  <cp:contentStatus/>
</cp:coreProperties>
</file>