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659" activeTab="0"/>
  </bookViews>
  <sheets>
    <sheet name="1 lentelė" sheetId="1" r:id="rId1"/>
    <sheet name="bendras lėšų poreikis" sheetId="2" r:id="rId2"/>
  </sheets>
  <definedNames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<sst xmlns="http://schemas.openxmlformats.org/spreadsheetml/2006/main" count="334" uniqueCount="153">
  <si>
    <t>1 lentelė</t>
  </si>
  <si>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</si>
  <si>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</si>
  <si>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</si>
  <si>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</si>
  <si>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</si>
  <si>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</si>
  <si>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</si>
  <si>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</si>
  <si>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</si>
  <si>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</si>
  <si>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</si>
  <si>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</si>
  <si>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</si>
  <si>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</si>
  <si>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</si>
  <si>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</si>
  <si>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</si>
  <si>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2006 m.</t>
  </si>
  <si>
    <t>2007 m.</t>
  </si>
  <si>
    <t>01</t>
  </si>
  <si>
    <t>04</t>
  </si>
  <si>
    <t>SB</t>
  </si>
  <si>
    <t>Iš viso:</t>
  </si>
  <si>
    <t>02</t>
  </si>
  <si>
    <t>03</t>
  </si>
  <si>
    <t>05</t>
  </si>
  <si>
    <t>06</t>
  </si>
  <si>
    <t>08</t>
  </si>
  <si>
    <t>Iš viso uždaviniui:</t>
  </si>
  <si>
    <t>Iš viso tikslui:</t>
  </si>
  <si>
    <t>188710823</t>
  </si>
  <si>
    <t>Visuomenės ekologinis švietimas</t>
  </si>
  <si>
    <t>SB(AA)</t>
  </si>
  <si>
    <t>ES</t>
  </si>
  <si>
    <t>Ugdyti ekologiškai mąstančią visuomenę</t>
  </si>
  <si>
    <t>Ekonominės klasifikacijos grupės</t>
  </si>
  <si>
    <t>Paraiška biudžetiniams</t>
  </si>
  <si>
    <t>bazinis biudžetas</t>
  </si>
  <si>
    <t>pakeitimai/
(+padidėjimas
-sumažėjimas)</t>
  </si>
  <si>
    <t>iš viso</t>
  </si>
  <si>
    <t>1.1.išlaidoms</t>
  </si>
  <si>
    <t>1.1.1.iš jų darbo užmokesčiui</t>
  </si>
  <si>
    <t>1.2. turtui įsigyti ir finansiniams įsipareigojimams vykdyti</t>
  </si>
  <si>
    <t>2. Finansavimas</t>
  </si>
  <si>
    <t xml:space="preserve"> TIKSLŲ, UŽDAVINIŲ, UŽDAVINIŲ VERTINIMO KRITERIJŲ, PRIEMONIŲ IR PRIEMONIŲ IŠLAIDŲ SUVESTINĖ</t>
  </si>
  <si>
    <t>2008-ųjų metų išlaidų projektas</t>
  </si>
  <si>
    <t>2008 m.</t>
  </si>
  <si>
    <t>Plėšriųjų paukščių monitoringas, gausinimas ir globa Klaipėdos mieste</t>
  </si>
  <si>
    <t>Įkelta lizdų (vnt.)</t>
  </si>
  <si>
    <t>Prižiūrėti, saugoti  ir gausinti miesto gamtinę aplinką</t>
  </si>
  <si>
    <t>Klimato kaitos politikos ir prisitaikymo strategijų rengimas Baltijos jūros regione</t>
  </si>
  <si>
    <t>Restauruota lizdų (vnt.)</t>
  </si>
  <si>
    <t xml:space="preserve">Išvalyta vandens telkinių, vnt.  </t>
  </si>
  <si>
    <t>Strateginio triukšmo žemėlapio rengimas</t>
  </si>
  <si>
    <t>Klaipėdos miesto savivaldybės aplinkos monitoringo vykdymas</t>
  </si>
  <si>
    <t>Pasodinta gyvatvorės, tūkst. m</t>
  </si>
  <si>
    <t>Projektas 2008 m.</t>
  </si>
  <si>
    <t>1. Iš viso lėšų poreikis programai:</t>
  </si>
  <si>
    <t>2.1. SAVIVALDYBĖS LĖŠOS:</t>
  </si>
  <si>
    <t xml:space="preserve"> 2.1.1. savivaldybės biudžetas:</t>
  </si>
  <si>
    <t>2.1.2. savivaldybės privatizavimo fondas</t>
  </si>
  <si>
    <t>2.2. KITOS LĖŠOS:</t>
  </si>
  <si>
    <t xml:space="preserve">Naujojo parko Klaipėdos miesto pietinėje dalyje (7-ajame rajone) įrengimas </t>
  </si>
  <si>
    <t xml:space="preserve">Iš viso programai: </t>
  </si>
  <si>
    <t>2.3</t>
  </si>
  <si>
    <t>2.2</t>
  </si>
  <si>
    <t>2.4</t>
  </si>
  <si>
    <t>2.5</t>
  </si>
  <si>
    <t>4.3</t>
  </si>
  <si>
    <t>2006 m. išlaidos</t>
  </si>
  <si>
    <t>2007 m. išlaidų projektas</t>
  </si>
  <si>
    <t>2007 m. patvirtinta KMT</t>
  </si>
  <si>
    <t>2009-ųjų metų išlaidų projektas</t>
  </si>
  <si>
    <t>Strateginis tikslas 02. Plėtoti miesto inžinerinę, susisiekimo ir rekreacinę infrastruktūrą, bendradarbiaujant su valstybinėmis bei privačiomis struktūromis</t>
  </si>
  <si>
    <t>08 Aplinkos apsaugos programa</t>
  </si>
  <si>
    <t>Tobulinti atliekų tvarkymo sistemą ir integruoti ją į regioninę atliekų tvarkymo sistemą</t>
  </si>
  <si>
    <t>Renginių skaičius</t>
  </si>
  <si>
    <t>6.11</t>
  </si>
  <si>
    <t>PF</t>
  </si>
  <si>
    <t xml:space="preserve">Atlikta darbų, proc. </t>
  </si>
  <si>
    <t>Vystyti bevariklio transporto tinklą</t>
  </si>
  <si>
    <t>Bevariklio transporto infrastruktūros plėtros programos parengimas</t>
  </si>
  <si>
    <t>Parengta ir patvirtinta programa</t>
  </si>
  <si>
    <t>Projekto "Baltic Sea Cycling" ("Dviračiais prie Baltijos jūros") įgyvendinimas</t>
  </si>
  <si>
    <t xml:space="preserve">Parengta dviračių infrastruktūros galimybių studija </t>
  </si>
  <si>
    <t>Magistralinio dviračių-pėsčiųjų tako (Klaipėdos žaliakelio) statyba</t>
  </si>
  <si>
    <t>Parengtos taisyklės</t>
  </si>
  <si>
    <t>1</t>
  </si>
  <si>
    <t>2.2.</t>
  </si>
  <si>
    <t>Finansavimo šaltiniai</t>
  </si>
  <si>
    <t>2006 m. išlaidos, tūkst. Lt</t>
  </si>
  <si>
    <t>2007 m. projektas, tūkst. Lt</t>
  </si>
  <si>
    <t>2007 m. patvirtinta Klaipėdos m. savivaldybės taryboje, tūkst. Lt</t>
  </si>
  <si>
    <t>Skatinti atliekų rūšiavimą</t>
  </si>
  <si>
    <t>Siekti subalansuotos ir kokybiškos aplinkos Klaipėdos mieste</t>
  </si>
  <si>
    <t xml:space="preserve">Sumažinti taršą ir jos poveikį aplinkai </t>
  </si>
  <si>
    <t>Vandens telkinių naudojimo ir priežiūros taisyklių parengimas</t>
  </si>
  <si>
    <t>2.3.</t>
  </si>
  <si>
    <t>Parengta programa</t>
  </si>
  <si>
    <t>07</t>
  </si>
  <si>
    <t>Apleistų ir užterštų teritorijų valymas</t>
  </si>
  <si>
    <t>Klaipėdos miesto trumpalaikio atliekų tvarkymo plano 2005-2008 m. vykdymas</t>
  </si>
  <si>
    <t>P4</t>
  </si>
  <si>
    <t>Parengta konteinerių aikštelių įrengimo schema</t>
  </si>
  <si>
    <t xml:space="preserve">Žardės tvenkinio išvalymas </t>
  </si>
  <si>
    <t xml:space="preserve">Naujų želdinių tvarkymas </t>
  </si>
  <si>
    <t>Želdinių tvarkymo programos parengimas</t>
  </si>
  <si>
    <t>Gražiausių sodybų savivaldybės teritorijoje konkursų organizavimas</t>
  </si>
  <si>
    <t xml:space="preserve">Parengta darbo ataskaita </t>
  </si>
  <si>
    <t>Parengta aplinkos monitoringo metinė ataskaita</t>
  </si>
  <si>
    <t xml:space="preserve"> </t>
  </si>
  <si>
    <t>SB(ES)</t>
  </si>
  <si>
    <t xml:space="preserve">Programos (Nr. 08)  lėšų  poreikis ir numatomi finansavimo šaltiniai </t>
  </si>
  <si>
    <t>Projektas 2009 m.</t>
  </si>
  <si>
    <t>Atlikta galimybių vertinimo studija</t>
  </si>
  <si>
    <t>Asignavimai 2006 m.*</t>
  </si>
  <si>
    <t>SB(VB)</t>
  </si>
  <si>
    <t>SAVIVALDYBĖS LĖŠOS:</t>
  </si>
  <si>
    <t>KITOS LĖŠOS:</t>
  </si>
  <si>
    <t>IŠ VISO:</t>
  </si>
  <si>
    <t>2007-iems m. patvirtinta Klaipėdos m. savivaldybės taryboje</t>
  </si>
  <si>
    <t>Įrengta konteinerių aikštelių</t>
  </si>
  <si>
    <t>Ekologinės kontrolės užtikrinimas</t>
  </si>
  <si>
    <t xml:space="preserve">2.1.3. iš jo specialiųjų programų lėšos (pajamos už atsitiktines paslaugas) </t>
  </si>
  <si>
    <t>2.1.4. iš jo specialiųjų programų lėšos (pajamos už patalpų nuomą)</t>
  </si>
  <si>
    <t>2.1.1.5. iš jo kitos savivaldybės biudžeto lėšos</t>
  </si>
  <si>
    <t>2.1.1.6. iš jo savivaldybės biudžeto apyvartos lėšos Europos Sąjungos finansinės paramos programų laikinam lėšų stygiui dengti</t>
  </si>
  <si>
    <t>2.2.2. Paskolos lėšos</t>
  </si>
  <si>
    <t>2.2.4. Kelių priežiūros ir plėtros programos lėšos</t>
  </si>
  <si>
    <t>Parengtas žemėlapis, proc.</t>
  </si>
  <si>
    <t>Konkursų skaičius</t>
  </si>
  <si>
    <t>P</t>
  </si>
  <si>
    <t>P                          I</t>
  </si>
  <si>
    <t>P                    I</t>
  </si>
  <si>
    <r>
      <t xml:space="preserve">2007-2009 M. KLAIPĖDOS MIESTO SAVIVALDYBĖS    </t>
    </r>
    <r>
      <rPr>
        <b/>
        <sz val="9"/>
        <rFont val="Times New Roman"/>
        <family val="1"/>
      </rPr>
      <t xml:space="preserve">                                   
APLINKOS APSAUGOS 
</t>
    </r>
    <r>
      <rPr>
        <sz val="9"/>
        <rFont val="Times New Roman"/>
        <family val="1"/>
      </rPr>
      <t>PROGRAMOS (NR.08)</t>
    </r>
  </si>
  <si>
    <r>
      <t xml:space="preserve">Kitos 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</si>
  <si>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 (AA)</t>
    </r>
  </si>
  <si>
    <r>
      <t xml:space="preserve">Savivaldybės biudžeto apyvartos lėšos Europos Sąjungos finansinės paramos programų laikinam lėšų stygiui dengti </t>
    </r>
    <r>
      <rPr>
        <b/>
        <sz val="9"/>
        <rFont val="Times New Roman"/>
        <family val="1"/>
      </rPr>
      <t>SB (ES)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</si>
  <si>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</si>
  <si>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Bešeimininkių padangų, esančių prie Klaipėdos miesto sąvartyno, Glaudėnų kaime, išvežimas ir sutvarkymas***</t>
  </si>
  <si>
    <r>
      <t xml:space="preserve">Valstybės biudžeto specialiosios  tikslinės dotacijos lėšos </t>
    </r>
    <r>
      <rPr>
        <b/>
        <sz val="9"/>
        <rFont val="Times New Roman"/>
        <family val="1"/>
      </rPr>
      <t>SB(VB)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</si>
  <si>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</si>
  <si>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2.2.1. Valstybės biudžeto  lėšos</t>
  </si>
  <si>
    <t>2.2.3. Europos Sąjungos paramos  lėšos</t>
  </si>
  <si>
    <t>2.2.5. Kiti finansavimo šaltiniai</t>
  </si>
  <si>
    <t>2.1.1. iš jo valstybės biudžeto specialiosios  tikslinės dotacijos lėšos</t>
  </si>
  <si>
    <t xml:space="preserve"> 2.1.2.iš jo savivaldybės aplinkos apsaugos rėmimo specialiosios programos lėšos</t>
  </si>
  <si>
    <t>Išvežta padangų, t</t>
  </si>
  <si>
    <t xml:space="preserve">Valoma vandens telkinių, vnt.  </t>
  </si>
  <si>
    <t>"Natura 2000" buveinių apsauga bei tvarkymas Lietuvos pajūrio juostos zonoje (projekto bendrasis finansavimas)</t>
  </si>
  <si>
    <t>Miesto vandens telkinių valymas***</t>
  </si>
  <si>
    <t>***priemonеs 2007 m. planuojama finansuoti iš 2006 m. Savivaldybės aplinkos apsaugos rėmimo specialiosios programos nepanaudotų lėšų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</si>
</sst>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-* #,##0.000\ _L_t_-;\-* #,##0.000\ _L_t_-;_-* &quot;-&quot;??\ _L_t_-;_-@_-"/>
    <numFmt numFmtId="183" formatCode="_-* #,##0.0\ _L_t_-;\-* #,##0.0\ _L_t_-;_-* &quot;-&quot;??\ _L_t_-;_-@_-"/>
    <numFmt numFmtId="184" formatCode="_-* #,##0\ _L_t_-;\-* #,##0\ _L_t_-;_-* &quot;-&quot;??\ _L_t_-;_-@_-"/>
    <numFmt numFmtId="185" formatCode="#,##0.0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180" fontId="4" fillId="0" borderId="10" xfId="0" applyNumberFormat="1" applyFont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top"/>
    </xf>
    <xf numFmtId="180" fontId="4" fillId="33" borderId="12" xfId="0" applyNumberFormat="1" applyFont="1" applyFill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 vertical="top"/>
    </xf>
    <xf numFmtId="180" fontId="4" fillId="0" borderId="15" xfId="0" applyNumberFormat="1" applyFont="1" applyBorder="1" applyAlignment="1">
      <alignment horizontal="center" vertical="top"/>
    </xf>
    <xf numFmtId="180" fontId="5" fillId="34" borderId="16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center" vertical="top"/>
    </xf>
    <xf numFmtId="180" fontId="4" fillId="34" borderId="11" xfId="0" applyNumberFormat="1" applyFont="1" applyFill="1" applyBorder="1" applyAlignment="1">
      <alignment horizontal="center" vertical="top"/>
    </xf>
    <xf numFmtId="180" fontId="4" fillId="34" borderId="10" xfId="0" applyNumberFormat="1" applyFont="1" applyFill="1" applyBorder="1" applyAlignment="1">
      <alignment horizontal="center" vertical="top"/>
    </xf>
    <xf numFmtId="180" fontId="4" fillId="34" borderId="18" xfId="0" applyNumberFormat="1" applyFont="1" applyFill="1" applyBorder="1" applyAlignment="1">
      <alignment horizontal="center" vertical="top"/>
    </xf>
    <xf numFmtId="180" fontId="4" fillId="0" borderId="19" xfId="0" applyNumberFormat="1" applyFont="1" applyBorder="1" applyAlignment="1">
      <alignment horizontal="center" vertical="top"/>
    </xf>
    <xf numFmtId="180" fontId="4" fillId="0" borderId="20" xfId="0" applyNumberFormat="1" applyFont="1" applyBorder="1" applyAlignment="1">
      <alignment horizontal="center" vertical="top"/>
    </xf>
    <xf numFmtId="180" fontId="4" fillId="34" borderId="20" xfId="0" applyNumberFormat="1" applyFont="1" applyFill="1" applyBorder="1" applyAlignment="1">
      <alignment horizontal="center" vertical="top"/>
    </xf>
    <xf numFmtId="180" fontId="4" fillId="34" borderId="19" xfId="0" applyNumberFormat="1" applyFont="1" applyFill="1" applyBorder="1" applyAlignment="1">
      <alignment horizontal="center" vertical="top"/>
    </xf>
    <xf numFmtId="180" fontId="4" fillId="34" borderId="21" xfId="0" applyNumberFormat="1" applyFont="1" applyFill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top"/>
    </xf>
    <xf numFmtId="180" fontId="4" fillId="0" borderId="18" xfId="0" applyNumberFormat="1" applyFont="1" applyBorder="1" applyAlignment="1">
      <alignment horizontal="center" vertical="top"/>
    </xf>
    <xf numFmtId="180" fontId="4" fillId="0" borderId="19" xfId="0" applyNumberFormat="1" applyFont="1" applyBorder="1" applyAlignment="1">
      <alignment horizontal="center" vertical="top"/>
    </xf>
    <xf numFmtId="180" fontId="4" fillId="0" borderId="20" xfId="0" applyNumberFormat="1" applyFont="1" applyBorder="1" applyAlignment="1">
      <alignment horizontal="center" vertical="top"/>
    </xf>
    <xf numFmtId="180" fontId="4" fillId="0" borderId="21" xfId="0" applyNumberFormat="1" applyFont="1" applyBorder="1" applyAlignment="1">
      <alignment horizontal="center" vertical="top"/>
    </xf>
    <xf numFmtId="180" fontId="5" fillId="34" borderId="16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center" vertical="top"/>
    </xf>
    <xf numFmtId="180" fontId="4" fillId="34" borderId="16" xfId="0" applyNumberFormat="1" applyFont="1" applyFill="1" applyBorder="1" applyAlignment="1">
      <alignment horizontal="center" vertical="top"/>
    </xf>
    <xf numFmtId="180" fontId="5" fillId="34" borderId="22" xfId="0" applyNumberFormat="1" applyFont="1" applyFill="1" applyBorder="1" applyAlignment="1">
      <alignment horizontal="center" vertical="top"/>
    </xf>
    <xf numFmtId="180" fontId="5" fillId="35" borderId="23" xfId="0" applyNumberFormat="1" applyFont="1" applyFill="1" applyBorder="1" applyAlignment="1">
      <alignment horizontal="center" vertical="top"/>
    </xf>
    <xf numFmtId="180" fontId="5" fillId="35" borderId="24" xfId="0" applyNumberFormat="1" applyFont="1" applyFill="1" applyBorder="1" applyAlignment="1">
      <alignment horizontal="center" vertical="top"/>
    </xf>
    <xf numFmtId="180" fontId="5" fillId="35" borderId="25" xfId="0" applyNumberFormat="1" applyFont="1" applyFill="1" applyBorder="1" applyAlignment="1">
      <alignment horizontal="center" vertical="top"/>
    </xf>
    <xf numFmtId="180" fontId="5" fillId="35" borderId="26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horizontal="center" vertical="top"/>
    </xf>
    <xf numFmtId="180" fontId="4" fillId="34" borderId="15" xfId="0" applyNumberFormat="1" applyFont="1" applyFill="1" applyBorder="1" applyAlignment="1">
      <alignment horizontal="center" vertical="top"/>
    </xf>
    <xf numFmtId="180" fontId="5" fillId="36" borderId="27" xfId="0" applyNumberFormat="1" applyFont="1" applyFill="1" applyBorder="1" applyAlignment="1">
      <alignment horizontal="center" vertical="top"/>
    </xf>
    <xf numFmtId="180" fontId="5" fillId="36" borderId="23" xfId="0" applyNumberFormat="1" applyFont="1" applyFill="1" applyBorder="1" applyAlignment="1">
      <alignment horizontal="center" vertical="top"/>
    </xf>
    <xf numFmtId="180" fontId="4" fillId="34" borderId="14" xfId="0" applyNumberFormat="1" applyFont="1" applyFill="1" applyBorder="1" applyAlignment="1">
      <alignment horizontal="center" vertical="top"/>
    </xf>
    <xf numFmtId="180" fontId="4" fillId="33" borderId="28" xfId="0" applyNumberFormat="1" applyFont="1" applyFill="1" applyBorder="1" applyAlignment="1">
      <alignment horizontal="center" vertical="top" wrapText="1"/>
    </xf>
    <xf numFmtId="180" fontId="4" fillId="34" borderId="29" xfId="0" applyNumberFormat="1" applyFont="1" applyFill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center" vertical="top"/>
    </xf>
    <xf numFmtId="180" fontId="5" fillId="34" borderId="14" xfId="0" applyNumberFormat="1" applyFont="1" applyFill="1" applyBorder="1" applyAlignment="1">
      <alignment horizontal="center" vertical="top"/>
    </xf>
    <xf numFmtId="49" fontId="5" fillId="35" borderId="23" xfId="0" applyNumberFormat="1" applyFont="1" applyFill="1" applyBorder="1" applyAlignment="1">
      <alignment horizontal="center" vertical="top"/>
    </xf>
    <xf numFmtId="49" fontId="5" fillId="35" borderId="19" xfId="0" applyNumberFormat="1" applyFont="1" applyFill="1" applyBorder="1" applyAlignment="1">
      <alignment horizontal="center" vertical="top"/>
    </xf>
    <xf numFmtId="49" fontId="5" fillId="35" borderId="30" xfId="0" applyNumberFormat="1" applyFont="1" applyFill="1" applyBorder="1" applyAlignment="1">
      <alignment horizontal="center" vertical="top"/>
    </xf>
    <xf numFmtId="180" fontId="5" fillId="36" borderId="24" xfId="0" applyNumberFormat="1" applyFont="1" applyFill="1" applyBorder="1" applyAlignment="1">
      <alignment horizontal="center" vertical="top"/>
    </xf>
    <xf numFmtId="180" fontId="5" fillId="36" borderId="25" xfId="0" applyNumberFormat="1" applyFont="1" applyFill="1" applyBorder="1" applyAlignment="1">
      <alignment horizontal="center" vertical="top"/>
    </xf>
    <xf numFmtId="180" fontId="5" fillId="36" borderId="31" xfId="0" applyNumberFormat="1" applyFont="1" applyFill="1" applyBorder="1" applyAlignment="1">
      <alignment horizontal="center" vertical="top"/>
    </xf>
    <xf numFmtId="180" fontId="5" fillId="37" borderId="27" xfId="0" applyNumberFormat="1" applyFont="1" applyFill="1" applyBorder="1" applyAlignment="1">
      <alignment horizontal="center" vertical="top"/>
    </xf>
    <xf numFmtId="180" fontId="5" fillId="37" borderId="23" xfId="0" applyNumberFormat="1" applyFont="1" applyFill="1" applyBorder="1" applyAlignment="1">
      <alignment horizontal="center" vertical="top"/>
    </xf>
    <xf numFmtId="180" fontId="5" fillId="37" borderId="24" xfId="0" applyNumberFormat="1" applyFont="1" applyFill="1" applyBorder="1" applyAlignment="1">
      <alignment horizontal="center" vertical="top"/>
    </xf>
    <xf numFmtId="180" fontId="5" fillId="37" borderId="25" xfId="0" applyNumberFormat="1" applyFont="1" applyFill="1" applyBorder="1" applyAlignment="1">
      <alignment horizontal="center" vertical="top"/>
    </xf>
    <xf numFmtId="0" fontId="1" fillId="34" borderId="32" xfId="0" applyFont="1" applyFill="1" applyBorder="1" applyAlignment="1">
      <alignment vertical="top" wrapText="1"/>
    </xf>
    <xf numFmtId="0" fontId="1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2"/>
    </xf>
    <xf numFmtId="0" fontId="1" fillId="0" borderId="33" xfId="0" applyFont="1" applyBorder="1" applyAlignment="1">
      <alignment horizontal="left" vertical="top" wrapText="1" indent="1"/>
    </xf>
    <xf numFmtId="0" fontId="1" fillId="34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4" xfId="0" applyFont="1" applyBorder="1" applyAlignment="1">
      <alignment horizontal="left" vertical="top" wrapText="1" indent="1"/>
    </xf>
    <xf numFmtId="0" fontId="2" fillId="0" borderId="36" xfId="0" applyFont="1" applyBorder="1" applyAlignment="1">
      <alignment horizontal="left" vertical="top" wrapText="1" indent="2"/>
    </xf>
    <xf numFmtId="0" fontId="2" fillId="0" borderId="37" xfId="0" applyFont="1" applyBorder="1" applyAlignment="1">
      <alignment horizontal="left" vertical="top" wrapText="1" indent="2"/>
    </xf>
    <xf numFmtId="49" fontId="5" fillId="35" borderId="2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5" fillId="34" borderId="38" xfId="0" applyFont="1" applyFill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top"/>
    </xf>
    <xf numFmtId="180" fontId="4" fillId="0" borderId="15" xfId="0" applyNumberFormat="1" applyFont="1" applyFill="1" applyBorder="1" applyAlignment="1">
      <alignment horizontal="center" vertical="top"/>
    </xf>
    <xf numFmtId="180" fontId="5" fillId="36" borderId="40" xfId="0" applyNumberFormat="1" applyFont="1" applyFill="1" applyBorder="1" applyAlignment="1">
      <alignment horizontal="center" vertical="top"/>
    </xf>
    <xf numFmtId="180" fontId="5" fillId="36" borderId="41" xfId="0" applyNumberFormat="1" applyFont="1" applyFill="1" applyBorder="1" applyAlignment="1">
      <alignment horizontal="center" vertical="top"/>
    </xf>
    <xf numFmtId="0" fontId="4" fillId="36" borderId="41" xfId="0" applyFont="1" applyFill="1" applyBorder="1" applyAlignment="1">
      <alignment vertical="top" wrapText="1"/>
    </xf>
    <xf numFmtId="180" fontId="5" fillId="36" borderId="26" xfId="0" applyNumberFormat="1" applyFont="1" applyFill="1" applyBorder="1" applyAlignment="1">
      <alignment horizontal="center" vertical="top"/>
    </xf>
    <xf numFmtId="0" fontId="4" fillId="35" borderId="41" xfId="0" applyFont="1" applyFill="1" applyBorder="1" applyAlignment="1">
      <alignment vertical="top" wrapText="1"/>
    </xf>
    <xf numFmtId="180" fontId="4" fillId="0" borderId="12" xfId="0" applyNumberFormat="1" applyFont="1" applyBorder="1" applyAlignment="1">
      <alignment horizontal="center" vertical="top"/>
    </xf>
    <xf numFmtId="180" fontId="4" fillId="0" borderId="28" xfId="0" applyNumberFormat="1" applyFont="1" applyBorder="1" applyAlignment="1">
      <alignment horizontal="center" vertical="top"/>
    </xf>
    <xf numFmtId="180" fontId="4" fillId="34" borderId="38" xfId="0" applyNumberFormat="1" applyFont="1" applyFill="1" applyBorder="1" applyAlignment="1">
      <alignment horizontal="center" vertical="top"/>
    </xf>
    <xf numFmtId="180" fontId="5" fillId="35" borderId="42" xfId="0" applyNumberFormat="1" applyFont="1" applyFill="1" applyBorder="1" applyAlignment="1">
      <alignment horizontal="center" vertical="top"/>
    </xf>
    <xf numFmtId="180" fontId="5" fillId="34" borderId="43" xfId="0" applyNumberFormat="1" applyFont="1" applyFill="1" applyBorder="1" applyAlignment="1">
      <alignment horizontal="center" vertical="top"/>
    </xf>
    <xf numFmtId="180" fontId="10" fillId="34" borderId="44" xfId="0" applyNumberFormat="1" applyFont="1" applyFill="1" applyBorder="1" applyAlignment="1">
      <alignment horizontal="center" vertical="top" wrapText="1"/>
    </xf>
    <xf numFmtId="180" fontId="10" fillId="34" borderId="45" xfId="0" applyNumberFormat="1" applyFont="1" applyFill="1" applyBorder="1" applyAlignment="1">
      <alignment horizontal="center" vertical="top" wrapText="1"/>
    </xf>
    <xf numFmtId="180" fontId="11" fillId="0" borderId="45" xfId="0" applyNumberFormat="1" applyFont="1" applyFill="1" applyBorder="1" applyAlignment="1">
      <alignment horizontal="center" vertical="top" wrapText="1"/>
    </xf>
    <xf numFmtId="180" fontId="11" fillId="34" borderId="44" xfId="0" applyNumberFormat="1" applyFont="1" applyFill="1" applyBorder="1" applyAlignment="1">
      <alignment horizontal="center" vertical="top" wrapText="1"/>
    </xf>
    <xf numFmtId="180" fontId="11" fillId="34" borderId="28" xfId="0" applyNumberFormat="1" applyFont="1" applyFill="1" applyBorder="1" applyAlignment="1">
      <alignment horizontal="center" vertical="top" wrapText="1"/>
    </xf>
    <xf numFmtId="180" fontId="11" fillId="34" borderId="46" xfId="0" applyNumberFormat="1" applyFont="1" applyFill="1" applyBorder="1" applyAlignment="1">
      <alignment horizontal="center" vertical="top" wrapText="1"/>
    </xf>
    <xf numFmtId="180" fontId="10" fillId="34" borderId="47" xfId="0" applyNumberFormat="1" applyFont="1" applyFill="1" applyBorder="1" applyAlignment="1">
      <alignment horizontal="center" vertical="top" wrapText="1"/>
    </xf>
    <xf numFmtId="180" fontId="10" fillId="34" borderId="48" xfId="0" applyNumberFormat="1" applyFont="1" applyFill="1" applyBorder="1" applyAlignment="1">
      <alignment horizontal="center" vertical="top" wrapText="1"/>
    </xf>
    <xf numFmtId="180" fontId="10" fillId="34" borderId="49" xfId="0" applyNumberFormat="1" applyFont="1" applyFill="1" applyBorder="1" applyAlignment="1">
      <alignment horizontal="center" vertical="top" wrapText="1"/>
    </xf>
    <xf numFmtId="180" fontId="10" fillId="34" borderId="50" xfId="0" applyNumberFormat="1" applyFont="1" applyFill="1" applyBorder="1" applyAlignment="1">
      <alignment horizontal="center" vertical="top" wrapText="1"/>
    </xf>
    <xf numFmtId="180" fontId="10" fillId="34" borderId="51" xfId="0" applyNumberFormat="1" applyFont="1" applyFill="1" applyBorder="1" applyAlignment="1">
      <alignment horizontal="center" vertical="top" wrapText="1"/>
    </xf>
    <xf numFmtId="180" fontId="10" fillId="0" borderId="42" xfId="0" applyNumberFormat="1" applyFont="1" applyFill="1" applyBorder="1" applyAlignment="1">
      <alignment horizontal="center" vertical="top" wrapText="1"/>
    </xf>
    <xf numFmtId="180" fontId="10" fillId="0" borderId="25" xfId="0" applyNumberFormat="1" applyFont="1" applyFill="1" applyBorder="1" applyAlignment="1">
      <alignment horizontal="center" vertical="top" wrapText="1"/>
    </xf>
    <xf numFmtId="180" fontId="10" fillId="34" borderId="42" xfId="0" applyNumberFormat="1" applyFont="1" applyFill="1" applyBorder="1" applyAlignment="1">
      <alignment horizontal="center" vertical="top" wrapText="1"/>
    </xf>
    <xf numFmtId="180" fontId="10" fillId="0" borderId="52" xfId="0" applyNumberFormat="1" applyFont="1" applyBorder="1" applyAlignment="1">
      <alignment horizontal="center" vertical="top" wrapText="1"/>
    </xf>
    <xf numFmtId="180" fontId="11" fillId="0" borderId="14" xfId="0" applyNumberFormat="1" applyFont="1" applyBorder="1" applyAlignment="1">
      <alignment horizontal="center" vertical="top" wrapText="1"/>
    </xf>
    <xf numFmtId="180" fontId="11" fillId="34" borderId="53" xfId="0" applyNumberFormat="1" applyFont="1" applyFill="1" applyBorder="1" applyAlignment="1">
      <alignment horizontal="center" vertical="top" wrapText="1"/>
    </xf>
    <xf numFmtId="180" fontId="11" fillId="0" borderId="52" xfId="0" applyNumberFormat="1" applyFont="1" applyBorder="1" applyAlignment="1">
      <alignment horizontal="center" vertical="top" wrapText="1"/>
    </xf>
    <xf numFmtId="180" fontId="11" fillId="0" borderId="16" xfId="0" applyNumberFormat="1" applyFont="1" applyBorder="1" applyAlignment="1">
      <alignment horizontal="center" vertical="top" wrapText="1"/>
    </xf>
    <xf numFmtId="180" fontId="11" fillId="34" borderId="54" xfId="0" applyNumberFormat="1" applyFont="1" applyFill="1" applyBorder="1" applyAlignment="1">
      <alignment horizontal="center" vertical="top" wrapText="1"/>
    </xf>
    <xf numFmtId="49" fontId="5" fillId="36" borderId="55" xfId="0" applyNumberFormat="1" applyFont="1" applyFill="1" applyBorder="1" applyAlignment="1">
      <alignment horizontal="left" vertical="top"/>
    </xf>
    <xf numFmtId="0" fontId="5" fillId="34" borderId="5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/>
    </xf>
    <xf numFmtId="180" fontId="5" fillId="34" borderId="22" xfId="0" applyNumberFormat="1" applyFont="1" applyFill="1" applyBorder="1" applyAlignment="1">
      <alignment horizontal="center" vertical="top"/>
    </xf>
    <xf numFmtId="180" fontId="5" fillId="34" borderId="16" xfId="0" applyNumberFormat="1" applyFont="1" applyFill="1" applyBorder="1" applyAlignment="1">
      <alignment vertical="top"/>
    </xf>
    <xf numFmtId="180" fontId="5" fillId="34" borderId="22" xfId="0" applyNumberFormat="1" applyFont="1" applyFill="1" applyBorder="1" applyAlignment="1">
      <alignment vertical="top"/>
    </xf>
    <xf numFmtId="180" fontId="5" fillId="34" borderId="38" xfId="0" applyNumberFormat="1" applyFont="1" applyFill="1" applyBorder="1" applyAlignment="1">
      <alignment horizontal="center" vertical="top"/>
    </xf>
    <xf numFmtId="49" fontId="5" fillId="35" borderId="57" xfId="0" applyNumberFormat="1" applyFont="1" applyFill="1" applyBorder="1" applyAlignment="1">
      <alignment horizontal="center" vertical="top"/>
    </xf>
    <xf numFmtId="180" fontId="4" fillId="0" borderId="52" xfId="0" applyNumberFormat="1" applyFont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8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180" fontId="4" fillId="34" borderId="11" xfId="0" applyNumberFormat="1" applyFont="1" applyFill="1" applyBorder="1" applyAlignment="1">
      <alignment horizontal="center" vertical="top"/>
    </xf>
    <xf numFmtId="180" fontId="4" fillId="34" borderId="10" xfId="0" applyNumberFormat="1" applyFont="1" applyFill="1" applyBorder="1" applyAlignment="1">
      <alignment horizontal="center" vertical="top"/>
    </xf>
    <xf numFmtId="180" fontId="4" fillId="34" borderId="18" xfId="0" applyNumberFormat="1" applyFont="1" applyFill="1" applyBorder="1" applyAlignment="1">
      <alignment horizontal="center" vertical="top"/>
    </xf>
    <xf numFmtId="180" fontId="4" fillId="0" borderId="45" xfId="0" applyNumberFormat="1" applyFont="1" applyFill="1" applyBorder="1" applyAlignment="1">
      <alignment horizontal="center" vertical="top"/>
    </xf>
    <xf numFmtId="180" fontId="4" fillId="0" borderId="52" xfId="0" applyNumberFormat="1" applyFont="1" applyFill="1" applyBorder="1" applyAlignment="1">
      <alignment horizontal="center" vertical="top"/>
    </xf>
    <xf numFmtId="180" fontId="4" fillId="0" borderId="58" xfId="0" applyNumberFormat="1" applyFont="1" applyFill="1" applyBorder="1" applyAlignment="1">
      <alignment horizontal="center" vertical="top"/>
    </xf>
    <xf numFmtId="180" fontId="4" fillId="0" borderId="45" xfId="0" applyNumberFormat="1" applyFont="1" applyFill="1" applyBorder="1" applyAlignment="1">
      <alignment horizontal="center" vertical="top"/>
    </xf>
    <xf numFmtId="180" fontId="4" fillId="0" borderId="52" xfId="0" applyNumberFormat="1" applyFont="1" applyFill="1" applyBorder="1" applyAlignment="1">
      <alignment horizontal="center" vertical="top"/>
    </xf>
    <xf numFmtId="180" fontId="4" fillId="0" borderId="58" xfId="0" applyNumberFormat="1" applyFont="1" applyFill="1" applyBorder="1" applyAlignment="1">
      <alignment horizontal="center" vertical="top"/>
    </xf>
    <xf numFmtId="180" fontId="4" fillId="34" borderId="45" xfId="0" applyNumberFormat="1" applyFont="1" applyFill="1" applyBorder="1" applyAlignment="1">
      <alignment horizontal="center" vertical="top"/>
    </xf>
    <xf numFmtId="180" fontId="4" fillId="34" borderId="52" xfId="0" applyNumberFormat="1" applyFont="1" applyFill="1" applyBorder="1" applyAlignment="1">
      <alignment horizontal="center" vertical="top"/>
    </xf>
    <xf numFmtId="180" fontId="4" fillId="34" borderId="58" xfId="0" applyNumberFormat="1" applyFont="1" applyFill="1" applyBorder="1" applyAlignment="1">
      <alignment horizontal="center" vertical="top"/>
    </xf>
    <xf numFmtId="180" fontId="4" fillId="0" borderId="59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180" fontId="4" fillId="0" borderId="15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horizontal="center" vertical="top"/>
    </xf>
    <xf numFmtId="180" fontId="4" fillId="0" borderId="60" xfId="0" applyNumberFormat="1" applyFont="1" applyFill="1" applyBorder="1" applyAlignment="1">
      <alignment horizontal="center" vertical="top"/>
    </xf>
    <xf numFmtId="180" fontId="5" fillId="0" borderId="15" xfId="0" applyNumberFormat="1" applyFont="1" applyFill="1" applyBorder="1" applyAlignment="1">
      <alignment horizontal="center" vertical="top"/>
    </xf>
    <xf numFmtId="180" fontId="12" fillId="0" borderId="60" xfId="0" applyNumberFormat="1" applyFont="1" applyFill="1" applyBorder="1" applyAlignment="1">
      <alignment horizontal="center" vertical="top"/>
    </xf>
    <xf numFmtId="180" fontId="4" fillId="34" borderId="15" xfId="0" applyNumberFormat="1" applyFont="1" applyFill="1" applyBorder="1" applyAlignment="1">
      <alignment horizontal="center" vertical="top"/>
    </xf>
    <xf numFmtId="180" fontId="4" fillId="34" borderId="14" xfId="0" applyNumberFormat="1" applyFont="1" applyFill="1" applyBorder="1" applyAlignment="1">
      <alignment horizontal="center" vertical="top"/>
    </xf>
    <xf numFmtId="180" fontId="4" fillId="34" borderId="60" xfId="0" applyNumberFormat="1" applyFont="1" applyFill="1" applyBorder="1" applyAlignment="1">
      <alignment horizontal="center" vertical="top"/>
    </xf>
    <xf numFmtId="180" fontId="4" fillId="0" borderId="28" xfId="0" applyNumberFormat="1" applyFont="1" applyFill="1" applyBorder="1" applyAlignment="1">
      <alignment horizontal="center" vertical="top" wrapText="1"/>
    </xf>
    <xf numFmtId="0" fontId="5" fillId="34" borderId="61" xfId="0" applyFont="1" applyFill="1" applyBorder="1" applyAlignment="1">
      <alignment horizontal="right" vertical="top" wrapText="1"/>
    </xf>
    <xf numFmtId="180" fontId="5" fillId="34" borderId="62" xfId="0" applyNumberFormat="1" applyFont="1" applyFill="1" applyBorder="1" applyAlignment="1">
      <alignment horizontal="center" vertical="top"/>
    </xf>
    <xf numFmtId="180" fontId="5" fillId="34" borderId="30" xfId="0" applyNumberFormat="1" applyFont="1" applyFill="1" applyBorder="1" applyAlignment="1">
      <alignment horizontal="center" vertical="top"/>
    </xf>
    <xf numFmtId="180" fontId="5" fillId="34" borderId="63" xfId="0" applyNumberFormat="1" applyFont="1" applyFill="1" applyBorder="1" applyAlignment="1">
      <alignment horizontal="center" vertical="top"/>
    </xf>
    <xf numFmtId="180" fontId="5" fillId="34" borderId="63" xfId="0" applyNumberFormat="1" applyFont="1" applyFill="1" applyBorder="1" applyAlignment="1">
      <alignment horizontal="center" vertical="top"/>
    </xf>
    <xf numFmtId="180" fontId="5" fillId="34" borderId="62" xfId="0" applyNumberFormat="1" applyFont="1" applyFill="1" applyBorder="1" applyAlignment="1">
      <alignment horizontal="center" vertical="top"/>
    </xf>
    <xf numFmtId="180" fontId="5" fillId="34" borderId="30" xfId="0" applyNumberFormat="1" applyFont="1" applyFill="1" applyBorder="1" applyAlignment="1">
      <alignment horizontal="center" vertical="top"/>
    </xf>
    <xf numFmtId="180" fontId="5" fillId="34" borderId="61" xfId="0" applyNumberFormat="1" applyFont="1" applyFill="1" applyBorder="1" applyAlignment="1">
      <alignment horizontal="center" vertical="top" wrapText="1"/>
    </xf>
    <xf numFmtId="180" fontId="5" fillId="34" borderId="61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8" xfId="0" applyNumberFormat="1" applyFont="1" applyFill="1" applyBorder="1" applyAlignment="1">
      <alignment horizontal="center" vertical="top"/>
    </xf>
    <xf numFmtId="180" fontId="13" fillId="0" borderId="18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 wrapText="1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top"/>
    </xf>
    <xf numFmtId="180" fontId="4" fillId="0" borderId="19" xfId="0" applyNumberFormat="1" applyFont="1" applyFill="1" applyBorder="1" applyAlignment="1">
      <alignment horizontal="center" vertical="top"/>
    </xf>
    <xf numFmtId="180" fontId="4" fillId="0" borderId="21" xfId="0" applyNumberFormat="1" applyFont="1" applyFill="1" applyBorder="1" applyAlignment="1">
      <alignment horizontal="center" vertical="top"/>
    </xf>
    <xf numFmtId="180" fontId="5" fillId="0" borderId="20" xfId="0" applyNumberFormat="1" applyFont="1" applyFill="1" applyBorder="1" applyAlignment="1">
      <alignment horizontal="center" vertical="top"/>
    </xf>
    <xf numFmtId="180" fontId="5" fillId="0" borderId="19" xfId="0" applyNumberFormat="1" applyFont="1" applyFill="1" applyBorder="1" applyAlignment="1">
      <alignment horizontal="center" vertical="top"/>
    </xf>
    <xf numFmtId="180" fontId="4" fillId="0" borderId="39" xfId="0" applyNumberFormat="1" applyFont="1" applyFill="1" applyBorder="1" applyAlignment="1">
      <alignment horizontal="center" vertical="top" wrapText="1"/>
    </xf>
    <xf numFmtId="180" fontId="4" fillId="0" borderId="39" xfId="0" applyNumberFormat="1" applyFont="1" applyFill="1" applyBorder="1" applyAlignment="1">
      <alignment horizontal="center" vertical="top"/>
    </xf>
    <xf numFmtId="180" fontId="12" fillId="34" borderId="22" xfId="0" applyNumberFormat="1" applyFont="1" applyFill="1" applyBorder="1" applyAlignment="1">
      <alignment horizontal="center" vertical="top"/>
    </xf>
    <xf numFmtId="180" fontId="5" fillId="34" borderId="38" xfId="0" applyNumberFormat="1" applyFont="1" applyFill="1" applyBorder="1" applyAlignment="1">
      <alignment horizontal="center" vertical="top" wrapText="1"/>
    </xf>
    <xf numFmtId="180" fontId="5" fillId="0" borderId="21" xfId="0" applyNumberFormat="1" applyFont="1" applyFill="1" applyBorder="1" applyAlignment="1">
      <alignment horizontal="center" vertical="top"/>
    </xf>
    <xf numFmtId="180" fontId="4" fillId="34" borderId="20" xfId="0" applyNumberFormat="1" applyFont="1" applyFill="1" applyBorder="1" applyAlignment="1">
      <alignment horizontal="center" vertical="top"/>
    </xf>
    <xf numFmtId="180" fontId="4" fillId="34" borderId="19" xfId="0" applyNumberFormat="1" applyFont="1" applyFill="1" applyBorder="1" applyAlignment="1">
      <alignment horizontal="center" vertical="top"/>
    </xf>
    <xf numFmtId="180" fontId="4" fillId="34" borderId="21" xfId="0" applyNumberFormat="1" applyFont="1" applyFill="1" applyBorder="1" applyAlignment="1">
      <alignment horizontal="center" vertical="top"/>
    </xf>
    <xf numFmtId="180" fontId="5" fillId="0" borderId="39" xfId="0" applyNumberFormat="1" applyFont="1" applyFill="1" applyBorder="1" applyAlignment="1">
      <alignment horizontal="center" vertical="top"/>
    </xf>
    <xf numFmtId="180" fontId="5" fillId="0" borderId="60" xfId="0" applyNumberFormat="1" applyFont="1" applyFill="1" applyBorder="1" applyAlignment="1">
      <alignment horizontal="center" vertical="top"/>
    </xf>
    <xf numFmtId="180" fontId="5" fillId="0" borderId="28" xfId="0" applyNumberFormat="1" applyFont="1" applyFill="1" applyBorder="1" applyAlignment="1">
      <alignment horizontal="center" vertical="top" wrapText="1"/>
    </xf>
    <xf numFmtId="180" fontId="5" fillId="0" borderId="28" xfId="0" applyNumberFormat="1" applyFont="1" applyFill="1" applyBorder="1" applyAlignment="1">
      <alignment horizontal="center" vertical="top"/>
    </xf>
    <xf numFmtId="180" fontId="4" fillId="0" borderId="45" xfId="0" applyNumberFormat="1" applyFont="1" applyBorder="1" applyAlignment="1">
      <alignment horizontal="center" vertical="top"/>
    </xf>
    <xf numFmtId="180" fontId="4" fillId="0" borderId="58" xfId="0" applyNumberFormat="1" applyFont="1" applyBorder="1" applyAlignment="1">
      <alignment horizontal="center" vertical="top"/>
    </xf>
    <xf numFmtId="180" fontId="4" fillId="34" borderId="45" xfId="0" applyNumberFormat="1" applyFont="1" applyFill="1" applyBorder="1" applyAlignment="1">
      <alignment horizontal="center" vertical="top"/>
    </xf>
    <xf numFmtId="180" fontId="4" fillId="34" borderId="52" xfId="0" applyNumberFormat="1" applyFont="1" applyFill="1" applyBorder="1" applyAlignment="1">
      <alignment horizontal="center" vertical="top"/>
    </xf>
    <xf numFmtId="180" fontId="4" fillId="34" borderId="58" xfId="0" applyNumberFormat="1" applyFont="1" applyFill="1" applyBorder="1" applyAlignment="1">
      <alignment horizontal="center" vertical="top"/>
    </xf>
    <xf numFmtId="180" fontId="4" fillId="33" borderId="59" xfId="0" applyNumberFormat="1" applyFont="1" applyFill="1" applyBorder="1" applyAlignment="1">
      <alignment horizontal="center" vertical="top" wrapText="1"/>
    </xf>
    <xf numFmtId="180" fontId="4" fillId="0" borderId="59" xfId="0" applyNumberFormat="1" applyFont="1" applyBorder="1" applyAlignment="1">
      <alignment horizontal="center" vertical="top"/>
    </xf>
    <xf numFmtId="180" fontId="4" fillId="0" borderId="21" xfId="0" applyNumberFormat="1" applyFont="1" applyBorder="1" applyAlignment="1">
      <alignment horizontal="center" vertical="top"/>
    </xf>
    <xf numFmtId="180" fontId="4" fillId="33" borderId="39" xfId="0" applyNumberFormat="1" applyFont="1" applyFill="1" applyBorder="1" applyAlignment="1">
      <alignment horizontal="center" vertical="top" wrapText="1"/>
    </xf>
    <xf numFmtId="180" fontId="4" fillId="0" borderId="39" xfId="0" applyNumberFormat="1" applyFont="1" applyBorder="1" applyAlignment="1">
      <alignment horizontal="center" vertical="top"/>
    </xf>
    <xf numFmtId="180" fontId="4" fillId="0" borderId="18" xfId="0" applyNumberFormat="1" applyFont="1" applyBorder="1" applyAlignment="1">
      <alignment horizontal="center" vertical="top"/>
    </xf>
    <xf numFmtId="180" fontId="4" fillId="0" borderId="64" xfId="0" applyNumberFormat="1" applyFont="1" applyBorder="1" applyAlignment="1">
      <alignment horizontal="center" vertical="top"/>
    </xf>
    <xf numFmtId="180" fontId="4" fillId="0" borderId="65" xfId="0" applyNumberFormat="1" applyFont="1" applyBorder="1" applyAlignment="1">
      <alignment horizontal="center" vertical="top"/>
    </xf>
    <xf numFmtId="180" fontId="4" fillId="0" borderId="66" xfId="0" applyNumberFormat="1" applyFont="1" applyBorder="1" applyAlignment="1">
      <alignment horizontal="center" vertical="top"/>
    </xf>
    <xf numFmtId="180" fontId="4" fillId="0" borderId="67" xfId="0" applyNumberFormat="1" applyFont="1" applyBorder="1" applyAlignment="1">
      <alignment horizontal="center" vertical="top"/>
    </xf>
    <xf numFmtId="180" fontId="5" fillId="0" borderId="18" xfId="0" applyNumberFormat="1" applyFont="1" applyFill="1" applyBorder="1" applyAlignment="1">
      <alignment horizontal="center" vertical="top"/>
    </xf>
    <xf numFmtId="180" fontId="5" fillId="34" borderId="10" xfId="0" applyNumberFormat="1" applyFont="1" applyFill="1" applyBorder="1" applyAlignment="1">
      <alignment horizontal="center" vertical="top"/>
    </xf>
    <xf numFmtId="180" fontId="5" fillId="34" borderId="15" xfId="0" applyNumberFormat="1" applyFont="1" applyFill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center" vertical="top"/>
    </xf>
    <xf numFmtId="0" fontId="5" fillId="34" borderId="38" xfId="0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/>
    </xf>
    <xf numFmtId="180" fontId="4" fillId="34" borderId="68" xfId="0" applyNumberFormat="1" applyFont="1" applyFill="1" applyBorder="1" applyAlignment="1">
      <alignment horizontal="center" vertical="top"/>
    </xf>
    <xf numFmtId="180" fontId="4" fillId="0" borderId="12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center" vertical="top"/>
    </xf>
    <xf numFmtId="180" fontId="5" fillId="0" borderId="60" xfId="0" applyNumberFormat="1" applyFont="1" applyFill="1" applyBorder="1" applyAlignment="1">
      <alignment horizontal="center" vertical="top"/>
    </xf>
    <xf numFmtId="180" fontId="4" fillId="0" borderId="69" xfId="0" applyNumberFormat="1" applyFont="1" applyFill="1" applyBorder="1" applyAlignment="1">
      <alignment horizontal="center" vertical="top"/>
    </xf>
    <xf numFmtId="180" fontId="4" fillId="34" borderId="70" xfId="0" applyNumberFormat="1" applyFont="1" applyFill="1" applyBorder="1" applyAlignment="1">
      <alignment horizontal="center" vertical="top"/>
    </xf>
    <xf numFmtId="180" fontId="4" fillId="0" borderId="28" xfId="0" applyNumberFormat="1" applyFont="1" applyBorder="1" applyAlignment="1">
      <alignment horizontal="center" vertical="top"/>
    </xf>
    <xf numFmtId="180" fontId="5" fillId="34" borderId="70" xfId="0" applyNumberFormat="1" applyFont="1" applyFill="1" applyBorder="1" applyAlignment="1">
      <alignment horizontal="center" vertical="top"/>
    </xf>
    <xf numFmtId="180" fontId="5" fillId="34" borderId="14" xfId="0" applyNumberFormat="1" applyFont="1" applyFill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center" vertical="top"/>
    </xf>
    <xf numFmtId="180" fontId="4" fillId="34" borderId="16" xfId="0" applyNumberFormat="1" applyFont="1" applyFill="1" applyBorder="1" applyAlignment="1">
      <alignment vertical="top"/>
    </xf>
    <xf numFmtId="180" fontId="5" fillId="34" borderId="29" xfId="0" applyNumberFormat="1" applyFont="1" applyFill="1" applyBorder="1" applyAlignment="1">
      <alignment horizontal="center" vertical="top"/>
    </xf>
    <xf numFmtId="180" fontId="5" fillId="34" borderId="38" xfId="0" applyNumberFormat="1" applyFont="1" applyFill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180" fontId="4" fillId="0" borderId="72" xfId="0" applyNumberFormat="1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180" fontId="4" fillId="0" borderId="60" xfId="0" applyNumberFormat="1" applyFont="1" applyBorder="1" applyAlignment="1">
      <alignment horizontal="center" vertical="top"/>
    </xf>
    <xf numFmtId="180" fontId="4" fillId="34" borderId="60" xfId="0" applyNumberFormat="1" applyFont="1" applyFill="1" applyBorder="1" applyAlignment="1">
      <alignment horizontal="center" vertical="top"/>
    </xf>
    <xf numFmtId="180" fontId="4" fillId="0" borderId="28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right" vertical="top" wrapText="1"/>
    </xf>
    <xf numFmtId="180" fontId="5" fillId="34" borderId="74" xfId="0" applyNumberFormat="1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180" fontId="4" fillId="0" borderId="72" xfId="0" applyNumberFormat="1" applyFont="1" applyFill="1" applyBorder="1" applyAlignment="1">
      <alignment horizontal="center" vertical="top"/>
    </xf>
    <xf numFmtId="180" fontId="5" fillId="34" borderId="10" xfId="0" applyNumberFormat="1" applyFont="1" applyFill="1" applyBorder="1" applyAlignment="1">
      <alignment horizontal="center" vertical="top"/>
    </xf>
    <xf numFmtId="180" fontId="5" fillId="34" borderId="18" xfId="0" applyNumberFormat="1" applyFont="1" applyFill="1" applyBorder="1" applyAlignment="1">
      <alignment horizontal="center" vertical="top"/>
    </xf>
    <xf numFmtId="180" fontId="5" fillId="34" borderId="19" xfId="0" applyNumberFormat="1" applyFont="1" applyFill="1" applyBorder="1" applyAlignment="1">
      <alignment horizontal="center" vertical="top"/>
    </xf>
    <xf numFmtId="180" fontId="5" fillId="34" borderId="21" xfId="0" applyNumberFormat="1" applyFont="1" applyFill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180" fontId="4" fillId="0" borderId="77" xfId="0" applyNumberFormat="1" applyFont="1" applyBorder="1" applyAlignment="1">
      <alignment horizontal="center" vertical="top"/>
    </xf>
    <xf numFmtId="0" fontId="5" fillId="34" borderId="29" xfId="0" applyFont="1" applyFill="1" applyBorder="1" applyAlignment="1">
      <alignment horizontal="center" vertical="top" wrapText="1"/>
    </xf>
    <xf numFmtId="180" fontId="4" fillId="0" borderId="78" xfId="0" applyNumberFormat="1" applyFont="1" applyFill="1" applyBorder="1" applyAlignment="1">
      <alignment horizontal="center" vertical="top" wrapText="1"/>
    </xf>
    <xf numFmtId="180" fontId="5" fillId="0" borderId="13" xfId="0" applyNumberFormat="1" applyFont="1" applyFill="1" applyBorder="1" applyAlignment="1">
      <alignment horizontal="center" vertical="top"/>
    </xf>
    <xf numFmtId="180" fontId="5" fillId="0" borderId="15" xfId="0" applyNumberFormat="1" applyFont="1" applyFill="1" applyBorder="1" applyAlignment="1">
      <alignment horizontal="center" vertical="top"/>
    </xf>
    <xf numFmtId="180" fontId="5" fillId="34" borderId="15" xfId="0" applyNumberFormat="1" applyFont="1" applyFill="1" applyBorder="1" applyAlignment="1">
      <alignment horizontal="center" vertical="top"/>
    </xf>
    <xf numFmtId="180" fontId="5" fillId="0" borderId="53" xfId="0" applyNumberFormat="1" applyFont="1" applyFill="1" applyBorder="1" applyAlignment="1">
      <alignment horizontal="center" vertical="top" wrapText="1"/>
    </xf>
    <xf numFmtId="180" fontId="5" fillId="34" borderId="74" xfId="0" applyNumberFormat="1" applyFont="1" applyFill="1" applyBorder="1" applyAlignment="1">
      <alignment horizontal="center" vertical="top"/>
    </xf>
    <xf numFmtId="180" fontId="5" fillId="34" borderId="54" xfId="0" applyNumberFormat="1" applyFont="1" applyFill="1" applyBorder="1" applyAlignment="1">
      <alignment horizontal="center" vertical="top" wrapText="1"/>
    </xf>
    <xf numFmtId="180" fontId="4" fillId="0" borderId="13" xfId="0" applyNumberFormat="1" applyFont="1" applyFill="1" applyBorder="1" applyAlignment="1">
      <alignment horizontal="center" vertical="top"/>
    </xf>
    <xf numFmtId="180" fontId="13" fillId="0" borderId="11" xfId="0" applyNumberFormat="1" applyFont="1" applyBorder="1" applyAlignment="1">
      <alignment horizontal="center" vertical="top"/>
    </xf>
    <xf numFmtId="180" fontId="13" fillId="0" borderId="18" xfId="0" applyNumberFormat="1" applyFont="1" applyBorder="1" applyAlignment="1">
      <alignment horizontal="center" vertical="top"/>
    </xf>
    <xf numFmtId="180" fontId="13" fillId="33" borderId="12" xfId="0" applyNumberFormat="1" applyFont="1" applyFill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/>
    </xf>
    <xf numFmtId="180" fontId="13" fillId="34" borderId="38" xfId="0" applyNumberFormat="1" applyFont="1" applyFill="1" applyBorder="1" applyAlignment="1">
      <alignment horizontal="center" vertical="top" wrapText="1"/>
    </xf>
    <xf numFmtId="185" fontId="4" fillId="0" borderId="68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8" xfId="0" applyNumberFormat="1" applyFont="1" applyBorder="1" applyAlignment="1">
      <alignment horizontal="center" vertical="top"/>
    </xf>
    <xf numFmtId="185" fontId="4" fillId="0" borderId="11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8" xfId="0" applyNumberFormat="1" applyFont="1" applyBorder="1" applyAlignment="1">
      <alignment horizontal="center" vertical="top"/>
    </xf>
    <xf numFmtId="185" fontId="4" fillId="34" borderId="11" xfId="0" applyNumberFormat="1" applyFont="1" applyFill="1" applyBorder="1" applyAlignment="1">
      <alignment horizontal="center" vertical="top"/>
    </xf>
    <xf numFmtId="185" fontId="4" fillId="34" borderId="10" xfId="0" applyNumberFormat="1" applyFont="1" applyFill="1" applyBorder="1" applyAlignment="1">
      <alignment horizontal="center" vertical="top"/>
    </xf>
    <xf numFmtId="185" fontId="13" fillId="33" borderId="78" xfId="0" applyNumberFormat="1" applyFont="1" applyFill="1" applyBorder="1" applyAlignment="1">
      <alignment horizontal="center" vertical="top" wrapText="1"/>
    </xf>
    <xf numFmtId="185" fontId="13" fillId="0" borderId="12" xfId="0" applyNumberFormat="1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185" fontId="4" fillId="0" borderId="80" xfId="0" applyNumberFormat="1" applyFont="1" applyBorder="1" applyAlignment="1">
      <alignment horizontal="center" vertical="top"/>
    </xf>
    <xf numFmtId="185" fontId="4" fillId="0" borderId="52" xfId="0" applyNumberFormat="1" applyFont="1" applyBorder="1" applyAlignment="1">
      <alignment horizontal="center" vertical="top"/>
    </xf>
    <xf numFmtId="185" fontId="4" fillId="0" borderId="58" xfId="0" applyNumberFormat="1" applyFont="1" applyBorder="1" applyAlignment="1">
      <alignment horizontal="center" vertical="top"/>
    </xf>
    <xf numFmtId="185" fontId="4" fillId="0" borderId="45" xfId="0" applyNumberFormat="1" applyFont="1" applyBorder="1" applyAlignment="1">
      <alignment horizontal="center" vertical="top"/>
    </xf>
    <xf numFmtId="185" fontId="4" fillId="0" borderId="52" xfId="0" applyNumberFormat="1" applyFont="1" applyBorder="1" applyAlignment="1">
      <alignment horizontal="center" vertical="top"/>
    </xf>
    <xf numFmtId="185" fontId="4" fillId="0" borderId="58" xfId="0" applyNumberFormat="1" applyFont="1" applyBorder="1" applyAlignment="1">
      <alignment horizontal="center" vertical="top"/>
    </xf>
    <xf numFmtId="185" fontId="4" fillId="34" borderId="45" xfId="0" applyNumberFormat="1" applyFont="1" applyFill="1" applyBorder="1" applyAlignment="1">
      <alignment horizontal="center" vertical="top"/>
    </xf>
    <xf numFmtId="185" fontId="4" fillId="34" borderId="52" xfId="0" applyNumberFormat="1" applyFont="1" applyFill="1" applyBorder="1" applyAlignment="1">
      <alignment horizontal="center" vertical="top"/>
    </xf>
    <xf numFmtId="185" fontId="13" fillId="33" borderId="44" xfId="0" applyNumberFormat="1" applyFont="1" applyFill="1" applyBorder="1" applyAlignment="1">
      <alignment horizontal="center" vertical="top" wrapText="1"/>
    </xf>
    <xf numFmtId="185" fontId="13" fillId="0" borderId="59" xfId="0" applyNumberFormat="1" applyFont="1" applyBorder="1" applyAlignment="1">
      <alignment horizontal="center" vertical="top"/>
    </xf>
    <xf numFmtId="185" fontId="4" fillId="0" borderId="70" xfId="0" applyNumberFormat="1" applyFont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/>
    </xf>
    <xf numFmtId="185" fontId="4" fillId="0" borderId="60" xfId="0" applyNumberFormat="1" applyFont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/>
    </xf>
    <xf numFmtId="185" fontId="4" fillId="0" borderId="60" xfId="0" applyNumberFormat="1" applyFont="1" applyBorder="1" applyAlignment="1">
      <alignment horizontal="center" vertical="top"/>
    </xf>
    <xf numFmtId="185" fontId="4" fillId="34" borderId="15" xfId="0" applyNumberFormat="1" applyFont="1" applyFill="1" applyBorder="1" applyAlignment="1">
      <alignment horizontal="center" vertical="top"/>
    </xf>
    <xf numFmtId="185" fontId="4" fillId="34" borderId="14" xfId="0" applyNumberFormat="1" applyFont="1" applyFill="1" applyBorder="1" applyAlignment="1">
      <alignment horizontal="center" vertical="top"/>
    </xf>
    <xf numFmtId="185" fontId="4" fillId="33" borderId="53" xfId="0" applyNumberFormat="1" applyFont="1" applyFill="1" applyBorder="1" applyAlignment="1">
      <alignment horizontal="center" vertical="top" wrapText="1"/>
    </xf>
    <xf numFmtId="185" fontId="4" fillId="0" borderId="28" xfId="0" applyNumberFormat="1" applyFont="1" applyBorder="1" applyAlignment="1">
      <alignment horizontal="center" vertical="top"/>
    </xf>
    <xf numFmtId="185" fontId="5" fillId="34" borderId="43" xfId="0" applyNumberFormat="1" applyFont="1" applyFill="1" applyBorder="1" applyAlignment="1">
      <alignment horizontal="center" vertical="top"/>
    </xf>
    <xf numFmtId="185" fontId="5" fillId="34" borderId="16" xfId="0" applyNumberFormat="1" applyFont="1" applyFill="1" applyBorder="1" applyAlignment="1">
      <alignment horizontal="center" vertical="top"/>
    </xf>
    <xf numFmtId="185" fontId="5" fillId="34" borderId="22" xfId="0" applyNumberFormat="1" applyFont="1" applyFill="1" applyBorder="1" applyAlignment="1">
      <alignment horizontal="center" vertical="top"/>
    </xf>
    <xf numFmtId="185" fontId="5" fillId="34" borderId="64" xfId="0" applyNumberFormat="1" applyFont="1" applyFill="1" applyBorder="1" applyAlignment="1">
      <alignment horizontal="center" vertical="top"/>
    </xf>
    <xf numFmtId="185" fontId="5" fillId="34" borderId="65" xfId="0" applyNumberFormat="1" applyFont="1" applyFill="1" applyBorder="1" applyAlignment="1">
      <alignment horizontal="center" vertical="top"/>
    </xf>
    <xf numFmtId="185" fontId="5" fillId="34" borderId="66" xfId="0" applyNumberFormat="1" applyFont="1" applyFill="1" applyBorder="1" applyAlignment="1">
      <alignment horizontal="center" vertical="top"/>
    </xf>
    <xf numFmtId="185" fontId="5" fillId="34" borderId="17" xfId="0" applyNumberFormat="1" applyFont="1" applyFill="1" applyBorder="1" applyAlignment="1">
      <alignment horizontal="center" vertical="top"/>
    </xf>
    <xf numFmtId="185" fontId="5" fillId="34" borderId="16" xfId="0" applyNumberFormat="1" applyFont="1" applyFill="1" applyBorder="1" applyAlignment="1">
      <alignment horizontal="center" vertical="top"/>
    </xf>
    <xf numFmtId="185" fontId="5" fillId="34" borderId="54" xfId="0" applyNumberFormat="1" applyFont="1" applyFill="1" applyBorder="1" applyAlignment="1">
      <alignment horizontal="center" vertical="top" wrapText="1"/>
    </xf>
    <xf numFmtId="185" fontId="5" fillId="34" borderId="38" xfId="0" applyNumberFormat="1" applyFont="1" applyFill="1" applyBorder="1" applyAlignment="1">
      <alignment horizontal="center" vertical="top"/>
    </xf>
    <xf numFmtId="180" fontId="4" fillId="0" borderId="72" xfId="0" applyNumberFormat="1" applyFont="1" applyBorder="1" applyAlignment="1">
      <alignment horizontal="center" vertical="top"/>
    </xf>
    <xf numFmtId="180" fontId="4" fillId="0" borderId="55" xfId="0" applyNumberFormat="1" applyFont="1" applyBorder="1" applyAlignment="1">
      <alignment horizontal="center" vertical="top"/>
    </xf>
    <xf numFmtId="180" fontId="4" fillId="0" borderId="52" xfId="0" applyNumberFormat="1" applyFont="1" applyBorder="1" applyAlignment="1">
      <alignment horizontal="center" vertical="top"/>
    </xf>
    <xf numFmtId="180" fontId="4" fillId="0" borderId="58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 vertical="top"/>
    </xf>
    <xf numFmtId="180" fontId="4" fillId="0" borderId="60" xfId="0" applyNumberFormat="1" applyFont="1" applyBorder="1" applyAlignment="1">
      <alignment horizontal="center" vertical="top"/>
    </xf>
    <xf numFmtId="180" fontId="4" fillId="0" borderId="67" xfId="0" applyNumberFormat="1" applyFont="1" applyBorder="1" applyAlignment="1">
      <alignment horizontal="center" vertical="center"/>
    </xf>
    <xf numFmtId="180" fontId="4" fillId="0" borderId="60" xfId="0" applyNumberFormat="1" applyFont="1" applyFill="1" applyBorder="1" applyAlignment="1">
      <alignment horizontal="center" vertical="top"/>
    </xf>
    <xf numFmtId="180" fontId="4" fillId="0" borderId="70" xfId="0" applyNumberFormat="1" applyFont="1" applyFill="1" applyBorder="1" applyAlignment="1">
      <alignment horizontal="center" vertical="top"/>
    </xf>
    <xf numFmtId="180" fontId="5" fillId="34" borderId="81" xfId="0" applyNumberFormat="1" applyFont="1" applyFill="1" applyBorder="1" applyAlignment="1">
      <alignment horizontal="center" vertical="top"/>
    </xf>
    <xf numFmtId="180" fontId="4" fillId="34" borderId="16" xfId="0" applyNumberFormat="1" applyFont="1" applyFill="1" applyBorder="1" applyAlignment="1">
      <alignment vertical="top"/>
    </xf>
    <xf numFmtId="180" fontId="4" fillId="34" borderId="22" xfId="0" applyNumberFormat="1" applyFont="1" applyFill="1" applyBorder="1" applyAlignment="1">
      <alignment vertical="top"/>
    </xf>
    <xf numFmtId="180" fontId="5" fillId="34" borderId="29" xfId="0" applyNumberFormat="1" applyFont="1" applyFill="1" applyBorder="1" applyAlignment="1">
      <alignment horizontal="center" vertical="top"/>
    </xf>
    <xf numFmtId="180" fontId="4" fillId="34" borderId="16" xfId="0" applyNumberFormat="1" applyFont="1" applyFill="1" applyBorder="1" applyAlignment="1">
      <alignment horizontal="center" vertical="top"/>
    </xf>
    <xf numFmtId="180" fontId="4" fillId="34" borderId="22" xfId="0" applyNumberFormat="1" applyFont="1" applyFill="1" applyBorder="1" applyAlignment="1">
      <alignment horizontal="center" vertical="top"/>
    </xf>
    <xf numFmtId="180" fontId="4" fillId="0" borderId="82" xfId="0" applyNumberFormat="1" applyFont="1" applyBorder="1" applyAlignment="1">
      <alignment horizontal="center" vertical="top"/>
    </xf>
    <xf numFmtId="180" fontId="4" fillId="0" borderId="65" xfId="0" applyNumberFormat="1" applyFont="1" applyFill="1" applyBorder="1" applyAlignment="1">
      <alignment horizontal="center" vertical="top"/>
    </xf>
    <xf numFmtId="180" fontId="4" fillId="0" borderId="7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0" fontId="4" fillId="0" borderId="77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80" fontId="4" fillId="0" borderId="69" xfId="0" applyNumberFormat="1" applyFont="1" applyFill="1" applyBorder="1" applyAlignment="1">
      <alignment horizontal="center" vertical="top"/>
    </xf>
    <xf numFmtId="180" fontId="4" fillId="0" borderId="68" xfId="0" applyNumberFormat="1" applyFont="1" applyFill="1" applyBorder="1" applyAlignment="1">
      <alignment horizontal="center" vertical="top"/>
    </xf>
    <xf numFmtId="180" fontId="4" fillId="0" borderId="80" xfId="0" applyNumberFormat="1" applyFont="1" applyFill="1" applyBorder="1" applyAlignment="1">
      <alignment horizontal="center" vertical="top"/>
    </xf>
    <xf numFmtId="180" fontId="4" fillId="0" borderId="68" xfId="0" applyNumberFormat="1" applyFont="1" applyFill="1" applyBorder="1" applyAlignment="1">
      <alignment horizontal="center" vertical="top"/>
    </xf>
    <xf numFmtId="49" fontId="5" fillId="36" borderId="83" xfId="0" applyNumberFormat="1" applyFont="1" applyFill="1" applyBorder="1" applyAlignment="1">
      <alignment horizontal="center" vertical="top"/>
    </xf>
    <xf numFmtId="49" fontId="5" fillId="36" borderId="77" xfId="0" applyNumberFormat="1" applyFont="1" applyFill="1" applyBorder="1" applyAlignment="1">
      <alignment horizontal="center" vertical="top"/>
    </xf>
    <xf numFmtId="49" fontId="5" fillId="36" borderId="84" xfId="0" applyNumberFormat="1" applyFont="1" applyFill="1" applyBorder="1" applyAlignment="1">
      <alignment horizontal="center" vertical="top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top"/>
    </xf>
    <xf numFmtId="49" fontId="5" fillId="37" borderId="27" xfId="0" applyNumberFormat="1" applyFont="1" applyFill="1" applyBorder="1" applyAlignment="1">
      <alignment horizontal="center" vertical="top"/>
    </xf>
    <xf numFmtId="180" fontId="4" fillId="0" borderId="28" xfId="0" applyNumberFormat="1" applyFont="1" applyFill="1" applyBorder="1" applyAlignment="1">
      <alignment horizontal="center" vertical="top" wrapText="1"/>
    </xf>
    <xf numFmtId="185" fontId="4" fillId="0" borderId="85" xfId="0" applyNumberFormat="1" applyFont="1" applyBorder="1" applyAlignment="1">
      <alignment horizontal="center" vertical="top"/>
    </xf>
    <xf numFmtId="185" fontId="4" fillId="0" borderId="65" xfId="0" applyNumberFormat="1" applyFont="1" applyBorder="1" applyAlignment="1">
      <alignment horizontal="center" vertical="top"/>
    </xf>
    <xf numFmtId="185" fontId="4" fillId="0" borderId="66" xfId="0" applyNumberFormat="1" applyFont="1" applyBorder="1" applyAlignment="1">
      <alignment horizontal="center" vertical="top"/>
    </xf>
    <xf numFmtId="185" fontId="4" fillId="0" borderId="64" xfId="0" applyNumberFormat="1" applyFont="1" applyBorder="1" applyAlignment="1">
      <alignment horizontal="center" vertical="top"/>
    </xf>
    <xf numFmtId="185" fontId="4" fillId="0" borderId="65" xfId="0" applyNumberFormat="1" applyFont="1" applyBorder="1" applyAlignment="1">
      <alignment horizontal="center" vertical="top"/>
    </xf>
    <xf numFmtId="185" fontId="4" fillId="0" borderId="66" xfId="0" applyNumberFormat="1" applyFont="1" applyBorder="1" applyAlignment="1">
      <alignment horizontal="center" vertical="top"/>
    </xf>
    <xf numFmtId="185" fontId="4" fillId="34" borderId="64" xfId="0" applyNumberFormat="1" applyFont="1" applyFill="1" applyBorder="1" applyAlignment="1">
      <alignment horizontal="center" vertical="top"/>
    </xf>
    <xf numFmtId="185" fontId="4" fillId="34" borderId="65" xfId="0" applyNumberFormat="1" applyFont="1" applyFill="1" applyBorder="1" applyAlignment="1">
      <alignment horizontal="center" vertical="top"/>
    </xf>
    <xf numFmtId="185" fontId="4" fillId="33" borderId="86" xfId="0" applyNumberFormat="1" applyFont="1" applyFill="1" applyBorder="1" applyAlignment="1">
      <alignment horizontal="center" vertical="top" wrapText="1"/>
    </xf>
    <xf numFmtId="185" fontId="4" fillId="0" borderId="67" xfId="0" applyNumberFormat="1" applyFont="1" applyBorder="1" applyAlignment="1">
      <alignment horizontal="center" vertical="top"/>
    </xf>
    <xf numFmtId="0" fontId="4" fillId="0" borderId="87" xfId="0" applyFont="1" applyBorder="1" applyAlignment="1">
      <alignment horizontal="center" vertical="top"/>
    </xf>
    <xf numFmtId="180" fontId="10" fillId="34" borderId="88" xfId="0" applyNumberFormat="1" applyFont="1" applyFill="1" applyBorder="1" applyAlignment="1">
      <alignment horizontal="center" vertical="top" wrapText="1"/>
    </xf>
    <xf numFmtId="180" fontId="10" fillId="34" borderId="89" xfId="0" applyNumberFormat="1" applyFont="1" applyFill="1" applyBorder="1" applyAlignment="1">
      <alignment horizontal="center" vertical="top" wrapText="1"/>
    </xf>
    <xf numFmtId="180" fontId="11" fillId="0" borderId="44" xfId="0" applyNumberFormat="1" applyFont="1" applyFill="1" applyBorder="1" applyAlignment="1">
      <alignment horizontal="center" vertical="top" wrapText="1"/>
    </xf>
    <xf numFmtId="180" fontId="11" fillId="0" borderId="90" xfId="0" applyNumberFormat="1" applyFont="1" applyFill="1" applyBorder="1" applyAlignment="1">
      <alignment horizontal="center" vertical="top" wrapText="1"/>
    </xf>
    <xf numFmtId="180" fontId="11" fillId="0" borderId="47" xfId="0" applyNumberFormat="1" applyFont="1" applyFill="1" applyBorder="1" applyAlignment="1">
      <alignment horizontal="center" vertical="top" wrapText="1"/>
    </xf>
    <xf numFmtId="180" fontId="10" fillId="0" borderId="47" xfId="0" applyNumberFormat="1" applyFont="1" applyFill="1" applyBorder="1" applyAlignment="1">
      <alignment horizontal="center" vertical="top" wrapText="1"/>
    </xf>
    <xf numFmtId="180" fontId="11" fillId="0" borderId="53" xfId="0" applyNumberFormat="1" applyFont="1" applyFill="1" applyBorder="1" applyAlignment="1">
      <alignment horizontal="center" vertical="top" wrapText="1"/>
    </xf>
    <xf numFmtId="180" fontId="11" fillId="0" borderId="54" xfId="0" applyNumberFormat="1" applyFont="1" applyFill="1" applyBorder="1" applyAlignment="1">
      <alignment horizontal="center" vertical="top" wrapText="1"/>
    </xf>
    <xf numFmtId="180" fontId="11" fillId="0" borderId="91" xfId="0" applyNumberFormat="1" applyFont="1" applyFill="1" applyBorder="1" applyAlignment="1">
      <alignment horizontal="center" vertical="top" wrapText="1"/>
    </xf>
    <xf numFmtId="180" fontId="11" fillId="0" borderId="92" xfId="0" applyNumberFormat="1" applyFont="1" applyFill="1" applyBorder="1" applyAlignment="1">
      <alignment horizontal="center" vertical="top" wrapText="1"/>
    </xf>
    <xf numFmtId="180" fontId="11" fillId="0" borderId="20" xfId="0" applyNumberFormat="1" applyFont="1" applyFill="1" applyBorder="1" applyAlignment="1">
      <alignment horizontal="center" vertical="top" wrapText="1"/>
    </xf>
    <xf numFmtId="180" fontId="10" fillId="0" borderId="20" xfId="0" applyNumberFormat="1" applyFont="1" applyFill="1" applyBorder="1" applyAlignment="1">
      <alignment horizontal="center" vertical="top" wrapText="1"/>
    </xf>
    <xf numFmtId="180" fontId="11" fillId="0" borderId="15" xfId="0" applyNumberFormat="1" applyFont="1" applyFill="1" applyBorder="1" applyAlignment="1">
      <alignment horizontal="center" vertical="top" wrapText="1"/>
    </xf>
    <xf numFmtId="180" fontId="10" fillId="34" borderId="25" xfId="0" applyNumberFormat="1" applyFont="1" applyFill="1" applyBorder="1" applyAlignment="1">
      <alignment horizontal="center" vertical="top" wrapText="1"/>
    </xf>
    <xf numFmtId="180" fontId="11" fillId="0" borderId="17" xfId="0" applyNumberFormat="1" applyFont="1" applyFill="1" applyBorder="1" applyAlignment="1">
      <alignment horizontal="center" vertical="top" wrapText="1"/>
    </xf>
    <xf numFmtId="180" fontId="10" fillId="34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2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/>
    </xf>
    <xf numFmtId="0" fontId="4" fillId="0" borderId="93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94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180" fontId="5" fillId="37" borderId="26" xfId="0" applyNumberFormat="1" applyFont="1" applyFill="1" applyBorder="1" applyAlignment="1">
      <alignment horizontal="center" vertical="top"/>
    </xf>
    <xf numFmtId="180" fontId="5" fillId="37" borderId="42" xfId="0" applyNumberFormat="1" applyFont="1" applyFill="1" applyBorder="1" applyAlignment="1">
      <alignment horizontal="center" vertical="top"/>
    </xf>
    <xf numFmtId="180" fontId="10" fillId="0" borderId="95" xfId="0" applyNumberFormat="1" applyFont="1" applyFill="1" applyBorder="1" applyAlignment="1">
      <alignment horizontal="center" vertical="top" wrapText="1"/>
    </xf>
    <xf numFmtId="180" fontId="10" fillId="0" borderId="51" xfId="0" applyNumberFormat="1" applyFont="1" applyFill="1" applyBorder="1" applyAlignment="1">
      <alignment horizontal="center" vertical="top" wrapText="1"/>
    </xf>
    <xf numFmtId="180" fontId="11" fillId="0" borderId="96" xfId="0" applyNumberFormat="1" applyFont="1" applyFill="1" applyBorder="1" applyAlignment="1">
      <alignment horizontal="center" vertical="top" wrapText="1"/>
    </xf>
    <xf numFmtId="180" fontId="11" fillId="0" borderId="88" xfId="0" applyNumberFormat="1" applyFont="1" applyFill="1" applyBorder="1" applyAlignment="1">
      <alignment horizontal="center" vertical="top" wrapText="1"/>
    </xf>
    <xf numFmtId="180" fontId="11" fillId="0" borderId="97" xfId="0" applyNumberFormat="1" applyFont="1" applyFill="1" applyBorder="1" applyAlignment="1">
      <alignment horizontal="center" vertical="top" wrapText="1"/>
    </xf>
    <xf numFmtId="180" fontId="11" fillId="0" borderId="98" xfId="0" applyNumberFormat="1" applyFont="1" applyFill="1" applyBorder="1" applyAlignment="1">
      <alignment horizontal="center" vertical="top"/>
    </xf>
    <xf numFmtId="180" fontId="11" fillId="0" borderId="99" xfId="0" applyNumberFormat="1" applyFont="1" applyFill="1" applyBorder="1" applyAlignment="1">
      <alignment horizontal="center" vertical="top" wrapText="1"/>
    </xf>
    <xf numFmtId="185" fontId="4" fillId="34" borderId="18" xfId="0" applyNumberFormat="1" applyFont="1" applyFill="1" applyBorder="1" applyAlignment="1">
      <alignment horizontal="center" vertical="top"/>
    </xf>
    <xf numFmtId="185" fontId="4" fillId="34" borderId="58" xfId="0" applyNumberFormat="1" applyFont="1" applyFill="1" applyBorder="1" applyAlignment="1">
      <alignment horizontal="center" vertical="top"/>
    </xf>
    <xf numFmtId="185" fontId="4" fillId="34" borderId="60" xfId="0" applyNumberFormat="1" applyFont="1" applyFill="1" applyBorder="1" applyAlignment="1">
      <alignment horizontal="center" vertical="top"/>
    </xf>
    <xf numFmtId="185" fontId="4" fillId="34" borderId="66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left" vertical="top"/>
    </xf>
    <xf numFmtId="180" fontId="5" fillId="34" borderId="16" xfId="0" applyNumberFormat="1" applyFont="1" applyFill="1" applyBorder="1" applyAlignment="1">
      <alignment horizontal="left" vertical="top"/>
    </xf>
    <xf numFmtId="180" fontId="4" fillId="34" borderId="11" xfId="0" applyNumberFormat="1" applyFont="1" applyFill="1" applyBorder="1" applyAlignment="1">
      <alignment horizontal="left" vertical="top"/>
    </xf>
    <xf numFmtId="180" fontId="4" fillId="34" borderId="10" xfId="0" applyNumberFormat="1" applyFont="1" applyFill="1" applyBorder="1" applyAlignment="1">
      <alignment horizontal="left" vertical="top"/>
    </xf>
    <xf numFmtId="180" fontId="4" fillId="34" borderId="15" xfId="0" applyNumberFormat="1" applyFont="1" applyFill="1" applyBorder="1" applyAlignment="1">
      <alignment horizontal="left" vertical="top"/>
    </xf>
    <xf numFmtId="180" fontId="4" fillId="34" borderId="14" xfId="0" applyNumberFormat="1" applyFont="1" applyFill="1" applyBorder="1" applyAlignment="1">
      <alignment horizontal="left" vertical="top"/>
    </xf>
    <xf numFmtId="180" fontId="4" fillId="34" borderId="70" xfId="0" applyNumberFormat="1" applyFont="1" applyFill="1" applyBorder="1" applyAlignment="1">
      <alignment horizontal="left" vertical="top"/>
    </xf>
    <xf numFmtId="180" fontId="4" fillId="34" borderId="14" xfId="0" applyNumberFormat="1" applyFont="1" applyFill="1" applyBorder="1" applyAlignment="1">
      <alignment horizontal="left" vertical="top"/>
    </xf>
    <xf numFmtId="180" fontId="5" fillId="34" borderId="43" xfId="0" applyNumberFormat="1" applyFont="1" applyFill="1" applyBorder="1" applyAlignment="1">
      <alignment horizontal="left" vertical="top"/>
    </xf>
    <xf numFmtId="180" fontId="5" fillId="34" borderId="16" xfId="0" applyNumberFormat="1" applyFont="1" applyFill="1" applyBorder="1" applyAlignment="1">
      <alignment horizontal="left" vertical="top"/>
    </xf>
    <xf numFmtId="180" fontId="5" fillId="34" borderId="20" xfId="0" applyNumberFormat="1" applyFont="1" applyFill="1" applyBorder="1" applyAlignment="1">
      <alignment horizontal="left" vertical="top"/>
    </xf>
    <xf numFmtId="180" fontId="5" fillId="34" borderId="19" xfId="0" applyNumberFormat="1" applyFont="1" applyFill="1" applyBorder="1" applyAlignment="1">
      <alignment horizontal="left" vertical="top"/>
    </xf>
    <xf numFmtId="180" fontId="4" fillId="34" borderId="20" xfId="0" applyNumberFormat="1" applyFont="1" applyFill="1" applyBorder="1" applyAlignment="1">
      <alignment horizontal="left" vertical="top"/>
    </xf>
    <xf numFmtId="180" fontId="4" fillId="34" borderId="19" xfId="0" applyNumberFormat="1" applyFont="1" applyFill="1" applyBorder="1" applyAlignment="1">
      <alignment horizontal="left" vertical="top"/>
    </xf>
    <xf numFmtId="180" fontId="4" fillId="0" borderId="79" xfId="0" applyNumberFormat="1" applyFont="1" applyFill="1" applyBorder="1" applyAlignment="1">
      <alignment horizontal="center" vertical="top"/>
    </xf>
    <xf numFmtId="180" fontId="5" fillId="34" borderId="100" xfId="0" applyNumberFormat="1" applyFont="1" applyFill="1" applyBorder="1" applyAlignment="1">
      <alignment horizontal="center" vertical="top"/>
    </xf>
    <xf numFmtId="180" fontId="5" fillId="35" borderId="101" xfId="0" applyNumberFormat="1" applyFont="1" applyFill="1" applyBorder="1" applyAlignment="1">
      <alignment horizontal="center" vertical="top"/>
    </xf>
    <xf numFmtId="180" fontId="5" fillId="36" borderId="101" xfId="0" applyNumberFormat="1" applyFont="1" applyFill="1" applyBorder="1" applyAlignment="1">
      <alignment horizontal="center" vertical="top"/>
    </xf>
    <xf numFmtId="0" fontId="4" fillId="36" borderId="102" xfId="0" applyFont="1" applyFill="1" applyBorder="1" applyAlignment="1">
      <alignment vertical="top" wrapText="1"/>
    </xf>
    <xf numFmtId="0" fontId="4" fillId="0" borderId="16" xfId="0" applyFont="1" applyBorder="1" applyAlignment="1">
      <alignment vertical="center" textRotation="90" wrapText="1"/>
    </xf>
    <xf numFmtId="0" fontId="4" fillId="0" borderId="16" xfId="0" applyFont="1" applyFill="1" applyBorder="1" applyAlignment="1">
      <alignment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left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4" fillId="35" borderId="104" xfId="0" applyFont="1" applyFill="1" applyBorder="1" applyAlignment="1">
      <alignment vertical="top" wrapText="1"/>
    </xf>
    <xf numFmtId="0" fontId="2" fillId="0" borderId="105" xfId="0" applyFont="1" applyBorder="1" applyAlignment="1">
      <alignment horizontal="left" vertical="top" wrapText="1" indent="2"/>
    </xf>
    <xf numFmtId="180" fontId="11" fillId="0" borderId="44" xfId="0" applyNumberFormat="1" applyFont="1" applyBorder="1" applyAlignment="1">
      <alignment horizontal="center" vertical="top" wrapText="1"/>
    </xf>
    <xf numFmtId="180" fontId="11" fillId="0" borderId="92" xfId="0" applyNumberFormat="1" applyFont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180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top" wrapText="1"/>
    </xf>
    <xf numFmtId="0" fontId="4" fillId="35" borderId="108" xfId="0" applyFont="1" applyFill="1" applyBorder="1" applyAlignment="1">
      <alignment horizontal="center" vertical="top" wrapText="1"/>
    </xf>
    <xf numFmtId="0" fontId="4" fillId="35" borderId="108" xfId="0" applyFont="1" applyFill="1" applyBorder="1" applyAlignment="1">
      <alignment horizontal="center" vertical="top" wrapText="1"/>
    </xf>
    <xf numFmtId="0" fontId="4" fillId="35" borderId="109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4" fillId="36" borderId="95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1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1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35" borderId="41" xfId="0" applyFont="1" applyFill="1" applyBorder="1" applyAlignment="1">
      <alignment horizontal="center" vertical="top" wrapText="1"/>
    </xf>
    <xf numFmtId="0" fontId="4" fillId="35" borderId="41" xfId="0" applyFont="1" applyFill="1" applyBorder="1" applyAlignment="1">
      <alignment horizontal="center" vertical="top" wrapText="1"/>
    </xf>
    <xf numFmtId="0" fontId="4" fillId="35" borderId="9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49" fontId="4" fillId="33" borderId="19" xfId="0" applyNumberFormat="1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107" xfId="0" applyFont="1" applyFill="1" applyBorder="1" applyAlignment="1">
      <alignment horizontal="center" vertical="top"/>
    </xf>
    <xf numFmtId="180" fontId="4" fillId="34" borderId="64" xfId="0" applyNumberFormat="1" applyFont="1" applyFill="1" applyBorder="1" applyAlignment="1">
      <alignment horizontal="left" vertical="top"/>
    </xf>
    <xf numFmtId="180" fontId="4" fillId="34" borderId="65" xfId="0" applyNumberFormat="1" applyFont="1" applyFill="1" applyBorder="1" applyAlignment="1">
      <alignment horizontal="left" vertical="top"/>
    </xf>
    <xf numFmtId="180" fontId="4" fillId="34" borderId="65" xfId="0" applyNumberFormat="1" applyFont="1" applyFill="1" applyBorder="1" applyAlignment="1">
      <alignment horizontal="center" vertical="top"/>
    </xf>
    <xf numFmtId="180" fontId="4" fillId="34" borderId="6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/>
    </xf>
    <xf numFmtId="0" fontId="12" fillId="0" borderId="1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6" xfId="0" applyFont="1" applyFill="1" applyBorder="1" applyAlignment="1">
      <alignment horizontal="center" vertical="top" wrapText="1"/>
    </xf>
    <xf numFmtId="49" fontId="4" fillId="0" borderId="47" xfId="0" applyNumberFormat="1" applyFont="1" applyBorder="1" applyAlignment="1">
      <alignment horizontal="center" vertical="top"/>
    </xf>
    <xf numFmtId="0" fontId="4" fillId="33" borderId="11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49" fontId="4" fillId="0" borderId="113" xfId="0" applyNumberFormat="1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114" xfId="0" applyFont="1" applyBorder="1" applyAlignment="1">
      <alignment horizontal="center" vertical="top"/>
    </xf>
    <xf numFmtId="180" fontId="4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80" fontId="15" fillId="0" borderId="115" xfId="0" applyNumberFormat="1" applyFont="1" applyBorder="1" applyAlignment="1">
      <alignment vertical="top" wrapText="1"/>
    </xf>
    <xf numFmtId="180" fontId="16" fillId="0" borderId="0" xfId="0" applyNumberFormat="1" applyFont="1" applyBorder="1" applyAlignment="1">
      <alignment vertical="top" wrapText="1"/>
    </xf>
    <xf numFmtId="180" fontId="15" fillId="0" borderId="0" xfId="0" applyNumberFormat="1" applyFont="1" applyBorder="1" applyAlignment="1">
      <alignment vertical="top" wrapText="1"/>
    </xf>
    <xf numFmtId="180" fontId="16" fillId="0" borderId="115" xfId="0" applyNumberFormat="1" applyFont="1" applyBorder="1" applyAlignment="1">
      <alignment vertical="top"/>
    </xf>
    <xf numFmtId="180" fontId="16" fillId="0" borderId="0" xfId="0" applyNumberFormat="1" applyFont="1" applyBorder="1" applyAlignment="1">
      <alignment vertical="top"/>
    </xf>
    <xf numFmtId="180" fontId="15" fillId="0" borderId="115" xfId="0" applyNumberFormat="1" applyFont="1" applyBorder="1" applyAlignment="1">
      <alignment vertical="top"/>
    </xf>
    <xf numFmtId="180" fontId="15" fillId="0" borderId="0" xfId="0" applyNumberFormat="1" applyFont="1" applyBorder="1" applyAlignment="1">
      <alignment vertical="top"/>
    </xf>
    <xf numFmtId="180" fontId="10" fillId="0" borderId="14" xfId="0" applyNumberFormat="1" applyFont="1" applyBorder="1" applyAlignment="1">
      <alignment horizontal="center" vertical="top" wrapText="1"/>
    </xf>
    <xf numFmtId="0" fontId="1" fillId="34" borderId="35" xfId="0" applyFont="1" applyFill="1" applyBorder="1" applyAlignment="1">
      <alignment vertical="top" wrapText="1"/>
    </xf>
    <xf numFmtId="180" fontId="10" fillId="34" borderId="95" xfId="0" applyNumberFormat="1" applyFont="1" applyFill="1" applyBorder="1" applyAlignment="1">
      <alignment horizontal="center" vertical="top" wrapText="1"/>
    </xf>
    <xf numFmtId="0" fontId="4" fillId="0" borderId="110" xfId="0" applyFont="1" applyFill="1" applyBorder="1" applyAlignment="1">
      <alignment horizontal="center" vertical="top" wrapText="1"/>
    </xf>
    <xf numFmtId="0" fontId="4" fillId="0" borderId="111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180" fontId="5" fillId="37" borderId="116" xfId="0" applyNumberFormat="1" applyFont="1" applyFill="1" applyBorder="1" applyAlignment="1">
      <alignment horizontal="center" vertical="top" wrapText="1"/>
    </xf>
    <xf numFmtId="180" fontId="5" fillId="37" borderId="117" xfId="0" applyNumberFormat="1" applyFont="1" applyFill="1" applyBorder="1" applyAlignment="1">
      <alignment horizontal="center" vertical="top" wrapText="1"/>
    </xf>
    <xf numFmtId="180" fontId="5" fillId="37" borderId="118" xfId="0" applyNumberFormat="1" applyFont="1" applyFill="1" applyBorder="1" applyAlignment="1">
      <alignment horizontal="center" vertical="top" wrapText="1"/>
    </xf>
    <xf numFmtId="49" fontId="4" fillId="33" borderId="57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0" fontId="4" fillId="0" borderId="112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62" xfId="0" applyFont="1" applyBorder="1" applyAlignment="1">
      <alignment horizontal="left" vertical="top" wrapText="1"/>
    </xf>
    <xf numFmtId="0" fontId="4" fillId="33" borderId="64" xfId="0" applyFont="1" applyFill="1" applyBorder="1" applyAlignment="1">
      <alignment horizontal="left" vertical="top" wrapText="1"/>
    </xf>
    <xf numFmtId="0" fontId="4" fillId="33" borderId="118" xfId="0" applyFont="1" applyFill="1" applyBorder="1" applyAlignment="1">
      <alignment horizontal="left" vertical="top" wrapText="1"/>
    </xf>
    <xf numFmtId="0" fontId="4" fillId="33" borderId="51" xfId="0" applyFont="1" applyFill="1" applyBorder="1" applyAlignment="1">
      <alignment horizontal="left" vertical="top" wrapText="1"/>
    </xf>
    <xf numFmtId="0" fontId="4" fillId="33" borderId="109" xfId="0" applyFont="1" applyFill="1" applyBorder="1" applyAlignment="1">
      <alignment horizontal="left" vertical="top" wrapText="1"/>
    </xf>
    <xf numFmtId="180" fontId="5" fillId="0" borderId="27" xfId="0" applyNumberFormat="1" applyFont="1" applyBorder="1" applyAlignment="1">
      <alignment horizontal="center" vertical="top" wrapText="1"/>
    </xf>
    <xf numFmtId="180" fontId="5" fillId="0" borderId="23" xfId="0" applyNumberFormat="1" applyFont="1" applyBorder="1" applyAlignment="1">
      <alignment horizontal="center" vertical="top" wrapText="1"/>
    </xf>
    <xf numFmtId="180" fontId="5" fillId="0" borderId="119" xfId="0" applyNumberFormat="1" applyFont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78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49" fontId="5" fillId="35" borderId="30" xfId="0" applyNumberFormat="1" applyFont="1" applyFill="1" applyBorder="1" applyAlignment="1">
      <alignment horizontal="right" vertical="top"/>
    </xf>
    <xf numFmtId="49" fontId="5" fillId="35" borderId="23" xfId="0" applyNumberFormat="1" applyFont="1" applyFill="1" applyBorder="1" applyAlignment="1">
      <alignment horizontal="right" vertical="top"/>
    </xf>
    <xf numFmtId="49" fontId="5" fillId="35" borderId="119" xfId="0" applyNumberFormat="1" applyFont="1" applyFill="1" applyBorder="1" applyAlignment="1">
      <alignment horizontal="right" vertical="top"/>
    </xf>
    <xf numFmtId="0" fontId="4" fillId="33" borderId="112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62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6" xfId="0" applyFont="1" applyFill="1" applyBorder="1" applyAlignment="1">
      <alignment vertical="top" wrapText="1"/>
    </xf>
    <xf numFmtId="0" fontId="4" fillId="0" borderId="120" xfId="0" applyFont="1" applyFill="1" applyBorder="1" applyAlignment="1">
      <alignment vertical="top" wrapText="1"/>
    </xf>
    <xf numFmtId="0" fontId="4" fillId="0" borderId="103" xfId="0" applyFont="1" applyFill="1" applyBorder="1" applyAlignment="1">
      <alignment vertical="top" wrapText="1"/>
    </xf>
    <xf numFmtId="0" fontId="4" fillId="0" borderId="106" xfId="0" applyFont="1" applyFill="1" applyBorder="1" applyAlignment="1">
      <alignment horizontal="left" vertical="top" wrapText="1"/>
    </xf>
    <xf numFmtId="0" fontId="4" fillId="0" borderId="120" xfId="0" applyFont="1" applyFill="1" applyBorder="1" applyAlignment="1">
      <alignment horizontal="left" vertical="top" wrapText="1"/>
    </xf>
    <xf numFmtId="0" fontId="4" fillId="0" borderId="103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35" borderId="121" xfId="0" applyNumberFormat="1" applyFont="1" applyFill="1" applyBorder="1" applyAlignment="1">
      <alignment horizontal="left" vertical="top"/>
    </xf>
    <xf numFmtId="49" fontId="5" fillId="35" borderId="0" xfId="0" applyNumberFormat="1" applyFont="1" applyFill="1" applyBorder="1" applyAlignment="1">
      <alignment horizontal="left" vertical="top"/>
    </xf>
    <xf numFmtId="49" fontId="5" fillId="35" borderId="108" xfId="0" applyNumberFormat="1" applyFont="1" applyFill="1" applyBorder="1" applyAlignment="1">
      <alignment horizontal="left" vertical="top"/>
    </xf>
    <xf numFmtId="49" fontId="5" fillId="35" borderId="109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4" fillId="0" borderId="11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2" xfId="0" applyFont="1" applyFill="1" applyBorder="1" applyAlignment="1">
      <alignment horizontal="left" vertical="top" wrapText="1"/>
    </xf>
    <xf numFmtId="0" fontId="4" fillId="0" borderId="123" xfId="0" applyFont="1" applyFill="1" applyBorder="1" applyAlignment="1">
      <alignment horizontal="left" vertical="top" wrapText="1"/>
    </xf>
    <xf numFmtId="0" fontId="4" fillId="0" borderId="124" xfId="0" applyFont="1" applyFill="1" applyBorder="1" applyAlignment="1">
      <alignment horizontal="left" vertical="top" wrapText="1"/>
    </xf>
    <xf numFmtId="0" fontId="4" fillId="0" borderId="110" xfId="0" applyFont="1" applyFill="1" applyBorder="1" applyAlignment="1">
      <alignment horizontal="left" vertical="top" wrapText="1"/>
    </xf>
    <xf numFmtId="0" fontId="4" fillId="0" borderId="111" xfId="0" applyFont="1" applyFill="1" applyBorder="1" applyAlignment="1">
      <alignment horizontal="left" vertical="top" wrapText="1"/>
    </xf>
    <xf numFmtId="0" fontId="4" fillId="0" borderId="107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center" vertical="top" wrapText="1"/>
    </xf>
    <xf numFmtId="0" fontId="4" fillId="0" borderId="77" xfId="0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center" vertical="top" wrapText="1"/>
    </xf>
    <xf numFmtId="49" fontId="4" fillId="0" borderId="125" xfId="0" applyNumberFormat="1" applyFont="1" applyBorder="1" applyAlignment="1">
      <alignment horizontal="center" vertical="top"/>
    </xf>
    <xf numFmtId="49" fontId="4" fillId="0" borderId="121" xfId="0" applyNumberFormat="1" applyFont="1" applyBorder="1" applyAlignment="1">
      <alignment horizontal="center" vertical="top"/>
    </xf>
    <xf numFmtId="49" fontId="4" fillId="0" borderId="126" xfId="0" applyNumberFormat="1" applyFont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5" fillId="37" borderId="127" xfId="0" applyFont="1" applyFill="1" applyBorder="1" applyAlignment="1">
      <alignment horizontal="right" vertical="top"/>
    </xf>
    <xf numFmtId="0" fontId="5" fillId="37" borderId="94" xfId="0" applyFont="1" applyFill="1" applyBorder="1" applyAlignment="1">
      <alignment horizontal="right" vertical="top"/>
    </xf>
    <xf numFmtId="0" fontId="5" fillId="37" borderId="128" xfId="0" applyFont="1" applyFill="1" applyBorder="1" applyAlignment="1">
      <alignment horizontal="right" vertical="top"/>
    </xf>
    <xf numFmtId="0" fontId="5" fillId="37" borderId="118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9" xfId="0" applyFont="1" applyBorder="1" applyAlignment="1">
      <alignment horizontal="center" vertical="top" wrapText="1"/>
    </xf>
    <xf numFmtId="49" fontId="5" fillId="37" borderId="41" xfId="0" applyNumberFormat="1" applyFont="1" applyFill="1" applyBorder="1" applyAlignment="1">
      <alignment horizontal="right" vertical="top"/>
    </xf>
    <xf numFmtId="49" fontId="5" fillId="37" borderId="95" xfId="0" applyNumberFormat="1" applyFont="1" applyFill="1" applyBorder="1" applyAlignment="1">
      <alignment horizontal="right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6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5" fillId="0" borderId="83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0" fontId="13" fillId="0" borderId="77" xfId="0" applyFont="1" applyBorder="1" applyAlignment="1">
      <alignment horizontal="center" vertical="top" wrapText="1"/>
    </xf>
    <xf numFmtId="0" fontId="13" fillId="0" borderId="8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9" fontId="4" fillId="0" borderId="129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4" fillId="0" borderId="130" xfId="0" applyFont="1" applyFill="1" applyBorder="1" applyAlignment="1">
      <alignment horizontal="left" vertical="top" wrapText="1"/>
    </xf>
    <xf numFmtId="49" fontId="5" fillId="36" borderId="83" xfId="0" applyNumberFormat="1" applyFont="1" applyFill="1" applyBorder="1" applyAlignment="1">
      <alignment horizontal="center" vertical="top"/>
    </xf>
    <xf numFmtId="49" fontId="5" fillId="36" borderId="77" xfId="0" applyNumberFormat="1" applyFont="1" applyFill="1" applyBorder="1" applyAlignment="1">
      <alignment horizontal="center" vertical="top"/>
    </xf>
    <xf numFmtId="49" fontId="5" fillId="36" borderId="84" xfId="0" applyNumberFormat="1" applyFont="1" applyFill="1" applyBorder="1" applyAlignment="1">
      <alignment horizontal="center" vertical="top"/>
    </xf>
    <xf numFmtId="49" fontId="5" fillId="35" borderId="57" xfId="0" applyNumberFormat="1" applyFont="1" applyFill="1" applyBorder="1" applyAlignment="1">
      <alignment horizontal="center" vertical="top"/>
    </xf>
    <xf numFmtId="49" fontId="5" fillId="35" borderId="19" xfId="0" applyNumberFormat="1" applyFont="1" applyFill="1" applyBorder="1" applyAlignment="1">
      <alignment horizontal="center" vertical="top"/>
    </xf>
    <xf numFmtId="49" fontId="5" fillId="35" borderId="30" xfId="0" applyNumberFormat="1" applyFont="1" applyFill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0" borderId="125" xfId="0" applyFont="1" applyFill="1" applyBorder="1" applyAlignment="1">
      <alignment horizontal="left" vertical="top" wrapText="1"/>
    </xf>
    <xf numFmtId="0" fontId="4" fillId="0" borderId="121" xfId="0" applyFont="1" applyFill="1" applyBorder="1" applyAlignment="1">
      <alignment horizontal="left" vertical="top" wrapText="1"/>
    </xf>
    <xf numFmtId="0" fontId="4" fillId="0" borderId="126" xfId="0" applyFont="1" applyFill="1" applyBorder="1" applyAlignment="1">
      <alignment horizontal="left" vertical="top" wrapText="1"/>
    </xf>
    <xf numFmtId="49" fontId="5" fillId="35" borderId="24" xfId="0" applyNumberFormat="1" applyFont="1" applyFill="1" applyBorder="1" applyAlignment="1">
      <alignment horizontal="right" vertical="top"/>
    </xf>
    <xf numFmtId="49" fontId="5" fillId="35" borderId="117" xfId="0" applyNumberFormat="1" applyFont="1" applyFill="1" applyBorder="1" applyAlignment="1">
      <alignment horizontal="left" vertical="top"/>
    </xf>
    <xf numFmtId="49" fontId="5" fillId="35" borderId="41" xfId="0" applyNumberFormat="1" applyFont="1" applyFill="1" applyBorder="1" applyAlignment="1">
      <alignment horizontal="left" vertical="top"/>
    </xf>
    <xf numFmtId="49" fontId="5" fillId="35" borderId="95" xfId="0" applyNumberFormat="1" applyFont="1" applyFill="1" applyBorder="1" applyAlignment="1">
      <alignment horizontal="left" vertical="top"/>
    </xf>
    <xf numFmtId="0" fontId="5" fillId="0" borderId="84" xfId="0" applyFont="1" applyFill="1" applyBorder="1" applyAlignment="1">
      <alignment horizontal="center" vertical="top" wrapText="1"/>
    </xf>
    <xf numFmtId="49" fontId="4" fillId="0" borderId="131" xfId="0" applyNumberFormat="1" applyFont="1" applyBorder="1" applyAlignment="1">
      <alignment horizontal="center" vertical="top"/>
    </xf>
    <xf numFmtId="49" fontId="4" fillId="0" borderId="132" xfId="0" applyNumberFormat="1" applyFont="1" applyBorder="1" applyAlignment="1">
      <alignment horizontal="center" vertical="top"/>
    </xf>
    <xf numFmtId="49" fontId="4" fillId="0" borderId="133" xfId="0" applyNumberFormat="1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10" xfId="0" applyFont="1" applyFill="1" applyBorder="1" applyAlignment="1">
      <alignment horizontal="center" vertical="top" wrapText="1"/>
    </xf>
    <xf numFmtId="0" fontId="4" fillId="0" borderId="111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top" wrapText="1"/>
    </xf>
    <xf numFmtId="0" fontId="17" fillId="0" borderId="106" xfId="0" applyFont="1" applyFill="1" applyBorder="1" applyAlignment="1">
      <alignment horizontal="left" vertical="top" wrapText="1"/>
    </xf>
    <xf numFmtId="0" fontId="17" fillId="0" borderId="120" xfId="0" applyFont="1" applyFill="1" applyBorder="1" applyAlignment="1">
      <alignment horizontal="left" vertical="top" wrapText="1"/>
    </xf>
    <xf numFmtId="0" fontId="17" fillId="0" borderId="103" xfId="0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5" fillId="0" borderId="11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10" xfId="0" applyFont="1" applyFill="1" applyBorder="1" applyAlignment="1">
      <alignment horizontal="center" vertical="top"/>
    </xf>
    <xf numFmtId="0" fontId="13" fillId="0" borderId="111" xfId="0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0" fontId="4" fillId="0" borderId="110" xfId="0" applyFont="1" applyBorder="1" applyAlignment="1">
      <alignment horizontal="center" vertical="top"/>
    </xf>
    <xf numFmtId="0" fontId="4" fillId="0" borderId="111" xfId="0" applyFont="1" applyBorder="1" applyAlignment="1">
      <alignment horizontal="center" vertical="top"/>
    </xf>
    <xf numFmtId="0" fontId="4" fillId="0" borderId="107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0" fontId="4" fillId="33" borderId="110" xfId="0" applyFont="1" applyFill="1" applyBorder="1" applyAlignment="1">
      <alignment horizontal="center" vertical="top"/>
    </xf>
    <xf numFmtId="0" fontId="4" fillId="33" borderId="111" xfId="0" applyFont="1" applyFill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134" xfId="0" applyNumberFormat="1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13" fillId="0" borderId="61" xfId="0" applyFont="1" applyBorder="1" applyAlignment="1">
      <alignment horizontal="center" vertical="top"/>
    </xf>
    <xf numFmtId="49" fontId="4" fillId="0" borderId="134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0" borderId="61" xfId="0" applyNumberFormat="1" applyFont="1" applyFill="1" applyBorder="1" applyAlignment="1">
      <alignment horizontal="center" vertical="top"/>
    </xf>
    <xf numFmtId="0" fontId="4" fillId="33" borderId="122" xfId="0" applyFont="1" applyFill="1" applyBorder="1" applyAlignment="1">
      <alignment horizontal="left" vertical="top" wrapText="1"/>
    </xf>
    <xf numFmtId="0" fontId="13" fillId="0" borderId="123" xfId="0" applyFont="1" applyBorder="1" applyAlignment="1">
      <alignment horizontal="left" vertical="top" wrapText="1"/>
    </xf>
    <xf numFmtId="0" fontId="13" fillId="0" borderId="124" xfId="0" applyFont="1" applyBorder="1" applyAlignment="1">
      <alignment horizontal="left" vertical="top" wrapText="1"/>
    </xf>
    <xf numFmtId="0" fontId="5" fillId="0" borderId="125" xfId="0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left" vertical="top" wrapText="1"/>
    </xf>
    <xf numFmtId="0" fontId="5" fillId="0" borderId="126" xfId="0" applyFont="1" applyFill="1" applyBorder="1" applyAlignment="1">
      <alignment horizontal="left" vertical="top" wrapText="1"/>
    </xf>
    <xf numFmtId="49" fontId="4" fillId="0" borderId="94" xfId="0" applyNumberFormat="1" applyFont="1" applyBorder="1" applyAlignment="1">
      <alignment horizontal="center" vertical="top"/>
    </xf>
    <xf numFmtId="49" fontId="4" fillId="0" borderId="135" xfId="0" applyNumberFormat="1" applyFont="1" applyBorder="1" applyAlignment="1">
      <alignment horizontal="center" vertical="top"/>
    </xf>
    <xf numFmtId="49" fontId="4" fillId="0" borderId="136" xfId="0" applyNumberFormat="1" applyFont="1" applyBorder="1" applyAlignment="1">
      <alignment horizontal="center" vertical="top"/>
    </xf>
    <xf numFmtId="49" fontId="4" fillId="0" borderId="97" xfId="0" applyNumberFormat="1" applyFont="1" applyBorder="1" applyAlignment="1">
      <alignment horizontal="center" vertical="top"/>
    </xf>
    <xf numFmtId="0" fontId="4" fillId="0" borderId="137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49" fontId="4" fillId="0" borderId="134" xfId="0" applyNumberFormat="1" applyFont="1" applyFill="1" applyBorder="1" applyAlignment="1">
      <alignment horizontal="center" vertical="top"/>
    </xf>
    <xf numFmtId="49" fontId="4" fillId="0" borderId="61" xfId="0" applyNumberFormat="1" applyFont="1" applyBorder="1" applyAlignment="1">
      <alignment horizontal="center" vertical="top"/>
    </xf>
    <xf numFmtId="0" fontId="5" fillId="0" borderId="138" xfId="0" applyFont="1" applyBorder="1" applyAlignment="1">
      <alignment horizontal="center" vertical="center" textRotation="90" wrapText="1"/>
    </xf>
    <xf numFmtId="0" fontId="5" fillId="0" borderId="105" xfId="0" applyFont="1" applyBorder="1" applyAlignment="1">
      <alignment horizontal="center" vertical="center" textRotation="90" wrapText="1"/>
    </xf>
    <xf numFmtId="0" fontId="5" fillId="0" borderId="139" xfId="0" applyFont="1" applyBorder="1" applyAlignment="1">
      <alignment horizontal="center" vertical="center" textRotation="90" wrapText="1"/>
    </xf>
    <xf numFmtId="180" fontId="4" fillId="33" borderId="110" xfId="0" applyNumberFormat="1" applyFont="1" applyFill="1" applyBorder="1" applyAlignment="1">
      <alignment horizontal="center" vertical="top" wrapText="1"/>
    </xf>
    <xf numFmtId="180" fontId="13" fillId="0" borderId="111" xfId="0" applyNumberFormat="1" applyFont="1" applyBorder="1" applyAlignment="1">
      <alignment horizontal="center" vertical="top" wrapText="1"/>
    </xf>
    <xf numFmtId="49" fontId="4" fillId="0" borderId="140" xfId="0" applyNumberFormat="1" applyFont="1" applyBorder="1" applyAlignment="1">
      <alignment horizontal="center" vertical="top"/>
    </xf>
    <xf numFmtId="49" fontId="4" fillId="0" borderId="111" xfId="0" applyNumberFormat="1" applyFont="1" applyBorder="1" applyAlignment="1">
      <alignment horizontal="center" vertical="top"/>
    </xf>
    <xf numFmtId="49" fontId="4" fillId="0" borderId="103" xfId="0" applyNumberFormat="1" applyFont="1" applyBorder="1" applyAlignment="1">
      <alignment horizontal="center" vertical="top"/>
    </xf>
    <xf numFmtId="0" fontId="13" fillId="0" borderId="111" xfId="0" applyFont="1" applyBorder="1" applyAlignment="1">
      <alignment horizontal="center" vertical="top" wrapText="1"/>
    </xf>
    <xf numFmtId="0" fontId="13" fillId="0" borderId="107" xfId="0" applyFont="1" applyBorder="1" applyAlignment="1">
      <alignment horizontal="center" vertical="top" wrapText="1"/>
    </xf>
    <xf numFmtId="49" fontId="4" fillId="0" borderId="111" xfId="0" applyNumberFormat="1" applyFont="1" applyBorder="1" applyAlignment="1">
      <alignment horizontal="center" vertical="top"/>
    </xf>
    <xf numFmtId="49" fontId="4" fillId="0" borderId="107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4" fillId="0" borderId="141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49" fontId="4" fillId="0" borderId="61" xfId="0" applyNumberFormat="1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 wrapText="1"/>
    </xf>
    <xf numFmtId="0" fontId="4" fillId="33" borderId="123" xfId="0" applyFont="1" applyFill="1" applyBorder="1" applyAlignment="1">
      <alignment horizontal="left" vertical="top" wrapText="1"/>
    </xf>
    <xf numFmtId="0" fontId="4" fillId="33" borderId="124" xfId="0" applyFont="1" applyFill="1" applyBorder="1" applyAlignment="1">
      <alignment horizontal="left" vertical="top" wrapText="1"/>
    </xf>
    <xf numFmtId="0" fontId="4" fillId="0" borderId="82" xfId="0" applyFont="1" applyBorder="1" applyAlignment="1">
      <alignment horizontal="center" vertical="center" textRotation="90" wrapText="1"/>
    </xf>
    <xf numFmtId="0" fontId="4" fillId="0" borderId="84" xfId="0" applyFont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2" xfId="0" applyFont="1" applyBorder="1" applyAlignment="1">
      <alignment horizontal="center" vertical="top" textRotation="90" wrapText="1"/>
    </xf>
    <xf numFmtId="0" fontId="4" fillId="0" borderId="13" xfId="0" applyFont="1" applyBorder="1" applyAlignment="1">
      <alignment horizontal="center" vertical="top" textRotation="90" wrapText="1"/>
    </xf>
    <xf numFmtId="0" fontId="4" fillId="0" borderId="74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14" xfId="0" applyFont="1" applyBorder="1" applyAlignment="1">
      <alignment horizontal="center" vertical="top" textRotation="90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106" xfId="0" applyFont="1" applyBorder="1" applyAlignment="1">
      <alignment horizontal="center" vertical="top" wrapText="1"/>
    </xf>
    <xf numFmtId="0" fontId="4" fillId="0" borderId="120" xfId="0" applyFont="1" applyBorder="1" applyAlignment="1">
      <alignment horizontal="center" vertical="top" wrapText="1"/>
    </xf>
    <xf numFmtId="0" fontId="4" fillId="0" borderId="103" xfId="0" applyFont="1" applyBorder="1" applyAlignment="1">
      <alignment horizontal="center" vertical="top" wrapText="1"/>
    </xf>
    <xf numFmtId="0" fontId="4" fillId="0" borderId="142" xfId="0" applyFont="1" applyBorder="1" applyAlignment="1">
      <alignment horizontal="center" vertical="center" textRotation="90" wrapText="1"/>
    </xf>
    <xf numFmtId="0" fontId="4" fillId="0" borderId="143" xfId="0" applyFont="1" applyBorder="1" applyAlignment="1">
      <alignment horizontal="center" vertical="center" textRotation="90" wrapText="1"/>
    </xf>
    <xf numFmtId="0" fontId="4" fillId="0" borderId="144" xfId="0" applyFont="1" applyBorder="1" applyAlignment="1">
      <alignment horizontal="center" vertical="center" textRotation="90" wrapText="1"/>
    </xf>
    <xf numFmtId="0" fontId="5" fillId="0" borderId="12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textRotation="90"/>
    </xf>
    <xf numFmtId="0" fontId="5" fillId="0" borderId="84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4" fillId="0" borderId="142" xfId="0" applyNumberFormat="1" applyFont="1" applyBorder="1" applyAlignment="1">
      <alignment horizontal="center" vertical="center" textRotation="90" wrapText="1"/>
    </xf>
    <xf numFmtId="0" fontId="4" fillId="0" borderId="143" xfId="0" applyNumberFormat="1" applyFont="1" applyBorder="1" applyAlignment="1">
      <alignment horizontal="center" vertical="center" textRotation="90" wrapText="1"/>
    </xf>
    <xf numFmtId="0" fontId="4" fillId="0" borderId="144" xfId="0" applyNumberFormat="1" applyFont="1" applyBorder="1" applyAlignment="1">
      <alignment horizontal="center" vertical="center" textRotation="90" wrapText="1"/>
    </xf>
    <xf numFmtId="0" fontId="4" fillId="0" borderId="130" xfId="0" applyFont="1" applyFill="1" applyBorder="1" applyAlignment="1">
      <alignment horizontal="center" vertical="center" textRotation="90" wrapText="1"/>
    </xf>
    <xf numFmtId="0" fontId="4" fillId="0" borderId="107" xfId="0" applyFont="1" applyFill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9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49" fontId="4" fillId="0" borderId="78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49" fontId="5" fillId="35" borderId="51" xfId="0" applyNumberFormat="1" applyFont="1" applyFill="1" applyBorder="1" applyAlignment="1">
      <alignment horizontal="left" vertical="top"/>
    </xf>
    <xf numFmtId="0" fontId="13" fillId="0" borderId="60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49" fontId="5" fillId="36" borderId="72" xfId="0" applyNumberFormat="1" applyFont="1" applyFill="1" applyBorder="1" applyAlignment="1">
      <alignment horizontal="center" vertical="top"/>
    </xf>
    <xf numFmtId="49" fontId="5" fillId="36" borderId="77" xfId="0" applyNumberFormat="1" applyFont="1" applyFill="1" applyBorder="1" applyAlignment="1">
      <alignment horizontal="center" vertical="top"/>
    </xf>
    <xf numFmtId="49" fontId="5" fillId="36" borderId="74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49" fontId="5" fillId="35" borderId="19" xfId="0" applyNumberFormat="1" applyFont="1" applyFill="1" applyBorder="1" applyAlignment="1">
      <alignment horizontal="center" vertical="top"/>
    </xf>
    <xf numFmtId="49" fontId="5" fillId="35" borderId="16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17" fillId="0" borderId="110" xfId="0" applyFont="1" applyFill="1" applyBorder="1" applyAlignment="1">
      <alignment horizontal="left" vertical="top" wrapText="1"/>
    </xf>
    <xf numFmtId="0" fontId="17" fillId="0" borderId="111" xfId="0" applyFont="1" applyFill="1" applyBorder="1" applyAlignment="1">
      <alignment horizontal="left" vertical="top" wrapText="1"/>
    </xf>
    <xf numFmtId="0" fontId="17" fillId="0" borderId="107" xfId="0" applyFont="1" applyFill="1" applyBorder="1" applyAlignment="1">
      <alignment horizontal="left" vertical="top" wrapText="1"/>
    </xf>
    <xf numFmtId="49" fontId="5" fillId="36" borderId="84" xfId="0" applyNumberFormat="1" applyFont="1" applyFill="1" applyBorder="1" applyAlignment="1">
      <alignment horizontal="center" vertical="top"/>
    </xf>
    <xf numFmtId="49" fontId="5" fillId="35" borderId="30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36" borderId="55" xfId="0" applyNumberFormat="1" applyFont="1" applyFill="1" applyBorder="1" applyAlignment="1">
      <alignment horizontal="center" vertical="top"/>
    </xf>
    <xf numFmtId="49" fontId="5" fillId="35" borderId="52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36" borderId="83" xfId="0" applyNumberFormat="1" applyFont="1" applyFill="1" applyBorder="1" applyAlignment="1">
      <alignment horizontal="center" vertical="top"/>
    </xf>
    <xf numFmtId="49" fontId="5" fillId="35" borderId="57" xfId="0" applyNumberFormat="1" applyFont="1" applyFill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/>
    </xf>
    <xf numFmtId="0" fontId="4" fillId="0" borderId="67" xfId="0" applyNumberFormat="1" applyFont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66" xfId="0" applyNumberFormat="1" applyFont="1" applyBorder="1" applyAlignment="1">
      <alignment horizontal="center" vertical="top" wrapText="1"/>
    </xf>
    <xf numFmtId="49" fontId="5" fillId="36" borderId="72" xfId="0" applyNumberFormat="1" applyFont="1" applyFill="1" applyBorder="1" applyAlignment="1">
      <alignment horizontal="center" vertical="top"/>
    </xf>
    <xf numFmtId="49" fontId="5" fillId="36" borderId="13" xfId="0" applyNumberFormat="1" applyFont="1" applyFill="1" applyBorder="1" applyAlignment="1">
      <alignment horizontal="center" vertical="top"/>
    </xf>
    <xf numFmtId="49" fontId="5" fillId="36" borderId="74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49" fontId="5" fillId="35" borderId="14" xfId="0" applyNumberFormat="1" applyFont="1" applyFill="1" applyBorder="1" applyAlignment="1">
      <alignment horizontal="center" vertical="top"/>
    </xf>
    <xf numFmtId="49" fontId="5" fillId="35" borderId="16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36" borderId="13" xfId="0" applyNumberFormat="1" applyFont="1" applyFill="1" applyBorder="1" applyAlignment="1">
      <alignment horizontal="center" vertical="top"/>
    </xf>
    <xf numFmtId="49" fontId="5" fillId="35" borderId="14" xfId="0" applyNumberFormat="1" applyFont="1" applyFill="1" applyBorder="1" applyAlignment="1">
      <alignment horizontal="center" vertical="top"/>
    </xf>
    <xf numFmtId="0" fontId="4" fillId="37" borderId="41" xfId="0" applyFont="1" applyFill="1" applyBorder="1" applyAlignment="1">
      <alignment horizontal="center" vertical="top"/>
    </xf>
    <xf numFmtId="0" fontId="4" fillId="37" borderId="95" xfId="0" applyFont="1" applyFill="1" applyBorder="1" applyAlignment="1">
      <alignment horizontal="center" vertical="top"/>
    </xf>
    <xf numFmtId="0" fontId="4" fillId="33" borderId="110" xfId="0" applyFont="1" applyFill="1" applyBorder="1" applyAlignment="1">
      <alignment horizontal="center" vertical="top" wrapText="1"/>
    </xf>
    <xf numFmtId="0" fontId="4" fillId="33" borderId="111" xfId="0" applyFont="1" applyFill="1" applyBorder="1" applyAlignment="1">
      <alignment horizontal="center" vertical="top" wrapText="1"/>
    </xf>
    <xf numFmtId="0" fontId="4" fillId="33" borderId="107" xfId="0" applyFont="1" applyFill="1" applyBorder="1" applyAlignment="1">
      <alignment horizontal="center" vertical="top" wrapText="1"/>
    </xf>
    <xf numFmtId="0" fontId="4" fillId="33" borderId="130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49" fontId="5" fillId="36" borderId="41" xfId="0" applyNumberFormat="1" applyFont="1" applyFill="1" applyBorder="1" applyAlignment="1">
      <alignment horizontal="right" vertical="top"/>
    </xf>
    <xf numFmtId="49" fontId="5" fillId="36" borderId="95" xfId="0" applyNumberFormat="1" applyFont="1" applyFill="1" applyBorder="1" applyAlignment="1">
      <alignment horizontal="right" vertical="top"/>
    </xf>
    <xf numFmtId="0" fontId="5" fillId="0" borderId="106" xfId="0" applyFont="1" applyFill="1" applyBorder="1" applyAlignment="1">
      <alignment horizontal="left" vertical="top" wrapText="1"/>
    </xf>
    <xf numFmtId="0" fontId="5" fillId="0" borderId="120" xfId="0" applyFont="1" applyFill="1" applyBorder="1" applyAlignment="1">
      <alignment horizontal="left" vertical="top" wrapText="1"/>
    </xf>
    <xf numFmtId="0" fontId="5" fillId="0" borderId="103" xfId="0" applyFont="1" applyFill="1" applyBorder="1" applyAlignment="1">
      <alignment horizontal="left" vertical="top" wrapText="1"/>
    </xf>
    <xf numFmtId="0" fontId="14" fillId="37" borderId="145" xfId="0" applyFont="1" applyFill="1" applyBorder="1" applyAlignment="1">
      <alignment horizontal="left" vertical="top" wrapText="1"/>
    </xf>
    <xf numFmtId="0" fontId="14" fillId="37" borderId="135" xfId="0" applyFont="1" applyFill="1" applyBorder="1" applyAlignment="1">
      <alignment horizontal="left" vertical="top" wrapText="1"/>
    </xf>
    <xf numFmtId="0" fontId="14" fillId="37" borderId="9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 textRotation="90" wrapText="1"/>
    </xf>
    <xf numFmtId="0" fontId="4" fillId="0" borderId="139" xfId="0" applyFont="1" applyBorder="1" applyAlignment="1">
      <alignment horizontal="center" vertical="center" textRotation="90" wrapText="1"/>
    </xf>
    <xf numFmtId="49" fontId="5" fillId="38" borderId="146" xfId="0" applyNumberFormat="1" applyFont="1" applyFill="1" applyBorder="1" applyAlignment="1">
      <alignment horizontal="left" vertical="top" wrapText="1"/>
    </xf>
    <xf numFmtId="49" fontId="5" fillId="38" borderId="147" xfId="0" applyNumberFormat="1" applyFont="1" applyFill="1" applyBorder="1" applyAlignment="1">
      <alignment horizontal="left" vertical="top" wrapText="1"/>
    </xf>
    <xf numFmtId="49" fontId="5" fillId="38" borderId="88" xfId="0" applyNumberFormat="1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center" vertical="top" wrapText="1"/>
    </xf>
    <xf numFmtId="49" fontId="5" fillId="36" borderId="148" xfId="0" applyNumberFormat="1" applyFont="1" applyFill="1" applyBorder="1" applyAlignment="1">
      <alignment horizontal="left" vertical="top"/>
    </xf>
    <xf numFmtId="49" fontId="5" fillId="36" borderId="147" xfId="0" applyNumberFormat="1" applyFont="1" applyFill="1" applyBorder="1" applyAlignment="1">
      <alignment horizontal="left" vertical="top"/>
    </xf>
    <xf numFmtId="49" fontId="5" fillId="36" borderId="88" xfId="0" applyNumberFormat="1" applyFont="1" applyFill="1" applyBorder="1" applyAlignment="1">
      <alignment horizontal="left" vertical="top"/>
    </xf>
    <xf numFmtId="0" fontId="4" fillId="0" borderId="130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top" wrapText="1"/>
    </xf>
    <xf numFmtId="0" fontId="5" fillId="35" borderId="23" xfId="0" applyFont="1" applyFill="1" applyBorder="1" applyAlignment="1">
      <alignment horizontal="left" vertical="top" wrapText="1"/>
    </xf>
    <xf numFmtId="0" fontId="5" fillId="35" borderId="57" xfId="0" applyFont="1" applyFill="1" applyBorder="1" applyAlignment="1">
      <alignment horizontal="left" vertical="top" wrapText="1"/>
    </xf>
    <xf numFmtId="0" fontId="5" fillId="35" borderId="1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49" fontId="4" fillId="0" borderId="110" xfId="0" applyNumberFormat="1" applyFont="1" applyBorder="1" applyAlignment="1">
      <alignment horizontal="center" vertical="top"/>
    </xf>
    <xf numFmtId="49" fontId="4" fillId="0" borderId="107" xfId="0" applyNumberFormat="1" applyFont="1" applyBorder="1" applyAlignment="1">
      <alignment horizontal="center" vertical="top"/>
    </xf>
    <xf numFmtId="0" fontId="4" fillId="0" borderId="149" xfId="0" applyNumberFormat="1" applyFont="1" applyBorder="1" applyAlignment="1">
      <alignment horizontal="center" vertical="top"/>
    </xf>
    <xf numFmtId="0" fontId="4" fillId="0" borderId="141" xfId="0" applyNumberFormat="1" applyFont="1" applyBorder="1" applyAlignment="1">
      <alignment horizontal="center" vertical="top"/>
    </xf>
    <xf numFmtId="0" fontId="5" fillId="0" borderId="83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0" fontId="5" fillId="0" borderId="84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/>
    </xf>
    <xf numFmtId="0" fontId="5" fillId="35" borderId="119" xfId="0" applyFont="1" applyFill="1" applyBorder="1" applyAlignment="1">
      <alignment horizontal="left" vertical="top" wrapText="1"/>
    </xf>
    <xf numFmtId="49" fontId="4" fillId="0" borderId="83" xfId="0" applyNumberFormat="1" applyFont="1" applyFill="1" applyBorder="1" applyAlignment="1">
      <alignment horizontal="center" vertical="top" wrapText="1"/>
    </xf>
    <xf numFmtId="49" fontId="13" fillId="0" borderId="77" xfId="0" applyNumberFormat="1" applyFont="1" applyBorder="1" applyAlignment="1">
      <alignment horizontal="center" vertical="top" wrapText="1"/>
    </xf>
    <xf numFmtId="49" fontId="13" fillId="0" borderId="84" xfId="0" applyNumberFormat="1" applyFont="1" applyBorder="1" applyAlignment="1">
      <alignment horizontal="center" vertical="top" wrapText="1"/>
    </xf>
    <xf numFmtId="0" fontId="13" fillId="0" borderId="107" xfId="0" applyFont="1" applyBorder="1" applyAlignment="1">
      <alignment horizontal="center" vertical="top"/>
    </xf>
    <xf numFmtId="180" fontId="4" fillId="0" borderId="145" xfId="0" applyNumberFormat="1" applyFont="1" applyBorder="1" applyAlignment="1">
      <alignment horizontal="center" vertical="top"/>
    </xf>
    <xf numFmtId="180" fontId="4" fillId="0" borderId="96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20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2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0" xfId="0" applyFont="1" applyBorder="1" applyAlignment="1">
      <alignment horizontal="left" vertical="top" wrapText="1"/>
    </xf>
    <xf numFmtId="180" fontId="5" fillId="0" borderId="145" xfId="0" applyNumberFormat="1" applyFont="1" applyBorder="1" applyAlignment="1">
      <alignment horizontal="center" vertical="top"/>
    </xf>
    <xf numFmtId="180" fontId="5" fillId="0" borderId="96" xfId="0" applyNumberFormat="1" applyFont="1" applyBorder="1" applyAlignment="1">
      <alignment horizontal="center" vertical="top"/>
    </xf>
    <xf numFmtId="180" fontId="5" fillId="37" borderId="145" xfId="0" applyNumberFormat="1" applyFont="1" applyFill="1" applyBorder="1" applyAlignment="1">
      <alignment horizontal="center" vertical="top"/>
    </xf>
    <xf numFmtId="180" fontId="5" fillId="37" borderId="96" xfId="0" applyNumberFormat="1" applyFont="1" applyFill="1" applyBorder="1" applyAlignment="1">
      <alignment horizontal="center" vertical="top"/>
    </xf>
    <xf numFmtId="180" fontId="5" fillId="37" borderId="135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63" xfId="0" applyFont="1" applyBorder="1" applyAlignment="1">
      <alignment horizontal="center" vertical="top"/>
    </xf>
    <xf numFmtId="0" fontId="18" fillId="0" borderId="117" xfId="0" applyFont="1" applyBorder="1" applyAlignment="1">
      <alignment horizontal="left" vertical="top"/>
    </xf>
    <xf numFmtId="0" fontId="5" fillId="37" borderId="145" xfId="0" applyFont="1" applyFill="1" applyBorder="1" applyAlignment="1">
      <alignment horizontal="right" vertical="top"/>
    </xf>
    <xf numFmtId="0" fontId="5" fillId="37" borderId="135" xfId="0" applyFont="1" applyFill="1" applyBorder="1" applyAlignment="1">
      <alignment horizontal="right" vertical="top"/>
    </xf>
    <xf numFmtId="0" fontId="5" fillId="37" borderId="96" xfId="0" applyFont="1" applyFill="1" applyBorder="1" applyAlignment="1">
      <alignment horizontal="right" vertical="top"/>
    </xf>
    <xf numFmtId="0" fontId="4" fillId="0" borderId="96" xfId="0" applyFont="1" applyBorder="1" applyAlignment="1">
      <alignment horizontal="center" vertical="top"/>
    </xf>
    <xf numFmtId="49" fontId="5" fillId="35" borderId="65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80" fontId="5" fillId="34" borderId="74" xfId="0" applyNumberFormat="1" applyFont="1" applyFill="1" applyBorder="1" applyAlignment="1">
      <alignment horizontal="center" vertical="top"/>
    </xf>
    <xf numFmtId="180" fontId="5" fillId="34" borderId="16" xfId="0" applyNumberFormat="1" applyFont="1" applyFill="1" applyBorder="1" applyAlignment="1">
      <alignment horizontal="center" vertical="top"/>
    </xf>
    <xf numFmtId="180" fontId="5" fillId="34" borderId="103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34" borderId="74" xfId="0" applyFont="1" applyFill="1" applyBorder="1" applyAlignment="1">
      <alignment horizontal="right" vertical="top"/>
    </xf>
    <xf numFmtId="0" fontId="5" fillId="34" borderId="16" xfId="0" applyFont="1" applyFill="1" applyBorder="1" applyAlignment="1">
      <alignment horizontal="right" vertical="top"/>
    </xf>
    <xf numFmtId="0" fontId="5" fillId="34" borderId="103" xfId="0" applyFont="1" applyFill="1" applyBorder="1" applyAlignment="1">
      <alignment horizontal="right" vertical="top"/>
    </xf>
    <xf numFmtId="180" fontId="5" fillId="34" borderId="150" xfId="0" applyNumberFormat="1" applyFont="1" applyFill="1" applyBorder="1" applyAlignment="1">
      <alignment horizontal="center" vertical="top"/>
    </xf>
    <xf numFmtId="180" fontId="5" fillId="34" borderId="97" xfId="0" applyNumberFormat="1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19" xfId="0" applyFont="1" applyBorder="1" applyAlignment="1">
      <alignment horizontal="center" vertical="top"/>
    </xf>
    <xf numFmtId="0" fontId="5" fillId="0" borderId="102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114" xfId="0" applyNumberFormat="1" applyFont="1" applyBorder="1" applyAlignment="1">
      <alignment horizontal="center" vertical="top"/>
    </xf>
    <xf numFmtId="49" fontId="4" fillId="0" borderId="122" xfId="0" applyNumberFormat="1" applyFont="1" applyBorder="1" applyAlignment="1">
      <alignment horizontal="left" vertical="top" wrapText="1"/>
    </xf>
    <xf numFmtId="49" fontId="4" fillId="0" borderId="123" xfId="0" applyNumberFormat="1" applyFont="1" applyBorder="1" applyAlignment="1">
      <alignment horizontal="left" vertical="top" wrapText="1"/>
    </xf>
    <xf numFmtId="49" fontId="4" fillId="0" borderId="124" xfId="0" applyNumberFormat="1" applyFont="1" applyBorder="1" applyAlignment="1">
      <alignment horizontal="left" vertical="top" wrapText="1"/>
    </xf>
    <xf numFmtId="0" fontId="5" fillId="0" borderId="83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center" vertical="top" wrapText="1"/>
    </xf>
    <xf numFmtId="49" fontId="4" fillId="0" borderId="106" xfId="0" applyNumberFormat="1" applyFont="1" applyBorder="1" applyAlignment="1">
      <alignment horizontal="center" vertical="top"/>
    </xf>
    <xf numFmtId="49" fontId="4" fillId="0" borderId="106" xfId="0" applyNumberFormat="1" applyFont="1" applyBorder="1" applyAlignment="1">
      <alignment horizontal="center" vertical="top"/>
    </xf>
    <xf numFmtId="0" fontId="3" fillId="33" borderId="79" xfId="0" applyFont="1" applyFill="1" applyBorder="1" applyAlignment="1">
      <alignment horizontal="center" vertical="top" wrapText="1"/>
    </xf>
    <xf numFmtId="0" fontId="3" fillId="33" borderId="147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85" xfId="0" applyFont="1" applyFill="1" applyBorder="1" applyAlignment="1">
      <alignment horizontal="center" vertical="top" wrapText="1"/>
    </xf>
    <xf numFmtId="0" fontId="3" fillId="33" borderId="123" xfId="0" applyFont="1" applyFill="1" applyBorder="1" applyAlignment="1">
      <alignment horizontal="center" vertical="top" wrapText="1"/>
    </xf>
    <xf numFmtId="0" fontId="3" fillId="33" borderId="151" xfId="0" applyFont="1" applyFill="1" applyBorder="1" applyAlignment="1">
      <alignment horizontal="center" vertical="top" wrapText="1"/>
    </xf>
    <xf numFmtId="0" fontId="3" fillId="33" borderId="65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52" xfId="0" applyFont="1" applyFill="1" applyBorder="1" applyAlignment="1">
      <alignment horizontal="center" vertical="top" wrapText="1"/>
    </xf>
    <xf numFmtId="0" fontId="3" fillId="33" borderId="6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53" xfId="0" applyFont="1" applyFill="1" applyBorder="1" applyAlignment="1">
      <alignment horizontal="center" vertical="top" wrapText="1"/>
    </xf>
    <xf numFmtId="0" fontId="2" fillId="0" borderId="117" xfId="0" applyFont="1" applyBorder="1" applyAlignment="1">
      <alignment horizontal="left" wrapText="1"/>
    </xf>
    <xf numFmtId="0" fontId="2" fillId="0" borderId="1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33" borderId="149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0" borderId="13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54" xfId="0" applyFont="1" applyFill="1" applyBorder="1" applyAlignment="1">
      <alignment horizontal="center" vertical="top" wrapText="1"/>
    </xf>
    <xf numFmtId="0" fontId="3" fillId="33" borderId="155" xfId="0" applyFont="1" applyFill="1" applyBorder="1" applyAlignment="1">
      <alignment horizontal="center" vertical="top" wrapText="1"/>
    </xf>
    <xf numFmtId="0" fontId="3" fillId="33" borderId="117" xfId="0" applyFont="1" applyFill="1" applyBorder="1" applyAlignment="1">
      <alignment horizontal="center" vertical="top" wrapText="1"/>
    </xf>
    <xf numFmtId="0" fontId="3" fillId="33" borderId="113" xfId="0" applyFont="1" applyFill="1" applyBorder="1" applyAlignment="1">
      <alignment horizontal="center" vertical="top" wrapText="1"/>
    </xf>
    <xf numFmtId="0" fontId="3" fillId="33" borderId="134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154" xfId="0" applyFont="1" applyFill="1" applyBorder="1" applyAlignment="1">
      <alignment horizontal="center" vertical="top" wrapText="1"/>
    </xf>
    <xf numFmtId="0" fontId="3" fillId="33" borderId="156" xfId="0" applyFont="1" applyFill="1" applyBorder="1" applyAlignment="1">
      <alignment horizontal="center" vertical="top" wrapText="1"/>
    </xf>
    <xf numFmtId="0" fontId="3" fillId="33" borderId="157" xfId="0" applyFont="1" applyFill="1" applyBorder="1" applyAlignment="1">
      <alignment horizontal="center" vertical="top" wrapText="1"/>
    </xf>
    <xf numFmtId="0" fontId="3" fillId="33" borderId="158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SheetLayoutView="100" zoomScalePageLayoutView="0" workbookViewId="0" topLeftCell="B1">
      <selection activeCell="D115" sqref="D115"/>
    </sheetView>
  </sheetViews>
  <sheetFormatPr defaultColWidth="9.140625" defaultRowHeight="12.75"/>
  <cols>
    <col min="1" max="1" width="2.57421875" style="387" customWidth="1"/>
    <col min="2" max="2" width="2.421875" style="387" customWidth="1"/>
    <col min="3" max="3" width="2.57421875" style="387" customWidth="1"/>
    <col min="4" max="4" width="31.7109375" style="387" customWidth="1"/>
    <col min="5" max="5" width="3.421875" style="387" customWidth="1"/>
    <col min="6" max="6" width="3.140625" style="387" customWidth="1"/>
    <col min="7" max="7" width="8.57421875" style="388" customWidth="1"/>
    <col min="8" max="8" width="3.421875" style="387" customWidth="1"/>
    <col min="9" max="9" width="7.140625" style="389" customWidth="1"/>
    <col min="10" max="10" width="6.00390625" style="387" customWidth="1"/>
    <col min="11" max="11" width="5.7109375" style="387" customWidth="1"/>
    <col min="12" max="12" width="4.140625" style="387" customWidth="1"/>
    <col min="13" max="14" width="7.00390625" style="387" customWidth="1"/>
    <col min="15" max="15" width="7.28125" style="387" customWidth="1"/>
    <col min="16" max="16" width="4.00390625" style="387" customWidth="1"/>
    <col min="17" max="17" width="6.00390625" style="387" customWidth="1"/>
    <col min="18" max="18" width="6.28125" style="387" customWidth="1"/>
    <col min="19" max="19" width="5.8515625" style="387" customWidth="1"/>
    <col min="20" max="20" width="3.7109375" style="387" customWidth="1"/>
    <col min="21" max="21" width="6.140625" style="387" customWidth="1"/>
    <col min="22" max="22" width="6.57421875" style="387" customWidth="1"/>
    <col min="23" max="23" width="6.28125" style="387" customWidth="1"/>
    <col min="24" max="24" width="22.28125" style="387" customWidth="1"/>
    <col min="25" max="25" width="3.7109375" style="390" customWidth="1"/>
    <col min="26" max="26" width="3.57421875" style="387" customWidth="1"/>
    <col min="27" max="27" width="4.57421875" style="387" customWidth="1"/>
    <col min="28" max="16384" width="9.140625" style="391" customWidth="1"/>
  </cols>
  <sheetData>
    <row r="1" ht="12">
      <c r="Y1" s="390" t="s">
        <v>0</v>
      </c>
    </row>
    <row r="2" spans="1:27" ht="41.25" customHeight="1">
      <c r="A2" s="644" t="s">
        <v>135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</row>
    <row r="3" spans="1:27" ht="16.5" customHeight="1">
      <c r="A3" s="644" t="s">
        <v>45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</row>
    <row r="4" ht="12" customHeight="1" thickBot="1">
      <c r="Y4" s="390" t="s">
        <v>1</v>
      </c>
    </row>
    <row r="5" spans="1:27" ht="22.5" customHeight="1">
      <c r="A5" s="647" t="s">
        <v>2</v>
      </c>
      <c r="B5" s="650" t="s">
        <v>3</v>
      </c>
      <c r="C5" s="650" t="s">
        <v>4</v>
      </c>
      <c r="D5" s="653" t="s">
        <v>5</v>
      </c>
      <c r="E5" s="656" t="s">
        <v>6</v>
      </c>
      <c r="F5" s="742" t="s">
        <v>7</v>
      </c>
      <c r="G5" s="666" t="s">
        <v>8</v>
      </c>
      <c r="H5" s="742" t="s">
        <v>9</v>
      </c>
      <c r="I5" s="656" t="s">
        <v>10</v>
      </c>
      <c r="J5" s="671" t="s">
        <v>70</v>
      </c>
      <c r="K5" s="672"/>
      <c r="L5" s="672"/>
      <c r="M5" s="673"/>
      <c r="N5" s="671" t="s">
        <v>71</v>
      </c>
      <c r="O5" s="672"/>
      <c r="P5" s="672"/>
      <c r="Q5" s="673"/>
      <c r="R5" s="671" t="s">
        <v>72</v>
      </c>
      <c r="S5" s="672"/>
      <c r="T5" s="672"/>
      <c r="U5" s="673"/>
      <c r="V5" s="622" t="s">
        <v>46</v>
      </c>
      <c r="W5" s="622" t="s">
        <v>73</v>
      </c>
      <c r="X5" s="659" t="s">
        <v>11</v>
      </c>
      <c r="Y5" s="660"/>
      <c r="Z5" s="660"/>
      <c r="AA5" s="661"/>
    </row>
    <row r="6" spans="1:27" ht="15" customHeight="1">
      <c r="A6" s="648"/>
      <c r="B6" s="651"/>
      <c r="C6" s="651"/>
      <c r="D6" s="654"/>
      <c r="E6" s="657"/>
      <c r="F6" s="743"/>
      <c r="G6" s="667"/>
      <c r="H6" s="743"/>
      <c r="I6" s="657"/>
      <c r="J6" s="641" t="s">
        <v>12</v>
      </c>
      <c r="K6" s="741" t="s">
        <v>13</v>
      </c>
      <c r="L6" s="741"/>
      <c r="M6" s="669" t="s">
        <v>14</v>
      </c>
      <c r="N6" s="641" t="s">
        <v>12</v>
      </c>
      <c r="O6" s="741" t="s">
        <v>13</v>
      </c>
      <c r="P6" s="741"/>
      <c r="Q6" s="669" t="s">
        <v>14</v>
      </c>
      <c r="R6" s="641" t="s">
        <v>12</v>
      </c>
      <c r="S6" s="741" t="s">
        <v>13</v>
      </c>
      <c r="T6" s="741"/>
      <c r="U6" s="669" t="s">
        <v>14</v>
      </c>
      <c r="V6" s="623"/>
      <c r="W6" s="623"/>
      <c r="X6" s="662" t="s">
        <v>15</v>
      </c>
      <c r="Y6" s="664" t="s">
        <v>16</v>
      </c>
      <c r="Z6" s="664"/>
      <c r="AA6" s="665"/>
    </row>
    <row r="7" spans="1:27" ht="92.25" customHeight="1" thickBot="1">
      <c r="A7" s="649"/>
      <c r="B7" s="652"/>
      <c r="C7" s="652"/>
      <c r="D7" s="655"/>
      <c r="E7" s="658"/>
      <c r="F7" s="744"/>
      <c r="G7" s="668"/>
      <c r="H7" s="744"/>
      <c r="I7" s="658"/>
      <c r="J7" s="642"/>
      <c r="K7" s="374" t="s">
        <v>12</v>
      </c>
      <c r="L7" s="375" t="s">
        <v>17</v>
      </c>
      <c r="M7" s="670"/>
      <c r="N7" s="642"/>
      <c r="O7" s="376" t="s">
        <v>12</v>
      </c>
      <c r="P7" s="377" t="s">
        <v>17</v>
      </c>
      <c r="Q7" s="670"/>
      <c r="R7" s="642"/>
      <c r="S7" s="376" t="s">
        <v>12</v>
      </c>
      <c r="T7" s="378" t="s">
        <v>17</v>
      </c>
      <c r="U7" s="670"/>
      <c r="V7" s="624"/>
      <c r="W7" s="624"/>
      <c r="X7" s="663"/>
      <c r="Y7" s="379" t="s">
        <v>18</v>
      </c>
      <c r="Z7" s="379" t="s">
        <v>19</v>
      </c>
      <c r="AA7" s="380" t="s">
        <v>47</v>
      </c>
    </row>
    <row r="8" spans="1:27" s="390" customFormat="1" ht="15.75" customHeight="1">
      <c r="A8" s="745" t="s">
        <v>74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7"/>
    </row>
    <row r="9" spans="1:27" s="390" customFormat="1" ht="16.5" customHeight="1">
      <c r="A9" s="738" t="s">
        <v>75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40"/>
    </row>
    <row r="10" spans="1:27" s="392" customFormat="1" ht="14.25" customHeight="1" thickBot="1">
      <c r="A10" s="94" t="s">
        <v>20</v>
      </c>
      <c r="B10" s="749" t="s">
        <v>76</v>
      </c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1"/>
    </row>
    <row r="11" spans="1:27" ht="15" customHeight="1" thickBot="1">
      <c r="A11" s="298" t="s">
        <v>20</v>
      </c>
      <c r="B11" s="59" t="s">
        <v>20</v>
      </c>
      <c r="C11" s="753" t="s">
        <v>94</v>
      </c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5"/>
      <c r="Y11" s="755"/>
      <c r="Z11" s="755"/>
      <c r="AA11" s="756"/>
    </row>
    <row r="12" spans="1:27" ht="19.5" customHeight="1">
      <c r="A12" s="295" t="s">
        <v>20</v>
      </c>
      <c r="B12" s="101" t="s">
        <v>20</v>
      </c>
      <c r="C12" s="702" t="s">
        <v>20</v>
      </c>
      <c r="D12" s="518" t="s">
        <v>102</v>
      </c>
      <c r="E12" s="763" t="s">
        <v>103</v>
      </c>
      <c r="F12" s="759" t="s">
        <v>26</v>
      </c>
      <c r="G12" s="761" t="s">
        <v>31</v>
      </c>
      <c r="H12" s="601" t="s">
        <v>65</v>
      </c>
      <c r="I12" s="62" t="s">
        <v>22</v>
      </c>
      <c r="J12" s="110">
        <v>80</v>
      </c>
      <c r="K12" s="111">
        <v>80</v>
      </c>
      <c r="L12" s="111"/>
      <c r="M12" s="112"/>
      <c r="N12" s="113">
        <f>O12+Q12</f>
        <v>265</v>
      </c>
      <c r="O12" s="114">
        <v>18</v>
      </c>
      <c r="P12" s="114"/>
      <c r="Q12" s="115">
        <v>247</v>
      </c>
      <c r="R12" s="116">
        <f>S12+U12</f>
        <v>220</v>
      </c>
      <c r="S12" s="117">
        <v>40</v>
      </c>
      <c r="T12" s="117"/>
      <c r="U12" s="118">
        <v>180</v>
      </c>
      <c r="V12" s="119">
        <v>165</v>
      </c>
      <c r="W12" s="369">
        <v>100</v>
      </c>
      <c r="X12" s="393" t="s">
        <v>122</v>
      </c>
      <c r="Y12" s="394">
        <v>5</v>
      </c>
      <c r="Z12" s="394">
        <v>5</v>
      </c>
      <c r="AA12" s="395">
        <v>5</v>
      </c>
    </row>
    <row r="13" spans="1:27" ht="15.75" customHeight="1">
      <c r="A13" s="296"/>
      <c r="B13" s="41"/>
      <c r="C13" s="690"/>
      <c r="D13" s="519"/>
      <c r="E13" s="764"/>
      <c r="F13" s="628"/>
      <c r="G13" s="618"/>
      <c r="H13" s="490"/>
      <c r="I13" s="120"/>
      <c r="J13" s="121"/>
      <c r="K13" s="122"/>
      <c r="L13" s="122"/>
      <c r="M13" s="123"/>
      <c r="N13" s="124"/>
      <c r="O13" s="38"/>
      <c r="P13" s="38"/>
      <c r="Q13" s="125"/>
      <c r="R13" s="126"/>
      <c r="S13" s="127"/>
      <c r="T13" s="127"/>
      <c r="U13" s="128"/>
      <c r="V13" s="129"/>
      <c r="W13" s="188"/>
      <c r="X13" s="757" t="s">
        <v>104</v>
      </c>
      <c r="Y13" s="748">
        <v>1</v>
      </c>
      <c r="Z13" s="748"/>
      <c r="AA13" s="752"/>
    </row>
    <row r="14" spans="1:27" ht="18.75" customHeight="1" thickBot="1">
      <c r="A14" s="297"/>
      <c r="B14" s="42"/>
      <c r="C14" s="696"/>
      <c r="D14" s="520"/>
      <c r="E14" s="765"/>
      <c r="F14" s="760"/>
      <c r="G14" s="762"/>
      <c r="H14" s="621"/>
      <c r="I14" s="130" t="s">
        <v>23</v>
      </c>
      <c r="J14" s="131">
        <f>SUM(J12:J13)</f>
        <v>80</v>
      </c>
      <c r="K14" s="132">
        <f>SUM(K12:K13)</f>
        <v>80</v>
      </c>
      <c r="L14" s="132"/>
      <c r="M14" s="133"/>
      <c r="N14" s="131">
        <f>SUM(N12:N13)</f>
        <v>265</v>
      </c>
      <c r="O14" s="132">
        <f>SUM(O12:O13)</f>
        <v>18</v>
      </c>
      <c r="P14" s="132"/>
      <c r="Q14" s="134">
        <f>SUM(Q12:Q13)</f>
        <v>247</v>
      </c>
      <c r="R14" s="135">
        <f>R12</f>
        <v>220</v>
      </c>
      <c r="S14" s="136">
        <v>40</v>
      </c>
      <c r="T14" s="136"/>
      <c r="U14" s="134">
        <v>180</v>
      </c>
      <c r="V14" s="137">
        <f>SUM(V12:V13)</f>
        <v>165</v>
      </c>
      <c r="W14" s="370">
        <f>SUM(W12:W13)</f>
        <v>100</v>
      </c>
      <c r="X14" s="758"/>
      <c r="Y14" s="479"/>
      <c r="Z14" s="479"/>
      <c r="AA14" s="455"/>
    </row>
    <row r="15" spans="1:27" ht="15.75" customHeight="1" thickBot="1">
      <c r="A15" s="299" t="s">
        <v>20</v>
      </c>
      <c r="B15" s="40" t="s">
        <v>20</v>
      </c>
      <c r="C15" s="484" t="s">
        <v>29</v>
      </c>
      <c r="D15" s="484"/>
      <c r="E15" s="484"/>
      <c r="F15" s="484"/>
      <c r="G15" s="484"/>
      <c r="H15" s="484"/>
      <c r="I15" s="567"/>
      <c r="J15" s="29">
        <f>J14</f>
        <v>80</v>
      </c>
      <c r="K15" s="27">
        <f>K14</f>
        <v>80</v>
      </c>
      <c r="L15" s="27"/>
      <c r="M15" s="28">
        <f>M14+M21</f>
        <v>0</v>
      </c>
      <c r="N15" s="29">
        <f>N14</f>
        <v>265</v>
      </c>
      <c r="O15" s="27">
        <f>O14</f>
        <v>18</v>
      </c>
      <c r="P15" s="27"/>
      <c r="Q15" s="28">
        <f aca="true" t="shared" si="0" ref="Q15:S16">Q14</f>
        <v>247</v>
      </c>
      <c r="R15" s="29">
        <f>R14</f>
        <v>220</v>
      </c>
      <c r="S15" s="27">
        <f t="shared" si="0"/>
        <v>40</v>
      </c>
      <c r="T15" s="27"/>
      <c r="U15" s="28">
        <v>180</v>
      </c>
      <c r="V15" s="30">
        <f>V14</f>
        <v>165</v>
      </c>
      <c r="W15" s="371">
        <f>W14</f>
        <v>100</v>
      </c>
      <c r="X15" s="381"/>
      <c r="Y15" s="398"/>
      <c r="Z15" s="399"/>
      <c r="AA15" s="400"/>
    </row>
    <row r="16" spans="1:27" ht="13.5" customHeight="1" thickBot="1">
      <c r="A16" s="299" t="s">
        <v>20</v>
      </c>
      <c r="B16" s="733" t="s">
        <v>30</v>
      </c>
      <c r="C16" s="733"/>
      <c r="D16" s="733"/>
      <c r="E16" s="733"/>
      <c r="F16" s="733"/>
      <c r="G16" s="733"/>
      <c r="H16" s="733"/>
      <c r="I16" s="734"/>
      <c r="J16" s="33">
        <f>J15</f>
        <v>80</v>
      </c>
      <c r="K16" s="34">
        <f>K15</f>
        <v>80</v>
      </c>
      <c r="L16" s="34"/>
      <c r="M16" s="43">
        <f>M15</f>
        <v>0</v>
      </c>
      <c r="N16" s="44">
        <f>N15</f>
        <v>265</v>
      </c>
      <c r="O16" s="34">
        <f>O15</f>
        <v>18</v>
      </c>
      <c r="P16" s="34"/>
      <c r="Q16" s="45">
        <f t="shared" si="0"/>
        <v>247</v>
      </c>
      <c r="R16" s="64">
        <f t="shared" si="0"/>
        <v>220</v>
      </c>
      <c r="S16" s="34">
        <f t="shared" si="0"/>
        <v>40</v>
      </c>
      <c r="T16" s="34"/>
      <c r="U16" s="43">
        <v>180</v>
      </c>
      <c r="V16" s="65">
        <f>V15</f>
        <v>165</v>
      </c>
      <c r="W16" s="372">
        <f>W15</f>
        <v>100</v>
      </c>
      <c r="X16" s="373"/>
      <c r="Y16" s="401"/>
      <c r="Z16" s="402"/>
      <c r="AA16" s="403"/>
    </row>
    <row r="17" spans="1:27" s="392" customFormat="1" ht="14.25" customHeight="1" thickBot="1">
      <c r="A17" s="94" t="s">
        <v>24</v>
      </c>
      <c r="B17" s="749" t="s">
        <v>95</v>
      </c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1"/>
    </row>
    <row r="18" spans="1:27" ht="16.5" customHeight="1" thickBot="1">
      <c r="A18" s="298" t="s">
        <v>24</v>
      </c>
      <c r="B18" s="59" t="s">
        <v>20</v>
      </c>
      <c r="C18" s="753" t="s">
        <v>96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67"/>
    </row>
    <row r="19" spans="1:27" ht="16.5" customHeight="1">
      <c r="A19" s="684" t="s">
        <v>24</v>
      </c>
      <c r="B19" s="687" t="s">
        <v>20</v>
      </c>
      <c r="C19" s="501" t="s">
        <v>20</v>
      </c>
      <c r="D19" s="691" t="s">
        <v>140</v>
      </c>
      <c r="E19" s="527"/>
      <c r="F19" s="832" t="s">
        <v>26</v>
      </c>
      <c r="G19" s="480" t="s">
        <v>31</v>
      </c>
      <c r="H19" s="489" t="s">
        <v>65</v>
      </c>
      <c r="I19" s="60" t="s">
        <v>33</v>
      </c>
      <c r="J19" s="18">
        <v>259.3</v>
      </c>
      <c r="K19" s="17">
        <v>259.3</v>
      </c>
      <c r="L19" s="17"/>
      <c r="M19" s="19"/>
      <c r="N19" s="2"/>
      <c r="O19" s="1"/>
      <c r="P19" s="17"/>
      <c r="Q19" s="19"/>
      <c r="R19" s="9"/>
      <c r="S19" s="10"/>
      <c r="T19" s="10"/>
      <c r="U19" s="11"/>
      <c r="V19" s="3"/>
      <c r="W19" s="69"/>
      <c r="X19" s="486" t="s">
        <v>148</v>
      </c>
      <c r="Y19" s="456">
        <v>200</v>
      </c>
      <c r="Z19" s="456"/>
      <c r="AA19" s="405"/>
    </row>
    <row r="20" spans="1:27" ht="18" customHeight="1">
      <c r="A20" s="685"/>
      <c r="B20" s="688"/>
      <c r="C20" s="690"/>
      <c r="D20" s="692"/>
      <c r="E20" s="522"/>
      <c r="F20" s="628"/>
      <c r="G20" s="481"/>
      <c r="H20" s="490"/>
      <c r="I20" s="62"/>
      <c r="J20" s="21"/>
      <c r="K20" s="20"/>
      <c r="L20" s="20"/>
      <c r="M20" s="22"/>
      <c r="N20" s="13"/>
      <c r="O20" s="12"/>
      <c r="P20" s="20"/>
      <c r="Q20" s="22"/>
      <c r="R20" s="14"/>
      <c r="S20" s="15"/>
      <c r="T20" s="15"/>
      <c r="U20" s="16"/>
      <c r="V20" s="36"/>
      <c r="W20" s="70"/>
      <c r="X20" s="487"/>
      <c r="Y20" s="731"/>
      <c r="Z20" s="731"/>
      <c r="AA20" s="407"/>
    </row>
    <row r="21" spans="1:27" ht="18" customHeight="1" thickBot="1">
      <c r="A21" s="686"/>
      <c r="B21" s="689"/>
      <c r="C21" s="503"/>
      <c r="D21" s="693"/>
      <c r="E21" s="528"/>
      <c r="F21" s="629"/>
      <c r="G21" s="482"/>
      <c r="H21" s="491"/>
      <c r="I21" s="61" t="s">
        <v>23</v>
      </c>
      <c r="J21" s="24">
        <f>J19+J20</f>
        <v>259.3</v>
      </c>
      <c r="K21" s="23">
        <f>SUM(K19:K20)</f>
        <v>259.3</v>
      </c>
      <c r="L21" s="23"/>
      <c r="M21" s="26"/>
      <c r="N21" s="8">
        <f>O21+Q21</f>
        <v>0</v>
      </c>
      <c r="O21" s="7">
        <f>SUM(O19)</f>
        <v>0</v>
      </c>
      <c r="P21" s="25"/>
      <c r="Q21" s="26"/>
      <c r="R21" s="24">
        <f>R19</f>
        <v>0</v>
      </c>
      <c r="S21" s="23">
        <f>S19</f>
        <v>0</v>
      </c>
      <c r="T21" s="23"/>
      <c r="U21" s="26"/>
      <c r="V21" s="37"/>
      <c r="W21" s="71"/>
      <c r="X21" s="488"/>
      <c r="Y21" s="732"/>
      <c r="Z21" s="732"/>
      <c r="AA21" s="397"/>
    </row>
    <row r="22" spans="1:27" ht="17.25" customHeight="1">
      <c r="A22" s="295" t="s">
        <v>24</v>
      </c>
      <c r="B22" s="101" t="s">
        <v>20</v>
      </c>
      <c r="C22" s="702" t="s">
        <v>24</v>
      </c>
      <c r="D22" s="564" t="s">
        <v>55</v>
      </c>
      <c r="E22" s="768"/>
      <c r="F22" s="759" t="s">
        <v>26</v>
      </c>
      <c r="G22" s="480" t="s">
        <v>31</v>
      </c>
      <c r="H22" s="601" t="s">
        <v>65</v>
      </c>
      <c r="I22" s="60" t="s">
        <v>33</v>
      </c>
      <c r="J22" s="139">
        <v>104</v>
      </c>
      <c r="K22" s="140">
        <v>104</v>
      </c>
      <c r="L22" s="140"/>
      <c r="M22" s="141"/>
      <c r="N22" s="139">
        <f>O22+Q22</f>
        <v>84</v>
      </c>
      <c r="O22" s="140">
        <v>84</v>
      </c>
      <c r="P22" s="140"/>
      <c r="Q22" s="142"/>
      <c r="R22" s="9">
        <v>84</v>
      </c>
      <c r="S22" s="10">
        <v>84</v>
      </c>
      <c r="T22" s="10"/>
      <c r="U22" s="11"/>
      <c r="V22" s="143">
        <v>120</v>
      </c>
      <c r="W22" s="144">
        <v>120</v>
      </c>
      <c r="X22" s="463" t="s">
        <v>110</v>
      </c>
      <c r="Y22" s="477">
        <v>1</v>
      </c>
      <c r="Z22" s="477">
        <v>1</v>
      </c>
      <c r="AA22" s="453">
        <v>1</v>
      </c>
    </row>
    <row r="23" spans="1:27" ht="13.5" customHeight="1">
      <c r="A23" s="296"/>
      <c r="B23" s="41"/>
      <c r="C23" s="512"/>
      <c r="D23" s="565"/>
      <c r="E23" s="769"/>
      <c r="F23" s="590"/>
      <c r="G23" s="481"/>
      <c r="H23" s="602"/>
      <c r="I23" s="145"/>
      <c r="J23" s="146"/>
      <c r="K23" s="147"/>
      <c r="L23" s="147"/>
      <c r="M23" s="148"/>
      <c r="N23" s="149"/>
      <c r="O23" s="150"/>
      <c r="P23" s="147"/>
      <c r="Q23" s="148"/>
      <c r="R23" s="14"/>
      <c r="S23" s="15"/>
      <c r="T23" s="15"/>
      <c r="U23" s="16"/>
      <c r="V23" s="151"/>
      <c r="W23" s="152"/>
      <c r="X23" s="587"/>
      <c r="Y23" s="478"/>
      <c r="Z23" s="478"/>
      <c r="AA23" s="454"/>
    </row>
    <row r="24" spans="1:27" ht="12.75" customHeight="1" thickBot="1">
      <c r="A24" s="297"/>
      <c r="B24" s="42"/>
      <c r="C24" s="766"/>
      <c r="D24" s="566"/>
      <c r="E24" s="770"/>
      <c r="F24" s="771"/>
      <c r="G24" s="482"/>
      <c r="H24" s="603"/>
      <c r="I24" s="61" t="s">
        <v>23</v>
      </c>
      <c r="J24" s="24">
        <f>J22+J23</f>
        <v>104</v>
      </c>
      <c r="K24" s="23">
        <f>SUM(K22:K23)</f>
        <v>104</v>
      </c>
      <c r="L24" s="23"/>
      <c r="M24" s="26"/>
      <c r="N24" s="8">
        <f>SUM(N22:N23)</f>
        <v>84</v>
      </c>
      <c r="O24" s="7">
        <f>SUM(O22:O23)</f>
        <v>84</v>
      </c>
      <c r="P24" s="23"/>
      <c r="Q24" s="153"/>
      <c r="R24" s="24">
        <f>R22</f>
        <v>84</v>
      </c>
      <c r="S24" s="23">
        <f>S22</f>
        <v>84</v>
      </c>
      <c r="T24" s="23"/>
      <c r="U24" s="26"/>
      <c r="V24" s="154">
        <f>SUM(V22:V23)</f>
        <v>120</v>
      </c>
      <c r="W24" s="100">
        <f>SUM(W22:W23)</f>
        <v>120</v>
      </c>
      <c r="X24" s="588"/>
      <c r="Y24" s="479"/>
      <c r="Z24" s="479"/>
      <c r="AA24" s="455"/>
    </row>
    <row r="25" spans="1:27" ht="15.75" customHeight="1">
      <c r="A25" s="685" t="s">
        <v>24</v>
      </c>
      <c r="B25" s="688" t="s">
        <v>20</v>
      </c>
      <c r="C25" s="690" t="s">
        <v>25</v>
      </c>
      <c r="D25" s="519" t="s">
        <v>51</v>
      </c>
      <c r="E25" s="829"/>
      <c r="F25" s="632" t="s">
        <v>26</v>
      </c>
      <c r="G25" s="634">
        <v>188710823</v>
      </c>
      <c r="H25" s="636" t="s">
        <v>65</v>
      </c>
      <c r="I25" s="145" t="s">
        <v>34</v>
      </c>
      <c r="J25" s="146">
        <v>29.8</v>
      </c>
      <c r="K25" s="147">
        <v>29.8</v>
      </c>
      <c r="L25" s="150"/>
      <c r="M25" s="155"/>
      <c r="N25" s="146"/>
      <c r="O25" s="147"/>
      <c r="P25" s="150"/>
      <c r="Q25" s="155"/>
      <c r="R25" s="156"/>
      <c r="S25" s="157"/>
      <c r="T25" s="157"/>
      <c r="U25" s="158"/>
      <c r="V25" s="151"/>
      <c r="W25" s="159"/>
      <c r="X25" s="607" t="s">
        <v>115</v>
      </c>
      <c r="Y25" s="478">
        <v>1</v>
      </c>
      <c r="Z25" s="478"/>
      <c r="AA25" s="453"/>
    </row>
    <row r="26" spans="1:27" ht="15.75" customHeight="1">
      <c r="A26" s="685"/>
      <c r="B26" s="688"/>
      <c r="C26" s="690"/>
      <c r="D26" s="519"/>
      <c r="E26" s="829"/>
      <c r="F26" s="632"/>
      <c r="G26" s="634"/>
      <c r="H26" s="636"/>
      <c r="I26" s="330" t="s">
        <v>112</v>
      </c>
      <c r="J26" s="63"/>
      <c r="K26" s="31"/>
      <c r="L26" s="38"/>
      <c r="M26" s="160"/>
      <c r="N26" s="63">
        <v>28.1</v>
      </c>
      <c r="O26" s="31">
        <v>28.1</v>
      </c>
      <c r="P26" s="38"/>
      <c r="Q26" s="160"/>
      <c r="R26" s="126">
        <v>28.1</v>
      </c>
      <c r="S26" s="127">
        <v>28.1</v>
      </c>
      <c r="T26" s="127"/>
      <c r="U26" s="128"/>
      <c r="V26" s="301"/>
      <c r="W26" s="162"/>
      <c r="X26" s="639"/>
      <c r="Y26" s="478"/>
      <c r="Z26" s="478"/>
      <c r="AA26" s="454"/>
    </row>
    <row r="27" spans="1:27" ht="15" customHeight="1">
      <c r="A27" s="685"/>
      <c r="B27" s="688"/>
      <c r="C27" s="690"/>
      <c r="D27" s="519"/>
      <c r="E27" s="829"/>
      <c r="F27" s="632"/>
      <c r="G27" s="634"/>
      <c r="H27" s="636"/>
      <c r="I27" s="330" t="s">
        <v>22</v>
      </c>
      <c r="J27" s="124"/>
      <c r="K27" s="38"/>
      <c r="L27" s="38"/>
      <c r="M27" s="160"/>
      <c r="N27" s="121">
        <v>9.4</v>
      </c>
      <c r="O27" s="386">
        <v>9.4</v>
      </c>
      <c r="P27" s="38"/>
      <c r="Q27" s="160"/>
      <c r="R27" s="126">
        <v>9.4</v>
      </c>
      <c r="S27" s="127">
        <v>9.4</v>
      </c>
      <c r="T27" s="127"/>
      <c r="U27" s="128"/>
      <c r="V27" s="161"/>
      <c r="W27" s="162"/>
      <c r="X27" s="639"/>
      <c r="Y27" s="457"/>
      <c r="Z27" s="457"/>
      <c r="AA27" s="630"/>
    </row>
    <row r="28" spans="1:27" ht="15.75" customHeight="1" thickBot="1">
      <c r="A28" s="694"/>
      <c r="B28" s="695"/>
      <c r="C28" s="696"/>
      <c r="D28" s="520"/>
      <c r="E28" s="830"/>
      <c r="F28" s="633"/>
      <c r="G28" s="635"/>
      <c r="H28" s="637"/>
      <c r="I28" s="130" t="s">
        <v>23</v>
      </c>
      <c r="J28" s="131">
        <f>SUM(J25:J27)</f>
        <v>29.8</v>
      </c>
      <c r="K28" s="132">
        <f>SUM(K25:K27)</f>
        <v>29.8</v>
      </c>
      <c r="L28" s="132"/>
      <c r="M28" s="133"/>
      <c r="N28" s="131">
        <f>N27+N26</f>
        <v>37.5</v>
      </c>
      <c r="O28" s="132">
        <f>O27+O26</f>
        <v>37.5</v>
      </c>
      <c r="P28" s="132"/>
      <c r="Q28" s="133"/>
      <c r="R28" s="131">
        <f>SUM(R26:R27)</f>
        <v>37.5</v>
      </c>
      <c r="S28" s="132">
        <f>SUM(S26:S27)</f>
        <v>37.5</v>
      </c>
      <c r="T28" s="136"/>
      <c r="U28" s="134"/>
      <c r="V28" s="137"/>
      <c r="W28" s="138"/>
      <c r="X28" s="640"/>
      <c r="Y28" s="638"/>
      <c r="Z28" s="638"/>
      <c r="AA28" s="631"/>
    </row>
    <row r="29" spans="1:27" ht="15.75" customHeight="1">
      <c r="A29" s="697" t="s">
        <v>24</v>
      </c>
      <c r="B29" s="698" t="s">
        <v>20</v>
      </c>
      <c r="C29" s="699" t="s">
        <v>21</v>
      </c>
      <c r="D29" s="519" t="s">
        <v>123</v>
      </c>
      <c r="E29" s="643"/>
      <c r="F29" s="627" t="s">
        <v>26</v>
      </c>
      <c r="G29" s="599" t="s">
        <v>31</v>
      </c>
      <c r="H29" s="600" t="s">
        <v>65</v>
      </c>
      <c r="I29" s="62" t="s">
        <v>22</v>
      </c>
      <c r="J29" s="13">
        <v>65.4</v>
      </c>
      <c r="K29" s="12">
        <v>65.4</v>
      </c>
      <c r="L29" s="12"/>
      <c r="M29" s="170"/>
      <c r="N29" s="13">
        <f>O29+Q29</f>
        <v>65.4</v>
      </c>
      <c r="O29" s="12">
        <v>65.4</v>
      </c>
      <c r="P29" s="12"/>
      <c r="Q29" s="170"/>
      <c r="R29" s="14">
        <f>S29+U29</f>
        <v>65.4</v>
      </c>
      <c r="S29" s="15">
        <v>65.4</v>
      </c>
      <c r="T29" s="15"/>
      <c r="U29" s="16"/>
      <c r="V29" s="171">
        <v>70</v>
      </c>
      <c r="W29" s="172">
        <v>70</v>
      </c>
      <c r="X29" s="385" t="s">
        <v>109</v>
      </c>
      <c r="Y29" s="406">
        <v>1</v>
      </c>
      <c r="Z29" s="406">
        <v>1</v>
      </c>
      <c r="AA29" s="407">
        <v>1</v>
      </c>
    </row>
    <row r="30" spans="1:27" ht="15" customHeight="1">
      <c r="A30" s="685"/>
      <c r="B30" s="688"/>
      <c r="C30" s="690"/>
      <c r="D30" s="519"/>
      <c r="E30" s="522"/>
      <c r="F30" s="628"/>
      <c r="G30" s="481"/>
      <c r="H30" s="490"/>
      <c r="I30" s="62"/>
      <c r="J30" s="13"/>
      <c r="K30" s="12"/>
      <c r="L30" s="12"/>
      <c r="M30" s="170"/>
      <c r="N30" s="13"/>
      <c r="O30" s="12"/>
      <c r="P30" s="12"/>
      <c r="Q30" s="170"/>
      <c r="R30" s="14"/>
      <c r="S30" s="15"/>
      <c r="T30" s="15"/>
      <c r="U30" s="16"/>
      <c r="V30" s="171"/>
      <c r="W30" s="172"/>
      <c r="X30" s="385"/>
      <c r="Y30" s="406"/>
      <c r="Z30" s="406"/>
      <c r="AA30" s="407"/>
    </row>
    <row r="31" spans="1:27" ht="14.25" customHeight="1" thickBot="1">
      <c r="A31" s="686"/>
      <c r="B31" s="689"/>
      <c r="C31" s="503"/>
      <c r="D31" s="520"/>
      <c r="E31" s="528"/>
      <c r="F31" s="629"/>
      <c r="G31" s="482"/>
      <c r="H31" s="491"/>
      <c r="I31" s="61" t="s">
        <v>23</v>
      </c>
      <c r="J31" s="8">
        <v>65.4</v>
      </c>
      <c r="K31" s="7">
        <v>65.4</v>
      </c>
      <c r="L31" s="7"/>
      <c r="M31" s="97"/>
      <c r="N31" s="8">
        <f>SUM(N29:N30)</f>
        <v>65.4</v>
      </c>
      <c r="O31" s="7">
        <f>SUM(O29:O30)</f>
        <v>65.4</v>
      </c>
      <c r="P31" s="7"/>
      <c r="Q31" s="97"/>
      <c r="R31" s="8">
        <f>R29</f>
        <v>65.4</v>
      </c>
      <c r="S31" s="7">
        <f>S29</f>
        <v>65.4</v>
      </c>
      <c r="T31" s="7"/>
      <c r="U31" s="97"/>
      <c r="V31" s="154">
        <f>SUM(V29:V30)</f>
        <v>70</v>
      </c>
      <c r="W31" s="100">
        <f>SUM(W29:W30)</f>
        <v>70</v>
      </c>
      <c r="X31" s="408"/>
      <c r="Y31" s="396"/>
      <c r="Z31" s="396"/>
      <c r="AA31" s="397"/>
    </row>
    <row r="32" spans="1:27" ht="17.25" customHeight="1">
      <c r="A32" s="684" t="s">
        <v>24</v>
      </c>
      <c r="B32" s="687" t="s">
        <v>20</v>
      </c>
      <c r="C32" s="501" t="s">
        <v>26</v>
      </c>
      <c r="D32" s="518" t="s">
        <v>54</v>
      </c>
      <c r="E32" s="527"/>
      <c r="F32" s="831" t="s">
        <v>26</v>
      </c>
      <c r="G32" s="480" t="s">
        <v>31</v>
      </c>
      <c r="H32" s="601" t="s">
        <v>65</v>
      </c>
      <c r="I32" s="60" t="s">
        <v>117</v>
      </c>
      <c r="J32" s="2">
        <f>M32+K32</f>
        <v>50</v>
      </c>
      <c r="K32" s="1"/>
      <c r="L32" s="1"/>
      <c r="M32" s="173">
        <v>50</v>
      </c>
      <c r="N32" s="2">
        <f>O32+Q32</f>
        <v>90</v>
      </c>
      <c r="O32" s="1"/>
      <c r="P32" s="1"/>
      <c r="Q32" s="173">
        <v>90</v>
      </c>
      <c r="R32" s="9">
        <f>S32+U32</f>
        <v>90</v>
      </c>
      <c r="S32" s="10"/>
      <c r="T32" s="10"/>
      <c r="U32" s="11">
        <v>90</v>
      </c>
      <c r="V32" s="3">
        <v>50</v>
      </c>
      <c r="W32" s="69">
        <v>42</v>
      </c>
      <c r="X32" s="607" t="s">
        <v>130</v>
      </c>
      <c r="Y32" s="456">
        <v>31.5</v>
      </c>
      <c r="Z32" s="456">
        <v>51.5</v>
      </c>
      <c r="AA32" s="625">
        <v>66.2</v>
      </c>
    </row>
    <row r="33" spans="1:27" ht="15" customHeight="1">
      <c r="A33" s="685"/>
      <c r="B33" s="688"/>
      <c r="C33" s="690"/>
      <c r="D33" s="519"/>
      <c r="E33" s="522"/>
      <c r="F33" s="628"/>
      <c r="G33" s="481"/>
      <c r="H33" s="602"/>
      <c r="I33" s="62" t="s">
        <v>22</v>
      </c>
      <c r="J33" s="13"/>
      <c r="K33" s="12"/>
      <c r="L33" s="12"/>
      <c r="M33" s="170"/>
      <c r="N33" s="13"/>
      <c r="O33" s="12"/>
      <c r="P33" s="12"/>
      <c r="Q33" s="170"/>
      <c r="R33" s="14"/>
      <c r="S33" s="15"/>
      <c r="T33" s="15"/>
      <c r="U33" s="16"/>
      <c r="V33" s="171">
        <v>7.3</v>
      </c>
      <c r="W33" s="172"/>
      <c r="X33" s="608"/>
      <c r="Y33" s="457"/>
      <c r="Z33" s="457"/>
      <c r="AA33" s="626"/>
    </row>
    <row r="34" spans="1:27" ht="15.75" customHeight="1" thickBot="1">
      <c r="A34" s="686"/>
      <c r="B34" s="689"/>
      <c r="C34" s="503"/>
      <c r="D34" s="520"/>
      <c r="E34" s="528"/>
      <c r="F34" s="629"/>
      <c r="G34" s="482"/>
      <c r="H34" s="603"/>
      <c r="I34" s="61" t="s">
        <v>23</v>
      </c>
      <c r="J34" s="8">
        <f>SUM(J32:J33)</f>
        <v>50</v>
      </c>
      <c r="K34" s="7"/>
      <c r="L34" s="7"/>
      <c r="M34" s="97">
        <f>M32</f>
        <v>50</v>
      </c>
      <c r="N34" s="8">
        <f>SUM(N32:N33)</f>
        <v>90</v>
      </c>
      <c r="O34" s="7"/>
      <c r="P34" s="7"/>
      <c r="Q34" s="97">
        <f>SUM(Q32:Q33)</f>
        <v>90</v>
      </c>
      <c r="R34" s="8">
        <f>R32</f>
        <v>90</v>
      </c>
      <c r="S34" s="7"/>
      <c r="T34" s="23"/>
      <c r="U34" s="26">
        <f>U32</f>
        <v>90</v>
      </c>
      <c r="V34" s="154">
        <f>V33+V32</f>
        <v>57.3</v>
      </c>
      <c r="W34" s="100">
        <f>SUM(W32:W33)</f>
        <v>42</v>
      </c>
      <c r="X34" s="609"/>
      <c r="Y34" s="396"/>
      <c r="Z34" s="396"/>
      <c r="AA34" s="397"/>
    </row>
    <row r="35" spans="1:27" ht="18" customHeight="1">
      <c r="A35" s="700" t="s">
        <v>24</v>
      </c>
      <c r="B35" s="701" t="s">
        <v>20</v>
      </c>
      <c r="C35" s="702" t="s">
        <v>27</v>
      </c>
      <c r="D35" s="564" t="s">
        <v>150</v>
      </c>
      <c r="E35" s="521"/>
      <c r="F35" s="524" t="s">
        <v>26</v>
      </c>
      <c r="G35" s="617" t="s">
        <v>31</v>
      </c>
      <c r="H35" s="620" t="s">
        <v>65</v>
      </c>
      <c r="I35" s="331" t="s">
        <v>33</v>
      </c>
      <c r="J35" s="103">
        <v>16</v>
      </c>
      <c r="K35" s="104">
        <v>16</v>
      </c>
      <c r="L35" s="106"/>
      <c r="M35" s="178"/>
      <c r="N35" s="139">
        <v>16</v>
      </c>
      <c r="O35" s="140">
        <v>16</v>
      </c>
      <c r="P35" s="106"/>
      <c r="Q35" s="178"/>
      <c r="R35" s="9">
        <v>16</v>
      </c>
      <c r="S35" s="10">
        <v>16</v>
      </c>
      <c r="T35" s="179"/>
      <c r="U35" s="11">
        <v>0</v>
      </c>
      <c r="V35" s="143">
        <v>16.4</v>
      </c>
      <c r="W35" s="144"/>
      <c r="X35" s="586"/>
      <c r="Y35" s="477"/>
      <c r="Z35" s="477"/>
      <c r="AA35" s="453"/>
    </row>
    <row r="36" spans="1:27" ht="15.75" customHeight="1">
      <c r="A36" s="685"/>
      <c r="B36" s="688"/>
      <c r="C36" s="690"/>
      <c r="D36" s="565"/>
      <c r="E36" s="522"/>
      <c r="F36" s="525"/>
      <c r="G36" s="618"/>
      <c r="H36" s="490"/>
      <c r="I36" s="120"/>
      <c r="J36" s="124"/>
      <c r="K36" s="38"/>
      <c r="L36" s="38"/>
      <c r="M36" s="160"/>
      <c r="N36" s="124"/>
      <c r="O36" s="38"/>
      <c r="P36" s="38"/>
      <c r="Q36" s="160"/>
      <c r="R36" s="180"/>
      <c r="S36" s="39"/>
      <c r="T36" s="39"/>
      <c r="U36" s="181"/>
      <c r="V36" s="161"/>
      <c r="W36" s="162"/>
      <c r="X36" s="587"/>
      <c r="Y36" s="478"/>
      <c r="Z36" s="478"/>
      <c r="AA36" s="454"/>
    </row>
    <row r="37" spans="1:27" ht="30" customHeight="1" thickBot="1">
      <c r="A37" s="694"/>
      <c r="B37" s="695"/>
      <c r="C37" s="696"/>
      <c r="D37" s="566"/>
      <c r="E37" s="523"/>
      <c r="F37" s="526"/>
      <c r="G37" s="619"/>
      <c r="H37" s="621"/>
      <c r="I37" s="182" t="s">
        <v>23</v>
      </c>
      <c r="J37" s="8">
        <f>J35</f>
        <v>16</v>
      </c>
      <c r="K37" s="7">
        <f>K35</f>
        <v>16</v>
      </c>
      <c r="L37" s="7"/>
      <c r="M37" s="97"/>
      <c r="N37" s="8">
        <f>SUM(N35:N36)</f>
        <v>16</v>
      </c>
      <c r="O37" s="7">
        <f>SUM(O35:O36)</f>
        <v>16</v>
      </c>
      <c r="P37" s="7"/>
      <c r="Q37" s="97"/>
      <c r="R37" s="8">
        <v>16</v>
      </c>
      <c r="S37" s="7">
        <v>16</v>
      </c>
      <c r="T37" s="7"/>
      <c r="U37" s="97">
        <v>0</v>
      </c>
      <c r="V37" s="154">
        <f>SUM(V35:V36)</f>
        <v>16.4</v>
      </c>
      <c r="W37" s="100">
        <f>SUM(W35:W36)</f>
        <v>0</v>
      </c>
      <c r="X37" s="588"/>
      <c r="Y37" s="479"/>
      <c r="Z37" s="479"/>
      <c r="AA37" s="455"/>
    </row>
    <row r="38" spans="1:27" s="392" customFormat="1" ht="14.25" customHeight="1">
      <c r="A38" s="555" t="s">
        <v>24</v>
      </c>
      <c r="B38" s="558" t="s">
        <v>20</v>
      </c>
      <c r="C38" s="561" t="s">
        <v>100</v>
      </c>
      <c r="D38" s="564" t="s">
        <v>101</v>
      </c>
      <c r="E38" s="826"/>
      <c r="F38" s="572" t="s">
        <v>26</v>
      </c>
      <c r="G38" s="604" t="s">
        <v>31</v>
      </c>
      <c r="H38" s="508" t="s">
        <v>66</v>
      </c>
      <c r="I38" s="332" t="s">
        <v>33</v>
      </c>
      <c r="J38" s="103">
        <v>100</v>
      </c>
      <c r="K38" s="104">
        <v>100</v>
      </c>
      <c r="L38" s="183"/>
      <c r="M38" s="105"/>
      <c r="N38" s="294">
        <v>200</v>
      </c>
      <c r="O38" s="104">
        <v>200</v>
      </c>
      <c r="P38" s="183"/>
      <c r="Q38" s="105"/>
      <c r="R38" s="184">
        <v>100</v>
      </c>
      <c r="S38" s="108">
        <v>100</v>
      </c>
      <c r="T38" s="108"/>
      <c r="U38" s="109"/>
      <c r="V38" s="185">
        <v>200</v>
      </c>
      <c r="W38" s="185">
        <v>200</v>
      </c>
      <c r="X38" s="515"/>
      <c r="Y38" s="473"/>
      <c r="Z38" s="473"/>
      <c r="AA38" s="578"/>
    </row>
    <row r="39" spans="1:27" s="392" customFormat="1" ht="13.5" customHeight="1">
      <c r="A39" s="556"/>
      <c r="B39" s="559"/>
      <c r="C39" s="562"/>
      <c r="D39" s="565"/>
      <c r="E39" s="827"/>
      <c r="F39" s="573"/>
      <c r="G39" s="605"/>
      <c r="H39" s="509"/>
      <c r="I39" s="333"/>
      <c r="J39" s="121"/>
      <c r="K39" s="122"/>
      <c r="L39" s="186"/>
      <c r="M39" s="187"/>
      <c r="N39" s="188"/>
      <c r="O39" s="122"/>
      <c r="P39" s="186"/>
      <c r="Q39" s="123"/>
      <c r="R39" s="189"/>
      <c r="S39" s="127"/>
      <c r="T39" s="127"/>
      <c r="U39" s="128"/>
      <c r="V39" s="190"/>
      <c r="W39" s="190"/>
      <c r="X39" s="516"/>
      <c r="Y39" s="474"/>
      <c r="Z39" s="474"/>
      <c r="AA39" s="579"/>
    </row>
    <row r="40" spans="1:27" s="392" customFormat="1" ht="14.25" customHeight="1" thickBot="1">
      <c r="A40" s="557"/>
      <c r="B40" s="560"/>
      <c r="C40" s="563"/>
      <c r="D40" s="566"/>
      <c r="E40" s="828"/>
      <c r="F40" s="574"/>
      <c r="G40" s="606"/>
      <c r="H40" s="510"/>
      <c r="I40" s="61" t="s">
        <v>23</v>
      </c>
      <c r="J40" s="24">
        <f>SUM(J38)</f>
        <v>100</v>
      </c>
      <c r="K40" s="23">
        <f>K38</f>
        <v>100</v>
      </c>
      <c r="L40" s="194"/>
      <c r="M40" s="26"/>
      <c r="N40" s="195">
        <f>SUM(N38:N39)</f>
        <v>200</v>
      </c>
      <c r="O40" s="23">
        <f>O38+O39</f>
        <v>200</v>
      </c>
      <c r="P40" s="25"/>
      <c r="Q40" s="26"/>
      <c r="R40" s="73">
        <v>100</v>
      </c>
      <c r="S40" s="23">
        <v>100</v>
      </c>
      <c r="T40" s="23"/>
      <c r="U40" s="26"/>
      <c r="V40" s="196">
        <f>V38</f>
        <v>200</v>
      </c>
      <c r="W40" s="196">
        <f>W38</f>
        <v>200</v>
      </c>
      <c r="X40" s="517"/>
      <c r="Y40" s="475"/>
      <c r="Z40" s="475"/>
      <c r="AA40" s="580"/>
    </row>
    <row r="41" spans="1:27" ht="15.75" customHeight="1" thickBot="1">
      <c r="A41" s="299" t="s">
        <v>24</v>
      </c>
      <c r="B41" s="40" t="s">
        <v>20</v>
      </c>
      <c r="C41" s="484" t="s">
        <v>29</v>
      </c>
      <c r="D41" s="484"/>
      <c r="E41" s="484"/>
      <c r="F41" s="484"/>
      <c r="G41" s="484"/>
      <c r="H41" s="484"/>
      <c r="I41" s="567"/>
      <c r="J41" s="29">
        <f>J21+J24+J28+J31+J34+J37+J40</f>
        <v>624.5</v>
      </c>
      <c r="K41" s="27">
        <f>K21+K24+K28+K31+K34+K37+K40</f>
        <v>574.5</v>
      </c>
      <c r="L41" s="27"/>
      <c r="M41" s="28">
        <f>M34</f>
        <v>50</v>
      </c>
      <c r="N41" s="29">
        <f>N40+N37+N34+N31+N28+N24+N21</f>
        <v>492.9</v>
      </c>
      <c r="O41" s="27">
        <f>O40+O37+O31+O28+O24+O21</f>
        <v>402.9</v>
      </c>
      <c r="P41" s="27"/>
      <c r="Q41" s="28">
        <f>Q34</f>
        <v>90</v>
      </c>
      <c r="R41" s="29">
        <f>R40+R37+R34+R31+R28+R24+R21</f>
        <v>392.9</v>
      </c>
      <c r="S41" s="29">
        <f>S40+S37+S34+S31+S28+S24+S21</f>
        <v>302.9</v>
      </c>
      <c r="T41" s="29">
        <f>T40+T37+T34+T31+T28+T24+T21</f>
        <v>0</v>
      </c>
      <c r="U41" s="29">
        <f>U40+U37+U34+U31+U28+U24+U21</f>
        <v>90</v>
      </c>
      <c r="V41" s="30">
        <f>V24+V28+V31+V34+V37+V40</f>
        <v>463.7</v>
      </c>
      <c r="W41" s="30">
        <f>W24+W31+W34+W37+W40</f>
        <v>432</v>
      </c>
      <c r="X41" s="68"/>
      <c r="Y41" s="409"/>
      <c r="Z41" s="410"/>
      <c r="AA41" s="411"/>
    </row>
    <row r="42" spans="1:30" ht="15.75" customHeight="1" thickBot="1">
      <c r="A42" s="296" t="s">
        <v>24</v>
      </c>
      <c r="B42" s="101" t="s">
        <v>24</v>
      </c>
      <c r="C42" s="568" t="s">
        <v>50</v>
      </c>
      <c r="D42" s="568"/>
      <c r="E42" s="568"/>
      <c r="F42" s="568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70"/>
      <c r="AB42" s="412"/>
      <c r="AD42" s="413"/>
    </row>
    <row r="43" spans="1:30" ht="13.5" customHeight="1">
      <c r="A43" s="684" t="s">
        <v>24</v>
      </c>
      <c r="B43" s="687" t="s">
        <v>24</v>
      </c>
      <c r="C43" s="501" t="s">
        <v>20</v>
      </c>
      <c r="D43" s="495" t="s">
        <v>97</v>
      </c>
      <c r="E43" s="492"/>
      <c r="F43" s="710" t="s">
        <v>26</v>
      </c>
      <c r="G43" s="675">
        <v>188710823</v>
      </c>
      <c r="H43" s="489" t="s">
        <v>98</v>
      </c>
      <c r="I43" s="197" t="s">
        <v>33</v>
      </c>
      <c r="J43" s="198"/>
      <c r="K43" s="1"/>
      <c r="L43" s="1"/>
      <c r="M43" s="173"/>
      <c r="N43" s="139">
        <v>8</v>
      </c>
      <c r="O43" s="1">
        <v>8</v>
      </c>
      <c r="P43" s="1"/>
      <c r="Q43" s="173"/>
      <c r="R43" s="357">
        <v>8</v>
      </c>
      <c r="S43" s="358">
        <v>8</v>
      </c>
      <c r="T43" s="10"/>
      <c r="U43" s="11"/>
      <c r="V43" s="3"/>
      <c r="W43" s="3"/>
      <c r="X43" s="486" t="s">
        <v>87</v>
      </c>
      <c r="Y43" s="461" t="s">
        <v>88</v>
      </c>
      <c r="Z43" s="584"/>
      <c r="AA43" s="597"/>
      <c r="AB43" s="412"/>
      <c r="AD43" s="413"/>
    </row>
    <row r="44" spans="1:30" ht="17.25" customHeight="1">
      <c r="A44" s="722"/>
      <c r="B44" s="723"/>
      <c r="C44" s="502"/>
      <c r="D44" s="496"/>
      <c r="E44" s="493"/>
      <c r="F44" s="711"/>
      <c r="G44" s="707"/>
      <c r="H44" s="596"/>
      <c r="I44" s="199"/>
      <c r="J44" s="4"/>
      <c r="K44" s="5"/>
      <c r="L44" s="5"/>
      <c r="M44" s="200"/>
      <c r="N44" s="6"/>
      <c r="O44" s="5"/>
      <c r="P44" s="31"/>
      <c r="Q44" s="200"/>
      <c r="R44" s="359"/>
      <c r="S44" s="360"/>
      <c r="T44" s="35"/>
      <c r="U44" s="201"/>
      <c r="V44" s="202"/>
      <c r="W44" s="70"/>
      <c r="X44" s="487"/>
      <c r="Y44" s="462"/>
      <c r="Z44" s="585"/>
      <c r="AA44" s="598"/>
      <c r="AB44" s="412"/>
      <c r="AD44" s="413"/>
    </row>
    <row r="45" spans="1:30" ht="14.25" customHeight="1" thickBot="1">
      <c r="A45" s="686"/>
      <c r="B45" s="689"/>
      <c r="C45" s="503"/>
      <c r="D45" s="497"/>
      <c r="E45" s="709"/>
      <c r="F45" s="712"/>
      <c r="G45" s="708"/>
      <c r="H45" s="491"/>
      <c r="I45" s="203" t="s">
        <v>23</v>
      </c>
      <c r="J45" s="204">
        <f>SUM(J43:J44)</f>
        <v>0</v>
      </c>
      <c r="K45" s="7">
        <f>SUM(K43:K44)</f>
        <v>0</v>
      </c>
      <c r="L45" s="205"/>
      <c r="M45" s="97"/>
      <c r="N45" s="8">
        <f>SUM(N43:N44)</f>
        <v>8</v>
      </c>
      <c r="O45" s="7">
        <f>SUM(O43:O44)</f>
        <v>8</v>
      </c>
      <c r="P45" s="7"/>
      <c r="Q45" s="97"/>
      <c r="R45" s="355">
        <f>SUM(R43:R44)</f>
        <v>8</v>
      </c>
      <c r="S45" s="356">
        <f>SUM(S43:S44)</f>
        <v>8</v>
      </c>
      <c r="T45" s="7"/>
      <c r="U45" s="97"/>
      <c r="V45" s="100">
        <v>0</v>
      </c>
      <c r="W45" s="100">
        <f>SUM(W43:W44)</f>
        <v>0</v>
      </c>
      <c r="X45" s="488"/>
      <c r="Y45" s="417"/>
      <c r="Z45" s="417"/>
      <c r="AA45" s="418"/>
      <c r="AB45" s="412"/>
      <c r="AD45" s="413"/>
    </row>
    <row r="46" spans="1:27" s="390" customFormat="1" ht="14.25" customHeight="1">
      <c r="A46" s="713" t="s">
        <v>24</v>
      </c>
      <c r="B46" s="716" t="s">
        <v>24</v>
      </c>
      <c r="C46" s="719" t="s">
        <v>24</v>
      </c>
      <c r="D46" s="581" t="s">
        <v>151</v>
      </c>
      <c r="E46" s="802"/>
      <c r="F46" s="815" t="s">
        <v>26</v>
      </c>
      <c r="G46" s="818" t="s">
        <v>31</v>
      </c>
      <c r="H46" s="821" t="s">
        <v>66</v>
      </c>
      <c r="I46" s="335" t="s">
        <v>33</v>
      </c>
      <c r="J46" s="113">
        <v>50</v>
      </c>
      <c r="K46" s="114">
        <v>50</v>
      </c>
      <c r="L46" s="114"/>
      <c r="M46" s="115"/>
      <c r="N46" s="293">
        <v>122</v>
      </c>
      <c r="O46" s="114">
        <v>122</v>
      </c>
      <c r="P46" s="114"/>
      <c r="Q46" s="115"/>
      <c r="R46" s="116">
        <v>50</v>
      </c>
      <c r="S46" s="117">
        <v>50</v>
      </c>
      <c r="T46" s="117"/>
      <c r="U46" s="118"/>
      <c r="V46" s="169">
        <v>122</v>
      </c>
      <c r="W46" s="169">
        <v>122</v>
      </c>
      <c r="X46" s="823" t="s">
        <v>149</v>
      </c>
      <c r="Y46" s="575">
        <v>16</v>
      </c>
      <c r="Z46" s="575">
        <v>16</v>
      </c>
      <c r="AA46" s="593">
        <v>16</v>
      </c>
    </row>
    <row r="47" spans="1:27" s="390" customFormat="1" ht="14.25" customHeight="1">
      <c r="A47" s="714"/>
      <c r="B47" s="717"/>
      <c r="C47" s="720"/>
      <c r="D47" s="582"/>
      <c r="E47" s="803"/>
      <c r="F47" s="816"/>
      <c r="G47" s="819"/>
      <c r="H47" s="821"/>
      <c r="I47" s="336"/>
      <c r="J47" s="63"/>
      <c r="K47" s="31"/>
      <c r="L47" s="31"/>
      <c r="M47" s="277"/>
      <c r="N47" s="278"/>
      <c r="O47" s="31"/>
      <c r="P47" s="31"/>
      <c r="Q47" s="277"/>
      <c r="R47" s="361"/>
      <c r="S47" s="362"/>
      <c r="T47" s="127"/>
      <c r="U47" s="128"/>
      <c r="V47" s="70"/>
      <c r="W47" s="70"/>
      <c r="X47" s="824"/>
      <c r="Y47" s="576"/>
      <c r="Z47" s="576"/>
      <c r="AA47" s="594"/>
    </row>
    <row r="48" spans="1:27" s="390" customFormat="1" ht="14.25" customHeight="1" thickBot="1">
      <c r="A48" s="715"/>
      <c r="B48" s="718"/>
      <c r="C48" s="721"/>
      <c r="D48" s="583"/>
      <c r="E48" s="804"/>
      <c r="F48" s="817"/>
      <c r="G48" s="820"/>
      <c r="H48" s="822"/>
      <c r="I48" s="95" t="s">
        <v>23</v>
      </c>
      <c r="J48" s="279">
        <f>SUM(J46)</f>
        <v>50</v>
      </c>
      <c r="K48" s="7">
        <f>SUM(K46)</f>
        <v>50</v>
      </c>
      <c r="L48" s="280"/>
      <c r="M48" s="281"/>
      <c r="N48" s="282">
        <f>SUM(N46)</f>
        <v>122</v>
      </c>
      <c r="O48" s="7">
        <f>SUM(O46)</f>
        <v>122</v>
      </c>
      <c r="P48" s="283"/>
      <c r="Q48" s="284"/>
      <c r="R48" s="363">
        <f>SUM(R46)</f>
        <v>50</v>
      </c>
      <c r="S48" s="364">
        <f>SUM(S46)</f>
        <v>50</v>
      </c>
      <c r="T48" s="23"/>
      <c r="U48" s="26"/>
      <c r="V48" s="100">
        <f>SUM(V46)</f>
        <v>122</v>
      </c>
      <c r="W48" s="8">
        <f>SUM(W46)</f>
        <v>122</v>
      </c>
      <c r="X48" s="825"/>
      <c r="Y48" s="577"/>
      <c r="Z48" s="577"/>
      <c r="AA48" s="595"/>
    </row>
    <row r="49" spans="1:27" ht="14.25" customHeight="1">
      <c r="A49" s="684" t="s">
        <v>24</v>
      </c>
      <c r="B49" s="687" t="s">
        <v>24</v>
      </c>
      <c r="C49" s="501" t="s">
        <v>25</v>
      </c>
      <c r="D49" s="495" t="s">
        <v>105</v>
      </c>
      <c r="E49" s="547" t="s">
        <v>132</v>
      </c>
      <c r="F49" s="704" t="s">
        <v>26</v>
      </c>
      <c r="G49" s="675" t="s">
        <v>111</v>
      </c>
      <c r="H49" s="613" t="s">
        <v>89</v>
      </c>
      <c r="I49" s="197" t="s">
        <v>33</v>
      </c>
      <c r="J49" s="198">
        <v>0</v>
      </c>
      <c r="K49" s="1">
        <v>0</v>
      </c>
      <c r="L49" s="1"/>
      <c r="M49" s="173"/>
      <c r="N49" s="139">
        <v>400</v>
      </c>
      <c r="O49" s="1">
        <v>400</v>
      </c>
      <c r="P49" s="1"/>
      <c r="Q49" s="173"/>
      <c r="R49" s="357">
        <v>400</v>
      </c>
      <c r="S49" s="358">
        <v>400</v>
      </c>
      <c r="T49" s="10"/>
      <c r="U49" s="11"/>
      <c r="V49" s="3">
        <v>300</v>
      </c>
      <c r="W49" s="3">
        <v>300</v>
      </c>
      <c r="X49" s="486" t="s">
        <v>53</v>
      </c>
      <c r="Y49" s="461" t="s">
        <v>88</v>
      </c>
      <c r="Z49" s="584">
        <v>1</v>
      </c>
      <c r="AA49" s="597">
        <v>1</v>
      </c>
    </row>
    <row r="50" spans="1:27" ht="14.25" customHeight="1">
      <c r="A50" s="722"/>
      <c r="B50" s="723"/>
      <c r="C50" s="502"/>
      <c r="D50" s="496"/>
      <c r="E50" s="548"/>
      <c r="F50" s="705"/>
      <c r="G50" s="707"/>
      <c r="H50" s="614"/>
      <c r="I50" s="199"/>
      <c r="J50" s="4"/>
      <c r="K50" s="5"/>
      <c r="L50" s="5"/>
      <c r="M50" s="200"/>
      <c r="N50" s="6"/>
      <c r="O50" s="5"/>
      <c r="P50" s="31"/>
      <c r="Q50" s="200"/>
      <c r="R50" s="359"/>
      <c r="S50" s="360"/>
      <c r="T50" s="35"/>
      <c r="U50" s="201"/>
      <c r="V50" s="202"/>
      <c r="W50" s="70"/>
      <c r="X50" s="487"/>
      <c r="Y50" s="462"/>
      <c r="Z50" s="585"/>
      <c r="AA50" s="598"/>
    </row>
    <row r="51" spans="1:27" ht="14.25" customHeight="1">
      <c r="A51" s="722"/>
      <c r="B51" s="723"/>
      <c r="C51" s="502"/>
      <c r="D51" s="496"/>
      <c r="E51" s="548"/>
      <c r="F51" s="705"/>
      <c r="G51" s="708"/>
      <c r="H51" s="615"/>
      <c r="I51" s="199"/>
      <c r="J51" s="285"/>
      <c r="K51" s="175"/>
      <c r="L51" s="175"/>
      <c r="M51" s="176"/>
      <c r="N51" s="174"/>
      <c r="O51" s="175"/>
      <c r="P51" s="286"/>
      <c r="Q51" s="176"/>
      <c r="R51" s="419"/>
      <c r="S51" s="420"/>
      <c r="T51" s="421"/>
      <c r="U51" s="422"/>
      <c r="V51" s="276"/>
      <c r="W51" s="177"/>
      <c r="X51" s="487"/>
      <c r="Y51" s="414"/>
      <c r="Z51" s="415"/>
      <c r="AA51" s="416"/>
    </row>
    <row r="52" spans="1:27" ht="14.25" customHeight="1" thickBot="1">
      <c r="A52" s="686"/>
      <c r="B52" s="689"/>
      <c r="C52" s="503"/>
      <c r="D52" s="497"/>
      <c r="E52" s="703"/>
      <c r="F52" s="706"/>
      <c r="G52" s="677"/>
      <c r="H52" s="616"/>
      <c r="I52" s="203" t="s">
        <v>23</v>
      </c>
      <c r="J52" s="204">
        <f>SUM(J49:J50)</f>
        <v>0</v>
      </c>
      <c r="K52" s="7">
        <f>SUM(K49:K50)</f>
        <v>0</v>
      </c>
      <c r="L52" s="205"/>
      <c r="M52" s="97"/>
      <c r="N52" s="8">
        <f>N49+N50+N51</f>
        <v>400</v>
      </c>
      <c r="O52" s="7">
        <f>O49+O50+O51</f>
        <v>400</v>
      </c>
      <c r="P52" s="7"/>
      <c r="Q52" s="97"/>
      <c r="R52" s="355">
        <v>400</v>
      </c>
      <c r="S52" s="356">
        <v>400</v>
      </c>
      <c r="T52" s="7"/>
      <c r="U52" s="97"/>
      <c r="V52" s="100">
        <v>300</v>
      </c>
      <c r="W52" s="100">
        <v>300</v>
      </c>
      <c r="X52" s="488"/>
      <c r="Y52" s="417"/>
      <c r="Z52" s="417"/>
      <c r="AA52" s="418"/>
    </row>
    <row r="53" spans="1:30" s="424" customFormat="1" ht="14.25" customHeight="1">
      <c r="A53" s="700" t="s">
        <v>24</v>
      </c>
      <c r="B53" s="701" t="s">
        <v>24</v>
      </c>
      <c r="C53" s="501" t="s">
        <v>21</v>
      </c>
      <c r="D53" s="498" t="s">
        <v>106</v>
      </c>
      <c r="E53" s="796"/>
      <c r="F53" s="704" t="s">
        <v>26</v>
      </c>
      <c r="G53" s="675">
        <v>188710823</v>
      </c>
      <c r="H53" s="489" t="s">
        <v>66</v>
      </c>
      <c r="I53" s="337" t="s">
        <v>33</v>
      </c>
      <c r="J53" s="287">
        <v>30</v>
      </c>
      <c r="K53" s="140">
        <v>30</v>
      </c>
      <c r="L53" s="288"/>
      <c r="M53" s="141"/>
      <c r="N53" s="139">
        <v>60</v>
      </c>
      <c r="O53" s="140">
        <v>60</v>
      </c>
      <c r="P53" s="106"/>
      <c r="Q53" s="178"/>
      <c r="R53" s="357">
        <v>30</v>
      </c>
      <c r="S53" s="358">
        <v>30</v>
      </c>
      <c r="T53" s="207"/>
      <c r="U53" s="208"/>
      <c r="V53" s="144">
        <v>60</v>
      </c>
      <c r="W53" s="144">
        <v>60</v>
      </c>
      <c r="X53" s="513" t="s">
        <v>56</v>
      </c>
      <c r="Y53" s="511">
        <v>2.6</v>
      </c>
      <c r="Z53" s="511">
        <v>2.6</v>
      </c>
      <c r="AA53" s="589">
        <v>2.6</v>
      </c>
      <c r="AB53" s="423"/>
      <c r="AD53" s="425"/>
    </row>
    <row r="54" spans="1:30" s="424" customFormat="1" ht="14.25" customHeight="1">
      <c r="A54" s="685"/>
      <c r="B54" s="688"/>
      <c r="C54" s="502"/>
      <c r="D54" s="499"/>
      <c r="E54" s="797"/>
      <c r="F54" s="705"/>
      <c r="G54" s="707"/>
      <c r="H54" s="596"/>
      <c r="I54" s="338"/>
      <c r="J54" s="289"/>
      <c r="K54" s="147"/>
      <c r="L54" s="290"/>
      <c r="M54" s="148"/>
      <c r="N54" s="146"/>
      <c r="O54" s="147"/>
      <c r="P54" s="150"/>
      <c r="Q54" s="155"/>
      <c r="R54" s="365"/>
      <c r="S54" s="366"/>
      <c r="T54" s="209"/>
      <c r="U54" s="210"/>
      <c r="V54" s="159"/>
      <c r="W54" s="159"/>
      <c r="X54" s="514"/>
      <c r="Y54" s="512"/>
      <c r="Z54" s="512"/>
      <c r="AA54" s="590"/>
      <c r="AB54" s="423"/>
      <c r="AD54" s="425"/>
    </row>
    <row r="55" spans="1:30" s="424" customFormat="1" ht="14.25" customHeight="1" thickBot="1">
      <c r="A55" s="694"/>
      <c r="B55" s="695"/>
      <c r="C55" s="503"/>
      <c r="D55" s="500"/>
      <c r="E55" s="798"/>
      <c r="F55" s="706"/>
      <c r="G55" s="677"/>
      <c r="H55" s="491"/>
      <c r="I55" s="95"/>
      <c r="J55" s="8">
        <f>J53</f>
        <v>30</v>
      </c>
      <c r="K55" s="7">
        <f>K53</f>
        <v>30</v>
      </c>
      <c r="L55" s="96"/>
      <c r="M55" s="97"/>
      <c r="N55" s="8">
        <f>N53</f>
        <v>60</v>
      </c>
      <c r="O55" s="7">
        <f>O53</f>
        <v>60</v>
      </c>
      <c r="P55" s="7"/>
      <c r="Q55" s="97"/>
      <c r="R55" s="355">
        <v>30</v>
      </c>
      <c r="S55" s="356">
        <v>30</v>
      </c>
      <c r="T55" s="98"/>
      <c r="U55" s="99"/>
      <c r="V55" s="100">
        <f>V53</f>
        <v>60</v>
      </c>
      <c r="W55" s="100">
        <f>W53</f>
        <v>60</v>
      </c>
      <c r="X55" s="426"/>
      <c r="Y55" s="427"/>
      <c r="Z55" s="427"/>
      <c r="AA55" s="428"/>
      <c r="AB55" s="423"/>
      <c r="AD55" s="425"/>
    </row>
    <row r="56" spans="1:30" s="424" customFormat="1" ht="14.25" customHeight="1">
      <c r="A56" s="700" t="s">
        <v>24</v>
      </c>
      <c r="B56" s="701" t="s">
        <v>24</v>
      </c>
      <c r="C56" s="501" t="s">
        <v>26</v>
      </c>
      <c r="D56" s="498" t="s">
        <v>107</v>
      </c>
      <c r="E56" s="796"/>
      <c r="F56" s="704" t="s">
        <v>26</v>
      </c>
      <c r="G56" s="675">
        <v>188710823</v>
      </c>
      <c r="H56" s="591" t="s">
        <v>98</v>
      </c>
      <c r="I56" s="337" t="s">
        <v>33</v>
      </c>
      <c r="J56" s="287">
        <v>0</v>
      </c>
      <c r="K56" s="140">
        <v>0</v>
      </c>
      <c r="L56" s="288"/>
      <c r="M56" s="141"/>
      <c r="N56" s="139">
        <v>30</v>
      </c>
      <c r="O56" s="140">
        <v>30</v>
      </c>
      <c r="P56" s="106"/>
      <c r="Q56" s="178"/>
      <c r="R56" s="357">
        <v>30</v>
      </c>
      <c r="S56" s="358">
        <v>30</v>
      </c>
      <c r="T56" s="207"/>
      <c r="U56" s="208"/>
      <c r="V56" s="144"/>
      <c r="W56" s="144"/>
      <c r="X56" s="513" t="s">
        <v>99</v>
      </c>
      <c r="Y56" s="511">
        <v>1</v>
      </c>
      <c r="Z56" s="511"/>
      <c r="AA56" s="589"/>
      <c r="AB56" s="423"/>
      <c r="AD56" s="425"/>
    </row>
    <row r="57" spans="1:30" s="424" customFormat="1" ht="14.25" customHeight="1">
      <c r="A57" s="685"/>
      <c r="B57" s="688"/>
      <c r="C57" s="502"/>
      <c r="D57" s="499"/>
      <c r="E57" s="797"/>
      <c r="F57" s="705"/>
      <c r="G57" s="707"/>
      <c r="H57" s="592"/>
      <c r="I57" s="338"/>
      <c r="J57" s="289"/>
      <c r="K57" s="147"/>
      <c r="L57" s="290"/>
      <c r="M57" s="148"/>
      <c r="N57" s="146"/>
      <c r="O57" s="147"/>
      <c r="P57" s="150"/>
      <c r="Q57" s="155"/>
      <c r="R57" s="367"/>
      <c r="S57" s="368"/>
      <c r="T57" s="209"/>
      <c r="U57" s="210"/>
      <c r="V57" s="159"/>
      <c r="W57" s="159"/>
      <c r="X57" s="514"/>
      <c r="Y57" s="512"/>
      <c r="Z57" s="512"/>
      <c r="AA57" s="590"/>
      <c r="AB57" s="423"/>
      <c r="AD57" s="425"/>
    </row>
    <row r="58" spans="1:30" s="424" customFormat="1" ht="14.25" customHeight="1" thickBot="1">
      <c r="A58" s="694"/>
      <c r="B58" s="695"/>
      <c r="C58" s="503"/>
      <c r="D58" s="500"/>
      <c r="E58" s="798"/>
      <c r="F58" s="706"/>
      <c r="G58" s="677"/>
      <c r="H58" s="592"/>
      <c r="I58" s="95"/>
      <c r="J58" s="8">
        <f>J56</f>
        <v>0</v>
      </c>
      <c r="K58" s="7">
        <f>K56</f>
        <v>0</v>
      </c>
      <c r="L58" s="96"/>
      <c r="M58" s="97"/>
      <c r="N58" s="8">
        <f>N56</f>
        <v>30</v>
      </c>
      <c r="O58" s="7">
        <f>O56</f>
        <v>30</v>
      </c>
      <c r="P58" s="7"/>
      <c r="Q58" s="97"/>
      <c r="R58" s="355">
        <v>30</v>
      </c>
      <c r="S58" s="356">
        <v>30</v>
      </c>
      <c r="T58" s="98"/>
      <c r="U58" s="99"/>
      <c r="V58" s="100">
        <f>V56</f>
        <v>0</v>
      </c>
      <c r="W58" s="100">
        <f>W56</f>
        <v>0</v>
      </c>
      <c r="X58" s="426"/>
      <c r="Y58" s="427"/>
      <c r="Z58" s="427"/>
      <c r="AA58" s="428"/>
      <c r="AB58" s="423"/>
      <c r="AD58" s="425"/>
    </row>
    <row r="59" spans="1:27" s="392" customFormat="1" ht="14.25" customHeight="1">
      <c r="A59" s="555" t="s">
        <v>24</v>
      </c>
      <c r="B59" s="558" t="s">
        <v>24</v>
      </c>
      <c r="C59" s="561" t="s">
        <v>27</v>
      </c>
      <c r="D59" s="610" t="s">
        <v>63</v>
      </c>
      <c r="E59" s="543" t="s">
        <v>133</v>
      </c>
      <c r="F59" s="572" t="s">
        <v>26</v>
      </c>
      <c r="G59" s="604" t="s">
        <v>31</v>
      </c>
      <c r="H59" s="508" t="s">
        <v>67</v>
      </c>
      <c r="I59" s="332" t="s">
        <v>33</v>
      </c>
      <c r="J59" s="139">
        <v>433.9</v>
      </c>
      <c r="K59" s="140"/>
      <c r="L59" s="106"/>
      <c r="M59" s="141">
        <v>433.9</v>
      </c>
      <c r="N59" s="292">
        <v>344</v>
      </c>
      <c r="O59" s="140"/>
      <c r="P59" s="106"/>
      <c r="Q59" s="141">
        <v>344</v>
      </c>
      <c r="R59" s="184">
        <v>344</v>
      </c>
      <c r="S59" s="108"/>
      <c r="T59" s="108"/>
      <c r="U59" s="109">
        <v>344</v>
      </c>
      <c r="V59" s="69">
        <v>1667</v>
      </c>
      <c r="W59" s="69"/>
      <c r="X59" s="515" t="s">
        <v>80</v>
      </c>
      <c r="Y59" s="473">
        <v>50</v>
      </c>
      <c r="Z59" s="473">
        <v>100</v>
      </c>
      <c r="AA59" s="578"/>
    </row>
    <row r="60" spans="1:27" s="392" customFormat="1" ht="13.5" customHeight="1">
      <c r="A60" s="556"/>
      <c r="B60" s="559"/>
      <c r="C60" s="562"/>
      <c r="D60" s="611"/>
      <c r="E60" s="544"/>
      <c r="F60" s="573"/>
      <c r="G60" s="605"/>
      <c r="H60" s="509"/>
      <c r="I60" s="333" t="s">
        <v>22</v>
      </c>
      <c r="J60" s="63"/>
      <c r="K60" s="31"/>
      <c r="L60" s="38"/>
      <c r="M60" s="160"/>
      <c r="N60" s="291">
        <v>767.6</v>
      </c>
      <c r="O60" s="31"/>
      <c r="P60" s="38"/>
      <c r="Q60" s="277">
        <v>767.6</v>
      </c>
      <c r="R60" s="189">
        <f>S60+U60</f>
        <v>767.6</v>
      </c>
      <c r="S60" s="127"/>
      <c r="T60" s="127"/>
      <c r="U60" s="128">
        <v>767.6</v>
      </c>
      <c r="V60" s="70"/>
      <c r="W60" s="70"/>
      <c r="X60" s="516"/>
      <c r="Y60" s="474"/>
      <c r="Z60" s="474"/>
      <c r="AA60" s="579"/>
    </row>
    <row r="61" spans="1:27" s="392" customFormat="1" ht="12.75" customHeight="1">
      <c r="A61" s="556"/>
      <c r="B61" s="559"/>
      <c r="C61" s="562"/>
      <c r="D61" s="611"/>
      <c r="E61" s="544"/>
      <c r="F61" s="573"/>
      <c r="G61" s="605"/>
      <c r="H61" s="509"/>
      <c r="I61" s="334"/>
      <c r="J61" s="63"/>
      <c r="K61" s="31"/>
      <c r="L61" s="38"/>
      <c r="M61" s="160"/>
      <c r="N61" s="291"/>
      <c r="O61" s="31"/>
      <c r="P61" s="38"/>
      <c r="Q61" s="160"/>
      <c r="R61" s="191"/>
      <c r="S61" s="192"/>
      <c r="T61" s="192"/>
      <c r="U61" s="193"/>
      <c r="V61" s="70"/>
      <c r="W61" s="70"/>
      <c r="X61" s="516"/>
      <c r="Y61" s="474"/>
      <c r="Z61" s="474"/>
      <c r="AA61" s="579"/>
    </row>
    <row r="62" spans="1:27" s="392" customFormat="1" ht="14.25" customHeight="1" thickBot="1">
      <c r="A62" s="557"/>
      <c r="B62" s="560"/>
      <c r="C62" s="563"/>
      <c r="D62" s="612"/>
      <c r="E62" s="571"/>
      <c r="F62" s="574"/>
      <c r="G62" s="606"/>
      <c r="H62" s="510"/>
      <c r="I62" s="61" t="s">
        <v>23</v>
      </c>
      <c r="J62" s="24">
        <f>SUM(J59)</f>
        <v>433.9</v>
      </c>
      <c r="K62" s="23"/>
      <c r="L62" s="194"/>
      <c r="M62" s="26">
        <f>SUM(M59:M61)</f>
        <v>433.9</v>
      </c>
      <c r="N62" s="195">
        <f>SUM(N59:N61)</f>
        <v>1111.6</v>
      </c>
      <c r="O62" s="23"/>
      <c r="P62" s="25"/>
      <c r="Q62" s="26">
        <f>Q59+Q60</f>
        <v>1111.6</v>
      </c>
      <c r="R62" s="73">
        <f>SUM(R59:R61)</f>
        <v>1111.6</v>
      </c>
      <c r="S62" s="23"/>
      <c r="T62" s="23"/>
      <c r="U62" s="26">
        <f>SUM(U59:U61)</f>
        <v>1111.6</v>
      </c>
      <c r="V62" s="100">
        <f>V59</f>
        <v>1667</v>
      </c>
      <c r="W62" s="100">
        <f>W59</f>
        <v>0</v>
      </c>
      <c r="X62" s="517"/>
      <c r="Y62" s="475"/>
      <c r="Z62" s="475"/>
      <c r="AA62" s="580"/>
    </row>
    <row r="63" spans="1:30" ht="19.5" customHeight="1">
      <c r="A63" s="684" t="s">
        <v>24</v>
      </c>
      <c r="B63" s="687" t="s">
        <v>24</v>
      </c>
      <c r="C63" s="501" t="s">
        <v>100</v>
      </c>
      <c r="D63" s="498" t="s">
        <v>48</v>
      </c>
      <c r="E63" s="492"/>
      <c r="F63" s="537" t="s">
        <v>26</v>
      </c>
      <c r="G63" s="675" t="s">
        <v>31</v>
      </c>
      <c r="H63" s="678" t="s">
        <v>65</v>
      </c>
      <c r="I63" s="211" t="s">
        <v>33</v>
      </c>
      <c r="J63" s="198">
        <v>5.5</v>
      </c>
      <c r="K63" s="1">
        <v>5.5</v>
      </c>
      <c r="L63" s="1"/>
      <c r="M63" s="173"/>
      <c r="N63" s="139">
        <v>10</v>
      </c>
      <c r="O63" s="1">
        <v>10</v>
      </c>
      <c r="P63" s="1"/>
      <c r="Q63" s="173"/>
      <c r="R63" s="9">
        <v>10</v>
      </c>
      <c r="S63" s="10">
        <v>10</v>
      </c>
      <c r="T63" s="10"/>
      <c r="U63" s="11"/>
      <c r="V63" s="3">
        <v>10</v>
      </c>
      <c r="W63" s="69">
        <v>10</v>
      </c>
      <c r="X63" s="429" t="s">
        <v>49</v>
      </c>
      <c r="Y63" s="430">
        <v>15</v>
      </c>
      <c r="Z63" s="430">
        <v>15</v>
      </c>
      <c r="AA63" s="431">
        <v>15</v>
      </c>
      <c r="AB63" s="412"/>
      <c r="AD63" s="413"/>
    </row>
    <row r="64" spans="1:30" ht="24" customHeight="1">
      <c r="A64" s="722"/>
      <c r="B64" s="723"/>
      <c r="C64" s="502"/>
      <c r="D64" s="499"/>
      <c r="E64" s="493"/>
      <c r="F64" s="674"/>
      <c r="G64" s="676"/>
      <c r="H64" s="679"/>
      <c r="I64" s="212"/>
      <c r="J64" s="213"/>
      <c r="K64" s="12"/>
      <c r="L64" s="12"/>
      <c r="M64" s="170"/>
      <c r="N64" s="13"/>
      <c r="O64" s="12"/>
      <c r="P64" s="12"/>
      <c r="Q64" s="170"/>
      <c r="R64" s="14"/>
      <c r="S64" s="15"/>
      <c r="T64" s="15"/>
      <c r="U64" s="16"/>
      <c r="V64" s="171"/>
      <c r="W64" s="172"/>
      <c r="X64" s="466" t="s">
        <v>52</v>
      </c>
      <c r="Y64" s="730">
        <v>12</v>
      </c>
      <c r="Z64" s="730">
        <v>12</v>
      </c>
      <c r="AA64" s="729">
        <v>12</v>
      </c>
      <c r="AB64" s="412"/>
      <c r="AD64" s="413"/>
    </row>
    <row r="65" spans="1:30" ht="17.25" customHeight="1" thickBot="1">
      <c r="A65" s="686"/>
      <c r="B65" s="689"/>
      <c r="C65" s="503"/>
      <c r="D65" s="500"/>
      <c r="E65" s="494"/>
      <c r="F65" s="539"/>
      <c r="G65" s="677"/>
      <c r="H65" s="680"/>
      <c r="I65" s="214" t="s">
        <v>23</v>
      </c>
      <c r="J65" s="204">
        <f>J63</f>
        <v>5.5</v>
      </c>
      <c r="K65" s="7">
        <f>K63</f>
        <v>5.5</v>
      </c>
      <c r="L65" s="7"/>
      <c r="M65" s="97"/>
      <c r="N65" s="8">
        <f>SUM(N63:N64)</f>
        <v>10</v>
      </c>
      <c r="O65" s="7">
        <f>SUM(O63:O64)</f>
        <v>10</v>
      </c>
      <c r="P65" s="7"/>
      <c r="Q65" s="97"/>
      <c r="R65" s="8">
        <f>SUM(R63:R64)</f>
        <v>10</v>
      </c>
      <c r="S65" s="23">
        <f>SUM(S63:S64)</f>
        <v>10</v>
      </c>
      <c r="T65" s="23"/>
      <c r="U65" s="26"/>
      <c r="V65" s="154">
        <f>SUM(V63:V64)</f>
        <v>10</v>
      </c>
      <c r="W65" s="100">
        <f>SUM(W63:W64)</f>
        <v>10</v>
      </c>
      <c r="X65" s="465"/>
      <c r="Y65" s="638"/>
      <c r="Z65" s="638"/>
      <c r="AA65" s="631"/>
      <c r="AD65" s="413"/>
    </row>
    <row r="66" spans="1:27" ht="15.75" customHeight="1" thickBot="1">
      <c r="A66" s="297" t="s">
        <v>24</v>
      </c>
      <c r="B66" s="42" t="s">
        <v>24</v>
      </c>
      <c r="C66" s="483" t="s">
        <v>29</v>
      </c>
      <c r="D66" s="483"/>
      <c r="E66" s="483"/>
      <c r="F66" s="483"/>
      <c r="G66" s="483"/>
      <c r="H66" s="484"/>
      <c r="I66" s="485"/>
      <c r="J66" s="29">
        <f>J45+J48+J52+J55+J58+J62+J65</f>
        <v>519.4</v>
      </c>
      <c r="K66" s="27">
        <f>K45+K48+K52+K55+K58+K65</f>
        <v>85.5</v>
      </c>
      <c r="L66" s="27"/>
      <c r="M66" s="28">
        <f>M62</f>
        <v>433.9</v>
      </c>
      <c r="N66" s="29">
        <f>N45+N48+N52+N55+N58+N62+N65</f>
        <v>1741.6</v>
      </c>
      <c r="O66" s="27">
        <f>O45+O48+O52+O55+O58+O65</f>
        <v>630</v>
      </c>
      <c r="P66" s="27"/>
      <c r="Q66" s="28">
        <f>Q62</f>
        <v>1111.6</v>
      </c>
      <c r="R66" s="29">
        <f>R65+R62+R58+R55+R52+R48+R45</f>
        <v>1639.6</v>
      </c>
      <c r="S66" s="29">
        <f>S65+S62+S58+S55+S52+S48+S45</f>
        <v>528</v>
      </c>
      <c r="T66" s="29">
        <f>T65+T62+T58+T55+T52+T48+T45</f>
        <v>0</v>
      </c>
      <c r="U66" s="29">
        <f>U65+U62+U58+U55+U52+U48+U45</f>
        <v>1111.6</v>
      </c>
      <c r="V66" s="30">
        <f>V45+V48+V52+V55+V58+V62+V65</f>
        <v>2159</v>
      </c>
      <c r="W66" s="30">
        <f>W45+W48+W52+W55+W58+W62+W65</f>
        <v>492</v>
      </c>
      <c r="X66" s="68"/>
      <c r="Y66" s="409"/>
      <c r="Z66" s="410"/>
      <c r="AA66" s="411"/>
    </row>
    <row r="67" spans="1:27" ht="15.75" customHeight="1" thickBot="1">
      <c r="A67" s="296" t="s">
        <v>24</v>
      </c>
      <c r="B67" s="41" t="s">
        <v>25</v>
      </c>
      <c r="C67" s="504" t="s">
        <v>35</v>
      </c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681"/>
    </row>
    <row r="68" spans="1:27" ht="22.5" customHeight="1">
      <c r="A68" s="700" t="s">
        <v>24</v>
      </c>
      <c r="B68" s="701" t="s">
        <v>25</v>
      </c>
      <c r="C68" s="501" t="s">
        <v>20</v>
      </c>
      <c r="D68" s="498" t="s">
        <v>32</v>
      </c>
      <c r="E68" s="492"/>
      <c r="F68" s="537" t="s">
        <v>26</v>
      </c>
      <c r="G68" s="480" t="s">
        <v>31</v>
      </c>
      <c r="H68" s="601" t="s">
        <v>65</v>
      </c>
      <c r="I68" s="339" t="s">
        <v>33</v>
      </c>
      <c r="J68" s="206">
        <v>47</v>
      </c>
      <c r="K68" s="104">
        <v>47</v>
      </c>
      <c r="L68" s="104"/>
      <c r="M68" s="105"/>
      <c r="N68" s="103">
        <v>40</v>
      </c>
      <c r="O68" s="104">
        <v>40</v>
      </c>
      <c r="P68" s="104"/>
      <c r="Q68" s="105"/>
      <c r="R68" s="107">
        <v>40</v>
      </c>
      <c r="S68" s="108">
        <v>40</v>
      </c>
      <c r="T68" s="108"/>
      <c r="U68" s="109"/>
      <c r="V68" s="215">
        <v>40</v>
      </c>
      <c r="W68" s="144">
        <v>40</v>
      </c>
      <c r="X68" s="463" t="s">
        <v>77</v>
      </c>
      <c r="Y68" s="477">
        <v>5</v>
      </c>
      <c r="Z68" s="477">
        <v>5</v>
      </c>
      <c r="AA68" s="453">
        <v>5</v>
      </c>
    </row>
    <row r="69" spans="1:27" ht="18.75" customHeight="1">
      <c r="A69" s="685"/>
      <c r="B69" s="688"/>
      <c r="C69" s="540"/>
      <c r="D69" s="499"/>
      <c r="E69" s="549"/>
      <c r="F69" s="682"/>
      <c r="G69" s="481"/>
      <c r="H69" s="602"/>
      <c r="I69" s="340"/>
      <c r="J69" s="216"/>
      <c r="K69" s="186"/>
      <c r="L69" s="186"/>
      <c r="M69" s="187"/>
      <c r="N69" s="217"/>
      <c r="O69" s="186"/>
      <c r="P69" s="186"/>
      <c r="Q69" s="187"/>
      <c r="R69" s="218"/>
      <c r="S69" s="192"/>
      <c r="T69" s="192"/>
      <c r="U69" s="193"/>
      <c r="V69" s="219"/>
      <c r="W69" s="162"/>
      <c r="X69" s="464"/>
      <c r="Y69" s="457"/>
      <c r="Z69" s="457"/>
      <c r="AA69" s="630"/>
    </row>
    <row r="70" spans="1:27" ht="15" customHeight="1" thickBot="1">
      <c r="A70" s="694"/>
      <c r="B70" s="695"/>
      <c r="C70" s="542"/>
      <c r="D70" s="500"/>
      <c r="E70" s="551"/>
      <c r="F70" s="683"/>
      <c r="G70" s="482"/>
      <c r="H70" s="603"/>
      <c r="I70" s="341" t="s">
        <v>23</v>
      </c>
      <c r="J70" s="220">
        <f>J68+J69</f>
        <v>47</v>
      </c>
      <c r="K70" s="23">
        <f>SUM(K68:K69)</f>
        <v>47</v>
      </c>
      <c r="L70" s="23"/>
      <c r="M70" s="26"/>
      <c r="N70" s="24">
        <f>SUM(N68:N69)</f>
        <v>40</v>
      </c>
      <c r="O70" s="23">
        <f>SUM(O68:O69)</f>
        <v>40</v>
      </c>
      <c r="P70" s="23"/>
      <c r="Q70" s="26"/>
      <c r="R70" s="24">
        <f>SUM(R68:R69)</f>
        <v>40</v>
      </c>
      <c r="S70" s="23">
        <f>SUM(S68:S69)</f>
        <v>40</v>
      </c>
      <c r="T70" s="23"/>
      <c r="U70" s="26"/>
      <c r="V70" s="221">
        <f>SUM(V68:V69)</f>
        <v>40</v>
      </c>
      <c r="W70" s="100">
        <f>SUM(W68:W69)</f>
        <v>40</v>
      </c>
      <c r="X70" s="465"/>
      <c r="Y70" s="638"/>
      <c r="Z70" s="638"/>
      <c r="AA70" s="631"/>
    </row>
    <row r="71" spans="1:27" ht="12.75" customHeight="1">
      <c r="A71" s="700" t="s">
        <v>24</v>
      </c>
      <c r="B71" s="701" t="s">
        <v>25</v>
      </c>
      <c r="C71" s="501" t="s">
        <v>24</v>
      </c>
      <c r="D71" s="498" t="s">
        <v>108</v>
      </c>
      <c r="E71" s="492"/>
      <c r="F71" s="537" t="s">
        <v>26</v>
      </c>
      <c r="G71" s="480" t="s">
        <v>31</v>
      </c>
      <c r="H71" s="601" t="s">
        <v>78</v>
      </c>
      <c r="I71" s="339" t="s">
        <v>33</v>
      </c>
      <c r="J71" s="206">
        <v>6</v>
      </c>
      <c r="K71" s="104">
        <v>6</v>
      </c>
      <c r="L71" s="104"/>
      <c r="M71" s="105"/>
      <c r="N71" s="103">
        <v>8</v>
      </c>
      <c r="O71" s="104">
        <v>8</v>
      </c>
      <c r="P71" s="104"/>
      <c r="Q71" s="105"/>
      <c r="R71" s="107">
        <v>8</v>
      </c>
      <c r="S71" s="108">
        <v>8</v>
      </c>
      <c r="T71" s="108"/>
      <c r="U71" s="109"/>
      <c r="V71" s="215">
        <v>8</v>
      </c>
      <c r="W71" s="144">
        <v>8</v>
      </c>
      <c r="X71" s="463" t="s">
        <v>131</v>
      </c>
      <c r="Y71" s="477">
        <v>1</v>
      </c>
      <c r="Z71" s="477"/>
      <c r="AA71" s="453"/>
    </row>
    <row r="72" spans="1:27" ht="18" customHeight="1">
      <c r="A72" s="685"/>
      <c r="B72" s="688"/>
      <c r="C72" s="540"/>
      <c r="D72" s="499"/>
      <c r="E72" s="549"/>
      <c r="F72" s="682"/>
      <c r="G72" s="481"/>
      <c r="H72" s="602"/>
      <c r="I72" s="340"/>
      <c r="J72" s="222"/>
      <c r="K72" s="122"/>
      <c r="L72" s="122"/>
      <c r="M72" s="123"/>
      <c r="N72" s="121"/>
      <c r="O72" s="122"/>
      <c r="P72" s="122"/>
      <c r="Q72" s="123"/>
      <c r="R72" s="126"/>
      <c r="S72" s="127"/>
      <c r="T72" s="127"/>
      <c r="U72" s="128"/>
      <c r="V72" s="219"/>
      <c r="W72" s="162"/>
      <c r="X72" s="464"/>
      <c r="Y72" s="457"/>
      <c r="Z72" s="457"/>
      <c r="AA72" s="630"/>
    </row>
    <row r="73" spans="1:27" ht="20.25" customHeight="1" thickBot="1">
      <c r="A73" s="694"/>
      <c r="B73" s="695"/>
      <c r="C73" s="542"/>
      <c r="D73" s="500"/>
      <c r="E73" s="551"/>
      <c r="F73" s="683"/>
      <c r="G73" s="482"/>
      <c r="H73" s="603"/>
      <c r="I73" s="341" t="s">
        <v>23</v>
      </c>
      <c r="J73" s="220">
        <f>J71+J72</f>
        <v>6</v>
      </c>
      <c r="K73" s="23">
        <f>SUM(K71:K72)</f>
        <v>6</v>
      </c>
      <c r="L73" s="23"/>
      <c r="M73" s="26"/>
      <c r="N73" s="24">
        <f>SUM(N71:N72)</f>
        <v>8</v>
      </c>
      <c r="O73" s="23">
        <f>SUM(O71:O72)</f>
        <v>8</v>
      </c>
      <c r="P73" s="23"/>
      <c r="Q73" s="26"/>
      <c r="R73" s="24">
        <v>8</v>
      </c>
      <c r="S73" s="23">
        <v>8</v>
      </c>
      <c r="T73" s="23"/>
      <c r="U73" s="26"/>
      <c r="V73" s="221">
        <f>SUM(V71:V72)</f>
        <v>8</v>
      </c>
      <c r="W73" s="100">
        <f>SUM(W71:W72)</f>
        <v>8</v>
      </c>
      <c r="X73" s="465"/>
      <c r="Y73" s="638"/>
      <c r="Z73" s="638"/>
      <c r="AA73" s="631"/>
    </row>
    <row r="74" spans="1:27" ht="14.25" customHeight="1" thickBot="1">
      <c r="A74" s="297" t="s">
        <v>24</v>
      </c>
      <c r="B74" s="42" t="s">
        <v>25</v>
      </c>
      <c r="C74" s="483" t="s">
        <v>29</v>
      </c>
      <c r="D74" s="483"/>
      <c r="E74" s="483"/>
      <c r="F74" s="483"/>
      <c r="G74" s="484"/>
      <c r="H74" s="484"/>
      <c r="I74" s="485"/>
      <c r="J74" s="29">
        <f>J70+J73</f>
        <v>53</v>
      </c>
      <c r="K74" s="27">
        <f>K70+K73</f>
        <v>53</v>
      </c>
      <c r="L74" s="27"/>
      <c r="M74" s="28"/>
      <c r="N74" s="29">
        <f>N73+N70</f>
        <v>48</v>
      </c>
      <c r="O74" s="27">
        <f>O73+O70</f>
        <v>48</v>
      </c>
      <c r="P74" s="27"/>
      <c r="Q74" s="28"/>
      <c r="R74" s="29">
        <f>R73+R70</f>
        <v>48</v>
      </c>
      <c r="S74" s="27">
        <f>S73+S70</f>
        <v>48</v>
      </c>
      <c r="T74" s="27"/>
      <c r="U74" s="28"/>
      <c r="V74" s="72">
        <f>V73+V70</f>
        <v>48</v>
      </c>
      <c r="W74" s="30">
        <f>W73+W70</f>
        <v>48</v>
      </c>
      <c r="X74" s="68"/>
      <c r="Y74" s="409"/>
      <c r="Z74" s="410"/>
      <c r="AA74" s="411"/>
    </row>
    <row r="75" spans="1:27" ht="23.25" customHeight="1" thickBot="1">
      <c r="A75" s="296" t="s">
        <v>24</v>
      </c>
      <c r="B75" s="41" t="s">
        <v>21</v>
      </c>
      <c r="C75" s="504" t="s">
        <v>81</v>
      </c>
      <c r="D75" s="505"/>
      <c r="E75" s="505"/>
      <c r="F75" s="505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7"/>
    </row>
    <row r="76" spans="1:27" ht="23.25" customHeight="1">
      <c r="A76" s="713" t="s">
        <v>24</v>
      </c>
      <c r="B76" s="687" t="s">
        <v>21</v>
      </c>
      <c r="C76" s="501" t="s">
        <v>20</v>
      </c>
      <c r="D76" s="498" t="s">
        <v>82</v>
      </c>
      <c r="E76" s="492"/>
      <c r="F76" s="537" t="s">
        <v>26</v>
      </c>
      <c r="G76" s="480" t="s">
        <v>31</v>
      </c>
      <c r="H76" s="489" t="s">
        <v>68</v>
      </c>
      <c r="I76" s="211"/>
      <c r="J76" s="198"/>
      <c r="K76" s="1"/>
      <c r="L76" s="1"/>
      <c r="M76" s="173"/>
      <c r="N76" s="223"/>
      <c r="O76" s="1"/>
      <c r="P76" s="1"/>
      <c r="Q76" s="224"/>
      <c r="R76" s="9"/>
      <c r="S76" s="10"/>
      <c r="T76" s="10"/>
      <c r="U76" s="11"/>
      <c r="V76" s="225"/>
      <c r="W76" s="225"/>
      <c r="X76" s="467" t="s">
        <v>83</v>
      </c>
      <c r="Y76" s="433">
        <v>1</v>
      </c>
      <c r="Z76" s="404"/>
      <c r="AA76" s="405"/>
    </row>
    <row r="77" spans="1:27" ht="23.25" customHeight="1">
      <c r="A77" s="714"/>
      <c r="B77" s="723"/>
      <c r="C77" s="502"/>
      <c r="D77" s="499"/>
      <c r="E77" s="493"/>
      <c r="F77" s="538"/>
      <c r="G77" s="481"/>
      <c r="H77" s="490"/>
      <c r="I77" s="226"/>
      <c r="J77" s="4"/>
      <c r="K77" s="5"/>
      <c r="L77" s="5"/>
      <c r="M77" s="200"/>
      <c r="N77" s="6"/>
      <c r="O77" s="5"/>
      <c r="P77" s="5"/>
      <c r="Q77" s="200"/>
      <c r="R77" s="32"/>
      <c r="S77" s="35"/>
      <c r="T77" s="35"/>
      <c r="U77" s="201"/>
      <c r="V77" s="36"/>
      <c r="W77" s="70"/>
      <c r="X77" s="468"/>
      <c r="Y77" s="434"/>
      <c r="Z77" s="406"/>
      <c r="AA77" s="407"/>
    </row>
    <row r="78" spans="1:27" ht="18.75" customHeight="1" thickBot="1">
      <c r="A78" s="715"/>
      <c r="B78" s="689"/>
      <c r="C78" s="503"/>
      <c r="D78" s="500"/>
      <c r="E78" s="494"/>
      <c r="F78" s="539"/>
      <c r="G78" s="482"/>
      <c r="H78" s="491"/>
      <c r="I78" s="214" t="s">
        <v>23</v>
      </c>
      <c r="J78" s="204">
        <f>J76+J77</f>
        <v>0</v>
      </c>
      <c r="K78" s="7"/>
      <c r="L78" s="7"/>
      <c r="M78" s="97">
        <f>SUM(M76:M77)</f>
        <v>0</v>
      </c>
      <c r="N78" s="8">
        <f>SUM(N76:N77)</f>
        <v>0</v>
      </c>
      <c r="O78" s="7"/>
      <c r="P78" s="7"/>
      <c r="Q78" s="97">
        <f>SUM(Q76:Q77)</f>
        <v>0</v>
      </c>
      <c r="R78" s="24">
        <f>SUM(R76:R77)</f>
        <v>0</v>
      </c>
      <c r="S78" s="23">
        <f>SUM(S76:S77)</f>
        <v>0</v>
      </c>
      <c r="T78" s="23"/>
      <c r="U78" s="26"/>
      <c r="V78" s="227"/>
      <c r="W78" s="227"/>
      <c r="X78" s="469"/>
      <c r="Y78" s="435"/>
      <c r="Z78" s="396"/>
      <c r="AA78" s="397"/>
    </row>
    <row r="79" spans="1:27" ht="12.75" customHeight="1">
      <c r="A79" s="555" t="s">
        <v>24</v>
      </c>
      <c r="B79" s="687" t="s">
        <v>21</v>
      </c>
      <c r="C79" s="501" t="s">
        <v>24</v>
      </c>
      <c r="D79" s="498" t="s">
        <v>84</v>
      </c>
      <c r="E79" s="547"/>
      <c r="F79" s="552" t="s">
        <v>21</v>
      </c>
      <c r="G79" s="480" t="s">
        <v>31</v>
      </c>
      <c r="H79" s="436" t="s">
        <v>69</v>
      </c>
      <c r="I79" s="211" t="s">
        <v>33</v>
      </c>
      <c r="J79" s="228">
        <v>10</v>
      </c>
      <c r="K79" s="229">
        <v>10</v>
      </c>
      <c r="L79" s="229"/>
      <c r="M79" s="230"/>
      <c r="N79" s="231"/>
      <c r="O79" s="232"/>
      <c r="P79" s="232"/>
      <c r="Q79" s="233"/>
      <c r="R79" s="234"/>
      <c r="S79" s="235"/>
      <c r="T79" s="235"/>
      <c r="U79" s="351"/>
      <c r="V79" s="236"/>
      <c r="W79" s="237"/>
      <c r="X79" s="486" t="s">
        <v>85</v>
      </c>
      <c r="Y79" s="456">
        <v>1</v>
      </c>
      <c r="Z79" s="456"/>
      <c r="AA79" s="726"/>
    </row>
    <row r="80" spans="1:41" s="438" customFormat="1" ht="15" customHeight="1">
      <c r="A80" s="556"/>
      <c r="B80" s="723"/>
      <c r="C80" s="502"/>
      <c r="D80" s="499"/>
      <c r="E80" s="548"/>
      <c r="F80" s="538"/>
      <c r="G80" s="481"/>
      <c r="H80" s="437"/>
      <c r="I80" s="238" t="s">
        <v>22</v>
      </c>
      <c r="J80" s="239">
        <v>10.7</v>
      </c>
      <c r="K80" s="240">
        <v>10.7</v>
      </c>
      <c r="L80" s="240"/>
      <c r="M80" s="241"/>
      <c r="N80" s="242">
        <v>8.5</v>
      </c>
      <c r="O80" s="243">
        <v>8.5</v>
      </c>
      <c r="P80" s="243"/>
      <c r="Q80" s="244"/>
      <c r="R80" s="245">
        <f>S80+U80</f>
        <v>8.5</v>
      </c>
      <c r="S80" s="246">
        <v>8.5</v>
      </c>
      <c r="T80" s="246"/>
      <c r="U80" s="352"/>
      <c r="V80" s="247"/>
      <c r="W80" s="248"/>
      <c r="X80" s="487"/>
      <c r="Y80" s="731"/>
      <c r="Z80" s="731"/>
      <c r="AA80" s="72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</row>
    <row r="81" spans="1:41" s="438" customFormat="1" ht="14.25" customHeight="1">
      <c r="A81" s="556"/>
      <c r="B81" s="723"/>
      <c r="C81" s="540"/>
      <c r="D81" s="499"/>
      <c r="E81" s="549"/>
      <c r="F81" s="538"/>
      <c r="G81" s="481"/>
      <c r="H81" s="432"/>
      <c r="I81" s="226" t="s">
        <v>34</v>
      </c>
      <c r="J81" s="249">
        <v>49.2</v>
      </c>
      <c r="K81" s="250">
        <v>49.2</v>
      </c>
      <c r="L81" s="250"/>
      <c r="M81" s="251"/>
      <c r="N81" s="252"/>
      <c r="O81" s="253"/>
      <c r="P81" s="253"/>
      <c r="Q81" s="254"/>
      <c r="R81" s="255"/>
      <c r="S81" s="256"/>
      <c r="T81" s="256"/>
      <c r="U81" s="353"/>
      <c r="V81" s="257">
        <v>5.2</v>
      </c>
      <c r="W81" s="258"/>
      <c r="X81" s="487"/>
      <c r="Y81" s="731"/>
      <c r="Z81" s="731"/>
      <c r="AA81" s="72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</row>
    <row r="82" spans="1:41" s="438" customFormat="1" ht="14.25" customHeight="1">
      <c r="A82" s="556"/>
      <c r="B82" s="795"/>
      <c r="C82" s="541"/>
      <c r="D82" s="554"/>
      <c r="E82" s="550"/>
      <c r="F82" s="538"/>
      <c r="G82" s="481"/>
      <c r="H82" s="432"/>
      <c r="I82" s="312" t="s">
        <v>112</v>
      </c>
      <c r="J82" s="302"/>
      <c r="K82" s="303"/>
      <c r="L82" s="303"/>
      <c r="M82" s="304"/>
      <c r="N82" s="305">
        <v>25.5</v>
      </c>
      <c r="O82" s="306">
        <v>25.5</v>
      </c>
      <c r="P82" s="306"/>
      <c r="Q82" s="307"/>
      <c r="R82" s="308">
        <f>S82+U82</f>
        <v>25.5</v>
      </c>
      <c r="S82" s="309">
        <v>25.5</v>
      </c>
      <c r="T82" s="309"/>
      <c r="U82" s="354"/>
      <c r="V82" s="310"/>
      <c r="W82" s="311"/>
      <c r="X82" s="487"/>
      <c r="Y82" s="731"/>
      <c r="Z82" s="731"/>
      <c r="AA82" s="72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</row>
    <row r="83" spans="1:41" s="438" customFormat="1" ht="15.75" customHeight="1" thickBot="1">
      <c r="A83" s="557"/>
      <c r="B83" s="689"/>
      <c r="C83" s="542"/>
      <c r="D83" s="500"/>
      <c r="E83" s="551"/>
      <c r="F83" s="553"/>
      <c r="G83" s="482"/>
      <c r="H83" s="439"/>
      <c r="I83" s="214" t="s">
        <v>23</v>
      </c>
      <c r="J83" s="259">
        <f>J79+J80+J81</f>
        <v>69.9</v>
      </c>
      <c r="K83" s="260">
        <f>K79+K80+K81</f>
        <v>69.9</v>
      </c>
      <c r="L83" s="260"/>
      <c r="M83" s="261">
        <f>M79+M80+M81</f>
        <v>0</v>
      </c>
      <c r="N83" s="262">
        <f>N80+N82</f>
        <v>34</v>
      </c>
      <c r="O83" s="263">
        <f>O80+O82</f>
        <v>34</v>
      </c>
      <c r="P83" s="263"/>
      <c r="Q83" s="264">
        <f>SUM(Q79:Q81)</f>
        <v>0</v>
      </c>
      <c r="R83" s="265">
        <f>R80+R82</f>
        <v>34</v>
      </c>
      <c r="S83" s="266">
        <f>S80+S82</f>
        <v>34</v>
      </c>
      <c r="T83" s="266"/>
      <c r="U83" s="261">
        <f>SUM(U79:U81)</f>
        <v>0</v>
      </c>
      <c r="V83" s="267">
        <f>V79+V80+V81</f>
        <v>5.2</v>
      </c>
      <c r="W83" s="268">
        <v>0</v>
      </c>
      <c r="X83" s="488"/>
      <c r="Y83" s="732"/>
      <c r="Z83" s="732"/>
      <c r="AA83" s="728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</row>
    <row r="84" spans="1:27" ht="13.5" customHeight="1">
      <c r="A84" s="555" t="s">
        <v>24</v>
      </c>
      <c r="B84" s="701" t="s">
        <v>21</v>
      </c>
      <c r="C84" s="699" t="s">
        <v>25</v>
      </c>
      <c r="D84" s="735" t="s">
        <v>86</v>
      </c>
      <c r="E84" s="543" t="s">
        <v>134</v>
      </c>
      <c r="F84" s="552" t="s">
        <v>21</v>
      </c>
      <c r="G84" s="480" t="s">
        <v>31</v>
      </c>
      <c r="H84" s="601" t="s">
        <v>67</v>
      </c>
      <c r="I84" s="211" t="s">
        <v>33</v>
      </c>
      <c r="J84" s="269">
        <v>500</v>
      </c>
      <c r="K84" s="17"/>
      <c r="L84" s="17"/>
      <c r="M84" s="19">
        <v>500</v>
      </c>
      <c r="N84" s="2"/>
      <c r="O84" s="1"/>
      <c r="P84" s="1"/>
      <c r="Q84" s="173"/>
      <c r="R84" s="9"/>
      <c r="S84" s="10"/>
      <c r="T84" s="10"/>
      <c r="U84" s="11"/>
      <c r="V84" s="3"/>
      <c r="W84" s="69"/>
      <c r="X84" s="486" t="s">
        <v>80</v>
      </c>
      <c r="Y84" s="456">
        <v>100</v>
      </c>
      <c r="Z84" s="456"/>
      <c r="AA84" s="726"/>
    </row>
    <row r="85" spans="1:27" ht="15" customHeight="1">
      <c r="A85" s="556"/>
      <c r="B85" s="688"/>
      <c r="C85" s="502"/>
      <c r="D85" s="736"/>
      <c r="E85" s="544"/>
      <c r="F85" s="538"/>
      <c r="G85" s="481"/>
      <c r="H85" s="490"/>
      <c r="I85" s="238"/>
      <c r="J85" s="270"/>
      <c r="K85" s="271"/>
      <c r="L85" s="271"/>
      <c r="M85" s="272"/>
      <c r="N85" s="163"/>
      <c r="O85" s="102"/>
      <c r="P85" s="102"/>
      <c r="Q85" s="164"/>
      <c r="R85" s="165"/>
      <c r="S85" s="166"/>
      <c r="T85" s="166"/>
      <c r="U85" s="167"/>
      <c r="V85" s="168"/>
      <c r="W85" s="169"/>
      <c r="X85" s="487"/>
      <c r="Y85" s="731"/>
      <c r="Z85" s="731"/>
      <c r="AA85" s="727"/>
    </row>
    <row r="86" spans="1:27" ht="16.5" customHeight="1">
      <c r="A86" s="556"/>
      <c r="B86" s="688"/>
      <c r="C86" s="540"/>
      <c r="D86" s="736"/>
      <c r="E86" s="545"/>
      <c r="F86" s="788"/>
      <c r="G86" s="481"/>
      <c r="H86" s="490"/>
      <c r="I86" s="226" t="s">
        <v>79</v>
      </c>
      <c r="J86" s="273">
        <v>300</v>
      </c>
      <c r="K86" s="274"/>
      <c r="L86" s="274"/>
      <c r="M86" s="275">
        <v>300</v>
      </c>
      <c r="N86" s="163">
        <f>Q86+O86</f>
        <v>1026.3</v>
      </c>
      <c r="O86" s="5"/>
      <c r="P86" s="5"/>
      <c r="Q86" s="200">
        <v>1026.3</v>
      </c>
      <c r="R86" s="32">
        <v>1026.3</v>
      </c>
      <c r="S86" s="35"/>
      <c r="T86" s="35"/>
      <c r="U86" s="201">
        <v>1026.3</v>
      </c>
      <c r="V86" s="36"/>
      <c r="W86" s="70"/>
      <c r="X86" s="487"/>
      <c r="Y86" s="731"/>
      <c r="Z86" s="731"/>
      <c r="AA86" s="727"/>
    </row>
    <row r="87" spans="1:27" ht="15.75" customHeight="1" thickBot="1">
      <c r="A87" s="557"/>
      <c r="B87" s="695"/>
      <c r="C87" s="542"/>
      <c r="D87" s="737"/>
      <c r="E87" s="546"/>
      <c r="F87" s="789"/>
      <c r="G87" s="482"/>
      <c r="H87" s="621"/>
      <c r="I87" s="214" t="s">
        <v>23</v>
      </c>
      <c r="J87" s="220">
        <f>J84+J85+J86</f>
        <v>800</v>
      </c>
      <c r="K87" s="23"/>
      <c r="L87" s="23"/>
      <c r="M87" s="26">
        <f>M84+M85+M86</f>
        <v>800</v>
      </c>
      <c r="N87" s="8">
        <f>N84+N85+N86</f>
        <v>1026.3</v>
      </c>
      <c r="O87" s="7">
        <f>SUM(O84:O86)</f>
        <v>0</v>
      </c>
      <c r="P87" s="7"/>
      <c r="Q87" s="97">
        <f>Q84+Q85+Q86</f>
        <v>1026.3</v>
      </c>
      <c r="R87" s="8">
        <f>SUM(R84:R86)</f>
        <v>1026.3</v>
      </c>
      <c r="S87" s="7">
        <f>SUM(S84:S86)</f>
        <v>0</v>
      </c>
      <c r="T87" s="7"/>
      <c r="U87" s="26">
        <f>SUM(U84:U86)</f>
        <v>1026.3</v>
      </c>
      <c r="V87" s="154">
        <f>V84</f>
        <v>0</v>
      </c>
      <c r="W87" s="100">
        <f>W84</f>
        <v>0</v>
      </c>
      <c r="X87" s="488"/>
      <c r="Y87" s="732"/>
      <c r="Z87" s="732"/>
      <c r="AA87" s="728"/>
    </row>
    <row r="88" spans="1:27" ht="15" customHeight="1" thickBot="1">
      <c r="A88" s="297" t="s">
        <v>24</v>
      </c>
      <c r="B88" s="42" t="s">
        <v>21</v>
      </c>
      <c r="C88" s="483" t="s">
        <v>29</v>
      </c>
      <c r="D88" s="483"/>
      <c r="E88" s="483"/>
      <c r="F88" s="483"/>
      <c r="G88" s="484"/>
      <c r="H88" s="484"/>
      <c r="I88" s="484"/>
      <c r="J88" s="27">
        <f>J78+J83+J87</f>
        <v>869.9</v>
      </c>
      <c r="K88" s="27">
        <f>K78+K83+K87</f>
        <v>69.9</v>
      </c>
      <c r="L88" s="27"/>
      <c r="M88" s="28">
        <f>M78+M83+M87</f>
        <v>800</v>
      </c>
      <c r="N88" s="29">
        <f>N78+N83+N87</f>
        <v>1060.3</v>
      </c>
      <c r="O88" s="27">
        <f>O78+O83+O87</f>
        <v>34</v>
      </c>
      <c r="P88" s="27"/>
      <c r="Q88" s="28">
        <f>Q78+Q83+Q87</f>
        <v>1026.3</v>
      </c>
      <c r="R88" s="29">
        <f>R87+R83+R78</f>
        <v>1060.3</v>
      </c>
      <c r="S88" s="27">
        <f>S87+S83+S78</f>
        <v>34</v>
      </c>
      <c r="T88" s="27"/>
      <c r="U88" s="28">
        <f>U87</f>
        <v>1026.3</v>
      </c>
      <c r="V88" s="30">
        <f>V83+V87</f>
        <v>5.2</v>
      </c>
      <c r="W88" s="30">
        <f>W87</f>
        <v>0</v>
      </c>
      <c r="X88" s="68"/>
      <c r="Y88" s="409"/>
      <c r="Z88" s="410"/>
      <c r="AA88" s="411"/>
    </row>
    <row r="89" spans="1:27" ht="13.5" customHeight="1" thickBot="1">
      <c r="A89" s="299" t="s">
        <v>24</v>
      </c>
      <c r="B89" s="733" t="s">
        <v>30</v>
      </c>
      <c r="C89" s="733"/>
      <c r="D89" s="733"/>
      <c r="E89" s="733"/>
      <c r="F89" s="733"/>
      <c r="G89" s="733"/>
      <c r="H89" s="733"/>
      <c r="I89" s="734"/>
      <c r="J89" s="33">
        <f>J88+J74+J66+J41</f>
        <v>2066.8</v>
      </c>
      <c r="K89" s="34">
        <f>K88+K74+K66+K41</f>
        <v>782.9</v>
      </c>
      <c r="L89" s="34"/>
      <c r="M89" s="43">
        <f>M88+M66+M41</f>
        <v>1283.9</v>
      </c>
      <c r="N89" s="44">
        <f>N88+N74+N66+N41</f>
        <v>3342.7999999999997</v>
      </c>
      <c r="O89" s="34">
        <f>O88+O74+O66+O41</f>
        <v>1114.9</v>
      </c>
      <c r="P89" s="34"/>
      <c r="Q89" s="45">
        <f>Q88+Q66+Q41</f>
        <v>2227.8999999999996</v>
      </c>
      <c r="R89" s="64">
        <f>R88+R74+R66+R41</f>
        <v>3140.7999999999997</v>
      </c>
      <c r="S89" s="34">
        <f>S88+S74+S66+S41</f>
        <v>912.9</v>
      </c>
      <c r="T89" s="34"/>
      <c r="U89" s="43">
        <f>U88+U66+U41</f>
        <v>2227.8999999999996</v>
      </c>
      <c r="V89" s="65">
        <f>V88+V74+V66+V41</f>
        <v>2675.8999999999996</v>
      </c>
      <c r="W89" s="67">
        <f>W88+W74+W66+W41</f>
        <v>972</v>
      </c>
      <c r="X89" s="66"/>
      <c r="Y89" s="401"/>
      <c r="Z89" s="402"/>
      <c r="AA89" s="403"/>
    </row>
    <row r="90" spans="1:27" ht="14.25" customHeight="1" thickBot="1">
      <c r="A90" s="300" t="s">
        <v>28</v>
      </c>
      <c r="B90" s="535" t="s">
        <v>64</v>
      </c>
      <c r="C90" s="535"/>
      <c r="D90" s="535"/>
      <c r="E90" s="535"/>
      <c r="F90" s="535"/>
      <c r="G90" s="535"/>
      <c r="H90" s="535"/>
      <c r="I90" s="536"/>
      <c r="J90" s="46">
        <f>J89+J16</f>
        <v>2146.8</v>
      </c>
      <c r="K90" s="47">
        <f>K89+K16</f>
        <v>862.9</v>
      </c>
      <c r="L90" s="47"/>
      <c r="M90" s="48">
        <f>M89+M16</f>
        <v>1283.9</v>
      </c>
      <c r="N90" s="49">
        <f>N89+N16</f>
        <v>3607.7999999999997</v>
      </c>
      <c r="O90" s="47">
        <f>O89+O16</f>
        <v>1132.9</v>
      </c>
      <c r="P90" s="47"/>
      <c r="Q90" s="48">
        <f>Q89+Q16</f>
        <v>2474.8999999999996</v>
      </c>
      <c r="R90" s="49">
        <f>R89+R16</f>
        <v>3360.7999999999997</v>
      </c>
      <c r="S90" s="47">
        <f>S89+S16</f>
        <v>952.9</v>
      </c>
      <c r="T90" s="47"/>
      <c r="U90" s="48">
        <f>U89+U16</f>
        <v>2407.8999999999996</v>
      </c>
      <c r="V90" s="343">
        <f>V89+V16</f>
        <v>2840.8999999999996</v>
      </c>
      <c r="W90" s="342">
        <f>W89+W16</f>
        <v>1072</v>
      </c>
      <c r="X90" s="724"/>
      <c r="Y90" s="724"/>
      <c r="Z90" s="724"/>
      <c r="AA90" s="725"/>
    </row>
    <row r="91" spans="1:27" ht="14.25" customHeight="1">
      <c r="A91" s="790" t="s">
        <v>152</v>
      </c>
      <c r="B91" s="790"/>
      <c r="C91" s="790"/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  <c r="S91" s="790"/>
      <c r="T91" s="790"/>
      <c r="U91" s="790"/>
      <c r="V91" s="790"/>
      <c r="W91" s="790"/>
      <c r="X91" s="790"/>
      <c r="Y91" s="790"/>
      <c r="Z91" s="790"/>
      <c r="AA91" s="790"/>
    </row>
    <row r="92" spans="8:23" ht="12.75" customHeight="1" thickBot="1">
      <c r="H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</row>
    <row r="93" spans="4:23" ht="39" customHeight="1" thickBot="1">
      <c r="D93" s="810" t="s">
        <v>90</v>
      </c>
      <c r="E93" s="811"/>
      <c r="F93" s="811"/>
      <c r="G93" s="811"/>
      <c r="H93" s="812"/>
      <c r="I93" s="813" t="s">
        <v>91</v>
      </c>
      <c r="J93" s="814"/>
      <c r="K93" s="533" t="s">
        <v>92</v>
      </c>
      <c r="L93" s="534"/>
      <c r="M93" s="470" t="s">
        <v>93</v>
      </c>
      <c r="N93" s="471"/>
      <c r="O93" s="471"/>
      <c r="P93" s="472"/>
      <c r="Q93" s="443"/>
      <c r="R93" s="444"/>
      <c r="S93" s="444"/>
      <c r="T93" s="444"/>
      <c r="U93" s="440"/>
      <c r="V93" s="440"/>
      <c r="W93" s="440"/>
    </row>
    <row r="94" spans="4:23" ht="12.75" customHeight="1">
      <c r="D94" s="529" t="s">
        <v>118</v>
      </c>
      <c r="E94" s="530"/>
      <c r="F94" s="530"/>
      <c r="G94" s="530"/>
      <c r="H94" s="531"/>
      <c r="I94" s="458">
        <f>I95+I96+I97+I99</f>
        <v>2067.7999999999997</v>
      </c>
      <c r="J94" s="532"/>
      <c r="K94" s="458">
        <f>K95+K96+K97+K98+K99</f>
        <v>3607.8</v>
      </c>
      <c r="L94" s="532"/>
      <c r="M94" s="458">
        <f>M95+M96+M97+M98+M99</f>
        <v>3360.8</v>
      </c>
      <c r="N94" s="459"/>
      <c r="O94" s="459"/>
      <c r="P94" s="460"/>
      <c r="Q94" s="443"/>
      <c r="R94" s="445"/>
      <c r="S94" s="445"/>
      <c r="T94" s="445"/>
      <c r="U94" s="440"/>
      <c r="V94" s="440"/>
      <c r="W94" s="440"/>
    </row>
    <row r="95" spans="4:23" ht="15.75" customHeight="1">
      <c r="D95" s="777" t="s">
        <v>136</v>
      </c>
      <c r="E95" s="778"/>
      <c r="F95" s="778"/>
      <c r="G95" s="778"/>
      <c r="H95" s="779"/>
      <c r="I95" s="772">
        <f>J80+J12+J29</f>
        <v>156.10000000000002</v>
      </c>
      <c r="J95" s="773"/>
      <c r="K95" s="774">
        <f>N80+N60+N29+N27+N12</f>
        <v>1115.9</v>
      </c>
      <c r="L95" s="775"/>
      <c r="M95" s="774">
        <f>R12+R29+R60+R80+R27</f>
        <v>1070.9</v>
      </c>
      <c r="N95" s="776"/>
      <c r="O95" s="776"/>
      <c r="P95" s="775"/>
      <c r="Q95" s="446"/>
      <c r="R95" s="447"/>
      <c r="S95" s="447"/>
      <c r="T95" s="447"/>
      <c r="U95" s="440"/>
      <c r="V95" s="440"/>
      <c r="W95" s="440"/>
    </row>
    <row r="96" spans="4:23" ht="22.5" customHeight="1">
      <c r="D96" s="780" t="s">
        <v>141</v>
      </c>
      <c r="E96" s="781"/>
      <c r="F96" s="781"/>
      <c r="G96" s="781"/>
      <c r="H96" s="782"/>
      <c r="I96" s="772">
        <f>J32</f>
        <v>50</v>
      </c>
      <c r="J96" s="773"/>
      <c r="K96" s="774">
        <f>N32</f>
        <v>90</v>
      </c>
      <c r="L96" s="775"/>
      <c r="M96" s="774">
        <f>R32</f>
        <v>90</v>
      </c>
      <c r="N96" s="776"/>
      <c r="O96" s="776"/>
      <c r="P96" s="775"/>
      <c r="Q96" s="446"/>
      <c r="R96" s="447"/>
      <c r="S96" s="447"/>
      <c r="T96" s="447"/>
      <c r="U96" s="440"/>
      <c r="V96" s="440"/>
      <c r="W96" s="440"/>
    </row>
    <row r="97" spans="4:20" ht="27" customHeight="1">
      <c r="D97" s="780" t="s">
        <v>137</v>
      </c>
      <c r="E97" s="781"/>
      <c r="F97" s="781"/>
      <c r="G97" s="781"/>
      <c r="H97" s="782"/>
      <c r="I97" s="772">
        <f>J19+J22+J35+J38+J46+J49+J53+J56+J59+J63+J68+J71+J79+J84</f>
        <v>1561.6999999999998</v>
      </c>
      <c r="J97" s="773"/>
      <c r="K97" s="774">
        <f>N19+N22+N35+N38+N43+N46+N49+N53+N56+N59+N63+N68+N71</f>
        <v>1322</v>
      </c>
      <c r="L97" s="775"/>
      <c r="M97" s="774">
        <f>R71+R68+R63+R59+R56+R53+R49+R46+R43+R38+R35+R22+R19</f>
        <v>1120</v>
      </c>
      <c r="N97" s="776"/>
      <c r="O97" s="776"/>
      <c r="P97" s="775"/>
      <c r="Q97" s="446"/>
      <c r="R97" s="447"/>
      <c r="S97" s="447"/>
      <c r="T97" s="447"/>
    </row>
    <row r="98" spans="4:20" ht="30" customHeight="1">
      <c r="D98" s="780" t="s">
        <v>138</v>
      </c>
      <c r="E98" s="781"/>
      <c r="F98" s="781"/>
      <c r="G98" s="781"/>
      <c r="H98" s="782"/>
      <c r="I98" s="783"/>
      <c r="J98" s="784"/>
      <c r="K98" s="774">
        <f>N26+N82</f>
        <v>53.6</v>
      </c>
      <c r="L98" s="775"/>
      <c r="M98" s="774">
        <f>R26+R82</f>
        <v>53.6</v>
      </c>
      <c r="N98" s="776"/>
      <c r="O98" s="776"/>
      <c r="P98" s="775"/>
      <c r="Q98" s="446"/>
      <c r="R98" s="447"/>
      <c r="S98" s="447"/>
      <c r="T98" s="447"/>
    </row>
    <row r="99" spans="4:20" ht="14.25" customHeight="1">
      <c r="D99" s="777" t="s">
        <v>139</v>
      </c>
      <c r="E99" s="778"/>
      <c r="F99" s="778"/>
      <c r="G99" s="778"/>
      <c r="H99" s="779"/>
      <c r="I99" s="772">
        <f>J86</f>
        <v>300</v>
      </c>
      <c r="J99" s="794"/>
      <c r="K99" s="774">
        <f>N86</f>
        <v>1026.3</v>
      </c>
      <c r="L99" s="775"/>
      <c r="M99" s="774">
        <f>R86</f>
        <v>1026.3</v>
      </c>
      <c r="N99" s="776"/>
      <c r="O99" s="776"/>
      <c r="P99" s="775"/>
      <c r="Q99" s="446"/>
      <c r="R99" s="447"/>
      <c r="S99" s="447"/>
      <c r="T99" s="447"/>
    </row>
    <row r="100" spans="4:20" ht="14.25" customHeight="1">
      <c r="D100" s="791" t="s">
        <v>119</v>
      </c>
      <c r="E100" s="792"/>
      <c r="F100" s="792"/>
      <c r="G100" s="792"/>
      <c r="H100" s="793"/>
      <c r="I100" s="785">
        <v>79</v>
      </c>
      <c r="J100" s="786"/>
      <c r="K100" s="785">
        <v>0</v>
      </c>
      <c r="L100" s="786"/>
      <c r="M100" s="785">
        <v>0</v>
      </c>
      <c r="N100" s="787"/>
      <c r="O100" s="787"/>
      <c r="P100" s="786"/>
      <c r="Q100" s="446"/>
      <c r="R100" s="447"/>
      <c r="S100" s="447"/>
      <c r="T100" s="447"/>
    </row>
    <row r="101" spans="4:20" ht="12.75" customHeight="1">
      <c r="D101" s="777" t="s">
        <v>142</v>
      </c>
      <c r="E101" s="778"/>
      <c r="F101" s="778"/>
      <c r="G101" s="778"/>
      <c r="H101" s="779"/>
      <c r="I101" s="772">
        <f>J25+J81</f>
        <v>79</v>
      </c>
      <c r="J101" s="773"/>
      <c r="K101" s="774">
        <v>0</v>
      </c>
      <c r="L101" s="775"/>
      <c r="M101" s="774">
        <v>0</v>
      </c>
      <c r="N101" s="776"/>
      <c r="O101" s="776"/>
      <c r="P101" s="775"/>
      <c r="Q101" s="446"/>
      <c r="R101" s="447"/>
      <c r="S101" s="447"/>
      <c r="T101" s="447"/>
    </row>
    <row r="102" spans="4:20" ht="12.75" thickBot="1">
      <c r="D102" s="805" t="s">
        <v>120</v>
      </c>
      <c r="E102" s="806"/>
      <c r="F102" s="806"/>
      <c r="G102" s="806"/>
      <c r="H102" s="807"/>
      <c r="I102" s="808">
        <f>I100+I94</f>
        <v>2146.7999999999997</v>
      </c>
      <c r="J102" s="809"/>
      <c r="K102" s="799">
        <f>K95+K96+K97+K98+K99</f>
        <v>3607.8</v>
      </c>
      <c r="L102" s="801"/>
      <c r="M102" s="799">
        <f>M100+M94</f>
        <v>3360.8</v>
      </c>
      <c r="N102" s="800"/>
      <c r="O102" s="800"/>
      <c r="P102" s="801"/>
      <c r="Q102" s="448"/>
      <c r="R102" s="449"/>
      <c r="S102" s="449"/>
      <c r="T102" s="449"/>
    </row>
    <row r="103" spans="13:16" ht="12">
      <c r="M103" s="476"/>
      <c r="N103" s="476"/>
      <c r="O103" s="476"/>
      <c r="P103" s="476"/>
    </row>
    <row r="104" spans="3:20" ht="12">
      <c r="C104" s="391"/>
      <c r="D104" s="391"/>
      <c r="E104" s="391"/>
      <c r="F104" s="391"/>
      <c r="G104" s="441"/>
      <c r="H104" s="391"/>
      <c r="I104" s="442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</row>
    <row r="105" spans="3:20" ht="12">
      <c r="C105" s="391"/>
      <c r="D105" s="391"/>
      <c r="E105" s="391"/>
      <c r="F105" s="391"/>
      <c r="G105" s="441"/>
      <c r="H105" s="391"/>
      <c r="I105" s="442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</row>
    <row r="106" spans="3:20" ht="12">
      <c r="C106" s="391"/>
      <c r="D106" s="391"/>
      <c r="E106" s="391"/>
      <c r="F106" s="391"/>
      <c r="G106" s="441"/>
      <c r="H106" s="391"/>
      <c r="I106" s="442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</row>
    <row r="107" spans="3:20" ht="12">
      <c r="C107" s="391"/>
      <c r="D107" s="391"/>
      <c r="E107" s="391"/>
      <c r="F107" s="391"/>
      <c r="G107" s="441"/>
      <c r="H107" s="391"/>
      <c r="I107" s="442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</row>
  </sheetData>
  <sheetProtection/>
  <mergeCells count="315">
    <mergeCell ref="E53:E55"/>
    <mergeCell ref="F53:F55"/>
    <mergeCell ref="Y19:Y21"/>
    <mergeCell ref="Z19:Z21"/>
    <mergeCell ref="E38:E40"/>
    <mergeCell ref="E25:E28"/>
    <mergeCell ref="F32:F34"/>
    <mergeCell ref="Z35:Z37"/>
    <mergeCell ref="F19:F21"/>
    <mergeCell ref="G19:G21"/>
    <mergeCell ref="F56:F58"/>
    <mergeCell ref="Y53:Y54"/>
    <mergeCell ref="G53:G55"/>
    <mergeCell ref="F46:F48"/>
    <mergeCell ref="G46:G48"/>
    <mergeCell ref="H46:H48"/>
    <mergeCell ref="G56:G58"/>
    <mergeCell ref="X46:X48"/>
    <mergeCell ref="X49:X52"/>
    <mergeCell ref="C43:C45"/>
    <mergeCell ref="D43:D45"/>
    <mergeCell ref="B76:B78"/>
    <mergeCell ref="A63:A65"/>
    <mergeCell ref="B63:B65"/>
    <mergeCell ref="A43:A45"/>
    <mergeCell ref="B43:B45"/>
    <mergeCell ref="A56:A58"/>
    <mergeCell ref="B56:B58"/>
    <mergeCell ref="C56:C58"/>
    <mergeCell ref="E56:E58"/>
    <mergeCell ref="M102:P102"/>
    <mergeCell ref="E46:E48"/>
    <mergeCell ref="D102:H102"/>
    <mergeCell ref="I102:J102"/>
    <mergeCell ref="K102:L102"/>
    <mergeCell ref="D93:H93"/>
    <mergeCell ref="I93:J93"/>
    <mergeCell ref="G79:G83"/>
    <mergeCell ref="D53:D55"/>
    <mergeCell ref="A79:A83"/>
    <mergeCell ref="A84:A87"/>
    <mergeCell ref="B84:B87"/>
    <mergeCell ref="A68:A70"/>
    <mergeCell ref="B68:B70"/>
    <mergeCell ref="A71:A73"/>
    <mergeCell ref="B71:B73"/>
    <mergeCell ref="A76:A78"/>
    <mergeCell ref="B79:B83"/>
    <mergeCell ref="D101:H101"/>
    <mergeCell ref="D97:H97"/>
    <mergeCell ref="D96:H96"/>
    <mergeCell ref="F84:F87"/>
    <mergeCell ref="A91:AA91"/>
    <mergeCell ref="D100:H100"/>
    <mergeCell ref="I101:J101"/>
    <mergeCell ref="M101:P101"/>
    <mergeCell ref="D99:H99"/>
    <mergeCell ref="I99:J99"/>
    <mergeCell ref="K99:L99"/>
    <mergeCell ref="M99:P99"/>
    <mergeCell ref="K101:L101"/>
    <mergeCell ref="I100:J100"/>
    <mergeCell ref="K100:L100"/>
    <mergeCell ref="M100:P100"/>
    <mergeCell ref="I97:J97"/>
    <mergeCell ref="K97:L97"/>
    <mergeCell ref="M97:P97"/>
    <mergeCell ref="D98:H98"/>
    <mergeCell ref="I98:J98"/>
    <mergeCell ref="K98:L98"/>
    <mergeCell ref="M98:P98"/>
    <mergeCell ref="I96:J96"/>
    <mergeCell ref="K96:L96"/>
    <mergeCell ref="M96:P96"/>
    <mergeCell ref="D95:H95"/>
    <mergeCell ref="I95:J95"/>
    <mergeCell ref="K95:L95"/>
    <mergeCell ref="M95:P95"/>
    <mergeCell ref="C18:AA18"/>
    <mergeCell ref="X19:X21"/>
    <mergeCell ref="E22:E24"/>
    <mergeCell ref="F22:F24"/>
    <mergeCell ref="G22:G24"/>
    <mergeCell ref="H22:H24"/>
    <mergeCell ref="X22:X24"/>
    <mergeCell ref="E19:E21"/>
    <mergeCell ref="B17:AA17"/>
    <mergeCell ref="F12:F14"/>
    <mergeCell ref="G12:G14"/>
    <mergeCell ref="B16:I16"/>
    <mergeCell ref="H12:H14"/>
    <mergeCell ref="C12:C14"/>
    <mergeCell ref="E12:E14"/>
    <mergeCell ref="C15:I15"/>
    <mergeCell ref="D12:D14"/>
    <mergeCell ref="Y13:Y14"/>
    <mergeCell ref="R5:U5"/>
    <mergeCell ref="A8:AA8"/>
    <mergeCell ref="F5:F7"/>
    <mergeCell ref="Z13:Z14"/>
    <mergeCell ref="B10:AA10"/>
    <mergeCell ref="AA13:AA14"/>
    <mergeCell ref="C11:AA11"/>
    <mergeCell ref="X13:X14"/>
    <mergeCell ref="E71:E73"/>
    <mergeCell ref="F71:F73"/>
    <mergeCell ref="G71:G73"/>
    <mergeCell ref="A9:AA9"/>
    <mergeCell ref="O6:P6"/>
    <mergeCell ref="U6:U7"/>
    <mergeCell ref="K6:L6"/>
    <mergeCell ref="S6:T6"/>
    <mergeCell ref="H5:H7"/>
    <mergeCell ref="J6:J7"/>
    <mergeCell ref="H68:H70"/>
    <mergeCell ref="B89:I89"/>
    <mergeCell ref="Y84:Y87"/>
    <mergeCell ref="Z84:Z87"/>
    <mergeCell ref="H84:H87"/>
    <mergeCell ref="X84:X87"/>
    <mergeCell ref="C84:C87"/>
    <mergeCell ref="D84:D87"/>
    <mergeCell ref="H71:H73"/>
    <mergeCell ref="D71:D73"/>
    <mergeCell ref="X90:AA90"/>
    <mergeCell ref="AA84:AA87"/>
    <mergeCell ref="AA64:AA65"/>
    <mergeCell ref="Y64:Y65"/>
    <mergeCell ref="Z64:Z65"/>
    <mergeCell ref="Y79:Y83"/>
    <mergeCell ref="Z79:Z83"/>
    <mergeCell ref="AA68:AA70"/>
    <mergeCell ref="AA71:AA73"/>
    <mergeCell ref="AA79:AA83"/>
    <mergeCell ref="B53:B55"/>
    <mergeCell ref="A46:A48"/>
    <mergeCell ref="B46:B48"/>
    <mergeCell ref="C46:C48"/>
    <mergeCell ref="A49:A52"/>
    <mergeCell ref="B49:B52"/>
    <mergeCell ref="C49:C52"/>
    <mergeCell ref="A53:A55"/>
    <mergeCell ref="C53:C55"/>
    <mergeCell ref="C32:C34"/>
    <mergeCell ref="AA38:AA40"/>
    <mergeCell ref="F38:F40"/>
    <mergeCell ref="E49:E52"/>
    <mergeCell ref="F49:F52"/>
    <mergeCell ref="G49:G52"/>
    <mergeCell ref="AA49:AA50"/>
    <mergeCell ref="E43:E45"/>
    <mergeCell ref="F43:F45"/>
    <mergeCell ref="G43:G45"/>
    <mergeCell ref="A29:A31"/>
    <mergeCell ref="B29:B31"/>
    <mergeCell ref="C29:C31"/>
    <mergeCell ref="D29:D31"/>
    <mergeCell ref="A35:A37"/>
    <mergeCell ref="B35:B37"/>
    <mergeCell ref="C35:C37"/>
    <mergeCell ref="D35:D37"/>
    <mergeCell ref="A32:A34"/>
    <mergeCell ref="B32:B34"/>
    <mergeCell ref="A19:A21"/>
    <mergeCell ref="B19:B21"/>
    <mergeCell ref="C19:C21"/>
    <mergeCell ref="D19:D21"/>
    <mergeCell ref="A25:A28"/>
    <mergeCell ref="B25:B28"/>
    <mergeCell ref="C25:C28"/>
    <mergeCell ref="D25:D28"/>
    <mergeCell ref="C22:C24"/>
    <mergeCell ref="D22:D24"/>
    <mergeCell ref="C71:C73"/>
    <mergeCell ref="C67:AA67"/>
    <mergeCell ref="C68:C70"/>
    <mergeCell ref="D68:D70"/>
    <mergeCell ref="E68:E70"/>
    <mergeCell ref="F68:F70"/>
    <mergeCell ref="Z71:Z73"/>
    <mergeCell ref="Y71:Y73"/>
    <mergeCell ref="Y68:Y70"/>
    <mergeCell ref="Z68:Z70"/>
    <mergeCell ref="C63:C65"/>
    <mergeCell ref="D63:D65"/>
    <mergeCell ref="E63:E65"/>
    <mergeCell ref="F63:F65"/>
    <mergeCell ref="G63:G65"/>
    <mergeCell ref="H63:H65"/>
    <mergeCell ref="X6:X7"/>
    <mergeCell ref="Y6:AA6"/>
    <mergeCell ref="G5:G7"/>
    <mergeCell ref="M6:M7"/>
    <mergeCell ref="I5:I7"/>
    <mergeCell ref="J5:M5"/>
    <mergeCell ref="N5:Q5"/>
    <mergeCell ref="V5:V7"/>
    <mergeCell ref="N6:N7"/>
    <mergeCell ref="Q6:Q7"/>
    <mergeCell ref="R6:R7"/>
    <mergeCell ref="E29:E31"/>
    <mergeCell ref="A2:AA2"/>
    <mergeCell ref="A3:AA3"/>
    <mergeCell ref="A5:A7"/>
    <mergeCell ref="B5:B7"/>
    <mergeCell ref="C5:C7"/>
    <mergeCell ref="D5:D7"/>
    <mergeCell ref="E5:E7"/>
    <mergeCell ref="X5:AA5"/>
    <mergeCell ref="W5:W7"/>
    <mergeCell ref="AA32:AA33"/>
    <mergeCell ref="F29:F31"/>
    <mergeCell ref="AA25:AA28"/>
    <mergeCell ref="F25:F28"/>
    <mergeCell ref="G25:G28"/>
    <mergeCell ref="H25:H28"/>
    <mergeCell ref="Z25:Z28"/>
    <mergeCell ref="Y25:Y28"/>
    <mergeCell ref="X25:X28"/>
    <mergeCell ref="H19:H21"/>
    <mergeCell ref="A59:A62"/>
    <mergeCell ref="B59:B62"/>
    <mergeCell ref="C59:C62"/>
    <mergeCell ref="D59:D62"/>
    <mergeCell ref="H38:H40"/>
    <mergeCell ref="H49:H52"/>
    <mergeCell ref="G35:G37"/>
    <mergeCell ref="H35:H37"/>
    <mergeCell ref="G59:G62"/>
    <mergeCell ref="AA43:AA44"/>
    <mergeCell ref="Y38:Y40"/>
    <mergeCell ref="G32:G34"/>
    <mergeCell ref="G29:G31"/>
    <mergeCell ref="H29:H31"/>
    <mergeCell ref="H32:H34"/>
    <mergeCell ref="G38:G40"/>
    <mergeCell ref="AA35:AA37"/>
    <mergeCell ref="X32:X34"/>
    <mergeCell ref="Y32:Y33"/>
    <mergeCell ref="X35:X37"/>
    <mergeCell ref="Y35:Y37"/>
    <mergeCell ref="Y49:Y50"/>
    <mergeCell ref="X38:X40"/>
    <mergeCell ref="X43:X45"/>
    <mergeCell ref="AA56:AA57"/>
    <mergeCell ref="X53:X54"/>
    <mergeCell ref="AA46:AA48"/>
    <mergeCell ref="AA53:AA54"/>
    <mergeCell ref="Z56:Z57"/>
    <mergeCell ref="Y46:Y48"/>
    <mergeCell ref="AA59:AA62"/>
    <mergeCell ref="Y59:Y62"/>
    <mergeCell ref="Z59:Z62"/>
    <mergeCell ref="D46:D48"/>
    <mergeCell ref="Z43:Z44"/>
    <mergeCell ref="H56:H58"/>
    <mergeCell ref="H53:H55"/>
    <mergeCell ref="Z49:Z50"/>
    <mergeCell ref="Z46:Z48"/>
    <mergeCell ref="A38:A40"/>
    <mergeCell ref="B38:B40"/>
    <mergeCell ref="C38:C40"/>
    <mergeCell ref="D38:D40"/>
    <mergeCell ref="C41:I41"/>
    <mergeCell ref="C42:AA42"/>
    <mergeCell ref="K94:L94"/>
    <mergeCell ref="K93:L93"/>
    <mergeCell ref="B90:I90"/>
    <mergeCell ref="C88:I88"/>
    <mergeCell ref="F76:F78"/>
    <mergeCell ref="C79:C83"/>
    <mergeCell ref="E84:E87"/>
    <mergeCell ref="E79:E83"/>
    <mergeCell ref="F79:F83"/>
    <mergeCell ref="D79:D83"/>
    <mergeCell ref="D32:D34"/>
    <mergeCell ref="E35:E37"/>
    <mergeCell ref="F35:F37"/>
    <mergeCell ref="E32:E34"/>
    <mergeCell ref="D94:H94"/>
    <mergeCell ref="I94:J94"/>
    <mergeCell ref="E59:E62"/>
    <mergeCell ref="F59:F62"/>
    <mergeCell ref="H43:H45"/>
    <mergeCell ref="G68:G70"/>
    <mergeCell ref="D49:D52"/>
    <mergeCell ref="D56:D58"/>
    <mergeCell ref="C76:C78"/>
    <mergeCell ref="D76:D78"/>
    <mergeCell ref="C75:AA75"/>
    <mergeCell ref="H59:H62"/>
    <mergeCell ref="Y56:Y57"/>
    <mergeCell ref="X56:X57"/>
    <mergeCell ref="Z53:Z54"/>
    <mergeCell ref="X59:X62"/>
    <mergeCell ref="M103:P103"/>
    <mergeCell ref="Y22:Y24"/>
    <mergeCell ref="Z22:Z24"/>
    <mergeCell ref="G84:G87"/>
    <mergeCell ref="C66:I66"/>
    <mergeCell ref="X79:X83"/>
    <mergeCell ref="C74:I74"/>
    <mergeCell ref="G76:G78"/>
    <mergeCell ref="H76:H78"/>
    <mergeCell ref="E76:E78"/>
    <mergeCell ref="AA22:AA24"/>
    <mergeCell ref="Z32:Z33"/>
    <mergeCell ref="M94:P94"/>
    <mergeCell ref="Y43:Y44"/>
    <mergeCell ref="X71:X73"/>
    <mergeCell ref="X64:X65"/>
    <mergeCell ref="X76:X78"/>
    <mergeCell ref="X68:X70"/>
    <mergeCell ref="M93:P93"/>
    <mergeCell ref="Z38:Z40"/>
  </mergeCells>
  <printOptions/>
  <pageMargins left="0.25" right="0.25" top="0.34" bottom="0.32" header="0.25" footer="0.25"/>
  <pageSetup horizontalDpi="600" verticalDpi="600" orientation="landscape" paperSize="9" scale="80" r:id="rId1"/>
  <ignoredErrors>
    <ignoredError sqref="N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0.140625" style="0" customWidth="1"/>
    <col min="4" max="4" width="8.8515625" style="0" customWidth="1"/>
    <col min="5" max="5" width="11.7109375" style="0" customWidth="1"/>
    <col min="6" max="6" width="8.57421875" style="0" customWidth="1"/>
    <col min="7" max="7" width="11.421875" style="0" customWidth="1"/>
    <col min="9" max="9" width="8.28125" style="0" customWidth="1"/>
  </cols>
  <sheetData>
    <row r="1" spans="2:9" ht="15.75">
      <c r="B1" s="847" t="s">
        <v>113</v>
      </c>
      <c r="C1" s="847"/>
      <c r="D1" s="847"/>
      <c r="E1" s="847"/>
      <c r="F1" s="847"/>
      <c r="G1" s="847"/>
      <c r="H1" s="847"/>
      <c r="I1" s="847"/>
    </row>
    <row r="2" ht="13.5" thickBot="1">
      <c r="I2" s="329" t="s">
        <v>1</v>
      </c>
    </row>
    <row r="3" spans="2:9" ht="12.75" customHeight="1">
      <c r="B3" s="848" t="s">
        <v>36</v>
      </c>
      <c r="C3" s="851" t="s">
        <v>116</v>
      </c>
      <c r="D3" s="854" t="s">
        <v>37</v>
      </c>
      <c r="E3" s="855"/>
      <c r="F3" s="856"/>
      <c r="G3" s="857" t="s">
        <v>121</v>
      </c>
      <c r="H3" s="857" t="s">
        <v>57</v>
      </c>
      <c r="I3" s="860" t="s">
        <v>114</v>
      </c>
    </row>
    <row r="4" spans="2:9" ht="12.75">
      <c r="B4" s="849"/>
      <c r="C4" s="852"/>
      <c r="D4" s="833" t="s">
        <v>19</v>
      </c>
      <c r="E4" s="834"/>
      <c r="F4" s="835"/>
      <c r="G4" s="858"/>
      <c r="H4" s="858"/>
      <c r="I4" s="861"/>
    </row>
    <row r="5" spans="2:9" ht="12.75">
      <c r="B5" s="849"/>
      <c r="C5" s="852"/>
      <c r="D5" s="836" t="s">
        <v>38</v>
      </c>
      <c r="E5" s="839" t="s">
        <v>39</v>
      </c>
      <c r="F5" s="842" t="s">
        <v>40</v>
      </c>
      <c r="G5" s="858"/>
      <c r="H5" s="858"/>
      <c r="I5" s="861"/>
    </row>
    <row r="6" spans="2:9" ht="12.75">
      <c r="B6" s="849"/>
      <c r="C6" s="852"/>
      <c r="D6" s="837"/>
      <c r="E6" s="840"/>
      <c r="F6" s="843"/>
      <c r="G6" s="858"/>
      <c r="H6" s="858"/>
      <c r="I6" s="861"/>
    </row>
    <row r="7" spans="2:9" ht="11.25" customHeight="1" thickBot="1">
      <c r="B7" s="850"/>
      <c r="C7" s="853"/>
      <c r="D7" s="838"/>
      <c r="E7" s="841"/>
      <c r="F7" s="844"/>
      <c r="G7" s="859"/>
      <c r="H7" s="859"/>
      <c r="I7" s="862"/>
    </row>
    <row r="8" spans="2:9" ht="29.25" customHeight="1" thickTop="1">
      <c r="B8" s="50" t="s">
        <v>58</v>
      </c>
      <c r="C8" s="74">
        <v>2629</v>
      </c>
      <c r="D8" s="75">
        <f>D9+D11</f>
        <v>2146.8</v>
      </c>
      <c r="E8" s="75">
        <f aca="true" t="shared" si="0" ref="E8:E14">F8-D8</f>
        <v>1460.9999999999995</v>
      </c>
      <c r="F8" s="74">
        <f>F9+F11</f>
        <v>3607.7999999999997</v>
      </c>
      <c r="G8" s="74">
        <f>G9+G11</f>
        <v>3360.7999999999997</v>
      </c>
      <c r="H8" s="74">
        <v>2840.9</v>
      </c>
      <c r="I8" s="313">
        <v>1072</v>
      </c>
    </row>
    <row r="9" spans="2:9" ht="17.25" customHeight="1">
      <c r="B9" s="51" t="s">
        <v>41</v>
      </c>
      <c r="C9" s="383">
        <v>1255.1</v>
      </c>
      <c r="D9" s="76">
        <v>862.9</v>
      </c>
      <c r="E9" s="76">
        <f t="shared" si="0"/>
        <v>270.0000000000001</v>
      </c>
      <c r="F9" s="315">
        <f>'1 lentelė'!O90</f>
        <v>1132.9</v>
      </c>
      <c r="G9" s="77">
        <f>'1 lentelė'!S90</f>
        <v>952.9</v>
      </c>
      <c r="H9" s="315">
        <v>1116.6</v>
      </c>
      <c r="I9" s="347">
        <v>1030</v>
      </c>
    </row>
    <row r="10" spans="2:9" ht="26.25" customHeight="1">
      <c r="B10" s="52" t="s">
        <v>42</v>
      </c>
      <c r="C10" s="383">
        <v>0</v>
      </c>
      <c r="D10" s="321">
        <v>0</v>
      </c>
      <c r="E10" s="76">
        <f t="shared" si="0"/>
        <v>0</v>
      </c>
      <c r="F10" s="316">
        <v>0</v>
      </c>
      <c r="G10" s="78">
        <f>'1 lentelė'!T90</f>
        <v>0</v>
      </c>
      <c r="H10" s="315">
        <v>0</v>
      </c>
      <c r="I10" s="349">
        <v>0</v>
      </c>
    </row>
    <row r="11" spans="2:9" ht="51" customHeight="1" thickBot="1">
      <c r="B11" s="53" t="s">
        <v>43</v>
      </c>
      <c r="C11" s="384">
        <v>1373.9</v>
      </c>
      <c r="D11" s="323">
        <v>1283.9</v>
      </c>
      <c r="E11" s="76">
        <f t="shared" si="0"/>
        <v>1190.9999999999995</v>
      </c>
      <c r="F11" s="317">
        <f>'1 lentelė'!Q90</f>
        <v>2474.8999999999996</v>
      </c>
      <c r="G11" s="79">
        <f>'1 lentelė'!U90</f>
        <v>2407.8999999999996</v>
      </c>
      <c r="H11" s="322">
        <v>1724.3</v>
      </c>
      <c r="I11" s="350">
        <v>42</v>
      </c>
    </row>
    <row r="12" spans="2:9" ht="20.25" customHeight="1" thickBot="1" thickTop="1">
      <c r="B12" s="54" t="s">
        <v>44</v>
      </c>
      <c r="C12" s="80">
        <v>2629</v>
      </c>
      <c r="D12" s="81">
        <f>D13+D22</f>
        <v>2146.8</v>
      </c>
      <c r="E12" s="82">
        <f t="shared" si="0"/>
        <v>1461</v>
      </c>
      <c r="F12" s="314">
        <f>F13+F22</f>
        <v>3607.8</v>
      </c>
      <c r="G12" s="83">
        <f>G13+G22</f>
        <v>3360.8</v>
      </c>
      <c r="H12" s="80">
        <v>2840.9</v>
      </c>
      <c r="I12" s="84">
        <v>1072</v>
      </c>
    </row>
    <row r="13" spans="2:9" ht="30.75" customHeight="1" thickBot="1">
      <c r="B13" s="55" t="s">
        <v>59</v>
      </c>
      <c r="C13" s="85">
        <v>2550</v>
      </c>
      <c r="D13" s="86">
        <f aca="true" t="shared" si="1" ref="D13:I13">D14+D21</f>
        <v>2067.8</v>
      </c>
      <c r="E13" s="86">
        <f t="shared" si="0"/>
        <v>1540</v>
      </c>
      <c r="F13" s="85">
        <f t="shared" si="1"/>
        <v>3607.8</v>
      </c>
      <c r="G13" s="87">
        <f t="shared" si="1"/>
        <v>3360.8</v>
      </c>
      <c r="H13" s="85">
        <f t="shared" si="1"/>
        <v>0</v>
      </c>
      <c r="I13" s="344">
        <f t="shared" si="1"/>
        <v>0</v>
      </c>
    </row>
    <row r="14" spans="2:9" ht="29.25" customHeight="1">
      <c r="B14" s="56" t="s">
        <v>60</v>
      </c>
      <c r="C14" s="318">
        <v>2250</v>
      </c>
      <c r="D14" s="324">
        <f>D15+D16+D19</f>
        <v>1767.8</v>
      </c>
      <c r="E14" s="88">
        <f t="shared" si="0"/>
        <v>813.7</v>
      </c>
      <c r="F14" s="318">
        <f>F15+F16+F17+F18+F19+F20</f>
        <v>2581.5</v>
      </c>
      <c r="G14" s="80">
        <f>G15+G16+G17+G18+G19+G20</f>
        <v>2334.5</v>
      </c>
      <c r="H14" s="318">
        <f>H15+H16+H17+H18+H19+H20</f>
        <v>0</v>
      </c>
      <c r="I14" s="345">
        <f>I15+I16+I17+I18+I19+I20</f>
        <v>0</v>
      </c>
    </row>
    <row r="15" spans="2:9" ht="42" customHeight="1">
      <c r="B15" s="57" t="s">
        <v>146</v>
      </c>
      <c r="C15" s="319">
        <v>50</v>
      </c>
      <c r="D15" s="325">
        <v>50</v>
      </c>
      <c r="E15" s="89">
        <f aca="true" t="shared" si="2" ref="E15:E21">F15-D15</f>
        <v>40</v>
      </c>
      <c r="F15" s="319">
        <v>90</v>
      </c>
      <c r="G15" s="90">
        <v>90</v>
      </c>
      <c r="H15" s="319">
        <v>0</v>
      </c>
      <c r="I15" s="346">
        <v>0</v>
      </c>
    </row>
    <row r="16" spans="2:9" ht="54" customHeight="1">
      <c r="B16" s="52" t="s">
        <v>147</v>
      </c>
      <c r="C16" s="383">
        <v>1561.7</v>
      </c>
      <c r="D16" s="76">
        <v>1561.7</v>
      </c>
      <c r="E16" s="89">
        <f t="shared" si="2"/>
        <v>-239.70000000000005</v>
      </c>
      <c r="F16" s="315">
        <f>'1 lentelė'!K97</f>
        <v>1322</v>
      </c>
      <c r="G16" s="77">
        <v>1120</v>
      </c>
      <c r="H16" s="315">
        <v>0</v>
      </c>
      <c r="I16" s="347">
        <v>0</v>
      </c>
    </row>
    <row r="17" spans="2:9" ht="42" customHeight="1">
      <c r="B17" s="382" t="s">
        <v>124</v>
      </c>
      <c r="C17" s="315">
        <v>0</v>
      </c>
      <c r="D17" s="76">
        <v>0</v>
      </c>
      <c r="E17" s="89">
        <f t="shared" si="2"/>
        <v>0</v>
      </c>
      <c r="F17" s="315">
        <v>0</v>
      </c>
      <c r="G17" s="77">
        <v>0</v>
      </c>
      <c r="H17" s="315">
        <v>0</v>
      </c>
      <c r="I17" s="347">
        <v>0</v>
      </c>
    </row>
    <row r="18" spans="2:9" ht="41.25" customHeight="1">
      <c r="B18" s="382" t="s">
        <v>125</v>
      </c>
      <c r="C18" s="315">
        <v>0</v>
      </c>
      <c r="D18" s="76">
        <v>0</v>
      </c>
      <c r="E18" s="89">
        <f t="shared" si="2"/>
        <v>0</v>
      </c>
      <c r="F18" s="315">
        <v>0</v>
      </c>
      <c r="G18" s="77">
        <v>0</v>
      </c>
      <c r="H18" s="315">
        <v>0</v>
      </c>
      <c r="I18" s="347">
        <v>0</v>
      </c>
    </row>
    <row r="19" spans="2:9" ht="42" customHeight="1">
      <c r="B19" s="52" t="s">
        <v>126</v>
      </c>
      <c r="C19" s="315">
        <v>638.3</v>
      </c>
      <c r="D19" s="76">
        <v>156.1</v>
      </c>
      <c r="E19" s="89">
        <f t="shared" si="2"/>
        <v>959.8000000000001</v>
      </c>
      <c r="F19" s="315">
        <f>'1 lentelė'!K95</f>
        <v>1115.9</v>
      </c>
      <c r="G19" s="77">
        <v>1070.9</v>
      </c>
      <c r="H19" s="315">
        <v>0</v>
      </c>
      <c r="I19" s="347">
        <v>0</v>
      </c>
    </row>
    <row r="20" spans="2:9" ht="80.25" customHeight="1">
      <c r="B20" s="52" t="s">
        <v>127</v>
      </c>
      <c r="C20" s="315">
        <v>0</v>
      </c>
      <c r="D20" s="76">
        <v>0</v>
      </c>
      <c r="E20" s="89">
        <f t="shared" si="2"/>
        <v>53.6</v>
      </c>
      <c r="F20" s="315">
        <v>53.6</v>
      </c>
      <c r="G20" s="77">
        <v>53.6</v>
      </c>
      <c r="H20" s="315">
        <v>0</v>
      </c>
      <c r="I20" s="347">
        <v>0</v>
      </c>
    </row>
    <row r="21" spans="2:9" ht="30.75" customHeight="1" thickBot="1">
      <c r="B21" s="56" t="s">
        <v>61</v>
      </c>
      <c r="C21" s="318">
        <v>300</v>
      </c>
      <c r="D21" s="324">
        <v>300</v>
      </c>
      <c r="E21" s="450">
        <f t="shared" si="2"/>
        <v>726.3</v>
      </c>
      <c r="F21" s="318">
        <v>1026.3</v>
      </c>
      <c r="G21" s="80">
        <f>'1 lentelė'!M99</f>
        <v>1026.3</v>
      </c>
      <c r="H21" s="318">
        <v>0</v>
      </c>
      <c r="I21" s="345">
        <v>0</v>
      </c>
    </row>
    <row r="22" spans="2:9" ht="21" customHeight="1" thickBot="1">
      <c r="B22" s="451" t="s">
        <v>62</v>
      </c>
      <c r="C22" s="87">
        <f>C23+C25+C26+C27</f>
        <v>79</v>
      </c>
      <c r="D22" s="326">
        <f>D23+D25+D26+D27</f>
        <v>79</v>
      </c>
      <c r="E22" s="328">
        <f>E23+E25+E26+E27</f>
        <v>-79</v>
      </c>
      <c r="F22" s="87">
        <f>F23+F25+F26+F27</f>
        <v>0</v>
      </c>
      <c r="G22" s="87">
        <f>G23+G25+G26+G27</f>
        <v>0</v>
      </c>
      <c r="H22" s="87">
        <v>0</v>
      </c>
      <c r="I22" s="452">
        <f>I23+I25+I20+I26+I27</f>
        <v>0</v>
      </c>
    </row>
    <row r="23" spans="2:9" ht="26.25" customHeight="1">
      <c r="B23" s="52" t="s">
        <v>143</v>
      </c>
      <c r="C23" s="315">
        <v>0</v>
      </c>
      <c r="D23" s="76">
        <v>0</v>
      </c>
      <c r="E23" s="91">
        <f>F23-D23</f>
        <v>0</v>
      </c>
      <c r="F23" s="315">
        <v>0</v>
      </c>
      <c r="G23" s="77">
        <v>0</v>
      </c>
      <c r="H23" s="315">
        <v>0</v>
      </c>
      <c r="I23" s="347">
        <v>0</v>
      </c>
    </row>
    <row r="24" spans="2:9" ht="20.25" customHeight="1">
      <c r="B24" s="52" t="s">
        <v>128</v>
      </c>
      <c r="C24" s="315"/>
      <c r="D24" s="76"/>
      <c r="E24" s="91"/>
      <c r="F24" s="315"/>
      <c r="G24" s="77"/>
      <c r="H24" s="315"/>
      <c r="I24" s="347"/>
    </row>
    <row r="25" spans="2:9" ht="29.25" customHeight="1">
      <c r="B25" s="52" t="s">
        <v>144</v>
      </c>
      <c r="C25" s="315">
        <v>79</v>
      </c>
      <c r="D25" s="76">
        <v>79</v>
      </c>
      <c r="E25" s="91">
        <f>F25-D25</f>
        <v>-79</v>
      </c>
      <c r="F25" s="315">
        <v>0</v>
      </c>
      <c r="G25" s="77">
        <v>0</v>
      </c>
      <c r="H25" s="315">
        <v>0</v>
      </c>
      <c r="I25" s="347">
        <v>0</v>
      </c>
    </row>
    <row r="26" spans="2:9" ht="30" customHeight="1">
      <c r="B26" s="57" t="s">
        <v>129</v>
      </c>
      <c r="C26" s="319">
        <v>0</v>
      </c>
      <c r="D26" s="325">
        <v>0</v>
      </c>
      <c r="E26" s="91">
        <f>F26-D26</f>
        <v>0</v>
      </c>
      <c r="F26" s="319">
        <v>0</v>
      </c>
      <c r="G26" s="90">
        <v>0</v>
      </c>
      <c r="H26" s="319">
        <v>0</v>
      </c>
      <c r="I26" s="346">
        <v>0</v>
      </c>
    </row>
    <row r="27" spans="2:9" ht="30" customHeight="1" thickBot="1">
      <c r="B27" s="58" t="s">
        <v>145</v>
      </c>
      <c r="C27" s="320">
        <v>0</v>
      </c>
      <c r="D27" s="327">
        <v>0</v>
      </c>
      <c r="E27" s="92">
        <f>F27-D27</f>
        <v>0</v>
      </c>
      <c r="F27" s="320">
        <v>0</v>
      </c>
      <c r="G27" s="93">
        <v>0</v>
      </c>
      <c r="H27" s="320">
        <v>0</v>
      </c>
      <c r="I27" s="348">
        <v>0</v>
      </c>
    </row>
    <row r="28" spans="2:9" ht="15.75" customHeight="1">
      <c r="B28" s="845"/>
      <c r="C28" s="846"/>
      <c r="D28" s="846"/>
      <c r="E28" s="846"/>
      <c r="F28" s="846"/>
      <c r="G28" s="846"/>
      <c r="H28" s="846"/>
      <c r="I28" s="846"/>
    </row>
  </sheetData>
  <sheetProtection/>
  <mergeCells count="12">
    <mergeCell ref="H3:H7"/>
    <mergeCell ref="I3:I7"/>
    <mergeCell ref="D4:F4"/>
    <mergeCell ref="D5:D7"/>
    <mergeCell ref="E5:E7"/>
    <mergeCell ref="F5:F7"/>
    <mergeCell ref="B28:I28"/>
    <mergeCell ref="B1:I1"/>
    <mergeCell ref="B3:B7"/>
    <mergeCell ref="C3:C7"/>
    <mergeCell ref="D3:F3"/>
    <mergeCell ref="G3:G7"/>
  </mergeCells>
  <printOptions/>
  <pageMargins left="0.43" right="0.75" top="0.2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Snieguole Kacerauskaite</cp:lastModifiedBy>
  <cp:lastPrinted>2007-01-12T12:43:29Z</cp:lastPrinted>
  <dcterms:created xsi:type="dcterms:W3CDTF">2004-12-02T11:16:48Z</dcterms:created>
  <dcterms:modified xsi:type="dcterms:W3CDTF">2012-09-26T07:06:48Z</dcterms:modified>
  <cp:category/>
  <cp:version/>
  <cp:contentType/>
  <cp:contentStatus/>
</cp:coreProperties>
</file>