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2" i="1" l="1"/>
  <c r="F13" i="1" s="1"/>
  <c r="F10" i="1"/>
  <c r="H11" i="1"/>
  <c r="H9" i="1"/>
  <c r="H8" i="1"/>
  <c r="F11" i="1"/>
  <c r="F9" i="1"/>
  <c r="F8" i="1"/>
  <c r="K11" i="1" l="1"/>
  <c r="K9" i="1"/>
  <c r="G13" i="1" l="1"/>
  <c r="I12" i="1"/>
  <c r="I11" i="1"/>
  <c r="I10" i="1"/>
  <c r="E13" i="1"/>
  <c r="I9" i="1"/>
  <c r="K10" i="1"/>
  <c r="K8" i="1"/>
  <c r="I8" i="1" l="1"/>
  <c r="D13" i="1"/>
  <c r="K12" i="1"/>
  <c r="K13" i="1" l="1"/>
  <c r="C13" i="1" l="1"/>
  <c r="H13" i="1" l="1"/>
</calcChain>
</file>

<file path=xl/sharedStrings.xml><?xml version="1.0" encoding="utf-8"?>
<sst xmlns="http://schemas.openxmlformats.org/spreadsheetml/2006/main" count="26" uniqueCount="26">
  <si>
    <t>Turto grupė</t>
  </si>
  <si>
    <t>Eil.Nr.</t>
  </si>
  <si>
    <t>1.</t>
  </si>
  <si>
    <t>2.</t>
  </si>
  <si>
    <t>3.</t>
  </si>
  <si>
    <t>4.</t>
  </si>
  <si>
    <t>5.</t>
  </si>
  <si>
    <t>Pramonės ir sandėliavimo žemė</t>
  </si>
  <si>
    <t>IŠ VISO:</t>
  </si>
  <si>
    <t>Sklypų (objektų) skaičius, vnt</t>
  </si>
  <si>
    <t>Preliminarus žemės mokesčio tarifas, %</t>
  </si>
  <si>
    <t>Žemės sklypų plotas, ha</t>
  </si>
  <si>
    <r>
      <t xml:space="preserve">Žemės ūkio paskirties žemė (pritaikytas </t>
    </r>
    <r>
      <rPr>
        <b/>
        <sz val="10"/>
        <color theme="1"/>
        <rFont val="Times New Roman"/>
        <family val="1"/>
        <charset val="186"/>
      </rPr>
      <t>0,35 koef</t>
    </r>
    <r>
      <rPr>
        <sz val="10"/>
        <color theme="1"/>
        <rFont val="Times New Roman"/>
        <family val="1"/>
        <charset val="186"/>
      </rPr>
      <t xml:space="preserve">.)  Pagal įstatymo nuostatas </t>
    </r>
    <r>
      <rPr>
        <b/>
        <sz val="10"/>
        <color theme="1"/>
        <rFont val="Times New Roman"/>
        <family val="1"/>
        <charset val="186"/>
      </rPr>
      <t>2013-2017 m. žemės mokestis ne daugiau 1 Lt už 1 arą.</t>
    </r>
  </si>
  <si>
    <t>JURIDINIŲ IR FIZINIŲ ASMENŲ PRIVATI ŽEMĖ</t>
  </si>
  <si>
    <t>PRELIMINARI  ŽEMĖS MOKESČIO UŽ 2012 -2013 M. APSKAIČIAVIMO SUVESTINĖ LENTELĖ</t>
  </si>
  <si>
    <t>Žemės vidutinė rinkos vertė  2012 m. pagal NTR duomenis, Lt</t>
  </si>
  <si>
    <r>
      <t xml:space="preserve">Mėgėjų sodų žemė (pritaikytas </t>
    </r>
    <r>
      <rPr>
        <b/>
        <sz val="10"/>
        <color theme="1"/>
        <rFont val="Times New Roman"/>
        <family val="1"/>
        <charset val="186"/>
      </rPr>
      <t>0,35</t>
    </r>
    <r>
      <rPr>
        <sz val="10"/>
        <color theme="1"/>
        <rFont val="Times New Roman"/>
        <family val="1"/>
        <charset val="186"/>
      </rPr>
      <t xml:space="preserve"> koef.)</t>
    </r>
  </si>
  <si>
    <t>2 priedas</t>
  </si>
  <si>
    <t>Gyvenamųjų teritorijų  žemė</t>
  </si>
  <si>
    <t>Komercinės paskirties terit.</t>
  </si>
  <si>
    <t>Nominali (indeksuota) žemės vertė 2012 m. pagal NTR duomenis, Lt</t>
  </si>
  <si>
    <r>
      <t>Apskaičiuotas  preliminarus žemės  mokestis  2013 m. (</t>
    </r>
    <r>
      <rPr>
        <b/>
        <sz val="9"/>
        <color theme="1"/>
        <rFont val="Times New Roman"/>
        <family val="1"/>
        <charset val="186"/>
      </rPr>
      <t>neįvertinus neapmokestinamus sklypo plotus</t>
    </r>
    <r>
      <rPr>
        <sz val="9"/>
        <color theme="1"/>
        <rFont val="Times New Roman"/>
        <family val="1"/>
        <charset val="186"/>
      </rPr>
      <t>) pagal preliminarius mokesčio tarifus, Lt</t>
    </r>
  </si>
  <si>
    <t>(pagal NTR duomenis)</t>
  </si>
  <si>
    <t>Žemės 2013 m. mokestinės  vertės pokytis lyginant su  nominalia verte (kartais)</t>
  </si>
  <si>
    <t>Nominali (indeksuota) žemės vertė, nuo kurios apskaičiuotas ŽM už 2012 m., Lt</t>
  </si>
  <si>
    <t>Apskaičiuota preliminari 2013 m. pereinamojo laikot. žemės mokestinė vertė (sumaž 80 % ir mėgėjų sodų ir žemės ūkio 0,35 koef.),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</si>
</sst>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8"/>
      <name val="Arial"/>
      <family val="2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1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Border="1"/>
    <xf numFmtId="4" fontId="5" fillId="0" borderId="0" xfId="0" applyNumberFormat="1" applyFont="1" applyBorder="1"/>
    <xf numFmtId="4" fontId="6" fillId="0" borderId="0" xfId="0" applyNumberFormat="1" applyFont="1" applyBorder="1"/>
    <xf numFmtId="0" fontId="1" fillId="0" borderId="1" xfId="0" applyFont="1" applyBorder="1"/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8" fillId="0" borderId="0" xfId="0" applyNumberFormat="1" applyFont="1" applyBorder="1"/>
    <xf numFmtId="4" fontId="4" fillId="2" borderId="1" xfId="0" applyNumberFormat="1" applyFont="1" applyFill="1" applyBorder="1"/>
    <xf numFmtId="4" fontId="3" fillId="2" borderId="1" xfId="0" applyNumberFormat="1" applyFont="1" applyFill="1" applyBorder="1"/>
    <xf numFmtId="3" fontId="13" fillId="3" borderId="1" xfId="0" applyNumberFormat="1" applyFont="1" applyFill="1" applyBorder="1"/>
    <xf numFmtId="3" fontId="3" fillId="0" borderId="1" xfId="0" applyNumberFormat="1" applyFont="1" applyBorder="1"/>
    <xf numFmtId="3" fontId="4" fillId="0" borderId="2" xfId="0" applyNumberFormat="1" applyFont="1" applyBorder="1"/>
    <xf numFmtId="1" fontId="1" fillId="0" borderId="0" xfId="0" applyNumberFormat="1" applyFont="1"/>
    <xf numFmtId="3" fontId="11" fillId="0" borderId="1" xfId="1" applyNumberFormat="1" applyFont="1" applyBorder="1"/>
    <xf numFmtId="3" fontId="5" fillId="0" borderId="1" xfId="0" applyNumberFormat="1" applyFont="1" applyBorder="1"/>
    <xf numFmtId="3" fontId="4" fillId="0" borderId="1" xfId="0" applyNumberFormat="1" applyFont="1" applyBorder="1"/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tabSelected="1" workbookViewId="0">
      <selection activeCell="H20" sqref="H20"/>
    </sheetView>
  </sheetViews>
  <sheetFormatPr defaultRowHeight="15" x14ac:dyDescent="0.25"/>
  <cols>
    <col min="1" max="1" width="6" style="1" customWidth="1"/>
    <col min="2" max="2" width="24.28515625" style="1" customWidth="1"/>
    <col min="3" max="3" width="8" style="1" customWidth="1"/>
    <col min="4" max="4" width="7.85546875" style="1" customWidth="1"/>
    <col min="5" max="6" width="13" style="1" customWidth="1"/>
    <col min="7" max="7" width="15.28515625" style="1" customWidth="1"/>
    <col min="8" max="8" width="14" style="1" customWidth="1"/>
    <col min="9" max="9" width="10.42578125" style="1" customWidth="1"/>
    <col min="10" max="10" width="6" style="1" customWidth="1"/>
    <col min="11" max="11" width="13.7109375" style="1" customWidth="1"/>
    <col min="12" max="12" width="15.5703125" style="1" customWidth="1"/>
    <col min="13" max="13" width="12.5703125" style="1" customWidth="1"/>
    <col min="14" max="14" width="13.28515625" style="1" customWidth="1"/>
    <col min="15" max="16384" width="9.140625" style="1"/>
  </cols>
  <sheetData>
    <row r="2" spans="1:15" x14ac:dyDescent="0.25">
      <c r="K2" s="2" t="s">
        <v>17</v>
      </c>
    </row>
    <row r="3" spans="1:15" x14ac:dyDescent="0.25">
      <c r="B3" s="2" t="s">
        <v>14</v>
      </c>
      <c r="C3" s="2"/>
      <c r="D3" s="2"/>
      <c r="E3" s="2"/>
      <c r="F3" s="2"/>
      <c r="G3" s="2"/>
      <c r="K3" s="10"/>
      <c r="L3" s="10"/>
      <c r="M3" s="10"/>
      <c r="N3" s="10"/>
      <c r="O3" s="10"/>
    </row>
    <row r="4" spans="1:15" x14ac:dyDescent="0.25">
      <c r="D4" s="1" t="s">
        <v>22</v>
      </c>
      <c r="K4" s="10"/>
      <c r="L4" s="10"/>
      <c r="M4" s="10"/>
      <c r="N4" s="10"/>
      <c r="O4" s="10"/>
    </row>
    <row r="5" spans="1:15" x14ac:dyDescent="0.25">
      <c r="K5" s="10"/>
      <c r="L5" s="10"/>
      <c r="M5" s="10"/>
      <c r="N5" s="10"/>
      <c r="O5" s="10"/>
    </row>
    <row r="6" spans="1:15" x14ac:dyDescent="0.25">
      <c r="A6" s="3" t="s">
        <v>1</v>
      </c>
      <c r="B6" s="3" t="s">
        <v>0</v>
      </c>
      <c r="C6" s="3"/>
      <c r="D6" s="3"/>
      <c r="E6" s="17" t="s">
        <v>13</v>
      </c>
      <c r="F6" s="17"/>
      <c r="G6" s="18"/>
      <c r="H6" s="3"/>
      <c r="I6" s="3"/>
      <c r="J6" s="3"/>
      <c r="K6" s="13"/>
      <c r="L6" s="10"/>
      <c r="M6" s="10"/>
      <c r="N6" s="10"/>
      <c r="O6" s="10"/>
    </row>
    <row r="7" spans="1:15" ht="121.5" customHeight="1" x14ac:dyDescent="0.25">
      <c r="A7" s="3"/>
      <c r="B7" s="3"/>
      <c r="C7" s="5" t="s">
        <v>9</v>
      </c>
      <c r="D7" s="5" t="s">
        <v>11</v>
      </c>
      <c r="E7" s="5" t="s">
        <v>20</v>
      </c>
      <c r="F7" s="5" t="s">
        <v>24</v>
      </c>
      <c r="G7" s="5" t="s">
        <v>15</v>
      </c>
      <c r="H7" s="5" t="s">
        <v>25</v>
      </c>
      <c r="I7" s="6" t="s">
        <v>23</v>
      </c>
      <c r="J7" s="6" t="s">
        <v>10</v>
      </c>
      <c r="K7" s="14" t="s">
        <v>21</v>
      </c>
      <c r="L7" s="15"/>
      <c r="M7" s="10"/>
      <c r="N7" s="10"/>
      <c r="O7" s="10"/>
    </row>
    <row r="8" spans="1:15" x14ac:dyDescent="0.25">
      <c r="A8" s="7" t="s">
        <v>2</v>
      </c>
      <c r="B8" s="5" t="s">
        <v>18</v>
      </c>
      <c r="C8" s="5">
        <v>4268</v>
      </c>
      <c r="D8" s="5">
        <v>465.33300000000003</v>
      </c>
      <c r="E8" s="20">
        <v>68014573</v>
      </c>
      <c r="F8" s="19">
        <f>E8*0.5</f>
        <v>34007286.5</v>
      </c>
      <c r="G8" s="20">
        <v>889818083</v>
      </c>
      <c r="H8" s="23">
        <f>G8-((G8-F8)*0.8)</f>
        <v>205169445.79999995</v>
      </c>
      <c r="I8" s="8">
        <f>H8/E8</f>
        <v>3.0165512588015506</v>
      </c>
      <c r="J8" s="8">
        <v>0.4</v>
      </c>
      <c r="K8" s="24">
        <f>H8*0.4/100</f>
        <v>820677.78319999995</v>
      </c>
      <c r="L8" s="11"/>
      <c r="M8" s="10"/>
      <c r="N8" s="10"/>
      <c r="O8" s="10"/>
    </row>
    <row r="9" spans="1:15" x14ac:dyDescent="0.25">
      <c r="A9" s="7" t="s">
        <v>3</v>
      </c>
      <c r="B9" s="3" t="s">
        <v>19</v>
      </c>
      <c r="C9" s="3">
        <v>219</v>
      </c>
      <c r="D9" s="3">
        <v>120.77800000000001</v>
      </c>
      <c r="E9" s="20">
        <v>40042503</v>
      </c>
      <c r="F9" s="19">
        <f t="shared" ref="F9:F11" si="0">E9*0.5</f>
        <v>20021251.5</v>
      </c>
      <c r="G9" s="20">
        <v>206187884</v>
      </c>
      <c r="H9" s="23">
        <f>G9-((G9-F9)*0.8)</f>
        <v>57254578</v>
      </c>
      <c r="I9" s="8">
        <f>H9/E9</f>
        <v>1.4298451323085373</v>
      </c>
      <c r="J9" s="8">
        <v>0.6</v>
      </c>
      <c r="K9" s="24">
        <f>H9*0.6/100</f>
        <v>343527.46799999999</v>
      </c>
      <c r="L9" s="11"/>
      <c r="M9" s="10"/>
      <c r="N9" s="10"/>
      <c r="O9" s="10"/>
    </row>
    <row r="10" spans="1:15" ht="26.25" x14ac:dyDescent="0.25">
      <c r="A10" s="7" t="s">
        <v>4</v>
      </c>
      <c r="B10" s="5" t="s">
        <v>16</v>
      </c>
      <c r="C10" s="3">
        <v>1319</v>
      </c>
      <c r="D10" s="3">
        <v>88.244</v>
      </c>
      <c r="E10" s="20">
        <v>951945</v>
      </c>
      <c r="F10" s="19">
        <f>E10*0.35</f>
        <v>333180.75</v>
      </c>
      <c r="G10" s="20">
        <v>96237200</v>
      </c>
      <c r="H10" s="23">
        <v>7003148.5999999996</v>
      </c>
      <c r="I10" s="8">
        <f>H10/E10</f>
        <v>7.3566735473162836</v>
      </c>
      <c r="J10" s="8">
        <v>0.1</v>
      </c>
      <c r="K10" s="24">
        <f>H10*0.1/100</f>
        <v>7003.1485999999995</v>
      </c>
      <c r="L10" s="11"/>
      <c r="M10" s="10"/>
      <c r="N10" s="10"/>
      <c r="O10" s="10"/>
    </row>
    <row r="11" spans="1:15" x14ac:dyDescent="0.25">
      <c r="A11" s="7" t="s">
        <v>5</v>
      </c>
      <c r="B11" s="3" t="s">
        <v>7</v>
      </c>
      <c r="C11" s="3">
        <v>118</v>
      </c>
      <c r="D11" s="3">
        <v>55.082999999999998</v>
      </c>
      <c r="E11" s="20">
        <v>13368993</v>
      </c>
      <c r="F11" s="19">
        <f t="shared" si="0"/>
        <v>6684496.5</v>
      </c>
      <c r="G11" s="20">
        <v>38204704</v>
      </c>
      <c r="H11" s="23">
        <f>G11-((G11-F11)*0.8)</f>
        <v>12988538</v>
      </c>
      <c r="I11" s="8">
        <f>H11/E11</f>
        <v>0.97154198524900115</v>
      </c>
      <c r="J11" s="8">
        <v>0.7</v>
      </c>
      <c r="K11" s="24">
        <f>H11*0.7/100</f>
        <v>90919.766000000003</v>
      </c>
      <c r="L11" s="16"/>
      <c r="M11" s="10"/>
      <c r="N11" s="10"/>
      <c r="O11" s="10"/>
    </row>
    <row r="12" spans="1:15" ht="64.5" x14ac:dyDescent="0.25">
      <c r="A12" s="7" t="s">
        <v>6</v>
      </c>
      <c r="B12" s="5" t="s">
        <v>12</v>
      </c>
      <c r="C12" s="5">
        <v>822</v>
      </c>
      <c r="D12" s="5">
        <v>622.21</v>
      </c>
      <c r="E12" s="20">
        <v>2015709</v>
      </c>
      <c r="F12" s="19">
        <f>E12*0.35</f>
        <v>705498.14999999991</v>
      </c>
      <c r="G12" s="20">
        <v>160640400</v>
      </c>
      <c r="H12" s="23">
        <v>11809226.52</v>
      </c>
      <c r="I12" s="8">
        <f>H12/E12</f>
        <v>5.8585969105659599</v>
      </c>
      <c r="J12" s="8">
        <v>0.3</v>
      </c>
      <c r="K12" s="24">
        <f>H12*0.3/100</f>
        <v>35427.679559999997</v>
      </c>
      <c r="L12" s="11"/>
      <c r="M12" s="10"/>
      <c r="N12" s="10"/>
      <c r="O12" s="10"/>
    </row>
    <row r="13" spans="1:15" x14ac:dyDescent="0.25">
      <c r="A13" s="3"/>
      <c r="B13" s="4" t="s">
        <v>8</v>
      </c>
      <c r="C13" s="4">
        <f t="shared" ref="C13:H13" si="1">SUM(C8:C12)</f>
        <v>6746</v>
      </c>
      <c r="D13" s="9">
        <f t="shared" si="1"/>
        <v>1351.6480000000001</v>
      </c>
      <c r="E13" s="21">
        <f t="shared" si="1"/>
        <v>124393723</v>
      </c>
      <c r="F13" s="21">
        <f t="shared" si="1"/>
        <v>61751713.399999999</v>
      </c>
      <c r="G13" s="21">
        <f t="shared" si="1"/>
        <v>1391088271</v>
      </c>
      <c r="H13" s="21">
        <f t="shared" si="1"/>
        <v>294224936.91999996</v>
      </c>
      <c r="I13" s="9"/>
      <c r="J13" s="9"/>
      <c r="K13" s="25">
        <f>SUM(K8:K12)</f>
        <v>1297555.8453599999</v>
      </c>
      <c r="L13" s="12"/>
      <c r="M13" s="10"/>
      <c r="N13" s="10"/>
      <c r="O13" s="10"/>
    </row>
    <row r="14" spans="1:15" x14ac:dyDescent="0.25">
      <c r="K14" s="10"/>
      <c r="L14" s="10"/>
      <c r="M14" s="10"/>
      <c r="N14" s="10"/>
      <c r="O14" s="10"/>
    </row>
    <row r="15" spans="1:15" x14ac:dyDescent="0.25">
      <c r="M15" s="10"/>
      <c r="N15" s="10"/>
      <c r="O15" s="10"/>
    </row>
    <row r="16" spans="1:15" x14ac:dyDescent="0.25">
      <c r="G16" s="22"/>
      <c r="M16" s="10"/>
      <c r="N16" s="10"/>
      <c r="O16" s="10"/>
    </row>
    <row r="17" spans="13:15" x14ac:dyDescent="0.25">
      <c r="M17" s="10"/>
      <c r="N17" s="10"/>
      <c r="O17" s="10"/>
    </row>
    <row r="18" spans="13:15" x14ac:dyDescent="0.25">
      <c r="M18" s="10"/>
      <c r="N18" s="10"/>
      <c r="O18" s="10"/>
    </row>
    <row r="19" spans="13:15" x14ac:dyDescent="0.25">
      <c r="M19" s="10"/>
      <c r="N19" s="10"/>
      <c r="O19" s="10"/>
    </row>
    <row r="20" spans="13:15" x14ac:dyDescent="0.25">
      <c r="M20" s="10"/>
      <c r="N20" s="10"/>
      <c r="O20" s="10"/>
    </row>
    <row r="21" spans="13:15" x14ac:dyDescent="0.25">
      <c r="M21" s="10"/>
      <c r="N21" s="10"/>
      <c r="O21" s="10"/>
    </row>
    <row r="22" spans="13:15" x14ac:dyDescent="0.25">
      <c r="M22" s="10"/>
      <c r="N22" s="10"/>
      <c r="O22" s="10"/>
    </row>
    <row r="23" spans="13:15" x14ac:dyDescent="0.25">
      <c r="M23" s="10"/>
      <c r="N23" s="10"/>
      <c r="O23" s="10"/>
    </row>
    <row r="24" spans="13:15" x14ac:dyDescent="0.25">
      <c r="M24" s="10"/>
      <c r="N24" s="10"/>
      <c r="O24" s="10"/>
    </row>
    <row r="25" spans="13:15" x14ac:dyDescent="0.25">
      <c r="M25" s="10"/>
      <c r="N25" s="10"/>
      <c r="O25" s="10"/>
    </row>
    <row r="26" spans="13:15" x14ac:dyDescent="0.25">
      <c r="M26" s="10"/>
      <c r="N26" s="10"/>
      <c r="O26" s="1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Uptiene</dc:creator>
  <cp:lastModifiedBy>Jolanta Uptiene</cp:lastModifiedBy>
  <cp:lastPrinted>2012-11-06T06:13:36Z</cp:lastPrinted>
  <dcterms:created xsi:type="dcterms:W3CDTF">2012-02-10T13:16:04Z</dcterms:created>
  <dcterms:modified xsi:type="dcterms:W3CDTF">2012-11-15T13:29:58Z</dcterms:modified>
</cp:coreProperties>
</file>