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65" windowWidth="19200" windowHeight="12510"/>
  </bookViews>
  <sheets>
    <sheet name="3 lentelė" sheetId="6" r:id="rId1"/>
    <sheet name="dir. įsakymai" sheetId="7" r:id="rId2"/>
  </sheets>
  <definedNames>
    <definedName name="_xlnm.Print_Area" localSheetId="0">'3 lentelė'!$A$1:$R$81</definedName>
    <definedName name="_xlnm.Print_Titles" localSheetId="0">'3 lentelė'!$7:$9</definedName>
  </definedNames>
  <calcPr calcId="145621"/>
</workbook>
</file>

<file path=xl/calcChain.xml><?xml version="1.0" encoding="utf-8"?>
<calcChain xmlns="http://schemas.openxmlformats.org/spreadsheetml/2006/main">
  <c r="M30" i="6" l="1"/>
  <c r="M64" i="6"/>
  <c r="M57" i="6"/>
  <c r="L16" i="6"/>
  <c r="L47" i="6"/>
  <c r="L48" i="6"/>
  <c r="L49" i="6"/>
  <c r="M49" i="6"/>
  <c r="N49" i="6"/>
  <c r="O49" i="6"/>
  <c r="L50" i="6"/>
  <c r="L51" i="6"/>
  <c r="L52" i="6"/>
  <c r="M52" i="6"/>
  <c r="N52" i="6"/>
  <c r="O52" i="6"/>
  <c r="L59" i="6"/>
  <c r="L40" i="6"/>
  <c r="L24" i="6"/>
  <c r="M66" i="6"/>
  <c r="N66" i="6"/>
  <c r="O66" i="6"/>
  <c r="M63" i="6"/>
  <c r="N63" i="6"/>
  <c r="N67" i="6"/>
  <c r="N68" i="6" s="1"/>
  <c r="N69" i="6" s="1"/>
  <c r="O63" i="6"/>
  <c r="O67" i="6"/>
  <c r="O68" i="6" s="1"/>
  <c r="M46" i="6"/>
  <c r="N46" i="6"/>
  <c r="O46" i="6"/>
  <c r="M37" i="6"/>
  <c r="N37" i="6"/>
  <c r="O37" i="6"/>
  <c r="M34" i="6"/>
  <c r="N34" i="6"/>
  <c r="O34" i="6"/>
  <c r="M27" i="6"/>
  <c r="N27" i="6"/>
  <c r="O27" i="6"/>
  <c r="M21" i="6"/>
  <c r="N21" i="6"/>
  <c r="O21" i="6"/>
  <c r="M18" i="6"/>
  <c r="N18" i="6"/>
  <c r="O18" i="6"/>
  <c r="L65" i="6"/>
  <c r="L64" i="6"/>
  <c r="L66" i="6"/>
  <c r="L14" i="6"/>
  <c r="L15" i="6"/>
  <c r="L18" i="6" s="1"/>
  <c r="L19" i="6"/>
  <c r="L20" i="6"/>
  <c r="L21" i="6"/>
  <c r="L22" i="6"/>
  <c r="L23" i="6"/>
  <c r="L27" i="6" s="1"/>
  <c r="L30" i="6"/>
  <c r="L31" i="6"/>
  <c r="L75" i="6"/>
  <c r="Q75" i="6" s="1"/>
  <c r="L32" i="6"/>
  <c r="L76" i="6" s="1"/>
  <c r="L33" i="6"/>
  <c r="L38" i="6"/>
  <c r="L39" i="6"/>
  <c r="L35" i="6"/>
  <c r="L36" i="6"/>
  <c r="L37" i="6"/>
  <c r="L57" i="6"/>
  <c r="L58" i="6"/>
  <c r="L79" i="6"/>
  <c r="Q79" i="6" s="1"/>
  <c r="L74" i="6"/>
  <c r="Q74" i="6" s="1"/>
  <c r="L46" i="6"/>
  <c r="L53" i="6" s="1"/>
  <c r="L78" i="6"/>
  <c r="Q78" i="6"/>
  <c r="L63" i="6"/>
  <c r="L34" i="6"/>
  <c r="O28" i="6"/>
  <c r="N28" i="6"/>
  <c r="M28" i="6"/>
  <c r="O53" i="6"/>
  <c r="O54" i="6" s="1"/>
  <c r="N53" i="6"/>
  <c r="N54" i="6"/>
  <c r="M53" i="6"/>
  <c r="M54" i="6"/>
  <c r="M67" i="6"/>
  <c r="M68" i="6"/>
  <c r="M69" i="6" s="1"/>
  <c r="L67" i="6"/>
  <c r="L68" i="6" s="1"/>
  <c r="L77" i="6"/>
  <c r="Q77" i="6"/>
  <c r="L73" i="6" l="1"/>
  <c r="Q76" i="6"/>
  <c r="L28" i="6"/>
  <c r="L54" i="6" s="1"/>
  <c r="L69" i="6" s="1"/>
  <c r="O69" i="6"/>
  <c r="Q73" i="6" l="1"/>
  <c r="L80" i="6"/>
  <c r="Q80" i="6" s="1"/>
</calcChain>
</file>

<file path=xl/sharedStrings.xml><?xml version="1.0" encoding="utf-8"?>
<sst xmlns="http://schemas.openxmlformats.org/spreadsheetml/2006/main" count="235" uniqueCount="137">
  <si>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</si>
  <si>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</si>
  <si>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</si>
  <si>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</si>
  <si>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</si>
  <si>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</si>
  <si>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</si>
  <si>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</si>
  <si>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</si>
  <si>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</si>
  <si>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</si>
  <si>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</si>
  <si>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</si>
  <si>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</si>
  <si>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PF</t>
  </si>
  <si>
    <t>Iš viso:</t>
  </si>
  <si>
    <t>Iš viso uždaviniui:</t>
  </si>
  <si>
    <t>Iš viso tikslui:</t>
  </si>
  <si>
    <t>Iš viso programai: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</si>
  <si>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</si>
  <si>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</si>
  <si>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</si>
  <si>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</si>
  <si>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</si>
  <si>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IŠ VISO:</t>
  </si>
  <si>
    <t xml:space="preserve">Skatinti Klaipėdos miesto gyventojų verslumą </t>
  </si>
  <si>
    <t>ES</t>
  </si>
  <si>
    <t>Strateginis tikslas 01. Didinti miesto konkurencingumą, kryptingai vystant infrastruktūrą ir sudarant palankias sąlygas verslui</t>
  </si>
  <si>
    <t>Turtui įsigyti ir finansiniams įsipareigojimams vykdyti</t>
  </si>
  <si>
    <t>KITI ŠALTINIAI, IŠ VISO:</t>
  </si>
  <si>
    <t>04 Smulkaus ir vidutinio verslo plėtros programa</t>
  </si>
  <si>
    <t xml:space="preserve">Pritraukti į Klaipėdos miestą vietos ir užsienio investicijas </t>
  </si>
  <si>
    <t xml:space="preserve">Funkcinės klasifikacijos kodas </t>
  </si>
  <si>
    <t>Formuoti kūrybiniam verslui palankią aplinką</t>
  </si>
  <si>
    <t>P1.1.1.4.   P1.1.1.5.</t>
  </si>
  <si>
    <t xml:space="preserve">P1.1.1.4. </t>
  </si>
  <si>
    <t>P5.2.1.7.</t>
  </si>
  <si>
    <t xml:space="preserve">P1.2.2.2. </t>
  </si>
  <si>
    <t>08</t>
  </si>
  <si>
    <t>5</t>
  </si>
  <si>
    <t>Kt</t>
  </si>
  <si>
    <t>Formuoti verslui ir investicijoms patrauklų miesto įvaizdį</t>
  </si>
  <si>
    <t>Klaipėdos miesto rinkodaros programos sukūrimas</t>
  </si>
  <si>
    <t>Verslo pusryčių ir forumų organizavimas</t>
  </si>
  <si>
    <t>P1.2.2.1., P1.2.2.2.; 1.2.2.3.</t>
  </si>
  <si>
    <t>Klaipėdos miesto investicinės aplinkos pristatymo paketo suformavimas</t>
  </si>
  <si>
    <t>Kūrybinių verslų inkubatoriaus buvusiame tabako fabrike įkūrimas</t>
  </si>
  <si>
    <t>P 5.3.1.3.</t>
  </si>
  <si>
    <t>Jaunimo verslumo skatinimas:</t>
  </si>
  <si>
    <t>Seminarų ir mokymų SVV organizavimas</t>
  </si>
  <si>
    <t>SVV verslo misijų organizavimas</t>
  </si>
  <si>
    <t>Verslo plano parengimas kūrybinių industrijų ugdymo centro steigimui;</t>
  </si>
  <si>
    <t>Baltijos jūros regiono programos projekto „Urbanistinės traukos erdvės“ (URBAN CREATIVE POLES) veiklų įgyvendinimas:</t>
  </si>
  <si>
    <t>Tarptautinės investicijų ir verslo parodos INWEST'2013 organizavimas Klaipėdos mieste</t>
  </si>
  <si>
    <t>SVV bendradarbiavimo renginių organizavimas</t>
  </si>
  <si>
    <t>SB(P)</t>
  </si>
  <si>
    <r>
      <t>VšĮ Klaipėdos ekonominės plėtros agentūros dalyvavimo INTERREG IVC projekte „</t>
    </r>
    <r>
      <rPr>
        <i/>
        <sz val="10"/>
        <rFont val="Times New Roman"/>
        <family val="1"/>
        <charset val="186"/>
      </rPr>
      <t>Cities</t>
    </r>
    <r>
      <rPr>
        <sz val="10"/>
        <rFont val="Times New Roman"/>
        <family val="1"/>
        <charset val="186"/>
      </rPr>
      <t xml:space="preserve"> – kūrybinių industrijų skatinimas tradicinėse erdvėse (senamiestyje)“ rėmimas</t>
    </r>
  </si>
  <si>
    <t>Latvijos ir Lietuvos bendradarbiavimo tarp sienų programos projekto „Virtualios verslo paramos infrastruktūros kūrimas Baltijos šalyse (ENTERBANK)“ veiklų įgyvendinimas:</t>
  </si>
  <si>
    <t>Tarptautinės konferencijos, skirtos urbanistinei plėtrai, organizavimas Klaipėdos mieste</t>
  </si>
  <si>
    <t xml:space="preserve">Rinkodaros programų vykdymas per Klaipėdos regiono savivaldybių asociaciją
</t>
  </si>
  <si>
    <t>Buvusio tabako fabriko pritaikymas Klaipėdoje kūrybinių industrijų plėtrai</t>
  </si>
  <si>
    <t xml:space="preserve"> TIKSLŲ, UŽDAVINIŲ, PRIEMONIŲ IR PRIEMONIŲ IŠLAIDŲ SUVESTINĖ</t>
  </si>
  <si>
    <t>Galimybių banko (e. mokslo) sukūrimas: nuotolinio mokymo seminarų, internetinių konferencijų organizavimas</t>
  </si>
  <si>
    <t>Virtualaus verslo inkubatoriaus www.enterbank.lt sukūrimas</t>
  </si>
  <si>
    <t>Jaunų verslininkų rėmimas, skiriant finansavimą verslo pradžiai (amžius 18–29 metai)</t>
  </si>
  <si>
    <t>Lietuvos, Lenkijos ir Kaliningrado bendradarbiavimo abipus sienos programos projekto „Tarpregioninio bendradarbiavimo platforma SVV konkurencingumui didinti“ veiklos įgyvendinimas:</t>
  </si>
  <si>
    <t>Kūrybinių industrijų sektoriaus rinkodaros ir viešinimo renginių daugiašalės koncepcijos parengimas;</t>
  </si>
  <si>
    <t>Latvijos ir Lietuvos bendradarbiavimo tarp sienų programos projekto „INVEST TO GROW“ veiklų įgyvendinimas:</t>
  </si>
  <si>
    <t>Vizitas į  tarptautinę parodą „MIPIM“ Kanuose (Prancūzija)</t>
  </si>
  <si>
    <t>Kurti kokybišką ir efektyvią paramos smulkiajam ir vidutiniam verslui sistemą</t>
  </si>
  <si>
    <t>SVV veiklos galimybių Klaipėdoje ir Kaliningrade studijos ir rekomendacijų, kaip padidinti SVV konkurencingumą, parengimas</t>
  </si>
  <si>
    <t>Verslininkų praktinio ugdymo (angl. coaching) bei  konsultavimo paketų parengimas ir verslo ugdymo centro Klaipėdoje įsteigimas;</t>
  </si>
  <si>
    <t xml:space="preserve">Praktinio ugdymo (angl. coaching) ir mentorystės programos  įgyvendinimas; </t>
  </si>
  <si>
    <t>Daugiašalio susivienijimo (angl. cluster) įkūrimas įmonių lygmeniu žinių ir technologijų perdavimui, bendrų produktų gamybai ir rinkodarai;</t>
  </si>
  <si>
    <t>Apleistos miesto urbanistinės erdvės ar pastato sutvarkymo smulkaus bandomojo projekto įgyvendinimas;</t>
  </si>
  <si>
    <t xml:space="preserve"> 2012 M. KLAIPĖDOS MIESTO SAVIVALDYBĖS</t>
  </si>
  <si>
    <t>ADMINISTRACIJOS DIREKTORIAUS ĮSAKYMAI DĖL</t>
  </si>
  <si>
    <t>Eil. Nr.</t>
  </si>
  <si>
    <t>Įsakymo</t>
  </si>
  <si>
    <t>Pastabos</t>
  </si>
  <si>
    <t>Data</t>
  </si>
  <si>
    <t>Numeris</t>
  </si>
  <si>
    <t>Papriemonės kodas</t>
  </si>
  <si>
    <t>SMULKAUS IR VIDUTINIO VERSLO PLĖTROS PROGRAMOS (NR. 04)</t>
  </si>
  <si>
    <t xml:space="preserve"> 2012 M. KLAIPĖDOS MIESTO SAVIVALDYBĖS ADMINISTRACIJOS
</t>
  </si>
  <si>
    <t>Vykdytojas</t>
  </si>
  <si>
    <t>Indėlio kriterijaus</t>
  </si>
  <si>
    <t>Lėšos biudžetiniams 2012-iesiems metams</t>
  </si>
  <si>
    <t>Mato vnt.</t>
  </si>
  <si>
    <t>Planuojama reikšmė</t>
  </si>
  <si>
    <t>2012-ųjų metų  asignavimų planas patvirtintas KMT*</t>
  </si>
  <si>
    <t>Kontroliniai skirtumai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</si>
  <si>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</si>
  <si>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</si>
  <si>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</si>
  <si>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</si>
  <si>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Kiti šaltiniai </t>
    </r>
    <r>
      <rPr>
        <b/>
        <sz val="10"/>
        <rFont val="Times New Roman"/>
        <family val="1"/>
        <charset val="186"/>
      </rPr>
      <t>Kt</t>
    </r>
  </si>
  <si>
    <t>04.01.0102</t>
  </si>
  <si>
    <t>Investicijų ir ekonomikos dep. Tarptautinių ryšių, verslo plėtros ir turizmo skyrius</t>
  </si>
  <si>
    <t>VšĮ Klaipėdos ekonominės plėtros agentūra</t>
  </si>
  <si>
    <t>Karjeros mugių Klaipėdoje organizavimas</t>
  </si>
  <si>
    <t>Suteikta virtualių (on-line) konsultacijų</t>
  </si>
  <si>
    <t>vnt.</t>
  </si>
  <si>
    <t>val.</t>
  </si>
  <si>
    <t>IT paslaugas gaunančių virtalaus inkubatoriaus ENTERBANK narių</t>
  </si>
  <si>
    <t>Įgyvendintų virtualių (on-line) seminarų, konferencijų</t>
  </si>
  <si>
    <t>04.010201</t>
  </si>
  <si>
    <t>04.010103</t>
  </si>
  <si>
    <t>04.010101</t>
  </si>
  <si>
    <t>Investicijų ir ekonomikos dep. Projektų skyriaus Projekto įgyvendinimo grupės vadovas Gintaras Dovidaitis</t>
  </si>
  <si>
    <t xml:space="preserve">vnt. </t>
  </si>
  <si>
    <t>1</t>
  </si>
  <si>
    <t>Užbaigtumas 2012-12-31</t>
  </si>
  <si>
    <t>%</t>
  </si>
  <si>
    <t>Mentorystės ir praktinio ugdymo programos parengimas ir įgyvendinimas 20 tikslinės grupės dalyvių</t>
  </si>
  <si>
    <t>sk.</t>
  </si>
  <si>
    <t xml:space="preserve">KI sektoriaus viešinimui skirtų renginių ciklo Klaipėdoje organizavimas  </t>
  </si>
  <si>
    <t>d.sk.</t>
  </si>
  <si>
    <t>Investicijų ir ekonomikos dep. Projektų skyriaus Projekto įgyvendinimo grupės vadovė Skaidrė Raudytė</t>
  </si>
  <si>
    <t>Kreditinio įsiskolinimo 2011-12-31 padengimas (projektas užbaigtas 2011 m.)</t>
  </si>
  <si>
    <t>Investicijų ir ekonomikos dep Tarptautinių ryšių, verslo plėtros ir turizmo skyrius</t>
  </si>
  <si>
    <t>Projektų skyriaus Projekto įgyvendinimo grupės vadovė Andromeda Uteraitė-Grauslienė</t>
  </si>
  <si>
    <t>Klaipėdos miesto investicinės aplinkos rinkodaros programos sukūrimas</t>
  </si>
  <si>
    <t>Leidiniai skirti investicinės aplinkos pristatymui</t>
  </si>
  <si>
    <t>egz.</t>
  </si>
  <si>
    <t>Parengta ir įgyvendinta rinkodaros programa</t>
  </si>
  <si>
    <t>Priemonės kodas pagal IS</t>
  </si>
  <si>
    <r>
      <t>Rekonstruotas pastatas (3287,8 kv. m)</t>
    </r>
    <r>
      <rPr>
        <vertAlign val="superscript"/>
        <sz val="9"/>
        <rFont val="Times New Roman"/>
        <family val="1"/>
        <charset val="186"/>
      </rPr>
      <t xml:space="preserve"> </t>
    </r>
  </si>
  <si>
    <t>PATVIRTINTA
Klaipėdos miesto savivaldybės administracijos
direktoriaus 2012 m. kovo 26 d. įsakymu Nr. AD1-633</t>
  </si>
  <si>
    <r>
      <t xml:space="preserve">INTERREG IVC projekto </t>
    </r>
    <r>
      <rPr>
        <i/>
        <sz val="10"/>
        <rFont val="Times New Roman"/>
        <family val="1"/>
        <charset val="186"/>
      </rPr>
      <t>„Cities</t>
    </r>
    <r>
      <rPr>
        <sz val="10"/>
        <rFont val="Times New Roman"/>
        <family val="1"/>
        <charset val="186"/>
      </rPr>
      <t xml:space="preserve"> – kūrybinių industrijų skatinimas tradicinėse erdvėse (senamiestyje)“ įgyvendinimas </t>
    </r>
  </si>
  <si>
    <t>* pagal Klaipėdos miesto savivaldybės tarybos 2012-11-29 sprendimą Nr. T2-269</t>
  </si>
  <si>
    <t>(Klaipėdos miesto savivaldybės administracijos direktoriaus 2012 m. gruodžio 17 d. įsakymo Nr. AD1-2930 redakcija)</t>
  </si>
  <si>
    <t>AD1-2930</t>
  </si>
  <si>
    <t>Keitimas  po KMT 2012-11-29 Nr. T2-269</t>
  </si>
  <si>
    <t>AD1-633</t>
  </si>
  <si>
    <t>Patvirtintas</t>
  </si>
  <si>
    <t xml:space="preserve">Pastatytas naujas priestatas (822  kv. 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</si>
</sst>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6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80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7" fillId="2" borderId="2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7" fillId="3" borderId="3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3" borderId="4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165" fontId="10" fillId="0" borderId="0" xfId="0" applyNumberFormat="1" applyFont="1" applyAlignment="1">
      <alignment vertical="top"/>
    </xf>
    <xf numFmtId="0" fontId="12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164" fontId="2" fillId="0" borderId="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4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165" fontId="2" fillId="7" borderId="8" xfId="0" applyNumberFormat="1" applyFont="1" applyFill="1" applyBorder="1" applyAlignment="1">
      <alignment horizontal="right" vertical="top" wrapText="1"/>
    </xf>
    <xf numFmtId="165" fontId="2" fillId="7" borderId="9" xfId="0" applyNumberFormat="1" applyFont="1" applyFill="1" applyBorder="1" applyAlignment="1">
      <alignment horizontal="right" vertical="top" wrapText="1"/>
    </xf>
    <xf numFmtId="165" fontId="2" fillId="7" borderId="10" xfId="0" applyNumberFormat="1" applyFont="1" applyFill="1" applyBorder="1" applyAlignment="1">
      <alignment horizontal="right" vertical="top" wrapText="1"/>
    </xf>
    <xf numFmtId="165" fontId="2" fillId="7" borderId="11" xfId="0" applyNumberFormat="1" applyFont="1" applyFill="1" applyBorder="1" applyAlignment="1">
      <alignment horizontal="right" vertical="top" wrapText="1"/>
    </xf>
    <xf numFmtId="165" fontId="2" fillId="7" borderId="1" xfId="0" applyNumberFormat="1" applyFont="1" applyFill="1" applyBorder="1" applyAlignment="1">
      <alignment horizontal="right" vertical="top" wrapText="1"/>
    </xf>
    <xf numFmtId="165" fontId="2" fillId="7" borderId="12" xfId="0" applyNumberFormat="1" applyFont="1" applyFill="1" applyBorder="1" applyAlignment="1">
      <alignment horizontal="right" vertical="top" wrapText="1"/>
    </xf>
    <xf numFmtId="165" fontId="1" fillId="7" borderId="1" xfId="0" applyNumberFormat="1" applyFont="1" applyFill="1" applyBorder="1" applyAlignment="1">
      <alignment horizontal="right" vertical="top"/>
    </xf>
    <xf numFmtId="165" fontId="1" fillId="7" borderId="13" xfId="0" applyNumberFormat="1" applyFont="1" applyFill="1" applyBorder="1" applyAlignment="1">
      <alignment horizontal="right" vertical="top"/>
    </xf>
    <xf numFmtId="165" fontId="2" fillId="7" borderId="14" xfId="0" applyNumberFormat="1" applyFont="1" applyFill="1" applyBorder="1" applyAlignment="1">
      <alignment horizontal="right" vertical="top" wrapText="1"/>
    </xf>
    <xf numFmtId="165" fontId="2" fillId="7" borderId="15" xfId="0" applyNumberFormat="1" applyFont="1" applyFill="1" applyBorder="1" applyAlignment="1">
      <alignment horizontal="right" vertical="top" wrapText="1"/>
    </xf>
    <xf numFmtId="165" fontId="1" fillId="7" borderId="15" xfId="0" applyNumberFormat="1" applyFont="1" applyFill="1" applyBorder="1" applyAlignment="1">
      <alignment horizontal="right" vertical="top"/>
    </xf>
    <xf numFmtId="165" fontId="2" fillId="7" borderId="12" xfId="0" applyNumberFormat="1" applyFont="1" applyFill="1" applyBorder="1" applyAlignment="1">
      <alignment horizontal="right" vertical="top"/>
    </xf>
    <xf numFmtId="165" fontId="2" fillId="7" borderId="14" xfId="0" applyNumberFormat="1" applyFont="1" applyFill="1" applyBorder="1" applyAlignment="1">
      <alignment horizontal="right" vertical="top"/>
    </xf>
    <xf numFmtId="165" fontId="1" fillId="7" borderId="16" xfId="0" applyNumberFormat="1" applyFont="1" applyFill="1" applyBorder="1" applyAlignment="1">
      <alignment horizontal="right" vertical="top"/>
    </xf>
    <xf numFmtId="165" fontId="2" fillId="7" borderId="1" xfId="0" applyNumberFormat="1" applyFont="1" applyFill="1" applyBorder="1" applyAlignment="1">
      <alignment horizontal="right" vertical="top"/>
    </xf>
    <xf numFmtId="165" fontId="1" fillId="7" borderId="8" xfId="0" applyNumberFormat="1" applyFont="1" applyFill="1" applyBorder="1" applyAlignment="1">
      <alignment horizontal="right" vertical="top"/>
    </xf>
    <xf numFmtId="0" fontId="4" fillId="4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top" wrapText="1"/>
    </xf>
    <xf numFmtId="165" fontId="1" fillId="7" borderId="20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7" fillId="8" borderId="24" xfId="0" applyFont="1" applyFill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7" fillId="8" borderId="27" xfId="0" applyFont="1" applyFill="1" applyBorder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165" fontId="7" fillId="3" borderId="2" xfId="0" applyNumberFormat="1" applyFont="1" applyFill="1" applyBorder="1" applyAlignment="1">
      <alignment horizontal="right" vertical="top"/>
    </xf>
    <xf numFmtId="165" fontId="7" fillId="3" borderId="4" xfId="0" applyNumberFormat="1" applyFont="1" applyFill="1" applyBorder="1" applyAlignment="1">
      <alignment horizontal="right" vertical="top"/>
    </xf>
    <xf numFmtId="165" fontId="7" fillId="3" borderId="30" xfId="0" applyNumberFormat="1" applyFont="1" applyFill="1" applyBorder="1" applyAlignment="1">
      <alignment horizontal="right" vertical="top"/>
    </xf>
    <xf numFmtId="49" fontId="7" fillId="3" borderId="4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165" fontId="7" fillId="2" borderId="31" xfId="0" applyNumberFormat="1" applyFont="1" applyFill="1" applyBorder="1" applyAlignment="1">
      <alignment horizontal="right" vertical="top"/>
    </xf>
    <xf numFmtId="165" fontId="7" fillId="2" borderId="13" xfId="0" applyNumberFormat="1" applyFont="1" applyFill="1" applyBorder="1" applyAlignment="1">
      <alignment horizontal="right" vertical="top"/>
    </xf>
    <xf numFmtId="165" fontId="7" fillId="2" borderId="32" xfId="0" applyNumberFormat="1" applyFont="1" applyFill="1" applyBorder="1" applyAlignment="1">
      <alignment horizontal="right" vertical="top"/>
    </xf>
    <xf numFmtId="49" fontId="7" fillId="5" borderId="2" xfId="0" applyNumberFormat="1" applyFont="1" applyFill="1" applyBorder="1" applyAlignment="1">
      <alignment horizontal="right" vertical="top"/>
    </xf>
    <xf numFmtId="165" fontId="7" fillId="5" borderId="31" xfId="0" applyNumberFormat="1" applyFont="1" applyFill="1" applyBorder="1" applyAlignment="1">
      <alignment horizontal="right" vertical="top"/>
    </xf>
    <xf numFmtId="165" fontId="7" fillId="5" borderId="13" xfId="0" applyNumberFormat="1" applyFont="1" applyFill="1" applyBorder="1" applyAlignment="1">
      <alignment horizontal="right" vertical="top"/>
    </xf>
    <xf numFmtId="165" fontId="7" fillId="5" borderId="32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/>
    </xf>
    <xf numFmtId="165" fontId="4" fillId="9" borderId="10" xfId="0" applyNumberFormat="1" applyFont="1" applyFill="1" applyBorder="1" applyAlignment="1">
      <alignment horizontal="right" vertical="top"/>
    </xf>
    <xf numFmtId="165" fontId="4" fillId="9" borderId="33" xfId="0" applyNumberFormat="1" applyFont="1" applyFill="1" applyBorder="1" applyAlignment="1">
      <alignment horizontal="right" vertical="top"/>
    </xf>
    <xf numFmtId="165" fontId="4" fillId="9" borderId="34" xfId="0" applyNumberFormat="1" applyFont="1" applyFill="1" applyBorder="1" applyAlignment="1">
      <alignment horizontal="right" vertical="top"/>
    </xf>
    <xf numFmtId="165" fontId="4" fillId="9" borderId="35" xfId="0" applyNumberFormat="1" applyFont="1" applyFill="1" applyBorder="1" applyAlignment="1">
      <alignment horizontal="right" vertical="top"/>
    </xf>
    <xf numFmtId="165" fontId="4" fillId="9" borderId="36" xfId="0" applyNumberFormat="1" applyFont="1" applyFill="1" applyBorder="1" applyAlignment="1">
      <alignment horizontal="right" vertical="top"/>
    </xf>
    <xf numFmtId="165" fontId="4" fillId="9" borderId="37" xfId="0" applyNumberFormat="1" applyFont="1" applyFill="1" applyBorder="1" applyAlignment="1">
      <alignment horizontal="right" vertical="top"/>
    </xf>
    <xf numFmtId="165" fontId="4" fillId="9" borderId="5" xfId="0" applyNumberFormat="1" applyFont="1" applyFill="1" applyBorder="1" applyAlignment="1">
      <alignment horizontal="right" vertical="top"/>
    </xf>
    <xf numFmtId="165" fontId="4" fillId="9" borderId="38" xfId="0" applyNumberFormat="1" applyFont="1" applyFill="1" applyBorder="1" applyAlignment="1">
      <alignment horizontal="right" vertical="top"/>
    </xf>
    <xf numFmtId="165" fontId="4" fillId="9" borderId="39" xfId="0" applyNumberFormat="1" applyFont="1" applyFill="1" applyBorder="1" applyAlignment="1">
      <alignment horizontal="right" vertical="top"/>
    </xf>
    <xf numFmtId="165" fontId="4" fillId="9" borderId="1" xfId="0" applyNumberFormat="1" applyFont="1" applyFill="1" applyBorder="1" applyAlignment="1">
      <alignment horizontal="right" vertical="top"/>
    </xf>
    <xf numFmtId="165" fontId="4" fillId="9" borderId="15" xfId="0" applyNumberFormat="1" applyFont="1" applyFill="1" applyBorder="1" applyAlignment="1">
      <alignment horizontal="right" vertical="top"/>
    </xf>
    <xf numFmtId="165" fontId="7" fillId="8" borderId="40" xfId="0" applyNumberFormat="1" applyFont="1" applyFill="1" applyBorder="1" applyAlignment="1">
      <alignment horizontal="right" vertical="top"/>
    </xf>
    <xf numFmtId="165" fontId="7" fillId="8" borderId="29" xfId="0" applyNumberFormat="1" applyFont="1" applyFill="1" applyBorder="1" applyAlignment="1">
      <alignment horizontal="right" vertical="top"/>
    </xf>
    <xf numFmtId="165" fontId="7" fillId="8" borderId="41" xfId="0" applyNumberFormat="1" applyFont="1" applyFill="1" applyBorder="1" applyAlignment="1">
      <alignment horizontal="right" vertical="top"/>
    </xf>
    <xf numFmtId="165" fontId="4" fillId="9" borderId="42" xfId="0" applyNumberFormat="1" applyFont="1" applyFill="1" applyBorder="1" applyAlignment="1">
      <alignment horizontal="right" vertical="top"/>
    </xf>
    <xf numFmtId="165" fontId="7" fillId="8" borderId="43" xfId="0" applyNumberFormat="1" applyFont="1" applyFill="1" applyBorder="1" applyAlignment="1">
      <alignment horizontal="right" vertical="top"/>
    </xf>
    <xf numFmtId="165" fontId="4" fillId="9" borderId="12" xfId="0" applyNumberFormat="1" applyFont="1" applyFill="1" applyBorder="1" applyAlignment="1">
      <alignment horizontal="right" vertical="top"/>
    </xf>
    <xf numFmtId="165" fontId="4" fillId="9" borderId="14" xfId="0" applyNumberFormat="1" applyFont="1" applyFill="1" applyBorder="1" applyAlignment="1">
      <alignment horizontal="right" vertical="top"/>
    </xf>
    <xf numFmtId="165" fontId="4" fillId="9" borderId="26" xfId="0" applyNumberFormat="1" applyFont="1" applyFill="1" applyBorder="1" applyAlignment="1">
      <alignment horizontal="right" vertical="top"/>
    </xf>
    <xf numFmtId="165" fontId="4" fillId="9" borderId="44" xfId="0" applyNumberFormat="1" applyFont="1" applyFill="1" applyBorder="1" applyAlignment="1">
      <alignment horizontal="right" vertical="top"/>
    </xf>
    <xf numFmtId="165" fontId="4" fillId="9" borderId="45" xfId="0" applyNumberFormat="1" applyFont="1" applyFill="1" applyBorder="1" applyAlignment="1">
      <alignment horizontal="right" vertical="top"/>
    </xf>
    <xf numFmtId="165" fontId="4" fillId="9" borderId="7" xfId="0" applyNumberFormat="1" applyFont="1" applyFill="1" applyBorder="1" applyAlignment="1">
      <alignment horizontal="right" vertical="top"/>
    </xf>
    <xf numFmtId="165" fontId="4" fillId="9" borderId="46" xfId="0" applyNumberFormat="1" applyFont="1" applyFill="1" applyBorder="1" applyAlignment="1">
      <alignment horizontal="right" vertical="top"/>
    </xf>
    <xf numFmtId="165" fontId="4" fillId="9" borderId="17" xfId="0" applyNumberFormat="1" applyFont="1" applyFill="1" applyBorder="1" applyAlignment="1">
      <alignment horizontal="right" vertical="top"/>
    </xf>
    <xf numFmtId="165" fontId="4" fillId="9" borderId="18" xfId="0" applyNumberFormat="1" applyFont="1" applyFill="1" applyBorder="1" applyAlignment="1">
      <alignment horizontal="right" vertical="top"/>
    </xf>
    <xf numFmtId="165" fontId="7" fillId="8" borderId="39" xfId="0" applyNumberFormat="1" applyFont="1" applyFill="1" applyBorder="1" applyAlignment="1">
      <alignment horizontal="right" vertical="top"/>
    </xf>
    <xf numFmtId="165" fontId="7" fillId="8" borderId="47" xfId="0" applyNumberFormat="1" applyFont="1" applyFill="1" applyBorder="1" applyAlignment="1">
      <alignment horizontal="right" vertical="top"/>
    </xf>
    <xf numFmtId="165" fontId="4" fillId="9" borderId="34" xfId="0" applyNumberFormat="1" applyFont="1" applyFill="1" applyBorder="1" applyAlignment="1">
      <alignment horizontal="right" vertical="center"/>
    </xf>
    <xf numFmtId="165" fontId="4" fillId="9" borderId="48" xfId="0" applyNumberFormat="1" applyFont="1" applyFill="1" applyBorder="1" applyAlignment="1">
      <alignment horizontal="right" vertical="center"/>
    </xf>
    <xf numFmtId="165" fontId="4" fillId="9" borderId="36" xfId="0" applyNumberFormat="1" applyFont="1" applyFill="1" applyBorder="1" applyAlignment="1">
      <alignment horizontal="right" vertical="center"/>
    </xf>
    <xf numFmtId="165" fontId="4" fillId="9" borderId="5" xfId="0" applyNumberFormat="1" applyFont="1" applyFill="1" applyBorder="1" applyAlignment="1">
      <alignment horizontal="right" vertical="center"/>
    </xf>
    <xf numFmtId="165" fontId="4" fillId="9" borderId="44" xfId="0" applyNumberFormat="1" applyFont="1" applyFill="1" applyBorder="1" applyAlignment="1">
      <alignment horizontal="right" vertical="center"/>
    </xf>
    <xf numFmtId="165" fontId="7" fillId="8" borderId="40" xfId="0" applyNumberFormat="1" applyFont="1" applyFill="1" applyBorder="1" applyAlignment="1">
      <alignment horizontal="right" vertical="center"/>
    </xf>
    <xf numFmtId="165" fontId="7" fillId="8" borderId="29" xfId="0" applyNumberFormat="1" applyFont="1" applyFill="1" applyBorder="1" applyAlignment="1">
      <alignment horizontal="right" vertical="center"/>
    </xf>
    <xf numFmtId="165" fontId="7" fillId="8" borderId="49" xfId="0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top" wrapText="1"/>
    </xf>
    <xf numFmtId="0" fontId="7" fillId="8" borderId="24" xfId="0" applyFont="1" applyFill="1" applyBorder="1" applyAlignment="1">
      <alignment horizontal="right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 wrapText="1"/>
    </xf>
    <xf numFmtId="0" fontId="7" fillId="8" borderId="51" xfId="0" applyFont="1" applyFill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7" fillId="8" borderId="27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7" fillId="9" borderId="24" xfId="0" applyFont="1" applyFill="1" applyBorder="1" applyAlignment="1">
      <alignment horizontal="right" vertical="top"/>
    </xf>
    <xf numFmtId="0" fontId="4" fillId="0" borderId="28" xfId="0" applyFont="1" applyFill="1" applyBorder="1" applyAlignment="1">
      <alignment horizontal="center" vertical="top" wrapText="1"/>
    </xf>
    <xf numFmtId="165" fontId="4" fillId="9" borderId="54" xfId="0" applyNumberFormat="1" applyFont="1" applyFill="1" applyBorder="1" applyAlignment="1">
      <alignment horizontal="right" vertical="top"/>
    </xf>
    <xf numFmtId="165" fontId="4" fillId="9" borderId="19" xfId="0" applyNumberFormat="1" applyFont="1" applyFill="1" applyBorder="1" applyAlignment="1">
      <alignment horizontal="right" vertical="top"/>
    </xf>
    <xf numFmtId="165" fontId="4" fillId="9" borderId="48" xfId="0" applyNumberFormat="1" applyFont="1" applyFill="1" applyBorder="1" applyAlignment="1">
      <alignment horizontal="right" vertical="top"/>
    </xf>
    <xf numFmtId="165" fontId="4" fillId="9" borderId="55" xfId="0" applyNumberFormat="1" applyFont="1" applyFill="1" applyBorder="1" applyAlignment="1">
      <alignment horizontal="right" vertical="top"/>
    </xf>
    <xf numFmtId="165" fontId="4" fillId="9" borderId="56" xfId="0" applyNumberFormat="1" applyFont="1" applyFill="1" applyBorder="1" applyAlignment="1">
      <alignment horizontal="right" vertical="top"/>
    </xf>
    <xf numFmtId="165" fontId="4" fillId="9" borderId="57" xfId="0" applyNumberFormat="1" applyFont="1" applyFill="1" applyBorder="1" applyAlignment="1">
      <alignment horizontal="right" vertical="top"/>
    </xf>
    <xf numFmtId="165" fontId="7" fillId="8" borderId="31" xfId="0" applyNumberFormat="1" applyFont="1" applyFill="1" applyBorder="1" applyAlignment="1">
      <alignment horizontal="right" vertical="top"/>
    </xf>
    <xf numFmtId="165" fontId="7" fillId="8" borderId="13" xfId="0" applyNumberFormat="1" applyFont="1" applyFill="1" applyBorder="1" applyAlignment="1">
      <alignment horizontal="right" vertical="top"/>
    </xf>
    <xf numFmtId="165" fontId="7" fillId="8" borderId="32" xfId="0" applyNumberFormat="1" applyFont="1" applyFill="1" applyBorder="1" applyAlignment="1">
      <alignment horizontal="right" vertical="top"/>
    </xf>
    <xf numFmtId="165" fontId="7" fillId="9" borderId="40" xfId="0" applyNumberFormat="1" applyFont="1" applyFill="1" applyBorder="1" applyAlignment="1">
      <alignment horizontal="right" vertical="top"/>
    </xf>
    <xf numFmtId="165" fontId="7" fillId="9" borderId="29" xfId="0" applyNumberFormat="1" applyFont="1" applyFill="1" applyBorder="1" applyAlignment="1">
      <alignment horizontal="right" vertical="top"/>
    </xf>
    <xf numFmtId="165" fontId="7" fillId="9" borderId="49" xfId="0" applyNumberFormat="1" applyFont="1" applyFill="1" applyBorder="1" applyAlignment="1">
      <alignment horizontal="right" vertical="top"/>
    </xf>
    <xf numFmtId="165" fontId="7" fillId="9" borderId="19" xfId="0" applyNumberFormat="1" applyFont="1" applyFill="1" applyBorder="1" applyAlignment="1">
      <alignment horizontal="right" vertical="top"/>
    </xf>
    <xf numFmtId="165" fontId="7" fillId="9" borderId="17" xfId="0" applyNumberFormat="1" applyFont="1" applyFill="1" applyBorder="1" applyAlignment="1">
      <alignment horizontal="right" vertical="top"/>
    </xf>
    <xf numFmtId="165" fontId="7" fillId="9" borderId="5" xfId="0" applyNumberFormat="1" applyFont="1" applyFill="1" applyBorder="1" applyAlignment="1">
      <alignment horizontal="right" vertical="top"/>
    </xf>
    <xf numFmtId="165" fontId="7" fillId="9" borderId="44" xfId="0" applyNumberFormat="1" applyFont="1" applyFill="1" applyBorder="1" applyAlignment="1">
      <alignment horizontal="right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7" fillId="8" borderId="20" xfId="0" applyFont="1" applyFill="1" applyBorder="1" applyAlignment="1">
      <alignment horizontal="right" vertical="top"/>
    </xf>
    <xf numFmtId="165" fontId="7" fillId="0" borderId="58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top" wrapText="1"/>
    </xf>
    <xf numFmtId="165" fontId="4" fillId="0" borderId="50" xfId="0" applyNumberFormat="1" applyFont="1" applyFill="1" applyBorder="1" applyAlignment="1">
      <alignment horizontal="center" vertical="top" wrapText="1"/>
    </xf>
    <xf numFmtId="165" fontId="4" fillId="0" borderId="22" xfId="0" applyNumberFormat="1" applyFont="1" applyFill="1" applyBorder="1" applyAlignment="1">
      <alignment horizontal="center" vertical="top" wrapText="1"/>
    </xf>
    <xf numFmtId="0" fontId="4" fillId="0" borderId="56" xfId="0" applyFont="1" applyBorder="1" applyAlignment="1">
      <alignment vertical="top"/>
    </xf>
    <xf numFmtId="0" fontId="4" fillId="0" borderId="5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65" fontId="2" fillId="4" borderId="52" xfId="0" applyNumberFormat="1" applyFont="1" applyFill="1" applyBorder="1" applyAlignment="1">
      <alignment horizontal="left" vertical="top" wrapText="1"/>
    </xf>
    <xf numFmtId="165" fontId="2" fillId="4" borderId="45" xfId="0" applyNumberFormat="1" applyFont="1" applyFill="1" applyBorder="1" applyAlignment="1">
      <alignment horizontal="left" vertical="top" wrapText="1"/>
    </xf>
    <xf numFmtId="165" fontId="2" fillId="4" borderId="12" xfId="0" applyNumberFormat="1" applyFont="1" applyFill="1" applyBorder="1" applyAlignment="1">
      <alignment horizontal="center" vertical="top" wrapText="1"/>
    </xf>
    <xf numFmtId="3" fontId="2" fillId="4" borderId="14" xfId="0" applyNumberFormat="1" applyFont="1" applyFill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165" fontId="1" fillId="7" borderId="1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5" fontId="1" fillId="7" borderId="31" xfId="0" applyNumberFormat="1" applyFont="1" applyFill="1" applyBorder="1" applyAlignment="1">
      <alignment horizontal="center" vertical="top"/>
    </xf>
    <xf numFmtId="165" fontId="2" fillId="4" borderId="9" xfId="0" applyNumberFormat="1" applyFont="1" applyFill="1" applyBorder="1" applyAlignment="1">
      <alignment horizontal="left" vertical="top" wrapText="1"/>
    </xf>
    <xf numFmtId="0" fontId="4" fillId="0" borderId="56" xfId="0" applyFont="1" applyBorder="1" applyAlignment="1">
      <alignment horizontal="center" vertical="top" textRotation="90"/>
    </xf>
    <xf numFmtId="49" fontId="4" fillId="0" borderId="0" xfId="0" applyNumberFormat="1" applyFont="1" applyFill="1" applyBorder="1" applyAlignment="1">
      <alignment horizontal="center" vertical="top" textRotation="90"/>
    </xf>
    <xf numFmtId="0" fontId="10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49" fontId="2" fillId="0" borderId="21" xfId="0" applyNumberFormat="1" applyFont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/>
    </xf>
    <xf numFmtId="165" fontId="2" fillId="4" borderId="12" xfId="0" applyNumberFormat="1" applyFont="1" applyFill="1" applyBorder="1" applyAlignment="1">
      <alignment horizontal="center" vertical="top"/>
    </xf>
    <xf numFmtId="49" fontId="2" fillId="4" borderId="11" xfId="0" applyNumberFormat="1" applyFont="1" applyFill="1" applyBorder="1" applyAlignment="1">
      <alignment horizontal="center" vertical="top"/>
    </xf>
    <xf numFmtId="49" fontId="2" fillId="4" borderId="8" xfId="0" applyNumberFormat="1" applyFont="1" applyFill="1" applyBorder="1" applyAlignment="1">
      <alignment horizontal="center" vertical="top"/>
    </xf>
    <xf numFmtId="165" fontId="2" fillId="4" borderId="8" xfId="0" applyNumberFormat="1" applyFont="1" applyFill="1" applyBorder="1" applyAlignment="1">
      <alignment horizontal="center" vertical="top"/>
    </xf>
    <xf numFmtId="165" fontId="2" fillId="7" borderId="1" xfId="0" applyNumberFormat="1" applyFont="1" applyFill="1" applyBorder="1" applyAlignment="1">
      <alignment horizontal="center" vertical="top"/>
    </xf>
    <xf numFmtId="165" fontId="2" fillId="7" borderId="8" xfId="0" applyNumberFormat="1" applyFont="1" applyFill="1" applyBorder="1" applyAlignment="1">
      <alignment horizontal="center" vertical="top"/>
    </xf>
    <xf numFmtId="165" fontId="1" fillId="7" borderId="16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165" fontId="2" fillId="4" borderId="10" xfId="0" applyNumberFormat="1" applyFont="1" applyFill="1" applyBorder="1" applyAlignment="1">
      <alignment horizontal="left" vertical="top" wrapText="1"/>
    </xf>
    <xf numFmtId="165" fontId="2" fillId="4" borderId="11" xfId="0" applyNumberFormat="1" applyFont="1" applyFill="1" applyBorder="1" applyAlignment="1">
      <alignment horizontal="center" vertical="top" wrapText="1"/>
    </xf>
    <xf numFmtId="0" fontId="2" fillId="4" borderId="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1" fillId="7" borderId="9" xfId="0" applyNumberFormat="1" applyFont="1" applyFill="1" applyBorder="1" applyAlignment="1">
      <alignment horizontal="right" vertical="top" wrapText="1"/>
    </xf>
    <xf numFmtId="165" fontId="2" fillId="4" borderId="10" xfId="0" applyNumberFormat="1" applyFont="1" applyFill="1" applyBorder="1" applyAlignment="1">
      <alignment vertical="top" wrapText="1"/>
    </xf>
    <xf numFmtId="165" fontId="2" fillId="4" borderId="9" xfId="0" applyNumberFormat="1" applyFont="1" applyFill="1" applyBorder="1" applyAlignment="1">
      <alignment vertical="top" wrapText="1"/>
    </xf>
    <xf numFmtId="165" fontId="1" fillId="7" borderId="31" xfId="0" applyNumberFormat="1" applyFont="1" applyFill="1" applyBorder="1" applyAlignment="1">
      <alignment horizontal="right" vertical="top" wrapText="1"/>
    </xf>
    <xf numFmtId="165" fontId="2" fillId="7" borderId="23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165" fontId="2" fillId="4" borderId="21" xfId="0" applyNumberFormat="1" applyFont="1" applyFill="1" applyBorder="1" applyAlignment="1">
      <alignment horizontal="left" vertical="top" wrapText="1"/>
    </xf>
    <xf numFmtId="165" fontId="2" fillId="4" borderId="8" xfId="0" applyNumberFormat="1" applyFont="1" applyFill="1" applyBorder="1" applyAlignment="1">
      <alignment horizontal="left" vertical="top" wrapText="1"/>
    </xf>
    <xf numFmtId="165" fontId="2" fillId="4" borderId="11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/>
    </xf>
    <xf numFmtId="165" fontId="2" fillId="4" borderId="8" xfId="0" applyNumberFormat="1" applyFont="1" applyFill="1" applyBorder="1" applyAlignment="1">
      <alignment horizontal="center" vertical="top" wrapText="1"/>
    </xf>
    <xf numFmtId="3" fontId="2" fillId="4" borderId="23" xfId="0" applyNumberFormat="1" applyFont="1" applyFill="1" applyBorder="1" applyAlignment="1">
      <alignment horizontal="center" vertical="top" wrapText="1"/>
    </xf>
    <xf numFmtId="165" fontId="1" fillId="7" borderId="20" xfId="0" applyNumberFormat="1" applyFont="1" applyFill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2" fillId="0" borderId="56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165" fontId="2" fillId="4" borderId="20" xfId="0" applyNumberFormat="1" applyFont="1" applyFill="1" applyBorder="1" applyAlignment="1">
      <alignment vertical="top" wrapText="1"/>
    </xf>
    <xf numFmtId="165" fontId="2" fillId="4" borderId="20" xfId="0" applyNumberFormat="1" applyFont="1" applyFill="1" applyBorder="1" applyAlignment="1">
      <alignment vertical="top"/>
    </xf>
    <xf numFmtId="49" fontId="4" fillId="0" borderId="59" xfId="0" applyNumberFormat="1" applyFont="1" applyBorder="1" applyAlignment="1">
      <alignment horizontal="center" vertical="top" wrapText="1"/>
    </xf>
    <xf numFmtId="165" fontId="2" fillId="7" borderId="8" xfId="0" applyNumberFormat="1" applyFont="1" applyFill="1" applyBorder="1" applyAlignment="1">
      <alignment horizontal="right" vertical="top"/>
    </xf>
    <xf numFmtId="165" fontId="1" fillId="7" borderId="19" xfId="0" applyNumberFormat="1" applyFont="1" applyFill="1" applyBorder="1" applyAlignment="1">
      <alignment horizontal="right" vertical="top"/>
    </xf>
    <xf numFmtId="165" fontId="1" fillId="7" borderId="59" xfId="0" applyNumberFormat="1" applyFont="1" applyFill="1" applyBorder="1" applyAlignment="1">
      <alignment horizontal="right" vertical="top"/>
    </xf>
    <xf numFmtId="0" fontId="7" fillId="9" borderId="22" xfId="0" applyFont="1" applyFill="1" applyBorder="1" applyAlignment="1">
      <alignment horizontal="right" vertical="top"/>
    </xf>
    <xf numFmtId="165" fontId="7" fillId="9" borderId="36" xfId="0" applyNumberFormat="1" applyFont="1" applyFill="1" applyBorder="1" applyAlignment="1">
      <alignment horizontal="right" vertical="top"/>
    </xf>
    <xf numFmtId="165" fontId="7" fillId="9" borderId="60" xfId="0" applyNumberFormat="1" applyFont="1" applyFill="1" applyBorder="1" applyAlignment="1">
      <alignment horizontal="right" vertical="top"/>
    </xf>
    <xf numFmtId="165" fontId="2" fillId="7" borderId="23" xfId="0" applyNumberFormat="1" applyFont="1" applyFill="1" applyBorder="1" applyAlignment="1">
      <alignment horizontal="center" vertical="top"/>
    </xf>
    <xf numFmtId="165" fontId="7" fillId="10" borderId="58" xfId="0" applyNumberFormat="1" applyFont="1" applyFill="1" applyBorder="1" applyAlignment="1">
      <alignment horizontal="center" vertical="top" wrapText="1"/>
    </xf>
    <xf numFmtId="165" fontId="7" fillId="9" borderId="58" xfId="0" applyNumberFormat="1" applyFont="1" applyFill="1" applyBorder="1" applyAlignment="1">
      <alignment horizontal="center" vertical="top" wrapText="1"/>
    </xf>
    <xf numFmtId="165" fontId="2" fillId="7" borderId="15" xfId="0" applyNumberFormat="1" applyFont="1" applyFill="1" applyBorder="1" applyAlignment="1">
      <alignment horizontal="right" vertical="top"/>
    </xf>
    <xf numFmtId="165" fontId="2" fillId="7" borderId="11" xfId="0" applyNumberFormat="1" applyFont="1" applyFill="1" applyBorder="1" applyAlignment="1">
      <alignment horizontal="right" vertical="top"/>
    </xf>
    <xf numFmtId="165" fontId="4" fillId="9" borderId="67" xfId="0" applyNumberFormat="1" applyFont="1" applyFill="1" applyBorder="1" applyAlignment="1">
      <alignment horizontal="right" vertical="top"/>
    </xf>
    <xf numFmtId="165" fontId="4" fillId="9" borderId="42" xfId="0" applyNumberFormat="1" applyFont="1" applyFill="1" applyBorder="1" applyAlignment="1">
      <alignment horizontal="right" vertical="center"/>
    </xf>
    <xf numFmtId="165" fontId="15" fillId="9" borderId="12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1" fillId="8" borderId="6" xfId="0" applyNumberFormat="1" applyFont="1" applyFill="1" applyBorder="1" applyAlignment="1">
      <alignment horizontal="center" vertical="top"/>
    </xf>
    <xf numFmtId="49" fontId="1" fillId="8" borderId="7" xfId="0" applyNumberFormat="1" applyFont="1" applyFill="1" applyBorder="1" applyAlignment="1">
      <alignment horizontal="center" vertical="top"/>
    </xf>
    <xf numFmtId="49" fontId="1" fillId="8" borderId="69" xfId="0" applyNumberFormat="1" applyFont="1" applyFill="1" applyBorder="1" applyAlignment="1">
      <alignment horizontal="center" vertical="top"/>
    </xf>
    <xf numFmtId="165" fontId="2" fillId="4" borderId="21" xfId="0" applyNumberFormat="1" applyFont="1" applyFill="1" applyBorder="1" applyAlignment="1">
      <alignment horizontal="center" vertical="top"/>
    </xf>
    <xf numFmtId="165" fontId="2" fillId="7" borderId="23" xfId="0" applyNumberFormat="1" applyFont="1" applyFill="1" applyBorder="1" applyAlignment="1">
      <alignment horizontal="center" vertical="top"/>
    </xf>
    <xf numFmtId="49" fontId="7" fillId="8" borderId="6" xfId="0" applyNumberFormat="1" applyFont="1" applyFill="1" applyBorder="1" applyAlignment="1">
      <alignment horizontal="center" vertical="top"/>
    </xf>
    <xf numFmtId="49" fontId="7" fillId="8" borderId="7" xfId="0" applyNumberFormat="1" applyFont="1" applyFill="1" applyBorder="1" applyAlignment="1">
      <alignment horizontal="center" vertical="top"/>
    </xf>
    <xf numFmtId="49" fontId="7" fillId="8" borderId="69" xfId="0" applyNumberFormat="1" applyFont="1" applyFill="1" applyBorder="1" applyAlignment="1">
      <alignment horizontal="center" vertical="top"/>
    </xf>
    <xf numFmtId="49" fontId="7" fillId="8" borderId="41" xfId="0" applyNumberFormat="1" applyFont="1" applyFill="1" applyBorder="1" applyAlignment="1">
      <alignment horizontal="center" vertical="top"/>
    </xf>
    <xf numFmtId="49" fontId="7" fillId="8" borderId="63" xfId="0" applyNumberFormat="1" applyFont="1" applyFill="1" applyBorder="1" applyAlignment="1">
      <alignment horizontal="center" vertical="top"/>
    </xf>
    <xf numFmtId="165" fontId="7" fillId="3" borderId="64" xfId="0" applyNumberFormat="1" applyFont="1" applyFill="1" applyBorder="1" applyAlignment="1">
      <alignment horizontal="center" vertical="top"/>
    </xf>
    <xf numFmtId="165" fontId="7" fillId="3" borderId="65" xfId="0" applyNumberFormat="1" applyFont="1" applyFill="1" applyBorder="1" applyAlignment="1">
      <alignment horizontal="center" vertical="top"/>
    </xf>
    <xf numFmtId="165" fontId="7" fillId="3" borderId="66" xfId="0" applyNumberFormat="1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left" vertical="top" wrapText="1"/>
    </xf>
    <xf numFmtId="0" fontId="4" fillId="4" borderId="19" xfId="0" applyFont="1" applyFill="1" applyBorder="1" applyAlignment="1">
      <alignment horizontal="left" vertical="top" wrapText="1"/>
    </xf>
    <xf numFmtId="49" fontId="1" fillId="8" borderId="41" xfId="0" applyNumberFormat="1" applyFont="1" applyFill="1" applyBorder="1" applyAlignment="1">
      <alignment horizontal="center" vertical="top"/>
    </xf>
    <xf numFmtId="49" fontId="1" fillId="8" borderId="63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 wrapText="1"/>
    </xf>
    <xf numFmtId="3" fontId="2" fillId="4" borderId="15" xfId="0" applyNumberFormat="1" applyFont="1" applyFill="1" applyBorder="1" applyAlignment="1">
      <alignment horizontal="center" vertical="top"/>
    </xf>
    <xf numFmtId="3" fontId="2" fillId="4" borderId="73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textRotation="90"/>
    </xf>
    <xf numFmtId="49" fontId="2" fillId="0" borderId="1" xfId="0" applyNumberFormat="1" applyFont="1" applyBorder="1" applyAlignment="1">
      <alignment horizontal="center" vertical="top" textRotation="90"/>
    </xf>
    <xf numFmtId="49" fontId="2" fillId="0" borderId="19" xfId="0" applyNumberFormat="1" applyFont="1" applyBorder="1" applyAlignment="1">
      <alignment horizontal="center" vertical="top" textRotation="90"/>
    </xf>
    <xf numFmtId="49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165" fontId="2" fillId="7" borderId="9" xfId="0" applyNumberFormat="1" applyFont="1" applyFill="1" applyBorder="1" applyAlignment="1">
      <alignment horizontal="left" vertical="top" wrapText="1"/>
    </xf>
    <xf numFmtId="165" fontId="2" fillId="4" borderId="31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165" fontId="2" fillId="4" borderId="13" xfId="0" applyNumberFormat="1" applyFont="1" applyFill="1" applyBorder="1" applyAlignment="1">
      <alignment horizontal="center" vertical="top" wrapText="1"/>
    </xf>
    <xf numFmtId="49" fontId="7" fillId="2" borderId="30" xfId="0" applyNumberFormat="1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right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textRotation="90"/>
    </xf>
    <xf numFmtId="49" fontId="4" fillId="0" borderId="19" xfId="0" applyNumberFormat="1" applyFont="1" applyBorder="1" applyAlignment="1">
      <alignment horizontal="center" vertical="top" textRotation="90"/>
    </xf>
    <xf numFmtId="0" fontId="4" fillId="8" borderId="62" xfId="0" applyFont="1" applyFill="1" applyBorder="1" applyAlignment="1">
      <alignment horizontal="center" vertical="top"/>
    </xf>
    <xf numFmtId="0" fontId="4" fillId="8" borderId="16" xfId="0" applyFont="1" applyFill="1" applyBorder="1" applyAlignment="1">
      <alignment horizontal="center" vertical="top"/>
    </xf>
    <xf numFmtId="49" fontId="7" fillId="2" borderId="4" xfId="0" applyNumberFormat="1" applyFont="1" applyFill="1" applyBorder="1" applyAlignment="1">
      <alignment horizontal="left" vertical="top"/>
    </xf>
    <xf numFmtId="49" fontId="7" fillId="2" borderId="13" xfId="0" applyNumberFormat="1" applyFont="1" applyFill="1" applyBorder="1" applyAlignment="1">
      <alignment horizontal="left" vertical="top"/>
    </xf>
    <xf numFmtId="49" fontId="7" fillId="2" borderId="69" xfId="0" applyNumberFormat="1" applyFont="1" applyFill="1" applyBorder="1" applyAlignment="1">
      <alignment horizontal="left" vertical="top"/>
    </xf>
    <xf numFmtId="49" fontId="7" fillId="2" borderId="73" xfId="0" applyNumberFormat="1" applyFont="1" applyFill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textRotation="90"/>
    </xf>
    <xf numFmtId="0" fontId="2" fillId="0" borderId="10" xfId="0" applyFont="1" applyBorder="1" applyAlignment="1">
      <alignment horizontal="center" vertical="top" textRotation="90" wrapText="1"/>
    </xf>
    <xf numFmtId="0" fontId="2" fillId="0" borderId="54" xfId="0" applyFont="1" applyBorder="1" applyAlignment="1">
      <alignment horizontal="center" vertical="top" textRotation="90" wrapText="1"/>
    </xf>
    <xf numFmtId="49" fontId="1" fillId="2" borderId="42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10" fillId="0" borderId="54" xfId="0" applyFont="1" applyFill="1" applyBorder="1" applyAlignment="1">
      <alignment horizontal="center" vertical="center" textRotation="90" wrapText="1"/>
    </xf>
    <xf numFmtId="0" fontId="4" fillId="4" borderId="68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4" fillId="4" borderId="15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1" fillId="3" borderId="34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right" vertical="top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165" fontId="7" fillId="10" borderId="64" xfId="0" applyNumberFormat="1" applyFont="1" applyFill="1" applyBorder="1" applyAlignment="1">
      <alignment horizontal="center" vertical="top" wrapText="1"/>
    </xf>
    <xf numFmtId="165" fontId="7" fillId="5" borderId="65" xfId="0" applyNumberFormat="1" applyFont="1" applyFill="1" applyBorder="1"/>
    <xf numFmtId="165" fontId="7" fillId="5" borderId="66" xfId="0" applyNumberFormat="1" applyFont="1" applyFill="1" applyBorder="1"/>
    <xf numFmtId="49" fontId="1" fillId="3" borderId="19" xfId="0" applyNumberFormat="1" applyFont="1" applyFill="1" applyBorder="1" applyAlignment="1">
      <alignment horizontal="center" vertical="top"/>
    </xf>
    <xf numFmtId="49" fontId="1" fillId="3" borderId="29" xfId="0" applyNumberFormat="1" applyFont="1" applyFill="1" applyBorder="1" applyAlignment="1">
      <alignment horizontal="center" vertical="top"/>
    </xf>
    <xf numFmtId="49" fontId="1" fillId="3" borderId="12" xfId="0" applyNumberFormat="1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49" fontId="1" fillId="2" borderId="10" xfId="0" applyNumberFormat="1" applyFont="1" applyFill="1" applyBorder="1" applyAlignment="1">
      <alignment horizontal="center" vertical="top"/>
    </xf>
    <xf numFmtId="49" fontId="1" fillId="2" borderId="31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left" vertical="top"/>
    </xf>
    <xf numFmtId="49" fontId="7" fillId="3" borderId="65" xfId="0" applyNumberFormat="1" applyFont="1" applyFill="1" applyBorder="1" applyAlignment="1">
      <alignment horizontal="left" vertical="top"/>
    </xf>
    <xf numFmtId="49" fontId="7" fillId="3" borderId="66" xfId="0" applyNumberFormat="1" applyFont="1" applyFill="1" applyBorder="1" applyAlignment="1">
      <alignment horizontal="left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4" fillId="4" borderId="14" xfId="0" applyFont="1" applyFill="1" applyBorder="1" applyAlignment="1">
      <alignment horizontal="left" vertical="top" wrapText="1"/>
    </xf>
    <xf numFmtId="49" fontId="1" fillId="2" borderId="54" xfId="0" applyNumberFormat="1" applyFont="1" applyFill="1" applyBorder="1" applyAlignment="1">
      <alignment horizontal="center" vertical="top"/>
    </xf>
    <xf numFmtId="49" fontId="1" fillId="2" borderId="40" xfId="0" applyNumberFormat="1" applyFont="1" applyFill="1" applyBorder="1" applyAlignment="1">
      <alignment horizontal="center" vertical="top"/>
    </xf>
    <xf numFmtId="165" fontId="2" fillId="7" borderId="10" xfId="0" applyNumberFormat="1" applyFont="1" applyFill="1" applyBorder="1" applyAlignment="1">
      <alignment horizontal="left" vertical="top" wrapText="1"/>
    </xf>
    <xf numFmtId="165" fontId="2" fillId="7" borderId="54" xfId="0" applyNumberFormat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right" vertical="top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49" fontId="7" fillId="2" borderId="3" xfId="0" applyNumberFormat="1" applyFont="1" applyFill="1" applyBorder="1" applyAlignment="1">
      <alignment horizontal="left" vertical="top"/>
    </xf>
    <xf numFmtId="0" fontId="4" fillId="0" borderId="65" xfId="0" applyFont="1" applyBorder="1" applyAlignment="1">
      <alignment vertical="top"/>
    </xf>
    <xf numFmtId="0" fontId="4" fillId="0" borderId="66" xfId="0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54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7" fillId="3" borderId="65" xfId="0" applyNumberFormat="1" applyFont="1" applyFill="1" applyBorder="1" applyAlignment="1">
      <alignment horizontal="right" vertical="top"/>
    </xf>
    <xf numFmtId="49" fontId="7" fillId="3" borderId="66" xfId="0" applyNumberFormat="1" applyFont="1" applyFill="1" applyBorder="1" applyAlignment="1">
      <alignment horizontal="right" vertical="top"/>
    </xf>
    <xf numFmtId="165" fontId="7" fillId="10" borderId="58" xfId="0" applyNumberFormat="1" applyFont="1" applyFill="1" applyBorder="1" applyAlignment="1">
      <alignment horizontal="center" vertical="top" wrapText="1"/>
    </xf>
    <xf numFmtId="165" fontId="4" fillId="0" borderId="25" xfId="0" applyNumberFormat="1" applyFont="1" applyFill="1" applyBorder="1" applyAlignment="1">
      <alignment horizontal="center" vertical="top" wrapText="1"/>
    </xf>
    <xf numFmtId="165" fontId="4" fillId="0" borderId="53" xfId="0" applyNumberFormat="1" applyFont="1" applyFill="1" applyBorder="1" applyAlignment="1">
      <alignment horizontal="center" vertical="top" wrapText="1"/>
    </xf>
    <xf numFmtId="49" fontId="7" fillId="5" borderId="3" xfId="0" applyNumberFormat="1" applyFont="1" applyFill="1" applyBorder="1" applyAlignment="1">
      <alignment horizontal="right" vertical="top"/>
    </xf>
    <xf numFmtId="49" fontId="7" fillId="5" borderId="65" xfId="0" applyNumberFormat="1" applyFont="1" applyFill="1" applyBorder="1" applyAlignment="1">
      <alignment horizontal="right" vertical="top"/>
    </xf>
    <xf numFmtId="49" fontId="7" fillId="5" borderId="66" xfId="0" applyNumberFormat="1" applyFont="1" applyFill="1" applyBorder="1" applyAlignment="1">
      <alignment horizontal="right" vertical="top"/>
    </xf>
    <xf numFmtId="165" fontId="7" fillId="0" borderId="58" xfId="0" applyNumberFormat="1" applyFont="1" applyFill="1" applyBorder="1" applyAlignment="1">
      <alignment horizontal="center" vertical="center" wrapText="1"/>
    </xf>
    <xf numFmtId="165" fontId="7" fillId="0" borderId="64" xfId="0" applyNumberFormat="1" applyFont="1" applyBorder="1" applyAlignment="1">
      <alignment horizontal="center" vertical="center" wrapText="1"/>
    </xf>
    <xf numFmtId="165" fontId="7" fillId="0" borderId="65" xfId="0" applyNumberFormat="1" applyFont="1" applyBorder="1" applyAlignment="1">
      <alignment horizontal="center" vertical="center" wrapText="1"/>
    </xf>
    <xf numFmtId="165" fontId="7" fillId="0" borderId="6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41" xfId="0" applyFont="1" applyFill="1" applyBorder="1" applyAlignment="1">
      <alignment horizontal="left" vertical="top" wrapText="1"/>
    </xf>
    <xf numFmtId="0" fontId="4" fillId="7" borderId="63" xfId="0" applyFont="1" applyFill="1" applyBorder="1" applyAlignment="1">
      <alignment horizontal="left" vertical="top" wrapText="1"/>
    </xf>
    <xf numFmtId="165" fontId="7" fillId="2" borderId="61" xfId="0" applyNumberFormat="1" applyFont="1" applyFill="1" applyBorder="1" applyAlignment="1">
      <alignment horizontal="center" vertical="top"/>
    </xf>
    <xf numFmtId="165" fontId="7" fillId="2" borderId="62" xfId="0" applyNumberFormat="1" applyFont="1" applyFill="1" applyBorder="1" applyAlignment="1">
      <alignment horizontal="center" vertical="top"/>
    </xf>
    <xf numFmtId="165" fontId="7" fillId="2" borderId="16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165" fontId="4" fillId="0" borderId="46" xfId="0" applyNumberFormat="1" applyFont="1" applyFill="1" applyBorder="1" applyAlignment="1">
      <alignment horizontal="center" vertical="top" wrapText="1"/>
    </xf>
    <xf numFmtId="165" fontId="4" fillId="0" borderId="72" xfId="0" applyNumberFormat="1" applyFont="1" applyFill="1" applyBorder="1"/>
    <xf numFmtId="165" fontId="4" fillId="0" borderId="59" xfId="0" applyNumberFormat="1" applyFont="1" applyFill="1" applyBorder="1"/>
    <xf numFmtId="0" fontId="7" fillId="0" borderId="0" xfId="0" applyFont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top"/>
    </xf>
    <xf numFmtId="165" fontId="7" fillId="10" borderId="66" xfId="0" applyNumberFormat="1" applyFont="1" applyFill="1" applyBorder="1" applyAlignment="1">
      <alignment horizontal="center" vertical="top" wrapText="1"/>
    </xf>
    <xf numFmtId="165" fontId="4" fillId="0" borderId="26" xfId="0" applyNumberFormat="1" applyFont="1" applyFill="1" applyBorder="1" applyAlignment="1">
      <alignment horizontal="center" vertical="top" wrapText="1"/>
    </xf>
    <xf numFmtId="165" fontId="4" fillId="0" borderId="60" xfId="0" applyNumberFormat="1" applyFont="1" applyFill="1" applyBorder="1" applyAlignment="1">
      <alignment horizontal="center" vertical="top" wrapText="1"/>
    </xf>
    <xf numFmtId="165" fontId="4" fillId="0" borderId="45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0" fontId="7" fillId="5" borderId="64" xfId="0" applyFont="1" applyFill="1" applyBorder="1" applyAlignment="1">
      <alignment horizontal="right" vertical="top" wrapText="1"/>
    </xf>
    <xf numFmtId="0" fontId="7" fillId="5" borderId="65" xfId="0" applyFont="1" applyFill="1" applyBorder="1" applyAlignment="1">
      <alignment horizontal="right" vertical="top" wrapText="1"/>
    </xf>
    <xf numFmtId="0" fontId="7" fillId="5" borderId="66" xfId="0" applyFont="1" applyFill="1" applyBorder="1" applyAlignment="1">
      <alignment horizontal="right" vertical="top" wrapText="1"/>
    </xf>
    <xf numFmtId="165" fontId="7" fillId="5" borderId="65" xfId="0" applyNumberFormat="1" applyFont="1" applyFill="1" applyBorder="1" applyAlignment="1">
      <alignment horizontal="center" vertical="top" wrapText="1"/>
    </xf>
    <xf numFmtId="165" fontId="4" fillId="0" borderId="26" xfId="0" applyNumberFormat="1" applyFont="1" applyBorder="1" applyAlignment="1">
      <alignment horizontal="center" vertical="top" wrapText="1"/>
    </xf>
    <xf numFmtId="165" fontId="4" fillId="0" borderId="67" xfId="0" applyNumberFormat="1" applyFont="1" applyBorder="1" applyAlignment="1">
      <alignment horizontal="center" vertical="top" wrapText="1"/>
    </xf>
    <xf numFmtId="165" fontId="4" fillId="0" borderId="60" xfId="0" applyNumberFormat="1" applyFont="1" applyBorder="1" applyAlignment="1">
      <alignment horizontal="center" vertical="top" wrapText="1"/>
    </xf>
    <xf numFmtId="0" fontId="7" fillId="9" borderId="64" xfId="0" applyFont="1" applyFill="1" applyBorder="1" applyAlignment="1">
      <alignment horizontal="right" vertical="top" wrapText="1"/>
    </xf>
    <xf numFmtId="0" fontId="7" fillId="9" borderId="65" xfId="0" applyFont="1" applyFill="1" applyBorder="1" applyAlignment="1">
      <alignment horizontal="right" vertical="top" wrapText="1"/>
    </xf>
    <xf numFmtId="0" fontId="7" fillId="9" borderId="66" xfId="0" applyFont="1" applyFill="1" applyBorder="1" applyAlignment="1">
      <alignment horizontal="right" vertical="top" wrapText="1"/>
    </xf>
    <xf numFmtId="165" fontId="7" fillId="9" borderId="64" xfId="0" applyNumberFormat="1" applyFont="1" applyFill="1" applyBorder="1" applyAlignment="1">
      <alignment horizontal="center" vertical="top" wrapText="1"/>
    </xf>
    <xf numFmtId="165" fontId="7" fillId="9" borderId="65" xfId="0" applyNumberFormat="1" applyFont="1" applyFill="1" applyBorder="1" applyAlignment="1">
      <alignment horizontal="center" vertical="top" wrapText="1"/>
    </xf>
    <xf numFmtId="165" fontId="7" fillId="9" borderId="66" xfId="0" applyNumberFormat="1" applyFont="1" applyFill="1" applyBorder="1" applyAlignment="1">
      <alignment horizontal="center" vertical="top" wrapText="1"/>
    </xf>
    <xf numFmtId="165" fontId="7" fillId="9" borderId="58" xfId="0" applyNumberFormat="1" applyFont="1" applyFill="1" applyBorder="1" applyAlignment="1">
      <alignment horizontal="center" vertical="top" wrapText="1"/>
    </xf>
    <xf numFmtId="165" fontId="4" fillId="7" borderId="26" xfId="0" applyNumberFormat="1" applyFont="1" applyFill="1" applyBorder="1" applyAlignment="1">
      <alignment horizontal="center" vertical="top" wrapText="1"/>
    </xf>
    <xf numFmtId="165" fontId="4" fillId="7" borderId="67" xfId="0" applyNumberFormat="1" applyFont="1" applyFill="1" applyBorder="1" applyAlignment="1">
      <alignment horizontal="center" vertical="top" wrapText="1"/>
    </xf>
    <xf numFmtId="165" fontId="4" fillId="7" borderId="60" xfId="0" applyNumberFormat="1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4" borderId="5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/>
    </xf>
    <xf numFmtId="165" fontId="2" fillId="4" borderId="21" xfId="0" applyNumberFormat="1" applyFont="1" applyFill="1" applyBorder="1" applyAlignment="1">
      <alignment horizontal="left" vertical="top" wrapText="1"/>
    </xf>
    <xf numFmtId="165" fontId="2" fillId="4" borderId="23" xfId="0" applyNumberFormat="1" applyFont="1" applyFill="1" applyBorder="1" applyAlignment="1">
      <alignment horizontal="left" vertical="top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 wrapText="1"/>
    </xf>
    <xf numFmtId="165" fontId="7" fillId="5" borderId="61" xfId="0" applyNumberFormat="1" applyFont="1" applyFill="1" applyBorder="1" applyAlignment="1">
      <alignment horizontal="center" vertical="top"/>
    </xf>
    <xf numFmtId="165" fontId="7" fillId="5" borderId="62" xfId="0" applyNumberFormat="1" applyFont="1" applyFill="1" applyBorder="1" applyAlignment="1">
      <alignment horizontal="center" vertical="top"/>
    </xf>
    <xf numFmtId="165" fontId="7" fillId="5" borderId="16" xfId="0" applyNumberFormat="1" applyFont="1" applyFill="1" applyBorder="1" applyAlignment="1">
      <alignment horizontal="center" vertical="top"/>
    </xf>
    <xf numFmtId="0" fontId="4" fillId="0" borderId="25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4" fillId="0" borderId="8" xfId="0" applyNumberFormat="1" applyFont="1" applyBorder="1" applyAlignment="1">
      <alignment horizontal="center" vertical="center" textRotation="90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49" fontId="9" fillId="6" borderId="64" xfId="0" applyNumberFormat="1" applyFont="1" applyFill="1" applyBorder="1" applyAlignment="1">
      <alignment horizontal="left" vertical="top" wrapText="1"/>
    </xf>
    <xf numFmtId="49" fontId="9" fillId="6" borderId="65" xfId="0" applyNumberFormat="1" applyFont="1" applyFill="1" applyBorder="1" applyAlignment="1">
      <alignment horizontal="left" vertical="top" wrapText="1"/>
    </xf>
    <xf numFmtId="49" fontId="9" fillId="6" borderId="66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textRotation="90"/>
    </xf>
    <xf numFmtId="0" fontId="4" fillId="0" borderId="13" xfId="0" applyFont="1" applyBorder="1" applyAlignment="1">
      <alignment horizontal="center" vertical="top" textRotation="90"/>
    </xf>
    <xf numFmtId="49" fontId="4" fillId="0" borderId="11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11" fillId="5" borderId="64" xfId="0" applyFont="1" applyFill="1" applyBorder="1" applyAlignment="1">
      <alignment horizontal="left" vertical="top" wrapText="1"/>
    </xf>
    <xf numFmtId="0" fontId="7" fillId="5" borderId="65" xfId="0" applyFont="1" applyFill="1" applyBorder="1" applyAlignment="1">
      <alignment horizontal="left" vertical="top" wrapText="1"/>
    </xf>
    <xf numFmtId="0" fontId="7" fillId="5" borderId="66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14" fontId="4" fillId="0" borderId="5" xfId="0" applyNumberFormat="1" applyFont="1" applyBorder="1" applyAlignment="1">
      <alignment horizontal="center"/>
    </xf>
  </cellXfs>
  <cellStyles count="2">
    <cellStyle name="Įprastas" xfId="0" builtinId="0"/>
    <cellStyle name="Normal_biudz uz 2001 atskaitomyb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4"/>
  <sheetViews>
    <sheetView tabSelected="1" topLeftCell="B1" zoomScaleNormal="100" zoomScaleSheetLayoutView="100" workbookViewId="0">
      <selection activeCell="B12" sqref="B12:R12"/>
    </sheetView>
  </sheetViews>
  <sheetFormatPr defaultRowHeight="12"/>
  <cols>
    <col min="1" max="4" width="2.7109375" style="3" customWidth="1"/>
    <col min="5" max="5" width="2.7109375" style="172" customWidth="1"/>
    <col min="6" max="6" width="60.7109375" style="3" customWidth="1"/>
    <col min="7" max="7" width="4.7109375" style="153" customWidth="1"/>
    <col min="8" max="9" width="2.7109375" style="3" customWidth="1"/>
    <col min="10" max="10" width="25.7109375" style="157" customWidth="1"/>
    <col min="11" max="11" width="6.7109375" style="3" customWidth="1"/>
    <col min="12" max="15" width="7.7109375" style="3" customWidth="1"/>
    <col min="16" max="16" width="30.7109375" style="157" customWidth="1"/>
    <col min="17" max="18" width="6.7109375" style="3" customWidth="1"/>
    <col min="19" max="16384" width="9.140625" style="3"/>
  </cols>
  <sheetData>
    <row r="1" spans="1:19" ht="40.5" customHeight="1">
      <c r="P1" s="230" t="s">
        <v>128</v>
      </c>
      <c r="Q1" s="439"/>
      <c r="R1" s="439"/>
    </row>
    <row r="2" spans="1:19" ht="40.5" customHeight="1">
      <c r="P2" s="230" t="s">
        <v>131</v>
      </c>
      <c r="Q2" s="230"/>
      <c r="R2" s="230"/>
    </row>
    <row r="3" spans="1:19" ht="15" customHeight="1">
      <c r="A3" s="407" t="s">
        <v>84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29"/>
    </row>
    <row r="4" spans="1:19" ht="15" customHeight="1">
      <c r="A4" s="385" t="s">
        <v>83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</row>
    <row r="5" spans="1:19" ht="15" customHeight="1">
      <c r="A5" s="407" t="s">
        <v>61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29"/>
    </row>
    <row r="6" spans="1:19" ht="15" customHeight="1" thickBot="1">
      <c r="A6" s="339" t="s">
        <v>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</row>
    <row r="7" spans="1:19" s="61" customFormat="1" ht="36.75" customHeight="1">
      <c r="A7" s="392" t="s">
        <v>1</v>
      </c>
      <c r="B7" s="340" t="s">
        <v>2</v>
      </c>
      <c r="C7" s="340" t="s">
        <v>3</v>
      </c>
      <c r="D7" s="462" t="s">
        <v>82</v>
      </c>
      <c r="E7" s="464" t="s">
        <v>126</v>
      </c>
      <c r="F7" s="333" t="s">
        <v>20</v>
      </c>
      <c r="G7" s="336" t="s">
        <v>4</v>
      </c>
      <c r="H7" s="340" t="s">
        <v>32</v>
      </c>
      <c r="I7" s="456" t="s">
        <v>5</v>
      </c>
      <c r="J7" s="389" t="s">
        <v>85</v>
      </c>
      <c r="K7" s="343" t="s">
        <v>6</v>
      </c>
      <c r="L7" s="386" t="s">
        <v>87</v>
      </c>
      <c r="M7" s="387"/>
      <c r="N7" s="387"/>
      <c r="O7" s="388"/>
      <c r="P7" s="386" t="s">
        <v>86</v>
      </c>
      <c r="Q7" s="387"/>
      <c r="R7" s="388"/>
    </row>
    <row r="8" spans="1:19" s="61" customFormat="1" ht="15" customHeight="1">
      <c r="A8" s="393"/>
      <c r="B8" s="341"/>
      <c r="C8" s="341"/>
      <c r="D8" s="463"/>
      <c r="E8" s="465"/>
      <c r="F8" s="334"/>
      <c r="G8" s="337"/>
      <c r="H8" s="341"/>
      <c r="I8" s="457"/>
      <c r="J8" s="390"/>
      <c r="K8" s="344"/>
      <c r="L8" s="410" t="s">
        <v>7</v>
      </c>
      <c r="M8" s="412" t="s">
        <v>8</v>
      </c>
      <c r="N8" s="412"/>
      <c r="O8" s="408" t="s">
        <v>28</v>
      </c>
      <c r="P8" s="395" t="s">
        <v>20</v>
      </c>
      <c r="Q8" s="397" t="s">
        <v>88</v>
      </c>
      <c r="R8" s="399" t="s">
        <v>89</v>
      </c>
    </row>
    <row r="9" spans="1:19" s="61" customFormat="1" ht="93" customHeight="1" thickBot="1">
      <c r="A9" s="394"/>
      <c r="B9" s="342"/>
      <c r="C9" s="342"/>
      <c r="D9" s="398"/>
      <c r="E9" s="466"/>
      <c r="F9" s="335"/>
      <c r="G9" s="338"/>
      <c r="H9" s="342"/>
      <c r="I9" s="458"/>
      <c r="J9" s="391"/>
      <c r="K9" s="345"/>
      <c r="L9" s="411"/>
      <c r="M9" s="62" t="s">
        <v>7</v>
      </c>
      <c r="N9" s="63" t="s">
        <v>21</v>
      </c>
      <c r="O9" s="409"/>
      <c r="P9" s="396"/>
      <c r="Q9" s="398"/>
      <c r="R9" s="400"/>
    </row>
    <row r="10" spans="1:19" ht="15" customHeight="1" thickBot="1">
      <c r="A10" s="459" t="s">
        <v>27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1"/>
    </row>
    <row r="11" spans="1:19" s="6" customFormat="1" ht="15" customHeight="1" thickBot="1">
      <c r="A11" s="472" t="s">
        <v>30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4"/>
    </row>
    <row r="12" spans="1:19" s="6" customFormat="1" ht="15" customHeight="1" thickBot="1">
      <c r="A12" s="5" t="s">
        <v>9</v>
      </c>
      <c r="B12" s="346" t="s">
        <v>25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8"/>
    </row>
    <row r="13" spans="1:19" s="6" customFormat="1" ht="15" customHeight="1" thickBot="1">
      <c r="A13" s="5" t="s">
        <v>9</v>
      </c>
      <c r="B13" s="7" t="s">
        <v>9</v>
      </c>
      <c r="C13" s="322" t="s">
        <v>69</v>
      </c>
      <c r="D13" s="323"/>
      <c r="E13" s="323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1"/>
    </row>
    <row r="14" spans="1:19" s="4" customFormat="1" ht="40.5" customHeight="1">
      <c r="A14" s="283" t="s">
        <v>9</v>
      </c>
      <c r="B14" s="306" t="s">
        <v>9</v>
      </c>
      <c r="C14" s="241" t="s">
        <v>9</v>
      </c>
      <c r="D14" s="269"/>
      <c r="E14" s="271" t="s">
        <v>97</v>
      </c>
      <c r="F14" s="30" t="s">
        <v>57</v>
      </c>
      <c r="G14" s="351"/>
      <c r="H14" s="354" t="s">
        <v>13</v>
      </c>
      <c r="I14" s="290" t="s">
        <v>39</v>
      </c>
      <c r="J14" s="182" t="s">
        <v>98</v>
      </c>
      <c r="K14" s="53" t="s">
        <v>12</v>
      </c>
      <c r="L14" s="77">
        <f>M14+O14</f>
        <v>15</v>
      </c>
      <c r="M14" s="78">
        <v>15</v>
      </c>
      <c r="N14" s="79"/>
      <c r="O14" s="80"/>
      <c r="P14" s="158" t="s">
        <v>105</v>
      </c>
      <c r="Q14" s="160" t="s">
        <v>102</v>
      </c>
      <c r="R14" s="161">
        <v>4</v>
      </c>
    </row>
    <row r="15" spans="1:19" s="4" customFormat="1" ht="15" customHeight="1">
      <c r="A15" s="284"/>
      <c r="B15" s="307"/>
      <c r="C15" s="242"/>
      <c r="D15" s="279"/>
      <c r="E15" s="280"/>
      <c r="F15" s="31" t="s">
        <v>63</v>
      </c>
      <c r="G15" s="352"/>
      <c r="H15" s="355"/>
      <c r="I15" s="291"/>
      <c r="J15" s="232" t="s">
        <v>99</v>
      </c>
      <c r="K15" s="54" t="s">
        <v>26</v>
      </c>
      <c r="L15" s="81">
        <f>M15+O15</f>
        <v>85</v>
      </c>
      <c r="M15" s="82">
        <v>85</v>
      </c>
      <c r="N15" s="83"/>
      <c r="O15" s="84"/>
      <c r="P15" s="186" t="s">
        <v>100</v>
      </c>
      <c r="Q15" s="165" t="s">
        <v>102</v>
      </c>
      <c r="R15" s="162">
        <v>1</v>
      </c>
    </row>
    <row r="16" spans="1:19" s="4" customFormat="1" ht="15" customHeight="1">
      <c r="A16" s="284"/>
      <c r="B16" s="307"/>
      <c r="C16" s="242"/>
      <c r="D16" s="279"/>
      <c r="E16" s="280"/>
      <c r="F16" s="299" t="s">
        <v>62</v>
      </c>
      <c r="G16" s="352"/>
      <c r="H16" s="355"/>
      <c r="I16" s="291"/>
      <c r="J16" s="232"/>
      <c r="K16" s="54"/>
      <c r="L16" s="81">
        <f>M16+O16</f>
        <v>0</v>
      </c>
      <c r="M16" s="82"/>
      <c r="N16" s="83"/>
      <c r="O16" s="84"/>
      <c r="P16" s="159" t="s">
        <v>101</v>
      </c>
      <c r="Q16" s="163" t="s">
        <v>103</v>
      </c>
      <c r="R16" s="162">
        <v>100</v>
      </c>
    </row>
    <row r="17" spans="1:19" s="4" customFormat="1" ht="15" customHeight="1">
      <c r="A17" s="284"/>
      <c r="B17" s="307"/>
      <c r="C17" s="242"/>
      <c r="D17" s="270"/>
      <c r="E17" s="272"/>
      <c r="F17" s="289"/>
      <c r="G17" s="353"/>
      <c r="H17" s="356"/>
      <c r="I17" s="292"/>
      <c r="J17" s="253"/>
      <c r="K17" s="55"/>
      <c r="L17" s="125"/>
      <c r="M17" s="85"/>
      <c r="N17" s="86"/>
      <c r="O17" s="87"/>
      <c r="P17" s="262" t="s">
        <v>104</v>
      </c>
      <c r="Q17" s="264" t="s">
        <v>102</v>
      </c>
      <c r="R17" s="254">
        <v>15</v>
      </c>
    </row>
    <row r="18" spans="1:19" s="4" customFormat="1" ht="15" customHeight="1" thickBot="1">
      <c r="A18" s="330"/>
      <c r="B18" s="317"/>
      <c r="C18" s="243"/>
      <c r="D18" s="244"/>
      <c r="E18" s="244"/>
      <c r="F18" s="244"/>
      <c r="G18" s="244"/>
      <c r="H18" s="244"/>
      <c r="I18" s="244"/>
      <c r="J18" s="245"/>
      <c r="K18" s="56" t="s">
        <v>15</v>
      </c>
      <c r="L18" s="88">
        <f>SUM(L14:L17)</f>
        <v>100</v>
      </c>
      <c r="M18" s="89">
        <f>SUM(M14:M17)</f>
        <v>100</v>
      </c>
      <c r="N18" s="89">
        <f>SUM(N14:N17)</f>
        <v>0</v>
      </c>
      <c r="O18" s="90">
        <f>SUM(O14:O17)</f>
        <v>0</v>
      </c>
      <c r="P18" s="263"/>
      <c r="Q18" s="265"/>
      <c r="R18" s="255"/>
      <c r="S18" s="8"/>
    </row>
    <row r="19" spans="1:19" ht="15" hidden="1" customHeight="1">
      <c r="A19" s="283" t="s">
        <v>9</v>
      </c>
      <c r="B19" s="306" t="s">
        <v>9</v>
      </c>
      <c r="C19" s="241" t="s">
        <v>10</v>
      </c>
      <c r="D19" s="269"/>
      <c r="E19" s="271"/>
      <c r="F19" s="32" t="s">
        <v>48</v>
      </c>
      <c r="G19" s="281" t="s">
        <v>47</v>
      </c>
      <c r="H19" s="349" t="s">
        <v>13</v>
      </c>
      <c r="I19" s="290" t="s">
        <v>39</v>
      </c>
      <c r="J19" s="231"/>
      <c r="K19" s="57" t="s">
        <v>12</v>
      </c>
      <c r="L19" s="91">
        <f>M19+O19</f>
        <v>0</v>
      </c>
      <c r="M19" s="79"/>
      <c r="N19" s="79"/>
      <c r="O19" s="80"/>
      <c r="P19" s="35"/>
      <c r="Q19" s="44"/>
      <c r="R19" s="45"/>
    </row>
    <row r="20" spans="1:19" ht="27" hidden="1" customHeight="1">
      <c r="A20" s="329"/>
      <c r="B20" s="316"/>
      <c r="C20" s="242"/>
      <c r="D20" s="270"/>
      <c r="E20" s="272"/>
      <c r="F20" s="50" t="s">
        <v>64</v>
      </c>
      <c r="G20" s="282"/>
      <c r="H20" s="350"/>
      <c r="I20" s="292"/>
      <c r="J20" s="253"/>
      <c r="K20" s="58"/>
      <c r="L20" s="81">
        <f>M20+O20</f>
        <v>0</v>
      </c>
      <c r="M20" s="83"/>
      <c r="N20" s="83"/>
      <c r="O20" s="84"/>
      <c r="P20" s="34"/>
      <c r="Q20" s="47"/>
      <c r="R20" s="223"/>
    </row>
    <row r="21" spans="1:19" ht="15" hidden="1" customHeight="1" thickBot="1">
      <c r="A21" s="330"/>
      <c r="B21" s="317"/>
      <c r="C21" s="243"/>
      <c r="D21" s="244"/>
      <c r="E21" s="244"/>
      <c r="F21" s="244"/>
      <c r="G21" s="244"/>
      <c r="H21" s="244"/>
      <c r="I21" s="244"/>
      <c r="J21" s="245"/>
      <c r="K21" s="59" t="s">
        <v>15</v>
      </c>
      <c r="L21" s="88">
        <f>SUM(L19:L20)</f>
        <v>0</v>
      </c>
      <c r="M21" s="89">
        <f>SUM(M19:M20)</f>
        <v>0</v>
      </c>
      <c r="N21" s="89">
        <f>SUM(N19:N20)</f>
        <v>0</v>
      </c>
      <c r="O21" s="92">
        <f>SUM(O19:O20)</f>
        <v>0</v>
      </c>
      <c r="P21" s="187"/>
      <c r="Q21" s="39"/>
      <c r="R21" s="43"/>
    </row>
    <row r="22" spans="1:19" s="4" customFormat="1" ht="40.5" hidden="1" customHeight="1">
      <c r="A22" s="320" t="s">
        <v>9</v>
      </c>
      <c r="B22" s="318" t="s">
        <v>9</v>
      </c>
      <c r="C22" s="241" t="s">
        <v>11</v>
      </c>
      <c r="D22" s="269"/>
      <c r="E22" s="271"/>
      <c r="F22" s="30" t="s">
        <v>65</v>
      </c>
      <c r="G22" s="351" t="s">
        <v>37</v>
      </c>
      <c r="H22" s="354" t="s">
        <v>13</v>
      </c>
      <c r="I22" s="290" t="s">
        <v>39</v>
      </c>
      <c r="J22" s="231"/>
      <c r="K22" s="53" t="s">
        <v>12</v>
      </c>
      <c r="L22" s="77">
        <f>M22+O22</f>
        <v>0</v>
      </c>
      <c r="M22" s="93"/>
      <c r="N22" s="93"/>
      <c r="O22" s="94"/>
      <c r="P22" s="35"/>
      <c r="Q22" s="38"/>
      <c r="R22" s="41"/>
    </row>
    <row r="23" spans="1:19" s="4" customFormat="1" ht="26.25" hidden="1" customHeight="1">
      <c r="A23" s="284"/>
      <c r="B23" s="307"/>
      <c r="C23" s="242"/>
      <c r="D23" s="279"/>
      <c r="E23" s="280"/>
      <c r="F23" s="31" t="s">
        <v>70</v>
      </c>
      <c r="G23" s="352"/>
      <c r="H23" s="355"/>
      <c r="I23" s="291"/>
      <c r="J23" s="232"/>
      <c r="K23" s="54" t="s">
        <v>26</v>
      </c>
      <c r="L23" s="95">
        <f>M23+O23</f>
        <v>0</v>
      </c>
      <c r="M23" s="96"/>
      <c r="N23" s="96"/>
      <c r="O23" s="84"/>
      <c r="P23" s="34"/>
      <c r="Q23" s="37"/>
      <c r="R23" s="42"/>
    </row>
    <row r="24" spans="1:19" s="4" customFormat="1" ht="15" hidden="1" customHeight="1">
      <c r="A24" s="284"/>
      <c r="B24" s="307"/>
      <c r="C24" s="242"/>
      <c r="D24" s="279"/>
      <c r="E24" s="280"/>
      <c r="F24" s="31" t="s">
        <v>54</v>
      </c>
      <c r="G24" s="352"/>
      <c r="H24" s="355"/>
      <c r="I24" s="291"/>
      <c r="J24" s="232"/>
      <c r="K24" s="54"/>
      <c r="L24" s="95">
        <f>M24+O24</f>
        <v>0</v>
      </c>
      <c r="M24" s="96"/>
      <c r="N24" s="96"/>
      <c r="O24" s="84"/>
      <c r="P24" s="34"/>
      <c r="Q24" s="37"/>
      <c r="R24" s="42"/>
    </row>
    <row r="25" spans="1:19" s="4" customFormat="1" ht="15" hidden="1" customHeight="1">
      <c r="A25" s="284"/>
      <c r="B25" s="307"/>
      <c r="C25" s="242"/>
      <c r="D25" s="279"/>
      <c r="E25" s="280"/>
      <c r="F25" s="31" t="s">
        <v>50</v>
      </c>
      <c r="G25" s="352"/>
      <c r="H25" s="355"/>
      <c r="I25" s="291"/>
      <c r="J25" s="232"/>
      <c r="K25" s="55"/>
      <c r="L25" s="97"/>
      <c r="M25" s="98"/>
      <c r="N25" s="98"/>
      <c r="O25" s="87"/>
      <c r="P25" s="34"/>
      <c r="Q25" s="37"/>
      <c r="R25" s="42"/>
    </row>
    <row r="26" spans="1:19" s="4" customFormat="1" ht="15" hidden="1" customHeight="1">
      <c r="A26" s="284"/>
      <c r="B26" s="307"/>
      <c r="C26" s="242"/>
      <c r="D26" s="270"/>
      <c r="E26" s="272"/>
      <c r="F26" s="49" t="s">
        <v>49</v>
      </c>
      <c r="G26" s="353"/>
      <c r="H26" s="356"/>
      <c r="I26" s="292"/>
      <c r="J26" s="253"/>
      <c r="K26" s="55"/>
      <c r="L26" s="99"/>
      <c r="M26" s="100"/>
      <c r="N26" s="100"/>
      <c r="O26" s="101"/>
      <c r="P26" s="34"/>
      <c r="Q26" s="37"/>
      <c r="R26" s="42"/>
    </row>
    <row r="27" spans="1:19" s="4" customFormat="1" ht="15" hidden="1" customHeight="1" thickBot="1">
      <c r="A27" s="321"/>
      <c r="B27" s="319"/>
      <c r="C27" s="243"/>
      <c r="D27" s="244"/>
      <c r="E27" s="244"/>
      <c r="F27" s="244"/>
      <c r="G27" s="244"/>
      <c r="H27" s="244"/>
      <c r="I27" s="244"/>
      <c r="J27" s="245"/>
      <c r="K27" s="56" t="s">
        <v>15</v>
      </c>
      <c r="L27" s="102">
        <f>SUM(L22:L26)</f>
        <v>0</v>
      </c>
      <c r="M27" s="102">
        <f>SUM(M22:M26)</f>
        <v>0</v>
      </c>
      <c r="N27" s="102">
        <f>SUM(N22:N26)</f>
        <v>0</v>
      </c>
      <c r="O27" s="103">
        <f>SUM(O22:O26)</f>
        <v>0</v>
      </c>
      <c r="P27" s="187"/>
      <c r="Q27" s="39"/>
      <c r="R27" s="43"/>
      <c r="S27" s="8"/>
    </row>
    <row r="28" spans="1:19" ht="15" customHeight="1" thickBot="1">
      <c r="A28" s="9" t="s">
        <v>9</v>
      </c>
      <c r="B28" s="10" t="s">
        <v>9</v>
      </c>
      <c r="C28" s="309" t="s">
        <v>16</v>
      </c>
      <c r="D28" s="357"/>
      <c r="E28" s="357"/>
      <c r="F28" s="357"/>
      <c r="G28" s="357"/>
      <c r="H28" s="357"/>
      <c r="I28" s="357"/>
      <c r="J28" s="357"/>
      <c r="K28" s="358"/>
      <c r="L28" s="64">
        <f>SUM(L27,L21,L18)</f>
        <v>100</v>
      </c>
      <c r="M28" s="65">
        <f>SUM(M27,M21,M18)</f>
        <v>100</v>
      </c>
      <c r="N28" s="65">
        <f>SUM(N27,N21,N18)</f>
        <v>0</v>
      </c>
      <c r="O28" s="66">
        <f>SUM(O27,O21,O18)</f>
        <v>0</v>
      </c>
      <c r="P28" s="246"/>
      <c r="Q28" s="247"/>
      <c r="R28" s="248"/>
    </row>
    <row r="29" spans="1:19" ht="15" customHeight="1" thickBot="1">
      <c r="A29" s="9" t="s">
        <v>9</v>
      </c>
      <c r="B29" s="11" t="s">
        <v>10</v>
      </c>
      <c r="C29" s="322" t="s">
        <v>33</v>
      </c>
      <c r="D29" s="323"/>
      <c r="E29" s="323"/>
      <c r="F29" s="347"/>
      <c r="G29" s="347"/>
      <c r="H29" s="347"/>
      <c r="I29" s="347"/>
      <c r="J29" s="347"/>
      <c r="K29" s="347"/>
      <c r="L29" s="406"/>
      <c r="M29" s="406"/>
      <c r="N29" s="406"/>
      <c r="O29" s="406"/>
      <c r="P29" s="347"/>
      <c r="Q29" s="347"/>
      <c r="R29" s="348"/>
    </row>
    <row r="30" spans="1:19" ht="16.5" customHeight="1">
      <c r="A30" s="283" t="s">
        <v>9</v>
      </c>
      <c r="B30" s="306" t="s">
        <v>10</v>
      </c>
      <c r="C30" s="236" t="s">
        <v>9</v>
      </c>
      <c r="D30" s="259"/>
      <c r="E30" s="256" t="s">
        <v>106</v>
      </c>
      <c r="F30" s="403" t="s">
        <v>60</v>
      </c>
      <c r="G30" s="285" t="s">
        <v>36</v>
      </c>
      <c r="H30" s="296" t="s">
        <v>38</v>
      </c>
      <c r="I30" s="467" t="s">
        <v>39</v>
      </c>
      <c r="J30" s="233" t="s">
        <v>109</v>
      </c>
      <c r="K30" s="112" t="s">
        <v>12</v>
      </c>
      <c r="L30" s="91">
        <f>M30+O30</f>
        <v>60.4</v>
      </c>
      <c r="M30" s="79">
        <f>27.4+33</f>
        <v>60.4</v>
      </c>
      <c r="N30" s="79"/>
      <c r="O30" s="80"/>
      <c r="P30" s="188" t="s">
        <v>127</v>
      </c>
      <c r="Q30" s="175" t="s">
        <v>102</v>
      </c>
      <c r="R30" s="176">
        <v>1</v>
      </c>
    </row>
    <row r="31" spans="1:19" ht="16.5" customHeight="1">
      <c r="A31" s="284"/>
      <c r="B31" s="307"/>
      <c r="C31" s="237"/>
      <c r="D31" s="260"/>
      <c r="E31" s="257"/>
      <c r="F31" s="404"/>
      <c r="G31" s="286"/>
      <c r="H31" s="297"/>
      <c r="I31" s="468"/>
      <c r="J31" s="234"/>
      <c r="K31" s="54" t="s">
        <v>55</v>
      </c>
      <c r="L31" s="125">
        <f>M31+O31</f>
        <v>2279.6999999999998</v>
      </c>
      <c r="M31" s="126"/>
      <c r="N31" s="126"/>
      <c r="O31" s="101">
        <v>2279.6999999999998</v>
      </c>
      <c r="P31" s="189" t="s">
        <v>136</v>
      </c>
      <c r="Q31" s="174" t="s">
        <v>110</v>
      </c>
      <c r="R31" s="177" t="s">
        <v>111</v>
      </c>
    </row>
    <row r="32" spans="1:19" ht="16.5" customHeight="1">
      <c r="A32" s="284"/>
      <c r="B32" s="307"/>
      <c r="C32" s="237"/>
      <c r="D32" s="260"/>
      <c r="E32" s="257"/>
      <c r="F32" s="404"/>
      <c r="G32" s="286"/>
      <c r="H32" s="297"/>
      <c r="I32" s="468"/>
      <c r="J32" s="234"/>
      <c r="K32" s="54" t="s">
        <v>14</v>
      </c>
      <c r="L32" s="125">
        <f>M32+O32</f>
        <v>0</v>
      </c>
      <c r="M32" s="126"/>
      <c r="N32" s="126"/>
      <c r="O32" s="101"/>
      <c r="P32" s="189" t="s">
        <v>112</v>
      </c>
      <c r="Q32" s="174" t="s">
        <v>113</v>
      </c>
      <c r="R32" s="178">
        <v>40</v>
      </c>
    </row>
    <row r="33" spans="1:19" ht="28.5" customHeight="1">
      <c r="A33" s="284"/>
      <c r="B33" s="307"/>
      <c r="C33" s="237"/>
      <c r="D33" s="261"/>
      <c r="E33" s="258"/>
      <c r="F33" s="405"/>
      <c r="G33" s="287"/>
      <c r="H33" s="298"/>
      <c r="I33" s="469"/>
      <c r="J33" s="213" t="s">
        <v>99</v>
      </c>
      <c r="K33" s="55" t="s">
        <v>26</v>
      </c>
      <c r="L33" s="125">
        <f>M33+O33</f>
        <v>3856.6</v>
      </c>
      <c r="M33" s="83"/>
      <c r="N33" s="83"/>
      <c r="O33" s="84">
        <v>3856.6</v>
      </c>
      <c r="P33" s="34"/>
      <c r="Q33" s="179"/>
      <c r="R33" s="180"/>
    </row>
    <row r="34" spans="1:19" ht="15" customHeight="1" thickBot="1">
      <c r="A34" s="284"/>
      <c r="B34" s="307"/>
      <c r="C34" s="238"/>
      <c r="D34" s="251"/>
      <c r="E34" s="251"/>
      <c r="F34" s="251"/>
      <c r="G34" s="251"/>
      <c r="H34" s="251"/>
      <c r="I34" s="251"/>
      <c r="J34" s="252"/>
      <c r="K34" s="113" t="s">
        <v>15</v>
      </c>
      <c r="L34" s="88">
        <f>SUM(L30:L33)</f>
        <v>6196.7</v>
      </c>
      <c r="M34" s="89">
        <f>SUM(M30:M33)</f>
        <v>60.4</v>
      </c>
      <c r="N34" s="89">
        <f>SUM(N30:N33)</f>
        <v>0</v>
      </c>
      <c r="O34" s="90">
        <f>SUM(O30:O33)</f>
        <v>6136.2999999999993</v>
      </c>
      <c r="P34" s="190"/>
      <c r="Q34" s="164"/>
      <c r="R34" s="181"/>
    </row>
    <row r="35" spans="1:19" s="4" customFormat="1" ht="15" hidden="1" customHeight="1">
      <c r="A35" s="320" t="s">
        <v>9</v>
      </c>
      <c r="B35" s="318" t="s">
        <v>10</v>
      </c>
      <c r="C35" s="236" t="s">
        <v>10</v>
      </c>
      <c r="D35" s="259"/>
      <c r="E35" s="256"/>
      <c r="F35" s="401" t="s">
        <v>46</v>
      </c>
      <c r="G35" s="285"/>
      <c r="H35" s="296" t="s">
        <v>13</v>
      </c>
      <c r="I35" s="290" t="s">
        <v>39</v>
      </c>
      <c r="J35" s="231"/>
      <c r="K35" s="114" t="s">
        <v>14</v>
      </c>
      <c r="L35" s="91">
        <f>M35+O35</f>
        <v>0</v>
      </c>
      <c r="M35" s="78"/>
      <c r="N35" s="79"/>
      <c r="O35" s="127"/>
      <c r="P35" s="35"/>
      <c r="Q35" s="38"/>
      <c r="R35" s="36"/>
    </row>
    <row r="36" spans="1:19" s="4" customFormat="1" ht="15" hidden="1" customHeight="1">
      <c r="A36" s="284"/>
      <c r="B36" s="307"/>
      <c r="C36" s="237"/>
      <c r="D36" s="261"/>
      <c r="E36" s="258"/>
      <c r="F36" s="402"/>
      <c r="G36" s="287"/>
      <c r="H36" s="298"/>
      <c r="I36" s="292"/>
      <c r="J36" s="253"/>
      <c r="K36" s="115" t="s">
        <v>12</v>
      </c>
      <c r="L36" s="81">
        <f>M36+O36</f>
        <v>0</v>
      </c>
      <c r="M36" s="128"/>
      <c r="N36" s="86"/>
      <c r="O36" s="98"/>
      <c r="P36" s="34"/>
      <c r="Q36" s="37"/>
      <c r="R36" s="33"/>
    </row>
    <row r="37" spans="1:19" s="4" customFormat="1" ht="15" hidden="1" customHeight="1" thickBot="1">
      <c r="A37" s="284"/>
      <c r="B37" s="307"/>
      <c r="C37" s="238"/>
      <c r="D37" s="251"/>
      <c r="E37" s="251"/>
      <c r="F37" s="251"/>
      <c r="G37" s="251"/>
      <c r="H37" s="251"/>
      <c r="I37" s="251"/>
      <c r="J37" s="252"/>
      <c r="K37" s="116" t="s">
        <v>15</v>
      </c>
      <c r="L37" s="88">
        <f>SUM(L35:L36)</f>
        <v>0</v>
      </c>
      <c r="M37" s="89">
        <f>SUM(M35:M36)</f>
        <v>0</v>
      </c>
      <c r="N37" s="89">
        <f>SUM(N35:N36)</f>
        <v>0</v>
      </c>
      <c r="O37" s="92">
        <f>SUM(O35:O36)</f>
        <v>0</v>
      </c>
      <c r="P37" s="187"/>
      <c r="Q37" s="39"/>
      <c r="R37" s="48"/>
      <c r="S37" s="8"/>
    </row>
    <row r="38" spans="1:19" s="4" customFormat="1" ht="27" customHeight="1">
      <c r="A38" s="320" t="s">
        <v>9</v>
      </c>
      <c r="B38" s="318" t="s">
        <v>10</v>
      </c>
      <c r="C38" s="236" t="s">
        <v>11</v>
      </c>
      <c r="D38" s="259"/>
      <c r="E38" s="256" t="s">
        <v>107</v>
      </c>
      <c r="F38" s="30" t="s">
        <v>52</v>
      </c>
      <c r="G38" s="285" t="s">
        <v>35</v>
      </c>
      <c r="H38" s="296" t="s">
        <v>13</v>
      </c>
      <c r="I38" s="290" t="s">
        <v>39</v>
      </c>
      <c r="J38" s="231" t="s">
        <v>98</v>
      </c>
      <c r="K38" s="117" t="s">
        <v>12</v>
      </c>
      <c r="L38" s="77">
        <f>M38+O38</f>
        <v>10</v>
      </c>
      <c r="M38" s="129">
        <v>10</v>
      </c>
      <c r="N38" s="79"/>
      <c r="O38" s="80"/>
      <c r="P38" s="183" t="s">
        <v>114</v>
      </c>
      <c r="Q38" s="160" t="s">
        <v>115</v>
      </c>
      <c r="R38" s="184">
        <v>20</v>
      </c>
    </row>
    <row r="39" spans="1:19" s="4" customFormat="1" ht="27" customHeight="1">
      <c r="A39" s="284"/>
      <c r="B39" s="307"/>
      <c r="C39" s="237"/>
      <c r="D39" s="260"/>
      <c r="E39" s="257"/>
      <c r="F39" s="31" t="s">
        <v>66</v>
      </c>
      <c r="G39" s="286"/>
      <c r="H39" s="297"/>
      <c r="I39" s="291"/>
      <c r="J39" s="232"/>
      <c r="K39" s="118" t="s">
        <v>26</v>
      </c>
      <c r="L39" s="95">
        <f>M39+O39</f>
        <v>56.7</v>
      </c>
      <c r="M39" s="83">
        <v>56.7</v>
      </c>
      <c r="N39" s="82"/>
      <c r="O39" s="84"/>
      <c r="P39" s="167" t="s">
        <v>116</v>
      </c>
      <c r="Q39" s="163" t="s">
        <v>117</v>
      </c>
      <c r="R39" s="185">
        <v>4</v>
      </c>
    </row>
    <row r="40" spans="1:19" s="4" customFormat="1" ht="27" customHeight="1">
      <c r="A40" s="284"/>
      <c r="B40" s="307"/>
      <c r="C40" s="237"/>
      <c r="D40" s="260"/>
      <c r="E40" s="257"/>
      <c r="F40" s="31" t="s">
        <v>71</v>
      </c>
      <c r="G40" s="286"/>
      <c r="H40" s="297"/>
      <c r="I40" s="291"/>
      <c r="J40" s="204" t="s">
        <v>99</v>
      </c>
      <c r="K40" s="118"/>
      <c r="L40" s="95">
        <f>M40+O40</f>
        <v>0</v>
      </c>
      <c r="M40" s="83"/>
      <c r="N40" s="82"/>
      <c r="O40" s="84"/>
      <c r="P40" s="34"/>
      <c r="Q40" s="37"/>
      <c r="R40" s="33"/>
    </row>
    <row r="41" spans="1:19" s="4" customFormat="1" ht="15" customHeight="1">
      <c r="A41" s="284"/>
      <c r="B41" s="307"/>
      <c r="C41" s="237"/>
      <c r="D41" s="260"/>
      <c r="E41" s="257"/>
      <c r="F41" s="31" t="s">
        <v>51</v>
      </c>
      <c r="G41" s="286"/>
      <c r="H41" s="297"/>
      <c r="I41" s="291"/>
      <c r="J41" s="202"/>
      <c r="K41" s="119"/>
      <c r="L41" s="97"/>
      <c r="M41" s="86"/>
      <c r="N41" s="85"/>
      <c r="O41" s="87"/>
      <c r="P41" s="34"/>
      <c r="Q41" s="37"/>
      <c r="R41" s="33"/>
    </row>
    <row r="42" spans="1:19" s="4" customFormat="1" ht="15" customHeight="1">
      <c r="A42" s="284"/>
      <c r="B42" s="307"/>
      <c r="C42" s="237"/>
      <c r="D42" s="260"/>
      <c r="E42" s="257"/>
      <c r="F42" s="31" t="s">
        <v>72</v>
      </c>
      <c r="G42" s="286"/>
      <c r="H42" s="297"/>
      <c r="I42" s="291"/>
      <c r="J42" s="202"/>
      <c r="K42" s="119"/>
      <c r="L42" s="97"/>
      <c r="M42" s="86"/>
      <c r="N42" s="85"/>
      <c r="O42" s="87"/>
      <c r="P42" s="34"/>
      <c r="Q42" s="37"/>
      <c r="R42" s="33"/>
    </row>
    <row r="43" spans="1:19" s="4" customFormat="1" ht="27" customHeight="1">
      <c r="A43" s="284"/>
      <c r="B43" s="307"/>
      <c r="C43" s="237"/>
      <c r="D43" s="260"/>
      <c r="E43" s="257"/>
      <c r="F43" s="31" t="s">
        <v>73</v>
      </c>
      <c r="G43" s="286"/>
      <c r="H43" s="297"/>
      <c r="I43" s="291"/>
      <c r="J43" s="202"/>
      <c r="K43" s="119"/>
      <c r="L43" s="97"/>
      <c r="M43" s="86"/>
      <c r="N43" s="85"/>
      <c r="O43" s="87"/>
      <c r="P43" s="34"/>
      <c r="Q43" s="37"/>
      <c r="R43" s="33"/>
    </row>
    <row r="44" spans="1:19" s="4" customFormat="1" ht="27" customHeight="1">
      <c r="A44" s="284"/>
      <c r="B44" s="307"/>
      <c r="C44" s="237"/>
      <c r="D44" s="260"/>
      <c r="E44" s="257"/>
      <c r="F44" s="31" t="s">
        <v>74</v>
      </c>
      <c r="G44" s="286"/>
      <c r="H44" s="297"/>
      <c r="I44" s="291"/>
      <c r="J44" s="202"/>
      <c r="K44" s="119"/>
      <c r="L44" s="97"/>
      <c r="M44" s="86"/>
      <c r="N44" s="85"/>
      <c r="O44" s="87"/>
      <c r="P44" s="34"/>
      <c r="Q44" s="37"/>
      <c r="R44" s="33"/>
    </row>
    <row r="45" spans="1:19" s="4" customFormat="1" ht="27" customHeight="1">
      <c r="A45" s="284"/>
      <c r="B45" s="307"/>
      <c r="C45" s="237"/>
      <c r="D45" s="261"/>
      <c r="E45" s="258"/>
      <c r="F45" s="49" t="s">
        <v>58</v>
      </c>
      <c r="G45" s="287"/>
      <c r="H45" s="298"/>
      <c r="I45" s="292"/>
      <c r="J45" s="203"/>
      <c r="K45" s="119"/>
      <c r="L45" s="99"/>
      <c r="M45" s="126"/>
      <c r="N45" s="130"/>
      <c r="O45" s="101"/>
      <c r="P45" s="34"/>
      <c r="Q45" s="37"/>
      <c r="R45" s="33"/>
    </row>
    <row r="46" spans="1:19" s="4" customFormat="1" ht="15" customHeight="1" thickBot="1">
      <c r="A46" s="321"/>
      <c r="B46" s="319"/>
      <c r="C46" s="238"/>
      <c r="D46" s="251"/>
      <c r="E46" s="251"/>
      <c r="F46" s="251"/>
      <c r="G46" s="251"/>
      <c r="H46" s="251"/>
      <c r="I46" s="251"/>
      <c r="J46" s="252"/>
      <c r="K46" s="120" t="s">
        <v>15</v>
      </c>
      <c r="L46" s="131">
        <f>SUM(L38:L45)</f>
        <v>66.7</v>
      </c>
      <c r="M46" s="132">
        <f>SUM(M38:M45)</f>
        <v>66.7</v>
      </c>
      <c r="N46" s="132">
        <f>SUM(N38:N45)</f>
        <v>0</v>
      </c>
      <c r="O46" s="133">
        <f>SUM(O38:O45)</f>
        <v>0</v>
      </c>
      <c r="P46" s="190"/>
      <c r="Q46" s="40"/>
      <c r="R46" s="46"/>
      <c r="S46" s="8"/>
    </row>
    <row r="47" spans="1:19" ht="14.25" customHeight="1">
      <c r="A47" s="320" t="s">
        <v>9</v>
      </c>
      <c r="B47" s="318" t="s">
        <v>10</v>
      </c>
      <c r="C47" s="236" t="s">
        <v>13</v>
      </c>
      <c r="D47" s="259"/>
      <c r="E47" s="256" t="s">
        <v>108</v>
      </c>
      <c r="F47" s="328" t="s">
        <v>129</v>
      </c>
      <c r="G47" s="293" t="s">
        <v>34</v>
      </c>
      <c r="H47" s="325" t="s">
        <v>13</v>
      </c>
      <c r="I47" s="290" t="s">
        <v>39</v>
      </c>
      <c r="J47" s="233" t="s">
        <v>118</v>
      </c>
      <c r="K47" s="121" t="s">
        <v>12</v>
      </c>
      <c r="L47" s="91">
        <f>M47+O47</f>
        <v>2.9</v>
      </c>
      <c r="M47" s="79">
        <v>2.9</v>
      </c>
      <c r="N47" s="93"/>
      <c r="O47" s="127"/>
      <c r="P47" s="331" t="s">
        <v>119</v>
      </c>
      <c r="Q47" s="44"/>
      <c r="R47" s="224"/>
    </row>
    <row r="48" spans="1:19" ht="14.25" customHeight="1">
      <c r="A48" s="284"/>
      <c r="B48" s="307"/>
      <c r="C48" s="237"/>
      <c r="D48" s="260"/>
      <c r="E48" s="257"/>
      <c r="F48" s="299"/>
      <c r="G48" s="294"/>
      <c r="H48" s="326"/>
      <c r="I48" s="291"/>
      <c r="J48" s="234"/>
      <c r="K48" s="122"/>
      <c r="L48" s="81">
        <f>M48+O48</f>
        <v>0</v>
      </c>
      <c r="M48" s="96"/>
      <c r="N48" s="83"/>
      <c r="O48" s="225"/>
      <c r="P48" s="262"/>
      <c r="Q48" s="47"/>
      <c r="R48" s="214"/>
    </row>
    <row r="49" spans="1:29" ht="14.25" customHeight="1">
      <c r="A49" s="284"/>
      <c r="B49" s="307"/>
      <c r="C49" s="237"/>
      <c r="D49" s="260"/>
      <c r="E49" s="257"/>
      <c r="F49" s="289"/>
      <c r="G49" s="294"/>
      <c r="H49" s="326"/>
      <c r="I49" s="291"/>
      <c r="J49" s="234"/>
      <c r="K49" s="217" t="s">
        <v>15</v>
      </c>
      <c r="L49" s="218">
        <f>SUM(L47:L48)</f>
        <v>2.9</v>
      </c>
      <c r="M49" s="139">
        <f>SUM(M47:M48)</f>
        <v>2.9</v>
      </c>
      <c r="N49" s="137">
        <f>SUM(N47:N48)</f>
        <v>0</v>
      </c>
      <c r="O49" s="219">
        <f>SUM(O47:O48)</f>
        <v>0</v>
      </c>
      <c r="P49" s="332"/>
      <c r="Q49" s="215"/>
      <c r="R49" s="216"/>
    </row>
    <row r="50" spans="1:29" ht="21" customHeight="1">
      <c r="A50" s="284"/>
      <c r="B50" s="307"/>
      <c r="C50" s="237"/>
      <c r="D50" s="260"/>
      <c r="E50" s="257"/>
      <c r="F50" s="288" t="s">
        <v>56</v>
      </c>
      <c r="G50" s="294"/>
      <c r="H50" s="326"/>
      <c r="I50" s="291"/>
      <c r="J50" s="234"/>
      <c r="K50" s="124" t="s">
        <v>12</v>
      </c>
      <c r="L50" s="125">
        <f>M50+O50</f>
        <v>0</v>
      </c>
      <c r="M50" s="130"/>
      <c r="N50" s="137"/>
      <c r="O50" s="138"/>
      <c r="P50" s="34"/>
      <c r="Q50" s="47"/>
      <c r="R50" s="214"/>
    </row>
    <row r="51" spans="1:29" ht="21" customHeight="1">
      <c r="A51" s="284"/>
      <c r="B51" s="307"/>
      <c r="C51" s="237"/>
      <c r="D51" s="261"/>
      <c r="E51" s="258"/>
      <c r="F51" s="289"/>
      <c r="G51" s="295"/>
      <c r="H51" s="327"/>
      <c r="I51" s="292"/>
      <c r="J51" s="235"/>
      <c r="K51" s="54" t="s">
        <v>26</v>
      </c>
      <c r="L51" s="81">
        <f>M51+O51</f>
        <v>0</v>
      </c>
      <c r="M51" s="82"/>
      <c r="N51" s="139"/>
      <c r="O51" s="140"/>
      <c r="P51" s="34"/>
      <c r="Q51" s="47"/>
      <c r="R51" s="48"/>
    </row>
    <row r="52" spans="1:29" ht="15" customHeight="1" thickBot="1">
      <c r="A52" s="321"/>
      <c r="B52" s="319"/>
      <c r="C52" s="238"/>
      <c r="D52" s="273"/>
      <c r="E52" s="273"/>
      <c r="F52" s="273"/>
      <c r="G52" s="273"/>
      <c r="H52" s="273"/>
      <c r="I52" s="273"/>
      <c r="J52" s="274"/>
      <c r="K52" s="123" t="s">
        <v>15</v>
      </c>
      <c r="L52" s="134">
        <f>SUM(L50:L51)</f>
        <v>0</v>
      </c>
      <c r="M52" s="135">
        <f>SUM(M50:M51)</f>
        <v>0</v>
      </c>
      <c r="N52" s="135">
        <f>SUM(N50:N51)</f>
        <v>0</v>
      </c>
      <c r="O52" s="136">
        <f>SUM(O50:O51)</f>
        <v>0</v>
      </c>
      <c r="P52" s="190"/>
      <c r="Q52" s="40"/>
      <c r="R52" s="46"/>
    </row>
    <row r="53" spans="1:29" s="6" customFormat="1" ht="15" customHeight="1" thickBot="1">
      <c r="A53" s="5" t="s">
        <v>9</v>
      </c>
      <c r="B53" s="67" t="s">
        <v>10</v>
      </c>
      <c r="C53" s="308" t="s">
        <v>16</v>
      </c>
      <c r="D53" s="308"/>
      <c r="E53" s="308"/>
      <c r="F53" s="308"/>
      <c r="G53" s="308"/>
      <c r="H53" s="308"/>
      <c r="I53" s="308"/>
      <c r="J53" s="309"/>
      <c r="K53" s="309"/>
      <c r="L53" s="64">
        <f>SUM(L52,L49,L46,L37,L34)</f>
        <v>6266.3</v>
      </c>
      <c r="M53" s="65">
        <f>SUM(M52,M49,M46,M37,M34)</f>
        <v>130</v>
      </c>
      <c r="N53" s="65">
        <f>SUM(N52,N49,N46,N37,N34)</f>
        <v>0</v>
      </c>
      <c r="O53" s="66">
        <f>SUM(O52,O49,O46,O37,O34)</f>
        <v>6136.2999999999993</v>
      </c>
      <c r="P53" s="246"/>
      <c r="Q53" s="247"/>
      <c r="R53" s="248"/>
    </row>
    <row r="54" spans="1:29" s="6" customFormat="1" ht="15" customHeight="1" thickBot="1">
      <c r="A54" s="5" t="s">
        <v>9</v>
      </c>
      <c r="B54" s="68"/>
      <c r="C54" s="266" t="s">
        <v>17</v>
      </c>
      <c r="D54" s="266"/>
      <c r="E54" s="266"/>
      <c r="F54" s="267"/>
      <c r="G54" s="267"/>
      <c r="H54" s="267"/>
      <c r="I54" s="267"/>
      <c r="J54" s="268"/>
      <c r="K54" s="268"/>
      <c r="L54" s="69">
        <f>SUM(L53,L28)</f>
        <v>6366.3</v>
      </c>
      <c r="M54" s="70">
        <f>SUM(M53,M28)</f>
        <v>230</v>
      </c>
      <c r="N54" s="70">
        <f>SUM(N53,N28)</f>
        <v>0</v>
      </c>
      <c r="O54" s="71">
        <f>SUM(O53,O28)</f>
        <v>6136.2999999999993</v>
      </c>
      <c r="P54" s="375"/>
      <c r="Q54" s="376"/>
      <c r="R54" s="377"/>
      <c r="V54" s="61"/>
      <c r="W54" s="61"/>
      <c r="X54" s="61"/>
      <c r="Y54" s="61"/>
      <c r="Z54" s="61"/>
      <c r="AA54" s="61"/>
      <c r="AB54" s="61"/>
      <c r="AC54" s="61"/>
    </row>
    <row r="55" spans="1:29" s="6" customFormat="1" ht="15" customHeight="1" thickBot="1">
      <c r="A55" s="5" t="s">
        <v>10</v>
      </c>
      <c r="B55" s="275" t="s">
        <v>31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6"/>
      <c r="M55" s="276"/>
      <c r="N55" s="276"/>
      <c r="O55" s="276"/>
      <c r="P55" s="276"/>
      <c r="Q55" s="277"/>
      <c r="R55" s="278"/>
    </row>
    <row r="56" spans="1:29" s="6" customFormat="1" ht="15" customHeight="1" thickBot="1">
      <c r="A56" s="5" t="s">
        <v>10</v>
      </c>
      <c r="B56" s="67" t="s">
        <v>9</v>
      </c>
      <c r="C56" s="322" t="s">
        <v>41</v>
      </c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4"/>
    </row>
    <row r="57" spans="1:29" ht="37.5" customHeight="1">
      <c r="A57" s="283" t="s">
        <v>10</v>
      </c>
      <c r="B57" s="306" t="s">
        <v>9</v>
      </c>
      <c r="C57" s="236" t="s">
        <v>9</v>
      </c>
      <c r="D57" s="259"/>
      <c r="E57" s="256"/>
      <c r="F57" s="228" t="s">
        <v>67</v>
      </c>
      <c r="G57" s="310" t="s">
        <v>44</v>
      </c>
      <c r="H57" s="300" t="s">
        <v>13</v>
      </c>
      <c r="I57" s="303" t="s">
        <v>39</v>
      </c>
      <c r="J57" s="173" t="s">
        <v>120</v>
      </c>
      <c r="K57" s="53" t="s">
        <v>12</v>
      </c>
      <c r="L57" s="77">
        <f>M57+O57</f>
        <v>32.1</v>
      </c>
      <c r="M57" s="93">
        <f>52.1-20</f>
        <v>32.1</v>
      </c>
      <c r="N57" s="227">
        <v>1</v>
      </c>
      <c r="O57" s="94"/>
      <c r="P57" s="194" t="s">
        <v>122</v>
      </c>
      <c r="Q57" s="196" t="s">
        <v>102</v>
      </c>
      <c r="R57" s="197">
        <v>1</v>
      </c>
    </row>
    <row r="58" spans="1:29" ht="27.75" customHeight="1">
      <c r="A58" s="329"/>
      <c r="B58" s="316"/>
      <c r="C58" s="237"/>
      <c r="D58" s="260"/>
      <c r="E58" s="257"/>
      <c r="F58" s="1" t="s">
        <v>42</v>
      </c>
      <c r="G58" s="311"/>
      <c r="H58" s="301"/>
      <c r="I58" s="304"/>
      <c r="J58" s="232" t="s">
        <v>121</v>
      </c>
      <c r="K58" s="141" t="s">
        <v>26</v>
      </c>
      <c r="L58" s="95">
        <f>M58+O58</f>
        <v>0</v>
      </c>
      <c r="M58" s="96"/>
      <c r="N58" s="96"/>
      <c r="O58" s="84"/>
      <c r="P58" s="195" t="s">
        <v>45</v>
      </c>
      <c r="Q58" s="178" t="s">
        <v>102</v>
      </c>
      <c r="R58" s="198">
        <v>1</v>
      </c>
    </row>
    <row r="59" spans="1:29" ht="15" customHeight="1">
      <c r="A59" s="329"/>
      <c r="B59" s="316"/>
      <c r="C59" s="237"/>
      <c r="D59" s="260"/>
      <c r="E59" s="257"/>
      <c r="F59" s="1" t="s">
        <v>45</v>
      </c>
      <c r="G59" s="311"/>
      <c r="H59" s="301"/>
      <c r="I59" s="304"/>
      <c r="J59" s="232"/>
      <c r="K59" s="141"/>
      <c r="L59" s="95">
        <f>M59+O59</f>
        <v>0</v>
      </c>
      <c r="M59" s="96"/>
      <c r="N59" s="96"/>
      <c r="O59" s="84"/>
      <c r="P59" s="195" t="s">
        <v>123</v>
      </c>
      <c r="Q59" s="199" t="s">
        <v>124</v>
      </c>
      <c r="R59" s="200">
        <v>1000</v>
      </c>
    </row>
    <row r="60" spans="1:29" ht="27" customHeight="1">
      <c r="A60" s="329"/>
      <c r="B60" s="316"/>
      <c r="C60" s="237"/>
      <c r="D60" s="260"/>
      <c r="E60" s="257"/>
      <c r="F60" s="1" t="s">
        <v>53</v>
      </c>
      <c r="G60" s="311"/>
      <c r="H60" s="301"/>
      <c r="I60" s="304"/>
      <c r="J60" s="232"/>
      <c r="K60" s="142"/>
      <c r="L60" s="97"/>
      <c r="M60" s="98"/>
      <c r="N60" s="98"/>
      <c r="O60" s="87"/>
      <c r="P60" s="33"/>
      <c r="Q60" s="180"/>
      <c r="R60" s="220"/>
    </row>
    <row r="61" spans="1:29" ht="15" customHeight="1">
      <c r="A61" s="329"/>
      <c r="B61" s="316"/>
      <c r="C61" s="237"/>
      <c r="D61" s="260"/>
      <c r="E61" s="257"/>
      <c r="F61" s="1" t="s">
        <v>43</v>
      </c>
      <c r="G61" s="311"/>
      <c r="H61" s="301"/>
      <c r="I61" s="304"/>
      <c r="J61" s="205"/>
      <c r="K61" s="142"/>
      <c r="L61" s="97"/>
      <c r="M61" s="98"/>
      <c r="N61" s="98"/>
      <c r="O61" s="87"/>
      <c r="P61" s="33"/>
      <c r="Q61" s="180"/>
      <c r="R61" s="220"/>
    </row>
    <row r="62" spans="1:29" ht="15" customHeight="1">
      <c r="A62" s="329"/>
      <c r="B62" s="316"/>
      <c r="C62" s="237"/>
      <c r="D62" s="261"/>
      <c r="E62" s="258"/>
      <c r="F62" s="51" t="s">
        <v>68</v>
      </c>
      <c r="G62" s="312"/>
      <c r="H62" s="302"/>
      <c r="I62" s="305"/>
      <c r="J62" s="206"/>
      <c r="K62" s="60"/>
      <c r="L62" s="99"/>
      <c r="M62" s="100"/>
      <c r="N62" s="100"/>
      <c r="O62" s="101"/>
      <c r="P62" s="191"/>
      <c r="Q62" s="180"/>
      <c r="R62" s="220"/>
    </row>
    <row r="63" spans="1:29" ht="15" customHeight="1" thickBot="1">
      <c r="A63" s="330"/>
      <c r="B63" s="317"/>
      <c r="C63" s="238"/>
      <c r="D63" s="251"/>
      <c r="E63" s="251"/>
      <c r="F63" s="251"/>
      <c r="G63" s="251"/>
      <c r="H63" s="251"/>
      <c r="I63" s="251"/>
      <c r="J63" s="252"/>
      <c r="K63" s="143" t="s">
        <v>15</v>
      </c>
      <c r="L63" s="88">
        <f>SUM(L57:L62)</f>
        <v>32.1</v>
      </c>
      <c r="M63" s="89">
        <f>SUM(M57:M62)</f>
        <v>32.1</v>
      </c>
      <c r="N63" s="89">
        <f>SUM(N57:N62)</f>
        <v>1</v>
      </c>
      <c r="O63" s="133">
        <f>SUM(O57:O62)</f>
        <v>0</v>
      </c>
      <c r="P63" s="190"/>
      <c r="Q63" s="166"/>
      <c r="R63" s="201"/>
    </row>
    <row r="64" spans="1:29" s="4" customFormat="1" ht="20.25" customHeight="1">
      <c r="A64" s="320" t="s">
        <v>10</v>
      </c>
      <c r="B64" s="318" t="s">
        <v>9</v>
      </c>
      <c r="C64" s="236" t="s">
        <v>10</v>
      </c>
      <c r="D64" s="259"/>
      <c r="E64" s="256"/>
      <c r="F64" s="249" t="s">
        <v>59</v>
      </c>
      <c r="G64" s="378"/>
      <c r="H64" s="380" t="s">
        <v>13</v>
      </c>
      <c r="I64" s="303" t="s">
        <v>39</v>
      </c>
      <c r="J64" s="231" t="s">
        <v>120</v>
      </c>
      <c r="K64" s="60" t="s">
        <v>12</v>
      </c>
      <c r="L64" s="226">
        <f>M64+O64</f>
        <v>31.5</v>
      </c>
      <c r="M64" s="104">
        <f>44.5-13</f>
        <v>31.5</v>
      </c>
      <c r="N64" s="104"/>
      <c r="O64" s="105"/>
      <c r="P64" s="442" t="s">
        <v>125</v>
      </c>
      <c r="Q64" s="239" t="s">
        <v>102</v>
      </c>
      <c r="R64" s="440">
        <v>1</v>
      </c>
    </row>
    <row r="65" spans="1:42" s="4" customFormat="1" ht="20.25" customHeight="1">
      <c r="A65" s="284"/>
      <c r="B65" s="307"/>
      <c r="C65" s="237"/>
      <c r="D65" s="261"/>
      <c r="E65" s="258"/>
      <c r="F65" s="250"/>
      <c r="G65" s="379"/>
      <c r="H65" s="381"/>
      <c r="I65" s="305"/>
      <c r="J65" s="253"/>
      <c r="K65" s="60" t="s">
        <v>40</v>
      </c>
      <c r="L65" s="106">
        <f>M65+O65</f>
        <v>0</v>
      </c>
      <c r="M65" s="107"/>
      <c r="N65" s="107"/>
      <c r="O65" s="108"/>
      <c r="P65" s="443"/>
      <c r="Q65" s="240"/>
      <c r="R65" s="441"/>
    </row>
    <row r="66" spans="1:42" s="4" customFormat="1" ht="15" customHeight="1" thickBot="1">
      <c r="A66" s="321"/>
      <c r="B66" s="319"/>
      <c r="C66" s="238"/>
      <c r="D66" s="251"/>
      <c r="E66" s="251"/>
      <c r="F66" s="251"/>
      <c r="G66" s="251"/>
      <c r="H66" s="251"/>
      <c r="I66" s="251"/>
      <c r="J66" s="252"/>
      <c r="K66" s="56" t="s">
        <v>15</v>
      </c>
      <c r="L66" s="109">
        <f>SUM(L64:L65)</f>
        <v>31.5</v>
      </c>
      <c r="M66" s="110">
        <f>SUM(M64:M65)</f>
        <v>31.5</v>
      </c>
      <c r="N66" s="110">
        <f>SUM(N64:N65)</f>
        <v>0</v>
      </c>
      <c r="O66" s="111">
        <f>SUM(O64:O65)</f>
        <v>0</v>
      </c>
      <c r="P66" s="211"/>
      <c r="Q66" s="212"/>
      <c r="R66" s="52"/>
      <c r="S66" s="8"/>
    </row>
    <row r="67" spans="1:42" s="6" customFormat="1" ht="15" customHeight="1" thickBot="1">
      <c r="A67" s="5" t="s">
        <v>10</v>
      </c>
      <c r="B67" s="67" t="s">
        <v>9</v>
      </c>
      <c r="C67" s="308" t="s">
        <v>16</v>
      </c>
      <c r="D67" s="308"/>
      <c r="E67" s="308"/>
      <c r="F67" s="447"/>
      <c r="G67" s="447"/>
      <c r="H67" s="447"/>
      <c r="I67" s="447"/>
      <c r="J67" s="448"/>
      <c r="K67" s="448"/>
      <c r="L67" s="64">
        <f>SUM(L66,L63)</f>
        <v>63.6</v>
      </c>
      <c r="M67" s="65">
        <f>SUM(M66,M63)</f>
        <v>63.6</v>
      </c>
      <c r="N67" s="65">
        <f>SUM(N66,N63)</f>
        <v>1</v>
      </c>
      <c r="O67" s="66">
        <f>SUM(O66,O63)</f>
        <v>0</v>
      </c>
      <c r="P67" s="246"/>
      <c r="Q67" s="247"/>
      <c r="R67" s="248"/>
    </row>
    <row r="68" spans="1:42" s="6" customFormat="1" ht="15" customHeight="1" thickBot="1">
      <c r="A68" s="5" t="s">
        <v>10</v>
      </c>
      <c r="B68" s="68"/>
      <c r="C68" s="266" t="s">
        <v>17</v>
      </c>
      <c r="D68" s="266"/>
      <c r="E68" s="266"/>
      <c r="F68" s="267"/>
      <c r="G68" s="267"/>
      <c r="H68" s="267"/>
      <c r="I68" s="267"/>
      <c r="J68" s="268"/>
      <c r="K68" s="268"/>
      <c r="L68" s="69">
        <f>L67</f>
        <v>63.6</v>
      </c>
      <c r="M68" s="70">
        <f>M67</f>
        <v>63.6</v>
      </c>
      <c r="N68" s="70">
        <f>N67</f>
        <v>1</v>
      </c>
      <c r="O68" s="71">
        <f>O67</f>
        <v>0</v>
      </c>
      <c r="P68" s="375"/>
      <c r="Q68" s="376"/>
      <c r="R68" s="377"/>
      <c r="V68" s="61"/>
      <c r="W68" s="61"/>
      <c r="X68" s="61"/>
      <c r="Y68" s="61"/>
      <c r="Z68" s="61"/>
      <c r="AA68" s="61"/>
      <c r="AB68" s="61"/>
      <c r="AC68" s="61"/>
    </row>
    <row r="69" spans="1:42" s="6" customFormat="1" ht="15" customHeight="1" thickBot="1">
      <c r="A69" s="72" t="s">
        <v>13</v>
      </c>
      <c r="B69" s="362" t="s">
        <v>18</v>
      </c>
      <c r="C69" s="363"/>
      <c r="D69" s="363"/>
      <c r="E69" s="363"/>
      <c r="F69" s="363"/>
      <c r="G69" s="363"/>
      <c r="H69" s="363"/>
      <c r="I69" s="363"/>
      <c r="J69" s="363"/>
      <c r="K69" s="364"/>
      <c r="L69" s="73">
        <f>SUM(L68,L54)</f>
        <v>6429.9000000000005</v>
      </c>
      <c r="M69" s="74">
        <f>SUM(M68,M54)</f>
        <v>293.60000000000002</v>
      </c>
      <c r="N69" s="74">
        <f>SUM(N68,N54)</f>
        <v>1</v>
      </c>
      <c r="O69" s="75">
        <f>SUM(O68,O54)</f>
        <v>6136.2999999999993</v>
      </c>
      <c r="P69" s="450"/>
      <c r="Q69" s="451"/>
      <c r="R69" s="452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42" s="61" customFormat="1" ht="15" customHeight="1">
      <c r="A70" s="148"/>
      <c r="B70" s="148"/>
      <c r="C70" s="148"/>
      <c r="D70" s="148"/>
      <c r="E70" s="168"/>
      <c r="F70" s="148"/>
      <c r="G70" s="149"/>
      <c r="H70" s="148"/>
      <c r="I70" s="148"/>
      <c r="J70" s="207"/>
      <c r="K70" s="148"/>
      <c r="L70" s="76"/>
      <c r="M70" s="76"/>
      <c r="N70" s="76"/>
      <c r="O70" s="76"/>
      <c r="P70" s="192"/>
      <c r="Q70" s="76"/>
      <c r="R70" s="14"/>
    </row>
    <row r="71" spans="1:42" s="17" customFormat="1" ht="15" customHeight="1" thickBot="1">
      <c r="A71" s="13"/>
      <c r="B71" s="13"/>
      <c r="C71" s="13"/>
      <c r="D71" s="13"/>
      <c r="E71" s="169"/>
      <c r="F71" s="449" t="s">
        <v>22</v>
      </c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15"/>
      <c r="T71" s="15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2" s="4" customFormat="1" ht="27" customHeight="1" thickBot="1">
      <c r="A72" s="2"/>
      <c r="B72" s="2"/>
      <c r="C72" s="13"/>
      <c r="D72" s="13"/>
      <c r="E72" s="169"/>
      <c r="F72" s="444" t="s">
        <v>19</v>
      </c>
      <c r="G72" s="445"/>
      <c r="H72" s="445"/>
      <c r="I72" s="445"/>
      <c r="J72" s="445"/>
      <c r="K72" s="446"/>
      <c r="L72" s="366" t="s">
        <v>87</v>
      </c>
      <c r="M72" s="367"/>
      <c r="N72" s="367"/>
      <c r="O72" s="368"/>
      <c r="P72" s="144" t="s">
        <v>90</v>
      </c>
      <c r="Q72" s="365" t="s">
        <v>91</v>
      </c>
      <c r="R72" s="365"/>
      <c r="S72" s="18"/>
      <c r="T72" s="2"/>
    </row>
    <row r="73" spans="1:42" s="4" customFormat="1" ht="15" customHeight="1" thickBot="1">
      <c r="A73" s="2"/>
      <c r="B73" s="2"/>
      <c r="C73" s="13"/>
      <c r="D73" s="13"/>
      <c r="E73" s="169"/>
      <c r="F73" s="419" t="s">
        <v>23</v>
      </c>
      <c r="G73" s="420"/>
      <c r="H73" s="420"/>
      <c r="I73" s="420"/>
      <c r="J73" s="420"/>
      <c r="K73" s="421"/>
      <c r="L73" s="313">
        <f>SUM(L74:O76)</f>
        <v>2431.6</v>
      </c>
      <c r="M73" s="314"/>
      <c r="N73" s="314"/>
      <c r="O73" s="315"/>
      <c r="P73" s="221">
        <v>2431.6</v>
      </c>
      <c r="Q73" s="313">
        <f>L73-P73</f>
        <v>0</v>
      </c>
      <c r="R73" s="414"/>
      <c r="S73" s="2"/>
      <c r="T73" s="2"/>
    </row>
    <row r="74" spans="1:42" s="4" customFormat="1" ht="15" customHeight="1">
      <c r="A74" s="2"/>
      <c r="B74" s="2"/>
      <c r="C74" s="13"/>
      <c r="D74" s="13"/>
      <c r="E74" s="169"/>
      <c r="F74" s="453" t="s">
        <v>92</v>
      </c>
      <c r="G74" s="454"/>
      <c r="H74" s="454"/>
      <c r="I74" s="454"/>
      <c r="J74" s="454"/>
      <c r="K74" s="455"/>
      <c r="L74" s="382">
        <f>SUMIF(K14:K69,"SB",L14:L69)</f>
        <v>151.9</v>
      </c>
      <c r="M74" s="383"/>
      <c r="N74" s="383"/>
      <c r="O74" s="384"/>
      <c r="P74" s="146">
        <v>151.9</v>
      </c>
      <c r="Q74" s="360">
        <f t="shared" ref="Q74:Q80" si="0">L74-P74</f>
        <v>0</v>
      </c>
      <c r="R74" s="361"/>
      <c r="S74" s="2"/>
      <c r="T74" s="2"/>
    </row>
    <row r="75" spans="1:42" s="4" customFormat="1" ht="15" customHeight="1">
      <c r="A75" s="2"/>
      <c r="B75" s="2"/>
      <c r="C75" s="13"/>
      <c r="D75" s="13"/>
      <c r="E75" s="169"/>
      <c r="F75" s="369" t="s">
        <v>93</v>
      </c>
      <c r="G75" s="370"/>
      <c r="H75" s="370"/>
      <c r="I75" s="370"/>
      <c r="J75" s="370"/>
      <c r="K75" s="371"/>
      <c r="L75" s="423">
        <f>SUMIF(K14:K69,"SB(P)",L14:L69)</f>
        <v>2279.6999999999998</v>
      </c>
      <c r="M75" s="424"/>
      <c r="N75" s="424"/>
      <c r="O75" s="425"/>
      <c r="P75" s="147">
        <v>2279.6999999999998</v>
      </c>
      <c r="Q75" s="415">
        <f t="shared" si="0"/>
        <v>0</v>
      </c>
      <c r="R75" s="416"/>
      <c r="S75" s="2"/>
      <c r="T75" s="2"/>
    </row>
    <row r="76" spans="1:42" s="4" customFormat="1" ht="15" customHeight="1" thickBot="1">
      <c r="A76" s="2"/>
      <c r="B76" s="2"/>
      <c r="C76" s="13"/>
      <c r="D76" s="13"/>
      <c r="E76" s="169"/>
      <c r="F76" s="372" t="s">
        <v>94</v>
      </c>
      <c r="G76" s="373"/>
      <c r="H76" s="373"/>
      <c r="I76" s="373"/>
      <c r="J76" s="373"/>
      <c r="K76" s="374"/>
      <c r="L76" s="433">
        <f>SUMIF(K14:K69,"PF",L14:L69)</f>
        <v>0</v>
      </c>
      <c r="M76" s="434"/>
      <c r="N76" s="434"/>
      <c r="O76" s="435"/>
      <c r="P76" s="145">
        <v>0</v>
      </c>
      <c r="Q76" s="417">
        <f t="shared" si="0"/>
        <v>0</v>
      </c>
      <c r="R76" s="418"/>
      <c r="S76" s="2"/>
      <c r="T76" s="2"/>
    </row>
    <row r="77" spans="1:42" s="4" customFormat="1" ht="15" customHeight="1" thickBot="1">
      <c r="A77" s="2"/>
      <c r="B77" s="2"/>
      <c r="C77" s="13"/>
      <c r="D77" s="13"/>
      <c r="E77" s="169"/>
      <c r="F77" s="419" t="s">
        <v>29</v>
      </c>
      <c r="G77" s="420"/>
      <c r="H77" s="420"/>
      <c r="I77" s="420"/>
      <c r="J77" s="420"/>
      <c r="K77" s="421"/>
      <c r="L77" s="313">
        <f>SUM(L78:O79)</f>
        <v>3998.2999999999997</v>
      </c>
      <c r="M77" s="422"/>
      <c r="N77" s="422"/>
      <c r="O77" s="414"/>
      <c r="P77" s="221">
        <v>3998.3</v>
      </c>
      <c r="Q77" s="359">
        <f t="shared" si="0"/>
        <v>0</v>
      </c>
      <c r="R77" s="359"/>
      <c r="S77" s="2"/>
      <c r="T77" s="2"/>
    </row>
    <row r="78" spans="1:42" s="4" customFormat="1" ht="15" customHeight="1">
      <c r="A78" s="2"/>
      <c r="B78" s="2"/>
      <c r="C78" s="13"/>
      <c r="D78" s="13"/>
      <c r="E78" s="169"/>
      <c r="F78" s="436" t="s">
        <v>95</v>
      </c>
      <c r="G78" s="437"/>
      <c r="H78" s="437"/>
      <c r="I78" s="437"/>
      <c r="J78" s="437"/>
      <c r="K78" s="438"/>
      <c r="L78" s="423">
        <f>SUMIF(K14:K69,"ES",L14:L69)</f>
        <v>3998.2999999999997</v>
      </c>
      <c r="M78" s="424"/>
      <c r="N78" s="424"/>
      <c r="O78" s="425"/>
      <c r="P78" s="146">
        <v>3998.3</v>
      </c>
      <c r="Q78" s="360">
        <f t="shared" si="0"/>
        <v>0</v>
      </c>
      <c r="R78" s="361"/>
      <c r="S78" s="2"/>
      <c r="T78" s="2"/>
    </row>
    <row r="79" spans="1:42" s="4" customFormat="1" ht="15" customHeight="1" thickBot="1">
      <c r="A79" s="2"/>
      <c r="B79" s="2"/>
      <c r="C79" s="13"/>
      <c r="D79" s="13"/>
      <c r="E79" s="169"/>
      <c r="F79" s="372" t="s">
        <v>96</v>
      </c>
      <c r="G79" s="373"/>
      <c r="H79" s="373"/>
      <c r="I79" s="373"/>
      <c r="J79" s="373"/>
      <c r="K79" s="374"/>
      <c r="L79" s="423">
        <f>SUMIF(K14:K69,"Kt",L14:L69)</f>
        <v>0</v>
      </c>
      <c r="M79" s="424"/>
      <c r="N79" s="424"/>
      <c r="O79" s="425"/>
      <c r="P79" s="145">
        <v>0</v>
      </c>
      <c r="Q79" s="417">
        <f t="shared" si="0"/>
        <v>0</v>
      </c>
      <c r="R79" s="418"/>
      <c r="S79" s="2"/>
      <c r="T79" s="2"/>
    </row>
    <row r="80" spans="1:42" s="4" customFormat="1" ht="15" customHeight="1" thickBot="1">
      <c r="A80" s="2"/>
      <c r="B80" s="2"/>
      <c r="C80" s="13"/>
      <c r="D80" s="13"/>
      <c r="E80" s="169"/>
      <c r="F80" s="426" t="s">
        <v>24</v>
      </c>
      <c r="G80" s="427"/>
      <c r="H80" s="427"/>
      <c r="I80" s="427"/>
      <c r="J80" s="427"/>
      <c r="K80" s="428"/>
      <c r="L80" s="429">
        <f>SUM(L73,L77)</f>
        <v>6429.9</v>
      </c>
      <c r="M80" s="430"/>
      <c r="N80" s="430"/>
      <c r="O80" s="431"/>
      <c r="P80" s="222">
        <v>6429.9</v>
      </c>
      <c r="Q80" s="432">
        <f t="shared" si="0"/>
        <v>0</v>
      </c>
      <c r="R80" s="432"/>
      <c r="S80" s="2"/>
      <c r="T80" s="2"/>
    </row>
    <row r="81" spans="1:29" s="4" customFormat="1" ht="15" customHeight="1">
      <c r="A81" s="2"/>
      <c r="B81" s="2"/>
      <c r="C81" s="2"/>
      <c r="D81" s="2"/>
      <c r="E81" s="170"/>
      <c r="F81" s="413" t="s">
        <v>130</v>
      </c>
      <c r="G81" s="413"/>
      <c r="H81" s="413"/>
      <c r="I81" s="413"/>
      <c r="J81" s="413"/>
      <c r="K81" s="413"/>
      <c r="L81" s="2"/>
      <c r="M81" s="19"/>
      <c r="N81" s="19"/>
      <c r="O81" s="2"/>
      <c r="P81" s="193"/>
      <c r="Q81" s="2"/>
      <c r="R81" s="2"/>
      <c r="S81" s="2"/>
      <c r="T81" s="2"/>
    </row>
    <row r="82" spans="1:29" s="4" customFormat="1">
      <c r="A82" s="2"/>
      <c r="B82" s="2"/>
      <c r="C82" s="2"/>
      <c r="D82" s="2"/>
      <c r="E82" s="170"/>
      <c r="F82" s="2"/>
      <c r="G82" s="150"/>
      <c r="H82" s="2"/>
      <c r="I82" s="21"/>
      <c r="J82" s="208"/>
      <c r="K82" s="20"/>
      <c r="L82" s="2"/>
      <c r="M82" s="2"/>
      <c r="N82" s="2"/>
      <c r="O82" s="2"/>
      <c r="P82" s="193"/>
      <c r="Q82" s="2"/>
      <c r="R82" s="2"/>
      <c r="S82" s="2"/>
      <c r="T82" s="2"/>
    </row>
    <row r="83" spans="1:29" s="4" customFormat="1" ht="12.75">
      <c r="A83" s="2"/>
      <c r="B83" s="2"/>
      <c r="C83" s="2"/>
      <c r="D83" s="2"/>
      <c r="E83" s="170"/>
      <c r="F83" s="22"/>
      <c r="G83" s="151"/>
      <c r="H83" s="22"/>
      <c r="I83" s="22"/>
      <c r="J83" s="209"/>
      <c r="K83" s="22"/>
      <c r="L83" s="22"/>
      <c r="M83" s="22"/>
      <c r="N83" s="22"/>
      <c r="O83" s="22"/>
      <c r="P83" s="154"/>
      <c r="Q83" s="22"/>
      <c r="R83" s="22"/>
      <c r="S83" s="22"/>
      <c r="T83" s="22"/>
      <c r="U83" s="22"/>
      <c r="V83" s="22"/>
      <c r="W83" s="22"/>
    </row>
    <row r="84" spans="1:29" s="4" customFormat="1">
      <c r="A84" s="2"/>
      <c r="B84" s="2"/>
      <c r="C84" s="2"/>
      <c r="D84" s="2"/>
      <c r="E84" s="170"/>
      <c r="F84" s="2"/>
      <c r="G84" s="150"/>
      <c r="H84" s="2"/>
      <c r="I84" s="21"/>
      <c r="J84" s="208"/>
      <c r="K84" s="20"/>
      <c r="L84" s="2"/>
      <c r="M84" s="2"/>
      <c r="N84" s="2"/>
      <c r="O84" s="2"/>
      <c r="P84" s="193"/>
      <c r="Q84" s="2"/>
      <c r="R84" s="2"/>
      <c r="S84" s="2"/>
      <c r="T84" s="2"/>
    </row>
    <row r="85" spans="1:29" s="4" customFormat="1" ht="15.75">
      <c r="A85" s="2"/>
      <c r="B85" s="2"/>
      <c r="C85" s="2"/>
      <c r="D85" s="2"/>
      <c r="E85" s="170"/>
      <c r="F85" s="2"/>
      <c r="G85" s="150"/>
      <c r="H85" s="2"/>
      <c r="I85" s="19"/>
      <c r="J85" s="210"/>
      <c r="K85" s="20"/>
      <c r="L85" s="2"/>
      <c r="M85" s="19"/>
      <c r="N85" s="2"/>
      <c r="O85" s="2"/>
      <c r="P85" s="193"/>
      <c r="Q85" s="2"/>
      <c r="R85" s="2"/>
      <c r="S85" s="2"/>
      <c r="T85" s="2"/>
    </row>
    <row r="86" spans="1:29" s="4" customFormat="1">
      <c r="A86" s="2"/>
      <c r="B86" s="2"/>
      <c r="C86" s="2"/>
      <c r="D86" s="2"/>
      <c r="E86" s="170"/>
      <c r="F86" s="2"/>
      <c r="G86" s="150"/>
      <c r="H86" s="2"/>
      <c r="I86" s="21"/>
      <c r="J86" s="208"/>
      <c r="K86" s="20"/>
      <c r="L86" s="2"/>
      <c r="M86" s="2"/>
      <c r="N86" s="2"/>
      <c r="O86" s="2"/>
      <c r="P86" s="193"/>
      <c r="Q86" s="2"/>
      <c r="R86" s="2"/>
      <c r="S86" s="2"/>
      <c r="T86" s="2"/>
    </row>
    <row r="87" spans="1:29" s="4" customFormat="1">
      <c r="A87" s="2"/>
      <c r="B87" s="2"/>
      <c r="C87" s="2"/>
      <c r="D87" s="2"/>
      <c r="E87" s="170"/>
      <c r="F87" s="2"/>
      <c r="G87" s="150"/>
      <c r="H87" s="2"/>
      <c r="I87" s="21"/>
      <c r="J87" s="208"/>
      <c r="K87" s="20"/>
      <c r="L87" s="2"/>
      <c r="M87" s="2"/>
      <c r="N87" s="2"/>
      <c r="O87" s="2"/>
      <c r="P87" s="193"/>
      <c r="Q87" s="2"/>
      <c r="R87" s="2"/>
      <c r="S87" s="2"/>
      <c r="T87" s="2"/>
    </row>
    <row r="88" spans="1:29" s="4" customFormat="1">
      <c r="A88" s="2"/>
      <c r="B88" s="2"/>
      <c r="C88" s="2"/>
      <c r="D88" s="2"/>
      <c r="E88" s="170"/>
      <c r="F88" s="2"/>
      <c r="G88" s="150"/>
      <c r="H88" s="2"/>
      <c r="I88" s="21"/>
      <c r="J88" s="208"/>
      <c r="K88" s="20"/>
      <c r="L88" s="2"/>
      <c r="M88" s="2"/>
      <c r="N88" s="2"/>
      <c r="O88" s="2"/>
      <c r="P88" s="193"/>
      <c r="Q88" s="2"/>
      <c r="R88" s="2"/>
      <c r="S88" s="2"/>
      <c r="T88" s="2"/>
    </row>
    <row r="89" spans="1:29" s="4" customFormat="1">
      <c r="A89" s="2"/>
      <c r="B89" s="2"/>
      <c r="C89" s="2"/>
      <c r="D89" s="2"/>
      <c r="E89" s="170"/>
      <c r="F89" s="2"/>
      <c r="G89" s="150"/>
      <c r="H89" s="2"/>
      <c r="I89" s="21"/>
      <c r="J89" s="208"/>
      <c r="K89" s="20"/>
      <c r="L89" s="2"/>
      <c r="M89" s="2"/>
      <c r="N89" s="2"/>
      <c r="O89" s="2"/>
      <c r="P89" s="193"/>
      <c r="Q89" s="2"/>
      <c r="R89" s="2"/>
      <c r="S89" s="2"/>
      <c r="T89" s="2"/>
    </row>
    <row r="90" spans="1:29" s="4" customFormat="1">
      <c r="A90" s="2"/>
      <c r="B90" s="2"/>
      <c r="C90" s="2"/>
      <c r="D90" s="2"/>
      <c r="E90" s="170"/>
      <c r="F90" s="2"/>
      <c r="G90" s="150"/>
      <c r="H90" s="2"/>
      <c r="I90" s="21"/>
      <c r="J90" s="208"/>
      <c r="K90" s="20"/>
      <c r="L90" s="2"/>
      <c r="M90" s="2"/>
      <c r="N90" s="2"/>
      <c r="O90" s="2"/>
      <c r="P90" s="193"/>
      <c r="Q90" s="2"/>
      <c r="R90" s="2"/>
      <c r="S90" s="2"/>
      <c r="T90" s="2"/>
    </row>
    <row r="91" spans="1:29" s="4" customFormat="1">
      <c r="A91" s="2"/>
      <c r="B91" s="2"/>
      <c r="C91" s="2"/>
      <c r="D91" s="2"/>
      <c r="E91" s="170"/>
      <c r="F91" s="2"/>
      <c r="G91" s="150"/>
      <c r="H91" s="2"/>
      <c r="I91" s="21"/>
      <c r="J91" s="208"/>
      <c r="K91" s="20"/>
      <c r="L91" s="2"/>
      <c r="M91" s="2"/>
      <c r="N91" s="2"/>
      <c r="O91" s="2"/>
      <c r="P91" s="193"/>
      <c r="Q91" s="2"/>
      <c r="R91" s="2"/>
      <c r="S91" s="2"/>
      <c r="T91" s="2"/>
    </row>
    <row r="92" spans="1:29">
      <c r="A92" s="12"/>
      <c r="B92" s="12"/>
      <c r="C92" s="12"/>
      <c r="D92" s="12"/>
      <c r="E92" s="171"/>
      <c r="F92" s="12"/>
      <c r="G92" s="152"/>
      <c r="H92" s="12"/>
      <c r="I92" s="23"/>
      <c r="J92" s="155"/>
      <c r="K92" s="12"/>
      <c r="L92" s="23"/>
      <c r="M92" s="23"/>
      <c r="N92" s="23"/>
      <c r="O92" s="23"/>
      <c r="P92" s="155"/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>
      <c r="A93" s="12"/>
      <c r="B93" s="12"/>
      <c r="C93" s="12"/>
      <c r="D93" s="12"/>
      <c r="E93" s="171"/>
      <c r="F93" s="12"/>
      <c r="G93" s="152"/>
      <c r="H93" s="12"/>
      <c r="I93" s="23"/>
      <c r="J93" s="155"/>
      <c r="K93" s="12"/>
      <c r="L93" s="23"/>
      <c r="M93" s="23"/>
      <c r="N93" s="23"/>
      <c r="O93" s="23"/>
      <c r="P93" s="155"/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>
      <c r="A94" s="12"/>
      <c r="B94" s="12"/>
      <c r="C94" s="12"/>
      <c r="D94" s="12"/>
      <c r="E94" s="171"/>
      <c r="F94" s="12"/>
      <c r="G94" s="152"/>
      <c r="H94" s="12"/>
      <c r="I94" s="23"/>
      <c r="J94" s="155"/>
      <c r="K94" s="12"/>
      <c r="L94" s="23"/>
      <c r="M94" s="23"/>
      <c r="N94" s="23"/>
      <c r="O94" s="23"/>
      <c r="P94" s="155"/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>
      <c r="A95" s="12"/>
      <c r="B95" s="12"/>
      <c r="C95" s="12"/>
      <c r="D95" s="12"/>
      <c r="E95" s="171"/>
      <c r="F95" s="12"/>
      <c r="G95" s="152"/>
      <c r="H95" s="12"/>
      <c r="I95" s="23"/>
      <c r="J95" s="155"/>
      <c r="K95" s="12"/>
      <c r="L95" s="23"/>
      <c r="M95" s="23"/>
      <c r="N95" s="23"/>
      <c r="O95" s="23"/>
      <c r="P95" s="155"/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>
      <c r="A96" s="12"/>
      <c r="B96" s="12"/>
      <c r="C96" s="12"/>
      <c r="D96" s="12"/>
      <c r="E96" s="171"/>
      <c r="F96" s="12"/>
      <c r="G96" s="152"/>
      <c r="H96" s="12"/>
      <c r="I96" s="23"/>
      <c r="J96" s="155"/>
      <c r="K96" s="12"/>
      <c r="L96" s="23"/>
      <c r="M96" s="23"/>
      <c r="N96" s="23"/>
      <c r="O96" s="23"/>
      <c r="P96" s="155"/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>
      <c r="A97" s="12"/>
      <c r="B97" s="12"/>
      <c r="C97" s="12"/>
      <c r="D97" s="12"/>
      <c r="E97" s="171"/>
      <c r="F97" s="12"/>
      <c r="G97" s="152"/>
      <c r="H97" s="12"/>
      <c r="I97" s="23"/>
      <c r="J97" s="155"/>
      <c r="K97" s="12"/>
      <c r="L97" s="23"/>
      <c r="M97" s="23"/>
      <c r="N97" s="23"/>
      <c r="O97" s="23"/>
      <c r="P97" s="155"/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>
      <c r="A98" s="12"/>
      <c r="B98" s="12"/>
      <c r="C98" s="12"/>
      <c r="D98" s="12"/>
      <c r="E98" s="171"/>
      <c r="F98" s="12"/>
      <c r="G98" s="152"/>
      <c r="H98" s="12"/>
      <c r="I98" s="23"/>
      <c r="J98" s="155"/>
      <c r="K98" s="12"/>
      <c r="L98" s="23"/>
      <c r="M98" s="23"/>
      <c r="N98" s="23"/>
      <c r="O98" s="23"/>
      <c r="P98" s="155"/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>
      <c r="A99" s="12"/>
      <c r="B99" s="12"/>
      <c r="C99" s="12"/>
      <c r="D99" s="12"/>
      <c r="E99" s="171"/>
      <c r="F99" s="12"/>
      <c r="G99" s="152"/>
      <c r="H99" s="12"/>
      <c r="I99" s="23"/>
      <c r="J99" s="155"/>
      <c r="K99" s="12"/>
      <c r="L99" s="23"/>
      <c r="M99" s="23"/>
      <c r="N99" s="23"/>
      <c r="O99" s="23"/>
      <c r="P99" s="155"/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>
      <c r="A100" s="12"/>
      <c r="B100" s="12"/>
      <c r="C100" s="12"/>
      <c r="D100" s="12"/>
      <c r="E100" s="171"/>
      <c r="F100" s="12"/>
      <c r="G100" s="152"/>
      <c r="H100" s="12"/>
      <c r="I100" s="23"/>
      <c r="J100" s="155"/>
      <c r="K100" s="12"/>
      <c r="L100" s="23"/>
      <c r="M100" s="23"/>
      <c r="N100" s="23"/>
      <c r="O100" s="23"/>
      <c r="P100" s="155"/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>
      <c r="A101" s="12"/>
      <c r="B101" s="12"/>
      <c r="C101" s="12"/>
      <c r="D101" s="12"/>
      <c r="E101" s="171"/>
      <c r="F101" s="12"/>
      <c r="G101" s="152"/>
      <c r="H101" s="12"/>
      <c r="I101" s="23"/>
      <c r="J101" s="155"/>
      <c r="K101" s="12"/>
      <c r="L101" s="23"/>
      <c r="M101" s="23"/>
      <c r="N101" s="23"/>
      <c r="O101" s="23"/>
      <c r="P101" s="155"/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>
      <c r="A102" s="12"/>
      <c r="B102" s="12"/>
      <c r="C102" s="12"/>
      <c r="D102" s="12"/>
      <c r="E102" s="171"/>
      <c r="F102" s="12"/>
      <c r="G102" s="152"/>
      <c r="H102" s="12"/>
      <c r="I102" s="23"/>
      <c r="J102" s="155"/>
      <c r="K102" s="12"/>
      <c r="L102" s="23"/>
      <c r="M102" s="23"/>
      <c r="N102" s="23"/>
      <c r="O102" s="23"/>
      <c r="P102" s="155"/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>
      <c r="A103" s="12"/>
      <c r="B103" s="12"/>
      <c r="C103" s="12"/>
      <c r="D103" s="12"/>
      <c r="E103" s="171"/>
      <c r="F103" s="12"/>
      <c r="G103" s="152"/>
      <c r="H103" s="12"/>
      <c r="I103" s="23"/>
      <c r="J103" s="155"/>
      <c r="K103" s="12"/>
      <c r="L103" s="23"/>
      <c r="M103" s="23"/>
      <c r="N103" s="23"/>
      <c r="O103" s="23"/>
      <c r="P103" s="155"/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>
      <c r="A104" s="12"/>
      <c r="B104" s="12"/>
      <c r="C104" s="12"/>
      <c r="D104" s="12"/>
      <c r="E104" s="171"/>
      <c r="F104" s="12"/>
      <c r="G104" s="152"/>
      <c r="H104" s="12"/>
      <c r="I104" s="23"/>
      <c r="J104" s="155"/>
      <c r="K104" s="12"/>
      <c r="L104" s="23"/>
      <c r="M104" s="23"/>
      <c r="N104" s="23"/>
      <c r="O104" s="23"/>
      <c r="P104" s="155"/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>
      <c r="A105" s="12"/>
      <c r="B105" s="12"/>
      <c r="C105" s="12"/>
      <c r="D105" s="12"/>
      <c r="E105" s="171"/>
      <c r="F105" s="12"/>
      <c r="G105" s="152"/>
      <c r="H105" s="12"/>
      <c r="I105" s="23"/>
      <c r="J105" s="155"/>
      <c r="K105" s="12"/>
      <c r="L105" s="23"/>
      <c r="M105" s="23"/>
      <c r="N105" s="23"/>
      <c r="O105" s="23"/>
      <c r="P105" s="155"/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>
      <c r="A106" s="12"/>
      <c r="B106" s="12"/>
      <c r="C106" s="12"/>
      <c r="D106" s="12"/>
      <c r="E106" s="171"/>
      <c r="F106" s="12"/>
      <c r="G106" s="152"/>
      <c r="H106" s="12"/>
      <c r="I106" s="23"/>
      <c r="J106" s="155"/>
      <c r="K106" s="12"/>
      <c r="L106" s="23"/>
      <c r="M106" s="23"/>
      <c r="N106" s="23"/>
      <c r="O106" s="23"/>
      <c r="P106" s="155"/>
      <c r="Q106" s="23"/>
      <c r="R106" s="23"/>
    </row>
    <row r="107" spans="1:29">
      <c r="A107" s="12"/>
      <c r="B107" s="12"/>
      <c r="C107" s="12"/>
      <c r="D107" s="12"/>
      <c r="E107" s="171"/>
      <c r="F107" s="12"/>
      <c r="G107" s="152"/>
      <c r="H107" s="12"/>
      <c r="I107" s="23"/>
      <c r="J107" s="155"/>
      <c r="K107" s="12"/>
      <c r="L107" s="23"/>
      <c r="M107" s="23"/>
      <c r="N107" s="23"/>
      <c r="O107" s="23"/>
      <c r="P107" s="155"/>
      <c r="Q107" s="23"/>
      <c r="R107" s="23"/>
    </row>
    <row r="108" spans="1:29">
      <c r="A108" s="12"/>
      <c r="B108" s="12"/>
      <c r="C108" s="12"/>
      <c r="D108" s="12"/>
      <c r="E108" s="171"/>
      <c r="F108" s="12"/>
      <c r="G108" s="152"/>
      <c r="H108" s="12"/>
      <c r="I108" s="23"/>
      <c r="J108" s="155"/>
      <c r="K108" s="12"/>
      <c r="L108" s="23"/>
      <c r="M108" s="23"/>
      <c r="N108" s="23"/>
      <c r="O108" s="23"/>
      <c r="P108" s="155"/>
      <c r="Q108" s="23"/>
      <c r="R108" s="23"/>
    </row>
    <row r="109" spans="1:29">
      <c r="A109" s="12"/>
      <c r="B109" s="12"/>
      <c r="C109" s="12"/>
      <c r="D109" s="12"/>
      <c r="E109" s="171"/>
      <c r="F109" s="12"/>
      <c r="G109" s="152"/>
      <c r="H109" s="12"/>
      <c r="I109" s="23"/>
      <c r="J109" s="155"/>
      <c r="K109" s="12"/>
      <c r="L109" s="23"/>
      <c r="M109" s="23"/>
      <c r="N109" s="23"/>
      <c r="O109" s="23"/>
      <c r="P109" s="155"/>
      <c r="Q109" s="23"/>
      <c r="R109" s="23"/>
    </row>
    <row r="110" spans="1:29">
      <c r="A110" s="12"/>
      <c r="B110" s="12"/>
      <c r="C110" s="12"/>
      <c r="D110" s="12"/>
      <c r="E110" s="171"/>
      <c r="F110" s="12"/>
      <c r="G110" s="152"/>
      <c r="H110" s="12"/>
      <c r="I110" s="23"/>
      <c r="J110" s="155"/>
      <c r="K110" s="12"/>
      <c r="L110" s="23"/>
      <c r="M110" s="23"/>
      <c r="N110" s="23"/>
      <c r="O110" s="23"/>
      <c r="P110" s="155"/>
      <c r="Q110" s="23"/>
      <c r="R110" s="23"/>
    </row>
    <row r="111" spans="1:29">
      <c r="A111" s="12"/>
      <c r="B111" s="12"/>
      <c r="C111" s="12"/>
      <c r="D111" s="12"/>
      <c r="E111" s="171"/>
      <c r="F111" s="12"/>
      <c r="G111" s="152"/>
      <c r="H111" s="12"/>
      <c r="I111" s="23"/>
      <c r="J111" s="155"/>
      <c r="K111" s="12"/>
      <c r="L111" s="23"/>
      <c r="M111" s="23"/>
      <c r="N111" s="23"/>
      <c r="O111" s="23"/>
      <c r="P111" s="155"/>
      <c r="Q111" s="23"/>
      <c r="R111" s="23"/>
    </row>
    <row r="112" spans="1:29">
      <c r="A112" s="12"/>
      <c r="B112" s="12"/>
      <c r="C112" s="12"/>
      <c r="D112" s="12"/>
      <c r="E112" s="171"/>
      <c r="F112" s="12"/>
      <c r="G112" s="152"/>
      <c r="H112" s="12"/>
      <c r="I112" s="23"/>
      <c r="J112" s="155"/>
      <c r="K112" s="12"/>
      <c r="L112" s="23"/>
      <c r="M112" s="23"/>
      <c r="N112" s="23"/>
      <c r="O112" s="23"/>
      <c r="P112" s="155"/>
      <c r="Q112" s="23"/>
      <c r="R112" s="23"/>
    </row>
    <row r="113" spans="1:18">
      <c r="A113" s="12"/>
      <c r="B113" s="12"/>
      <c r="C113" s="12"/>
      <c r="D113" s="12"/>
      <c r="E113" s="171"/>
      <c r="F113" s="12"/>
      <c r="G113" s="152"/>
      <c r="H113" s="12"/>
      <c r="I113" s="23"/>
      <c r="J113" s="155"/>
      <c r="K113" s="12"/>
      <c r="L113" s="23"/>
      <c r="M113" s="23"/>
      <c r="N113" s="23"/>
      <c r="O113" s="23"/>
      <c r="P113" s="155"/>
      <c r="Q113" s="23"/>
      <c r="R113" s="23"/>
    </row>
    <row r="114" spans="1:18">
      <c r="A114" s="12"/>
      <c r="B114" s="12"/>
      <c r="C114" s="12"/>
      <c r="D114" s="12"/>
      <c r="E114" s="171"/>
      <c r="F114" s="12"/>
      <c r="G114" s="152"/>
      <c r="H114" s="12"/>
      <c r="I114" s="23"/>
      <c r="J114" s="155"/>
      <c r="K114" s="12"/>
      <c r="L114" s="23"/>
      <c r="M114" s="23"/>
      <c r="N114" s="23"/>
      <c r="O114" s="23"/>
      <c r="P114" s="155"/>
      <c r="Q114" s="23"/>
      <c r="R114" s="23"/>
    </row>
    <row r="115" spans="1:18">
      <c r="A115" s="12"/>
      <c r="B115" s="12"/>
      <c r="C115" s="12"/>
      <c r="D115" s="12"/>
      <c r="E115" s="171"/>
      <c r="F115" s="12"/>
      <c r="G115" s="152"/>
      <c r="H115" s="12"/>
      <c r="I115" s="23"/>
      <c r="J115" s="155"/>
      <c r="K115" s="12"/>
      <c r="L115" s="23"/>
      <c r="M115" s="23"/>
      <c r="N115" s="23"/>
      <c r="O115" s="23"/>
      <c r="P115" s="155"/>
      <c r="Q115" s="23"/>
      <c r="R115" s="23"/>
    </row>
    <row r="116" spans="1:18">
      <c r="A116" s="12"/>
      <c r="B116" s="12"/>
      <c r="C116" s="12"/>
      <c r="D116" s="12"/>
      <c r="E116" s="171"/>
      <c r="F116" s="12"/>
      <c r="G116" s="152"/>
      <c r="H116" s="12"/>
      <c r="I116" s="23"/>
      <c r="J116" s="155"/>
      <c r="K116" s="12"/>
      <c r="L116" s="23"/>
      <c r="M116" s="23"/>
      <c r="N116" s="23"/>
      <c r="O116" s="23"/>
      <c r="P116" s="155"/>
      <c r="Q116" s="23"/>
      <c r="R116" s="23"/>
    </row>
    <row r="117" spans="1:18">
      <c r="A117" s="12"/>
      <c r="B117" s="12"/>
      <c r="C117" s="12"/>
      <c r="D117" s="12"/>
      <c r="E117" s="171"/>
      <c r="F117" s="12"/>
      <c r="G117" s="152"/>
      <c r="H117" s="12"/>
      <c r="I117" s="23"/>
      <c r="J117" s="155"/>
      <c r="K117" s="12"/>
      <c r="L117" s="23"/>
      <c r="M117" s="23"/>
      <c r="N117" s="23"/>
      <c r="O117" s="23"/>
      <c r="P117" s="155"/>
      <c r="Q117" s="23"/>
      <c r="R117" s="23"/>
    </row>
    <row r="118" spans="1:18">
      <c r="A118" s="12"/>
      <c r="B118" s="12"/>
      <c r="C118" s="12"/>
      <c r="D118" s="12"/>
      <c r="E118" s="171"/>
      <c r="F118" s="12"/>
      <c r="G118" s="152"/>
      <c r="H118" s="12"/>
      <c r="I118" s="23"/>
      <c r="J118" s="155"/>
      <c r="K118" s="12"/>
      <c r="L118" s="23"/>
      <c r="M118" s="23"/>
      <c r="N118" s="23"/>
      <c r="O118" s="23"/>
      <c r="P118" s="155"/>
      <c r="Q118" s="23"/>
      <c r="R118" s="23"/>
    </row>
    <row r="119" spans="1:18">
      <c r="A119" s="12"/>
      <c r="B119" s="12"/>
      <c r="C119" s="12"/>
      <c r="D119" s="12"/>
      <c r="E119" s="171"/>
      <c r="F119" s="12"/>
      <c r="G119" s="152"/>
      <c r="H119" s="12"/>
      <c r="I119" s="23"/>
      <c r="J119" s="155"/>
      <c r="K119" s="12"/>
      <c r="L119" s="23"/>
      <c r="M119" s="23"/>
      <c r="N119" s="23"/>
      <c r="O119" s="23"/>
      <c r="P119" s="155"/>
      <c r="Q119" s="23"/>
      <c r="R119" s="23"/>
    </row>
    <row r="120" spans="1:18">
      <c r="A120" s="12"/>
      <c r="B120" s="12"/>
      <c r="C120" s="12"/>
      <c r="D120" s="12"/>
      <c r="E120" s="171"/>
      <c r="F120" s="12"/>
      <c r="G120" s="152"/>
      <c r="H120" s="12"/>
      <c r="I120" s="23"/>
      <c r="J120" s="155"/>
      <c r="K120" s="12"/>
      <c r="L120" s="23"/>
      <c r="M120" s="23"/>
      <c r="N120" s="23"/>
      <c r="O120" s="23"/>
      <c r="P120" s="155"/>
      <c r="Q120" s="23"/>
      <c r="R120" s="23"/>
    </row>
    <row r="121" spans="1:18">
      <c r="A121" s="12"/>
      <c r="B121" s="12"/>
      <c r="C121" s="12"/>
      <c r="D121" s="12"/>
      <c r="E121" s="171"/>
      <c r="F121" s="12"/>
      <c r="G121" s="152"/>
      <c r="H121" s="12"/>
      <c r="I121" s="23"/>
      <c r="J121" s="155"/>
      <c r="K121" s="12"/>
      <c r="L121" s="23"/>
      <c r="M121" s="23"/>
      <c r="N121" s="23"/>
      <c r="O121" s="23"/>
      <c r="P121" s="155"/>
      <c r="Q121" s="23"/>
      <c r="R121" s="23"/>
    </row>
    <row r="122" spans="1:18">
      <c r="A122" s="12"/>
      <c r="B122" s="12"/>
      <c r="C122" s="12"/>
      <c r="D122" s="12"/>
      <c r="E122" s="171"/>
      <c r="F122" s="12"/>
      <c r="G122" s="152"/>
      <c r="H122" s="12"/>
      <c r="I122" s="23"/>
      <c r="J122" s="155"/>
      <c r="K122" s="12"/>
      <c r="L122" s="23"/>
      <c r="M122" s="23"/>
      <c r="N122" s="23"/>
      <c r="O122" s="23"/>
      <c r="P122" s="155"/>
      <c r="Q122" s="23"/>
      <c r="R122" s="23"/>
    </row>
    <row r="123" spans="1:18">
      <c r="A123" s="12"/>
      <c r="B123" s="12"/>
      <c r="C123" s="12"/>
      <c r="D123" s="12"/>
      <c r="E123" s="171"/>
      <c r="F123" s="12"/>
      <c r="G123" s="152"/>
      <c r="H123" s="12"/>
      <c r="I123" s="23"/>
      <c r="J123" s="155"/>
      <c r="K123" s="12"/>
      <c r="L123" s="23"/>
      <c r="M123" s="23"/>
      <c r="N123" s="23"/>
      <c r="O123" s="23"/>
      <c r="P123" s="155"/>
      <c r="Q123" s="23"/>
      <c r="R123" s="23"/>
    </row>
    <row r="124" spans="1:18">
      <c r="A124" s="12"/>
      <c r="B124" s="12"/>
      <c r="C124" s="12"/>
      <c r="D124" s="12"/>
      <c r="E124" s="171"/>
      <c r="F124" s="12"/>
      <c r="G124" s="152"/>
      <c r="H124" s="12"/>
      <c r="I124" s="23"/>
      <c r="J124" s="155"/>
      <c r="K124" s="12"/>
      <c r="L124" s="23"/>
      <c r="M124" s="23"/>
      <c r="N124" s="23"/>
      <c r="O124" s="23"/>
      <c r="P124" s="155"/>
      <c r="Q124" s="23"/>
      <c r="R124" s="23"/>
    </row>
    <row r="125" spans="1:18">
      <c r="I125" s="24"/>
      <c r="J125" s="156"/>
      <c r="L125" s="24"/>
      <c r="M125" s="24"/>
      <c r="N125" s="24"/>
      <c r="O125" s="24"/>
      <c r="P125" s="156"/>
      <c r="Q125" s="24"/>
      <c r="R125" s="24"/>
    </row>
    <row r="126" spans="1:18">
      <c r="I126" s="24"/>
      <c r="J126" s="156"/>
      <c r="L126" s="24"/>
      <c r="M126" s="24"/>
      <c r="N126" s="24"/>
      <c r="O126" s="24"/>
      <c r="P126" s="156"/>
      <c r="Q126" s="24"/>
      <c r="R126" s="24"/>
    </row>
    <row r="127" spans="1:18">
      <c r="I127" s="24"/>
      <c r="J127" s="156"/>
      <c r="L127" s="24"/>
      <c r="M127" s="24"/>
      <c r="N127" s="24"/>
      <c r="O127" s="24"/>
      <c r="P127" s="156"/>
      <c r="Q127" s="24"/>
      <c r="R127" s="24"/>
    </row>
    <row r="128" spans="1:18">
      <c r="I128" s="24"/>
      <c r="J128" s="156"/>
      <c r="L128" s="24"/>
      <c r="M128" s="24"/>
      <c r="N128" s="24"/>
      <c r="O128" s="24"/>
      <c r="P128" s="156"/>
      <c r="Q128" s="24"/>
      <c r="R128" s="24"/>
    </row>
    <row r="129" spans="9:18">
      <c r="I129" s="24"/>
      <c r="J129" s="156"/>
      <c r="L129" s="24"/>
      <c r="M129" s="24"/>
      <c r="N129" s="24"/>
      <c r="O129" s="24"/>
      <c r="P129" s="156"/>
      <c r="Q129" s="24"/>
      <c r="R129" s="24"/>
    </row>
    <row r="130" spans="9:18">
      <c r="I130" s="24"/>
      <c r="J130" s="156"/>
      <c r="L130" s="24"/>
      <c r="M130" s="24"/>
      <c r="N130" s="24"/>
      <c r="O130" s="24"/>
      <c r="P130" s="156"/>
      <c r="Q130" s="24"/>
      <c r="R130" s="24"/>
    </row>
    <row r="131" spans="9:18">
      <c r="I131" s="24"/>
      <c r="J131" s="156"/>
      <c r="L131" s="24"/>
      <c r="M131" s="24"/>
      <c r="N131" s="24"/>
      <c r="O131" s="24"/>
      <c r="P131" s="156"/>
      <c r="Q131" s="24"/>
      <c r="R131" s="24"/>
    </row>
    <row r="132" spans="9:18">
      <c r="I132" s="24"/>
      <c r="J132" s="156"/>
      <c r="L132" s="24"/>
      <c r="M132" s="24"/>
      <c r="N132" s="24"/>
      <c r="O132" s="24"/>
      <c r="P132" s="156"/>
      <c r="Q132" s="24"/>
      <c r="R132" s="24"/>
    </row>
    <row r="133" spans="9:18">
      <c r="I133" s="24"/>
      <c r="J133" s="156"/>
      <c r="L133" s="24"/>
      <c r="M133" s="24"/>
      <c r="N133" s="24"/>
      <c r="O133" s="24"/>
      <c r="P133" s="156"/>
      <c r="Q133" s="24"/>
      <c r="R133" s="24"/>
    </row>
    <row r="134" spans="9:18">
      <c r="I134" s="24"/>
      <c r="J134" s="156"/>
      <c r="L134" s="24"/>
      <c r="M134" s="24"/>
      <c r="N134" s="24"/>
      <c r="O134" s="24"/>
      <c r="P134" s="156"/>
      <c r="Q134" s="24"/>
      <c r="R134" s="24"/>
    </row>
    <row r="135" spans="9:18">
      <c r="I135" s="24"/>
      <c r="J135" s="156"/>
      <c r="L135" s="24"/>
      <c r="M135" s="24"/>
      <c r="N135" s="24"/>
      <c r="O135" s="24"/>
      <c r="P135" s="156"/>
      <c r="Q135" s="24"/>
      <c r="R135" s="24"/>
    </row>
    <row r="136" spans="9:18">
      <c r="I136" s="24"/>
      <c r="J136" s="156"/>
      <c r="L136" s="24"/>
      <c r="M136" s="24"/>
      <c r="N136" s="24"/>
      <c r="O136" s="24"/>
      <c r="P136" s="156"/>
      <c r="Q136" s="24"/>
      <c r="R136" s="24"/>
    </row>
    <row r="137" spans="9:18">
      <c r="I137" s="24"/>
      <c r="J137" s="156"/>
      <c r="L137" s="24"/>
      <c r="M137" s="24"/>
      <c r="N137" s="24"/>
      <c r="O137" s="24"/>
      <c r="P137" s="156"/>
      <c r="Q137" s="24"/>
      <c r="R137" s="24"/>
    </row>
    <row r="138" spans="9:18">
      <c r="I138" s="24"/>
      <c r="J138" s="156"/>
      <c r="L138" s="24"/>
      <c r="M138" s="24"/>
      <c r="N138" s="24"/>
      <c r="O138" s="24"/>
      <c r="P138" s="156"/>
      <c r="Q138" s="24"/>
      <c r="R138" s="24"/>
    </row>
    <row r="139" spans="9:18">
      <c r="I139" s="24"/>
      <c r="J139" s="156"/>
      <c r="L139" s="24"/>
      <c r="M139" s="24"/>
      <c r="N139" s="24"/>
      <c r="O139" s="24"/>
      <c r="P139" s="156"/>
      <c r="Q139" s="24"/>
      <c r="R139" s="24"/>
    </row>
    <row r="140" spans="9:18">
      <c r="I140" s="24"/>
      <c r="J140" s="156"/>
      <c r="L140" s="24"/>
      <c r="M140" s="24"/>
      <c r="N140" s="24"/>
      <c r="O140" s="24"/>
      <c r="P140" s="156"/>
      <c r="Q140" s="24"/>
      <c r="R140" s="24"/>
    </row>
    <row r="141" spans="9:18">
      <c r="I141" s="24"/>
      <c r="J141" s="156"/>
      <c r="L141" s="24"/>
      <c r="M141" s="24"/>
      <c r="N141" s="24"/>
      <c r="O141" s="24"/>
      <c r="P141" s="156"/>
      <c r="Q141" s="24"/>
      <c r="R141" s="24"/>
    </row>
    <row r="142" spans="9:18">
      <c r="I142" s="24"/>
      <c r="J142" s="156"/>
      <c r="L142" s="24"/>
      <c r="M142" s="24"/>
      <c r="N142" s="24"/>
      <c r="O142" s="24"/>
      <c r="P142" s="156"/>
      <c r="Q142" s="24"/>
      <c r="R142" s="24"/>
    </row>
    <row r="143" spans="9:18">
      <c r="I143" s="24"/>
      <c r="J143" s="156"/>
      <c r="L143" s="24"/>
      <c r="M143" s="24"/>
      <c r="N143" s="24"/>
      <c r="O143" s="24"/>
      <c r="P143" s="156"/>
      <c r="Q143" s="24"/>
      <c r="R143" s="24"/>
    </row>
    <row r="144" spans="9:18">
      <c r="I144" s="24"/>
      <c r="J144" s="156"/>
      <c r="L144" s="24"/>
      <c r="M144" s="24"/>
      <c r="N144" s="24"/>
      <c r="O144" s="24"/>
      <c r="P144" s="156"/>
      <c r="Q144" s="24"/>
      <c r="R144" s="24"/>
    </row>
    <row r="145" spans="9:18">
      <c r="I145" s="24"/>
      <c r="J145" s="156"/>
      <c r="L145" s="24"/>
      <c r="M145" s="24"/>
      <c r="N145" s="24"/>
      <c r="O145" s="24"/>
      <c r="P145" s="156"/>
      <c r="Q145" s="24"/>
      <c r="R145" s="24"/>
    </row>
    <row r="146" spans="9:18">
      <c r="I146" s="24"/>
      <c r="J146" s="156"/>
      <c r="L146" s="24"/>
      <c r="M146" s="24"/>
      <c r="N146" s="24"/>
      <c r="O146" s="24"/>
      <c r="P146" s="156"/>
      <c r="Q146" s="24"/>
      <c r="R146" s="24"/>
    </row>
    <row r="147" spans="9:18">
      <c r="I147" s="24"/>
      <c r="J147" s="156"/>
      <c r="L147" s="24"/>
      <c r="M147" s="24"/>
      <c r="N147" s="24"/>
      <c r="O147" s="24"/>
      <c r="P147" s="156"/>
      <c r="Q147" s="24"/>
      <c r="R147" s="24"/>
    </row>
    <row r="148" spans="9:18">
      <c r="I148" s="24"/>
      <c r="J148" s="156"/>
      <c r="L148" s="24"/>
      <c r="M148" s="24"/>
      <c r="N148" s="24"/>
      <c r="O148" s="24"/>
      <c r="P148" s="156"/>
      <c r="Q148" s="24"/>
      <c r="R148" s="24"/>
    </row>
    <row r="149" spans="9:18">
      <c r="I149" s="24"/>
      <c r="J149" s="156"/>
      <c r="L149" s="24"/>
      <c r="M149" s="24"/>
      <c r="N149" s="24"/>
      <c r="O149" s="24"/>
      <c r="P149" s="156"/>
      <c r="Q149" s="24"/>
      <c r="R149" s="24"/>
    </row>
    <row r="150" spans="9:18">
      <c r="I150" s="24"/>
      <c r="J150" s="156"/>
      <c r="L150" s="24"/>
      <c r="M150" s="24"/>
      <c r="N150" s="24"/>
      <c r="O150" s="24"/>
      <c r="P150" s="156"/>
      <c r="Q150" s="24"/>
      <c r="R150" s="24"/>
    </row>
    <row r="151" spans="9:18">
      <c r="I151" s="24"/>
      <c r="J151" s="156"/>
      <c r="L151" s="24"/>
      <c r="M151" s="24"/>
      <c r="N151" s="24"/>
      <c r="O151" s="24"/>
      <c r="P151" s="156"/>
      <c r="Q151" s="24"/>
      <c r="R151" s="24"/>
    </row>
    <row r="152" spans="9:18">
      <c r="I152" s="24"/>
      <c r="J152" s="156"/>
      <c r="L152" s="24"/>
      <c r="M152" s="24"/>
      <c r="N152" s="24"/>
      <c r="O152" s="24"/>
      <c r="P152" s="156"/>
      <c r="Q152" s="24"/>
      <c r="R152" s="24"/>
    </row>
    <row r="153" spans="9:18">
      <c r="I153" s="24"/>
      <c r="J153" s="156"/>
      <c r="L153" s="24"/>
      <c r="M153" s="24"/>
      <c r="N153" s="24"/>
      <c r="O153" s="24"/>
      <c r="P153" s="156"/>
      <c r="Q153" s="24"/>
      <c r="R153" s="24"/>
    </row>
    <row r="154" spans="9:18">
      <c r="I154" s="24"/>
      <c r="J154" s="156"/>
      <c r="L154" s="24"/>
      <c r="M154" s="24"/>
      <c r="N154" s="24"/>
      <c r="O154" s="24"/>
      <c r="P154" s="156"/>
      <c r="Q154" s="24"/>
      <c r="R154" s="24"/>
    </row>
  </sheetData>
  <mergeCells count="176">
    <mergeCell ref="P1:R1"/>
    <mergeCell ref="I47:I51"/>
    <mergeCell ref="P54:R54"/>
    <mergeCell ref="R64:R65"/>
    <mergeCell ref="P64:P65"/>
    <mergeCell ref="F79:K79"/>
    <mergeCell ref="F72:K72"/>
    <mergeCell ref="C67:K67"/>
    <mergeCell ref="F71:R71"/>
    <mergeCell ref="P69:R69"/>
    <mergeCell ref="F74:K74"/>
    <mergeCell ref="I7:I9"/>
    <mergeCell ref="A10:R10"/>
    <mergeCell ref="C35:C37"/>
    <mergeCell ref="D7:D9"/>
    <mergeCell ref="E7:E9"/>
    <mergeCell ref="A3:R3"/>
    <mergeCell ref="D30:D33"/>
    <mergeCell ref="E30:E33"/>
    <mergeCell ref="G30:G33"/>
    <mergeCell ref="H30:H33"/>
    <mergeCell ref="I30:I33"/>
    <mergeCell ref="C13:R13"/>
    <mergeCell ref="A11:R11"/>
    <mergeCell ref="F81:K81"/>
    <mergeCell ref="Q73:R73"/>
    <mergeCell ref="Q74:R74"/>
    <mergeCell ref="Q75:R75"/>
    <mergeCell ref="Q76:R76"/>
    <mergeCell ref="F73:K73"/>
    <mergeCell ref="L77:O77"/>
    <mergeCell ref="L79:O79"/>
    <mergeCell ref="F80:K80"/>
    <mergeCell ref="L78:O78"/>
    <mergeCell ref="L80:O80"/>
    <mergeCell ref="Q80:R80"/>
    <mergeCell ref="L75:O75"/>
    <mergeCell ref="L76:O76"/>
    <mergeCell ref="F77:K77"/>
    <mergeCell ref="F78:K78"/>
    <mergeCell ref="Q79:R79"/>
    <mergeCell ref="A4:R4"/>
    <mergeCell ref="P7:R7"/>
    <mergeCell ref="J7:J9"/>
    <mergeCell ref="A7:A9"/>
    <mergeCell ref="P8:P9"/>
    <mergeCell ref="Q8:Q9"/>
    <mergeCell ref="R8:R9"/>
    <mergeCell ref="I19:I20"/>
    <mergeCell ref="D35:D36"/>
    <mergeCell ref="E35:E36"/>
    <mergeCell ref="F35:F36"/>
    <mergeCell ref="G35:G36"/>
    <mergeCell ref="F30:F33"/>
    <mergeCell ref="H35:H36"/>
    <mergeCell ref="C29:R29"/>
    <mergeCell ref="D21:J21"/>
    <mergeCell ref="A5:R5"/>
    <mergeCell ref="L7:O7"/>
    <mergeCell ref="O8:O9"/>
    <mergeCell ref="L8:L9"/>
    <mergeCell ref="M8:N8"/>
    <mergeCell ref="G14:G17"/>
    <mergeCell ref="H14:H17"/>
    <mergeCell ref="D14:D17"/>
    <mergeCell ref="Q77:R77"/>
    <mergeCell ref="Q78:R78"/>
    <mergeCell ref="B69:K69"/>
    <mergeCell ref="Q72:R72"/>
    <mergeCell ref="B64:B66"/>
    <mergeCell ref="L72:O72"/>
    <mergeCell ref="C68:K68"/>
    <mergeCell ref="D64:D65"/>
    <mergeCell ref="F75:K75"/>
    <mergeCell ref="F76:K76"/>
    <mergeCell ref="P68:R68"/>
    <mergeCell ref="G64:G65"/>
    <mergeCell ref="H64:H65"/>
    <mergeCell ref="I64:I65"/>
    <mergeCell ref="L74:O74"/>
    <mergeCell ref="F7:F9"/>
    <mergeCell ref="G7:G9"/>
    <mergeCell ref="A6:R6"/>
    <mergeCell ref="H7:H9"/>
    <mergeCell ref="K7:K9"/>
    <mergeCell ref="C7:C9"/>
    <mergeCell ref="B12:R12"/>
    <mergeCell ref="H19:H20"/>
    <mergeCell ref="I35:I36"/>
    <mergeCell ref="I14:I17"/>
    <mergeCell ref="G22:G26"/>
    <mergeCell ref="H22:H26"/>
    <mergeCell ref="I22:I26"/>
    <mergeCell ref="C28:K28"/>
    <mergeCell ref="B14:B18"/>
    <mergeCell ref="A22:A27"/>
    <mergeCell ref="B35:B37"/>
    <mergeCell ref="E14:E17"/>
    <mergeCell ref="B7:B9"/>
    <mergeCell ref="A19:A21"/>
    <mergeCell ref="B19:B21"/>
    <mergeCell ref="B22:B27"/>
    <mergeCell ref="A14:A18"/>
    <mergeCell ref="A35:A37"/>
    <mergeCell ref="L73:O73"/>
    <mergeCell ref="C64:C66"/>
    <mergeCell ref="D66:J66"/>
    <mergeCell ref="E64:E65"/>
    <mergeCell ref="B57:B63"/>
    <mergeCell ref="B47:B52"/>
    <mergeCell ref="J58:J60"/>
    <mergeCell ref="A38:A46"/>
    <mergeCell ref="B38:B46"/>
    <mergeCell ref="A47:A52"/>
    <mergeCell ref="D57:D62"/>
    <mergeCell ref="D38:D45"/>
    <mergeCell ref="C56:R56"/>
    <mergeCell ref="H47:H51"/>
    <mergeCell ref="D46:J46"/>
    <mergeCell ref="A64:A66"/>
    <mergeCell ref="F47:F49"/>
    <mergeCell ref="A57:A63"/>
    <mergeCell ref="P47:P49"/>
    <mergeCell ref="P67:R67"/>
    <mergeCell ref="A30:A34"/>
    <mergeCell ref="E57:E62"/>
    <mergeCell ref="E38:E45"/>
    <mergeCell ref="G38:G45"/>
    <mergeCell ref="F50:F51"/>
    <mergeCell ref="I38:I45"/>
    <mergeCell ref="G47:G51"/>
    <mergeCell ref="H38:H45"/>
    <mergeCell ref="F16:F17"/>
    <mergeCell ref="H57:H62"/>
    <mergeCell ref="I57:I62"/>
    <mergeCell ref="B30:B34"/>
    <mergeCell ref="C53:K53"/>
    <mergeCell ref="G57:G62"/>
    <mergeCell ref="C47:C52"/>
    <mergeCell ref="C38:C46"/>
    <mergeCell ref="Q17:Q18"/>
    <mergeCell ref="C54:K54"/>
    <mergeCell ref="D19:D20"/>
    <mergeCell ref="E19:E20"/>
    <mergeCell ref="J19:J20"/>
    <mergeCell ref="D52:J52"/>
    <mergeCell ref="B55:R55"/>
    <mergeCell ref="D27:J27"/>
    <mergeCell ref="D22:D26"/>
    <mergeCell ref="E22:E26"/>
    <mergeCell ref="J22:J26"/>
    <mergeCell ref="G19:G20"/>
    <mergeCell ref="P2:R2"/>
    <mergeCell ref="J38:J39"/>
    <mergeCell ref="J47:J51"/>
    <mergeCell ref="C30:C34"/>
    <mergeCell ref="J30:J32"/>
    <mergeCell ref="Q64:Q65"/>
    <mergeCell ref="C14:C18"/>
    <mergeCell ref="C19:C21"/>
    <mergeCell ref="C22:C27"/>
    <mergeCell ref="D18:J18"/>
    <mergeCell ref="P53:R53"/>
    <mergeCell ref="F64:F65"/>
    <mergeCell ref="C57:C63"/>
    <mergeCell ref="D63:J63"/>
    <mergeCell ref="J64:J65"/>
    <mergeCell ref="R17:R18"/>
    <mergeCell ref="E47:E51"/>
    <mergeCell ref="D47:D51"/>
    <mergeCell ref="P28:R28"/>
    <mergeCell ref="J35:J36"/>
    <mergeCell ref="D37:J37"/>
    <mergeCell ref="D34:J34"/>
    <mergeCell ref="P17:P18"/>
    <mergeCell ref="J15:J17"/>
  </mergeCells>
  <phoneticPr fontId="3" type="noConversion"/>
  <printOptions horizontalCentered="1"/>
  <pageMargins left="0" right="0" top="0" bottom="0" header="0.23622047244094491" footer="0.23622047244094491"/>
  <pageSetup paperSize="9" scale="75" orientation="landscape" r:id="rId1"/>
  <headerFooter alignWithMargins="0"/>
  <rowBreaks count="1" manualBreakCount="1">
    <brk id="4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C7" sqref="C7"/>
    </sheetView>
  </sheetViews>
  <sheetFormatPr defaultRowHeight="12.75"/>
  <cols>
    <col min="1" max="1" width="4.7109375" style="25" customWidth="1"/>
    <col min="2" max="3" width="10.7109375" style="25" customWidth="1"/>
    <col min="4" max="4" width="40.7109375" style="25" customWidth="1"/>
    <col min="5" max="16384" width="9.140625" style="25"/>
  </cols>
  <sheetData>
    <row r="1" spans="1:4">
      <c r="A1" s="475" t="s">
        <v>75</v>
      </c>
      <c r="B1" s="475"/>
      <c r="C1" s="475"/>
      <c r="D1" s="475"/>
    </row>
    <row r="2" spans="1:4">
      <c r="A2" s="475" t="s">
        <v>76</v>
      </c>
      <c r="B2" s="475"/>
      <c r="C2" s="475"/>
      <c r="D2" s="475"/>
    </row>
    <row r="3" spans="1:4">
      <c r="A3" s="475" t="s">
        <v>83</v>
      </c>
      <c r="B3" s="475"/>
      <c r="C3" s="475"/>
      <c r="D3" s="475"/>
    </row>
    <row r="5" spans="1:4">
      <c r="A5" s="476" t="s">
        <v>77</v>
      </c>
      <c r="B5" s="477" t="s">
        <v>78</v>
      </c>
      <c r="C5" s="477"/>
      <c r="D5" s="478" t="s">
        <v>79</v>
      </c>
    </row>
    <row r="6" spans="1:4">
      <c r="A6" s="477"/>
      <c r="B6" s="26" t="s">
        <v>80</v>
      </c>
      <c r="C6" s="26" t="s">
        <v>81</v>
      </c>
      <c r="D6" s="478"/>
    </row>
    <row r="7" spans="1:4">
      <c r="A7" s="27">
        <v>1</v>
      </c>
      <c r="B7" s="479">
        <v>40994</v>
      </c>
      <c r="C7" s="229" t="s">
        <v>134</v>
      </c>
      <c r="D7" s="27" t="s">
        <v>135</v>
      </c>
    </row>
    <row r="8" spans="1:4">
      <c r="A8" s="27">
        <v>2</v>
      </c>
      <c r="B8" s="479">
        <v>41260</v>
      </c>
      <c r="C8" s="229" t="s">
        <v>132</v>
      </c>
      <c r="D8" s="28" t="s">
        <v>133</v>
      </c>
    </row>
    <row r="9" spans="1:4">
      <c r="A9" s="27">
        <v>3</v>
      </c>
      <c r="B9" s="26"/>
      <c r="C9" s="26"/>
      <c r="D9" s="28"/>
    </row>
    <row r="10" spans="1:4">
      <c r="A10" s="27">
        <v>4</v>
      </c>
      <c r="B10" s="26"/>
      <c r="C10" s="26"/>
      <c r="D10" s="28"/>
    </row>
    <row r="11" spans="1:4">
      <c r="A11" s="27">
        <v>5</v>
      </c>
      <c r="B11" s="26"/>
      <c r="C11" s="26"/>
      <c r="D11" s="28"/>
    </row>
    <row r="12" spans="1:4">
      <c r="A12" s="27">
        <v>6</v>
      </c>
      <c r="B12" s="26"/>
      <c r="C12" s="26"/>
      <c r="D12" s="28"/>
    </row>
    <row r="13" spans="1:4">
      <c r="A13" s="27">
        <v>7</v>
      </c>
      <c r="B13" s="26"/>
      <c r="C13" s="26"/>
      <c r="D13" s="28"/>
    </row>
    <row r="14" spans="1:4">
      <c r="A14" s="27">
        <v>8</v>
      </c>
      <c r="B14" s="26"/>
      <c r="C14" s="26"/>
      <c r="D14" s="28"/>
    </row>
    <row r="15" spans="1:4">
      <c r="A15" s="27">
        <v>9</v>
      </c>
      <c r="B15" s="26"/>
      <c r="C15" s="26"/>
      <c r="D15" s="28"/>
    </row>
    <row r="16" spans="1:4">
      <c r="A16" s="27">
        <v>10</v>
      </c>
      <c r="B16" s="26"/>
      <c r="C16" s="26"/>
      <c r="D16" s="28"/>
    </row>
    <row r="17" spans="1:4">
      <c r="A17" s="27">
        <v>11</v>
      </c>
      <c r="B17" s="26"/>
      <c r="C17" s="26"/>
      <c r="D17" s="28"/>
    </row>
    <row r="18" spans="1:4">
      <c r="A18" s="27">
        <v>12</v>
      </c>
      <c r="B18" s="26"/>
      <c r="C18" s="26"/>
      <c r="D18" s="28"/>
    </row>
    <row r="19" spans="1:4">
      <c r="A19" s="27">
        <v>13</v>
      </c>
      <c r="B19" s="26"/>
      <c r="C19" s="26"/>
      <c r="D19" s="28"/>
    </row>
    <row r="20" spans="1:4">
      <c r="A20" s="27">
        <v>14</v>
      </c>
      <c r="B20" s="26"/>
      <c r="C20" s="26"/>
      <c r="D20" s="28"/>
    </row>
    <row r="21" spans="1:4">
      <c r="A21" s="27">
        <v>15</v>
      </c>
      <c r="B21" s="26"/>
      <c r="C21" s="26"/>
      <c r="D21" s="28"/>
    </row>
    <row r="22" spans="1:4">
      <c r="A22" s="27">
        <v>16</v>
      </c>
      <c r="B22" s="26"/>
      <c r="C22" s="26"/>
      <c r="D22" s="28"/>
    </row>
    <row r="23" spans="1:4">
      <c r="A23" s="27">
        <v>17</v>
      </c>
      <c r="B23" s="26"/>
      <c r="C23" s="26"/>
      <c r="D23" s="28"/>
    </row>
    <row r="24" spans="1:4">
      <c r="A24" s="27">
        <v>18</v>
      </c>
      <c r="B24" s="26"/>
      <c r="C24" s="26"/>
      <c r="D24" s="28"/>
    </row>
    <row r="25" spans="1:4">
      <c r="A25" s="27">
        <v>19</v>
      </c>
      <c r="B25" s="26"/>
      <c r="C25" s="26"/>
      <c r="D25" s="28"/>
    </row>
    <row r="26" spans="1:4">
      <c r="A26" s="27">
        <v>20</v>
      </c>
      <c r="B26" s="26"/>
      <c r="C26" s="26"/>
      <c r="D26" s="28"/>
    </row>
  </sheetData>
  <mergeCells count="6">
    <mergeCell ref="A1:D1"/>
    <mergeCell ref="A2:D2"/>
    <mergeCell ref="A3:D3"/>
    <mergeCell ref="A5:A6"/>
    <mergeCell ref="B5:C5"/>
    <mergeCell ref="D5:D6"/>
  </mergeCells>
  <phoneticPr fontId="3" type="noConversion"/>
  <pageMargins left="0.78740157480314965" right="0.39370078740157483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3 lentelė</vt:lpstr>
      <vt:lpstr>dir. įsakymai</vt:lpstr>
      <vt:lpstr>'3 lentelė'!Print_Area</vt:lpstr>
      <vt:lpstr>'3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2012-12-07T13:17:44Z</cp:lastPrinted>
  <dcterms:created xsi:type="dcterms:W3CDTF">2004-04-19T12:01:47Z</dcterms:created>
  <dcterms:modified xsi:type="dcterms:W3CDTF">2012-12-17T13:59:54Z</dcterms:modified>
</cp:coreProperties>
</file>