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05" windowWidth="19200" windowHeight="11580"/>
  </bookViews>
  <sheets>
    <sheet name="1 lentelė" sheetId="1" r:id="rId1"/>
    <sheet name="dir. įsakymai" sheetId="4" r:id="rId2"/>
  </sheets>
  <definedNames>
    <definedName name="_xlnm.Print_Area" localSheetId="0">'1 lentelė'!$A$1:$R$61</definedName>
    <definedName name="_xlnm.Print_Titles" localSheetId="0">'1 lentelė'!$7:$9</definedName>
  </definedNames>
  <calcPr calcId="145621"/>
</workbook>
</file>

<file path=xl/calcChain.xml><?xml version="1.0" encoding="utf-8"?>
<calcChain xmlns="http://schemas.openxmlformats.org/spreadsheetml/2006/main">
  <c r="M14" i="1" l="1"/>
  <c r="P53" i="1"/>
  <c r="P51" i="1"/>
  <c r="P56" i="1"/>
  <c r="N43" i="1"/>
  <c r="N36" i="1"/>
  <c r="N44" i="1" s="1"/>
  <c r="N45" i="1" s="1"/>
  <c r="N46" i="1" s="1"/>
  <c r="N30" i="1"/>
  <c r="N21" i="1"/>
  <c r="N22" i="1"/>
  <c r="N16" i="1"/>
  <c r="N17" i="1"/>
  <c r="O43" i="1"/>
  <c r="O36" i="1"/>
  <c r="O30" i="1"/>
  <c r="O44" i="1" s="1"/>
  <c r="O45" i="1" s="1"/>
  <c r="O46" i="1" s="1"/>
  <c r="O21" i="1"/>
  <c r="O22" i="1"/>
  <c r="O16" i="1"/>
  <c r="O17" i="1"/>
  <c r="L37" i="1"/>
  <c r="L38" i="1"/>
  <c r="L43" i="1" s="1"/>
  <c r="L31" i="1"/>
  <c r="L32" i="1"/>
  <c r="L36" i="1" s="1"/>
  <c r="L24" i="1"/>
  <c r="M25" i="1"/>
  <c r="L25" i="1" s="1"/>
  <c r="L55" i="1"/>
  <c r="Q55" i="1" s="1"/>
  <c r="L19" i="1"/>
  <c r="L20" i="1"/>
  <c r="L21" i="1"/>
  <c r="L22" i="1" s="1"/>
  <c r="L14" i="1"/>
  <c r="L52" i="1" s="1"/>
  <c r="M30" i="1"/>
  <c r="M43" i="1"/>
  <c r="M44" i="1"/>
  <c r="M36" i="1"/>
  <c r="M21" i="1"/>
  <c r="M22" i="1" s="1"/>
  <c r="M45" i="1" s="1"/>
  <c r="M46" i="1" s="1"/>
  <c r="L46" i="1" s="1"/>
  <c r="M16" i="1"/>
  <c r="M17" i="1" s="1"/>
  <c r="L54" i="1" l="1"/>
  <c r="L30" i="1"/>
  <c r="L44" i="1" s="1"/>
  <c r="L45" i="1" s="1"/>
  <c r="Q52" i="1"/>
  <c r="L51" i="1"/>
  <c r="L16" i="1"/>
  <c r="L17" i="1" s="1"/>
  <c r="Q51" i="1" l="1"/>
  <c r="L53" i="1"/>
  <c r="Q53" i="1" s="1"/>
  <c r="Q54" i="1"/>
  <c r="L56" i="1" l="1"/>
  <c r="Q56" i="1" s="1"/>
</calcChain>
</file>

<file path=xl/sharedStrings.xml><?xml version="1.0" encoding="utf-8"?>
<sst xmlns="http://schemas.openxmlformats.org/spreadsheetml/2006/main" count="168" uniqueCount="103">
  <si>
    <t>tūkst. Lt</t>
  </si>
  <si>
    <t>Programos tikslo kodas</t>
  </si>
  <si>
    <t>Uždavinio kodas</t>
  </si>
  <si>
    <t>Priemonės kodas</t>
  </si>
  <si>
    <t>Priemonės pavadinimas</t>
  </si>
  <si>
    <t>Priemonės požymis</t>
  </si>
  <si>
    <t>Funkcinės klasifikacijos kodas</t>
  </si>
  <si>
    <t>Asignavimų valdytojo kodas</t>
  </si>
  <si>
    <t>Finansavimo šaltinis</t>
  </si>
  <si>
    <t>Iš viso</t>
  </si>
  <si>
    <t>Išlaidoms</t>
  </si>
  <si>
    <t>Darbo užmokesčiui</t>
  </si>
  <si>
    <t>01</t>
  </si>
  <si>
    <t>SB</t>
  </si>
  <si>
    <t>Iš viso:</t>
  </si>
  <si>
    <t>02</t>
  </si>
  <si>
    <t>03</t>
  </si>
  <si>
    <t>Iš viso uždaviniui:</t>
  </si>
  <si>
    <t>Iš viso tikslui:</t>
  </si>
  <si>
    <t xml:space="preserve">Iš viso  programai: </t>
  </si>
  <si>
    <t>Finansavimo šaltiniai</t>
  </si>
  <si>
    <t>09</t>
  </si>
  <si>
    <t>SAVIVALDYBĖS LĖŠOS</t>
  </si>
  <si>
    <t>Jaunimo iniciatyvų projektų rėmimas</t>
  </si>
  <si>
    <t>Finansavimo šaltinių suvestinė</t>
  </si>
  <si>
    <t>04</t>
  </si>
  <si>
    <t>1</t>
  </si>
  <si>
    <t>ES</t>
  </si>
  <si>
    <t>Pavadinimas</t>
  </si>
  <si>
    <t>Turtui įsigyti ir finansiniams įsipareigojimams vykdyti</t>
  </si>
  <si>
    <t>03 Srateginis tikslas.  Užtikrinti gyventojams aukštą švietimo, kultūros, socialinių, sporto ir sveikatos apsaugos paslaugų kokybę ir prieinamumą</t>
  </si>
  <si>
    <t>Kurti pažangią ir pilietišką visuomenę, skatinant jaunimo ir su jaunimu dirbančių organizacijų veiklą, iniciatyvas ir dalyvavimą visuomeninėje veikloje</t>
  </si>
  <si>
    <t>Skatinti jaunimo organizacijų tarpusavio bendradarbiavimą ir jų veiklos sklaidą</t>
  </si>
  <si>
    <t>Aktyvinti  jaunimo ir su jaunimu dirbančių organizacijų veiklą</t>
  </si>
  <si>
    <t>KITI ŠALTINIAI:</t>
  </si>
  <si>
    <t>P5.3.1.1</t>
  </si>
  <si>
    <t>P5.3.1.5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</si>
  <si>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</si>
  <si>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</si>
  <si>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JAUNIMO POLITIKOS PLĖTROS PROGRAMOS NR. 09</t>
  </si>
  <si>
    <t>09. Jaunimo politikos plėtros programa</t>
  </si>
  <si>
    <t>Garso įrašų studijos įrengimas Atviros erdvės jaunimo centre (I. Simonaitytės g. 24)</t>
  </si>
  <si>
    <t>Atviros erdvės jaunimo centro (I. Simonaitytės g. 24) patalpų išlaikymas</t>
  </si>
  <si>
    <t>Jaunimo užimtumo veiklų (šokių, muzikos pamokų, mokymų) organizavimas</t>
  </si>
  <si>
    <t>Tarptautinio kvalifikacijos kėlimo seminaro projekte dirbantiems darbuotojams organizavimas</t>
  </si>
  <si>
    <t>Projektą įgyvendinančių darbuotojų (Atviros erdvės jaunimo centre) išlaikymas</t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</si>
  <si>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</si>
  <si>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 xml:space="preserve">Grafinio dizaino ir vaizdo studijos įrengimas Atviros erdvės jaunimo centre </t>
  </si>
  <si>
    <t>TIKSLŲ, UŽDAVINIŲ, PRIEMONIŲ IR PRIEMONIŲ IŠLAIDŲ SUVESTINĖ</t>
  </si>
  <si>
    <t>Jaunimo forumų, renginių organizavimas</t>
  </si>
  <si>
    <t>Plėtoti integruotą jaunimo politiką, užtikrinant bendradarbiavimo tarp žinybų ir sektorių plėtrą</t>
  </si>
  <si>
    <t>Jaunimo renginių (kino kūrybos, muzikos kūrybos vakarų, fotografijos parodų) organizavimas</t>
  </si>
  <si>
    <r>
      <t>Lietuvos ir Latvijos bendradarbiavimo tarp sienų programos projekto „Jaunas žmogus – tobulėjančios visuomenės garantas“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įgyvendinimas bendradarbiaujant su Liepojos jaunimo centru</t>
    </r>
    <r>
      <rPr>
        <sz val="9"/>
        <rFont val="Times New Roman"/>
        <family val="1"/>
        <charset val="186"/>
      </rPr>
      <t>:</t>
    </r>
  </si>
  <si>
    <r>
      <t xml:space="preserve">ES projekto </t>
    </r>
    <r>
      <rPr>
        <b/>
        <sz val="9"/>
        <rFont val="Times New Roman"/>
        <family val="1"/>
        <charset val="186"/>
      </rPr>
      <t>„Integruotos jaunimo politikos plėtra“</t>
    </r>
    <r>
      <rPr>
        <sz val="9"/>
        <rFont val="Times New Roman"/>
        <family val="1"/>
        <charset val="186"/>
      </rPr>
      <t xml:space="preserve"> (nuo 2012-04-02 iki 2013-05-01) įgyvendinimas </t>
    </r>
  </si>
  <si>
    <t>Papriemonės kodas</t>
  </si>
  <si>
    <t>Vykdytojas</t>
  </si>
  <si>
    <t>Indėlio kriterijus</t>
  </si>
  <si>
    <t>Mato vnt.</t>
  </si>
  <si>
    <t>Planuojama reikšmė</t>
  </si>
  <si>
    <t>2012 M. KLAIPĖDOS MIESTO SAVIVALDYBĖS ADMINISTRACIJOS</t>
  </si>
  <si>
    <t>Lėšos biudžetiniams 2012-iesiems metams</t>
  </si>
  <si>
    <t>Kontroliniai skirtumai</t>
  </si>
  <si>
    <t xml:space="preserve"> 2012 M. KLAIPĖDOS MIESTO SAVIVALDYBĖS</t>
  </si>
  <si>
    <t>ADMINISTRACIJOS DIREKTORIAUS ĮSAKYMAI DĖL</t>
  </si>
  <si>
    <t>Eil. Nr.</t>
  </si>
  <si>
    <t>Įsakymo</t>
  </si>
  <si>
    <t>Pastabos</t>
  </si>
  <si>
    <t>Data</t>
  </si>
  <si>
    <t>Numeris</t>
  </si>
  <si>
    <t>Jaunimo reikalų koordinatorius</t>
  </si>
  <si>
    <t>2012-ųjų metų  asignavimų planas, patvirtintas KMT*</t>
  </si>
  <si>
    <t>Paremta jaunimo projektų, skaičius</t>
  </si>
  <si>
    <t>Surengta jaunimo organizacijų forumų, renginių</t>
  </si>
  <si>
    <t>3</t>
  </si>
  <si>
    <t xml:space="preserve">Įrengta garso įrašų studija </t>
  </si>
  <si>
    <t>vnt.</t>
  </si>
  <si>
    <t xml:space="preserve">Įrengta grafinio dizaino ir vaizdo studija </t>
  </si>
  <si>
    <t xml:space="preserve">Suorganizuota jaunimo renginių </t>
  </si>
  <si>
    <t>sk.</t>
  </si>
  <si>
    <t>Suorganizuota tarptautinių forumų</t>
  </si>
  <si>
    <t xml:space="preserve">Remontuota patalpų </t>
  </si>
  <si>
    <t xml:space="preserve">sk. </t>
  </si>
  <si>
    <t>Organizuota veiklų</t>
  </si>
  <si>
    <t>Projektą įgyvendinantys darbuotojai</t>
  </si>
  <si>
    <t>Išlaikoma patalpų</t>
  </si>
  <si>
    <t>Darbuotojai, dalyvavę seminare</t>
  </si>
  <si>
    <t>2</t>
  </si>
  <si>
    <t xml:space="preserve">288,6 </t>
  </si>
  <si>
    <t>27</t>
  </si>
  <si>
    <t>Organizuota seminarų</t>
  </si>
  <si>
    <r>
      <t>m</t>
    </r>
    <r>
      <rPr>
        <vertAlign val="superscript"/>
        <sz val="9"/>
        <rFont val="Times New Roman"/>
        <family val="1"/>
        <charset val="186"/>
      </rPr>
      <t>2</t>
    </r>
  </si>
  <si>
    <t>Priemonės kodas pagal IS</t>
  </si>
  <si>
    <t>PATVIRTINTA
Klaipėdos miesto savivaldybės administracijos
direktoriaus 2012 m. kovo 26 d. įsakymu Nr. AD1-633</t>
  </si>
  <si>
    <t>AD1-633</t>
  </si>
  <si>
    <t>14</t>
  </si>
  <si>
    <t>Pirminis variantas</t>
  </si>
  <si>
    <t>AD1-1875</t>
  </si>
  <si>
    <t>Keitimas</t>
  </si>
  <si>
    <t>* pagal Klaipėdos miesto savivaldybės tarybos 2012-11-29 sprendimą Nr. T2-269</t>
  </si>
  <si>
    <r>
      <t xml:space="preserve">ES projekto </t>
    </r>
    <r>
      <rPr>
        <b/>
        <sz val="9"/>
        <color rgb="FFFF0000"/>
        <rFont val="Times New Roman"/>
        <family val="1"/>
        <charset val="186"/>
      </rPr>
      <t>„Bendradarbiavimo tarp valstybinio ir nevyriausybinio sektorių skatinimas, įgyvendinant integruotą jaunimo politiką</t>
    </r>
    <r>
      <rPr>
        <sz val="9"/>
        <color rgb="FFFF0000"/>
        <rFont val="Times New Roman"/>
        <family val="1"/>
        <charset val="186"/>
      </rPr>
      <t xml:space="preserve">“ (projekto pabaiga 2012-04-01) įgyvendinimas:             </t>
    </r>
  </si>
  <si>
    <t>(Klaipėdos miesto savivaldybės administracijos direktoriaus 
2012 m. gruodžio 17 d. įsakymo Nr. AD1-2930 redakcija)</t>
  </si>
  <si>
    <t>AD1-2930</t>
  </si>
  <si>
    <t>Keitimas  po KMT 2012-11-29 Nr. T2-269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</si>
</sst>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>
    <font>
      <sz val="10"/>
      <name val="Arial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1"/>
      <name val="Times New Roman"/>
      <family val="1"/>
    </font>
    <font>
      <sz val="9"/>
      <name val="Arial"/>
      <family val="2"/>
      <charset val="186"/>
    </font>
    <font>
      <sz val="10"/>
      <name val="TimesLT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204"/>
    </font>
    <font>
      <sz val="10"/>
      <name val="Times New Roman"/>
      <family val="1"/>
      <charset val="186"/>
    </font>
    <font>
      <b/>
      <u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name val="Times New Roman"/>
      <family val="1"/>
    </font>
    <font>
      <sz val="8"/>
      <name val="Arial"/>
      <family val="2"/>
      <charset val="186"/>
    </font>
    <font>
      <sz val="9"/>
      <name val="Times New Roman Baltic"/>
      <family val="1"/>
      <charset val="186"/>
    </font>
    <font>
      <sz val="9"/>
      <name val="Times New Roman Baltic"/>
      <charset val="186"/>
    </font>
    <font>
      <vertAlign val="superscript"/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sz val="9"/>
      <color rgb="FFFF0000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392">
    <xf numFmtId="0" fontId="0" fillId="0" borderId="0" xfId="0"/>
    <xf numFmtId="0" fontId="11" fillId="0" borderId="0" xfId="0" applyFont="1"/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right" vertical="top"/>
    </xf>
    <xf numFmtId="0" fontId="11" fillId="0" borderId="0" xfId="0" applyFont="1" applyBorder="1"/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49" fontId="13" fillId="0" borderId="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49" fontId="3" fillId="2" borderId="2" xfId="0" applyNumberFormat="1" applyFont="1" applyFill="1" applyBorder="1" applyAlignment="1">
      <alignment vertical="top"/>
    </xf>
    <xf numFmtId="49" fontId="3" fillId="2" borderId="3" xfId="0" applyNumberFormat="1" applyFont="1" applyFill="1" applyBorder="1" applyAlignment="1">
      <alignment vertical="top"/>
    </xf>
    <xf numFmtId="49" fontId="3" fillId="2" borderId="3" xfId="0" applyNumberFormat="1" applyFont="1" applyFill="1" applyBorder="1" applyAlignment="1">
      <alignment vertical="top" wrapText="1"/>
    </xf>
    <xf numFmtId="49" fontId="3" fillId="3" borderId="4" xfId="0" applyNumberFormat="1" applyFont="1" applyFill="1" applyBorder="1" applyAlignment="1">
      <alignment horizontal="center" vertical="top"/>
    </xf>
    <xf numFmtId="49" fontId="3" fillId="3" borderId="5" xfId="0" applyNumberFormat="1" applyFont="1" applyFill="1" applyBorder="1" applyAlignment="1">
      <alignment horizontal="center" vertical="top"/>
    </xf>
    <xf numFmtId="49" fontId="7" fillId="4" borderId="6" xfId="0" applyNumberFormat="1" applyFont="1" applyFill="1" applyBorder="1" applyAlignment="1">
      <alignment horizontal="center" vertical="top"/>
    </xf>
    <xf numFmtId="49" fontId="3" fillId="3" borderId="7" xfId="0" applyNumberFormat="1" applyFont="1" applyFill="1" applyBorder="1" applyAlignment="1">
      <alignment horizontal="center" vertical="top"/>
    </xf>
    <xf numFmtId="49" fontId="7" fillId="4" borderId="8" xfId="0" applyNumberFormat="1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left" vertical="top" wrapText="1"/>
    </xf>
    <xf numFmtId="49" fontId="3" fillId="3" borderId="10" xfId="0" applyNumberFormat="1" applyFont="1" applyFill="1" applyBorder="1" applyAlignment="1">
      <alignment horizontal="center" vertical="top"/>
    </xf>
    <xf numFmtId="49" fontId="7" fillId="4" borderId="11" xfId="0" applyNumberFormat="1" applyFont="1" applyFill="1" applyBorder="1" applyAlignment="1">
      <alignment horizontal="center" vertical="top"/>
    </xf>
    <xf numFmtId="49" fontId="3" fillId="3" borderId="12" xfId="0" applyNumberFormat="1" applyFont="1" applyFill="1" applyBorder="1" applyAlignment="1">
      <alignment horizontal="center" vertical="top"/>
    </xf>
    <xf numFmtId="49" fontId="7" fillId="4" borderId="4" xfId="0" applyNumberFormat="1" applyFont="1" applyFill="1" applyBorder="1" applyAlignment="1">
      <alignment horizontal="center" vertical="top"/>
    </xf>
    <xf numFmtId="164" fontId="7" fillId="4" borderId="12" xfId="0" applyNumberFormat="1" applyFont="1" applyFill="1" applyBorder="1" applyAlignment="1">
      <alignment horizontal="center" vertical="top"/>
    </xf>
    <xf numFmtId="164" fontId="7" fillId="4" borderId="13" xfId="0" applyNumberFormat="1" applyFont="1" applyFill="1" applyBorder="1" applyAlignment="1">
      <alignment horizontal="center" vertical="top"/>
    </xf>
    <xf numFmtId="164" fontId="7" fillId="4" borderId="14" xfId="0" applyNumberFormat="1" applyFont="1" applyFill="1" applyBorder="1" applyAlignment="1">
      <alignment horizontal="center" vertical="top"/>
    </xf>
    <xf numFmtId="164" fontId="7" fillId="4" borderId="15" xfId="0" applyNumberFormat="1" applyFont="1" applyFill="1" applyBorder="1" applyAlignment="1">
      <alignment horizontal="center" vertical="top"/>
    </xf>
    <xf numFmtId="49" fontId="3" fillId="4" borderId="16" xfId="0" applyNumberFormat="1" applyFont="1" applyFill="1" applyBorder="1" applyAlignment="1">
      <alignment horizontal="center" vertical="top"/>
    </xf>
    <xf numFmtId="49" fontId="3" fillId="4" borderId="8" xfId="0" applyNumberFormat="1" applyFont="1" applyFill="1" applyBorder="1" applyAlignment="1">
      <alignment horizontal="center" vertical="top"/>
    </xf>
    <xf numFmtId="49" fontId="3" fillId="4" borderId="11" xfId="0" applyNumberFormat="1" applyFont="1" applyFill="1" applyBorder="1" applyAlignment="1">
      <alignment horizontal="center" vertical="top"/>
    </xf>
    <xf numFmtId="49" fontId="3" fillId="4" borderId="6" xfId="0" applyNumberFormat="1" applyFont="1" applyFill="1" applyBorder="1" applyAlignment="1">
      <alignment horizontal="center" vertical="top"/>
    </xf>
    <xf numFmtId="164" fontId="3" fillId="4" borderId="4" xfId="0" applyNumberFormat="1" applyFont="1" applyFill="1" applyBorder="1" applyAlignment="1">
      <alignment horizontal="center" vertical="top"/>
    </xf>
    <xf numFmtId="164" fontId="3" fillId="4" borderId="13" xfId="0" applyNumberFormat="1" applyFont="1" applyFill="1" applyBorder="1" applyAlignment="1">
      <alignment horizontal="center" vertical="top"/>
    </xf>
    <xf numFmtId="164" fontId="3" fillId="4" borderId="15" xfId="0" applyNumberFormat="1" applyFont="1" applyFill="1" applyBorder="1" applyAlignment="1">
      <alignment horizontal="center" vertical="top"/>
    </xf>
    <xf numFmtId="49" fontId="7" fillId="4" borderId="13" xfId="0" applyNumberFormat="1" applyFont="1" applyFill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49" fontId="3" fillId="4" borderId="13" xfId="0" applyNumberFormat="1" applyFont="1" applyFill="1" applyBorder="1" applyAlignment="1">
      <alignment horizontal="center" vertical="top"/>
    </xf>
    <xf numFmtId="164" fontId="3" fillId="4" borderId="14" xfId="0" applyNumberFormat="1" applyFont="1" applyFill="1" applyBorder="1" applyAlignment="1">
      <alignment horizontal="center" vertical="top"/>
    </xf>
    <xf numFmtId="164" fontId="3" fillId="4" borderId="19" xfId="0" applyNumberFormat="1" applyFont="1" applyFill="1" applyBorder="1" applyAlignment="1">
      <alignment horizontal="center" vertical="top"/>
    </xf>
    <xf numFmtId="164" fontId="3" fillId="3" borderId="4" xfId="0" applyNumberFormat="1" applyFont="1" applyFill="1" applyBorder="1" applyAlignment="1">
      <alignment horizontal="center" vertical="top"/>
    </xf>
    <xf numFmtId="164" fontId="3" fillId="3" borderId="13" xfId="0" applyNumberFormat="1" applyFont="1" applyFill="1" applyBorder="1" applyAlignment="1">
      <alignment horizontal="center" vertical="top"/>
    </xf>
    <xf numFmtId="164" fontId="3" fillId="3" borderId="19" xfId="0" applyNumberFormat="1" applyFont="1" applyFill="1" applyBorder="1" applyAlignment="1">
      <alignment horizontal="center" vertical="top"/>
    </xf>
    <xf numFmtId="49" fontId="3" fillId="5" borderId="4" xfId="0" applyNumberFormat="1" applyFont="1" applyFill="1" applyBorder="1" applyAlignment="1">
      <alignment vertical="top"/>
    </xf>
    <xf numFmtId="164" fontId="3" fillId="5" borderId="4" xfId="0" applyNumberFormat="1" applyFont="1" applyFill="1" applyBorder="1" applyAlignment="1">
      <alignment horizontal="center" vertical="top"/>
    </xf>
    <xf numFmtId="164" fontId="3" fillId="5" borderId="13" xfId="0" applyNumberFormat="1" applyFont="1" applyFill="1" applyBorder="1" applyAlignment="1">
      <alignment horizontal="center" vertical="top"/>
    </xf>
    <xf numFmtId="164" fontId="3" fillId="5" borderId="15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1" fillId="0" borderId="0" xfId="0" applyNumberFormat="1" applyFont="1" applyBorder="1" applyAlignment="1">
      <alignment vertical="top"/>
    </xf>
    <xf numFmtId="0" fontId="6" fillId="0" borderId="20" xfId="0" applyFont="1" applyFill="1" applyBorder="1" applyAlignment="1">
      <alignment horizontal="left" vertical="top" wrapText="1"/>
    </xf>
    <xf numFmtId="0" fontId="14" fillId="0" borderId="21" xfId="0" applyFont="1" applyBorder="1" applyAlignment="1">
      <alignment horizontal="center" vertical="center" textRotation="90" wrapText="1"/>
    </xf>
    <xf numFmtId="0" fontId="14" fillId="0" borderId="21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/>
    </xf>
    <xf numFmtId="164" fontId="6" fillId="0" borderId="24" xfId="0" applyNumberFormat="1" applyFont="1" applyFill="1" applyBorder="1" applyAlignment="1">
      <alignment horizontal="center" vertical="top" wrapText="1"/>
    </xf>
    <xf numFmtId="164" fontId="6" fillId="0" borderId="25" xfId="0" applyNumberFormat="1" applyFont="1" applyFill="1" applyBorder="1" applyAlignment="1">
      <alignment horizontal="center" vertical="top" wrapText="1"/>
    </xf>
    <xf numFmtId="0" fontId="12" fillId="0" borderId="26" xfId="0" applyFont="1" applyFill="1" applyBorder="1" applyAlignment="1">
      <alignment horizontal="center" vertical="center" wrapText="1"/>
    </xf>
    <xf numFmtId="164" fontId="7" fillId="5" borderId="26" xfId="0" applyNumberFormat="1" applyFont="1" applyFill="1" applyBorder="1" applyAlignment="1">
      <alignment horizontal="center" vertical="top" wrapText="1"/>
    </xf>
    <xf numFmtId="164" fontId="6" fillId="0" borderId="18" xfId="0" applyNumberFormat="1" applyFont="1" applyBorder="1" applyAlignment="1">
      <alignment horizontal="center" vertical="top" wrapText="1"/>
    </xf>
    <xf numFmtId="164" fontId="6" fillId="0" borderId="18" xfId="0" applyNumberFormat="1" applyFont="1" applyFill="1" applyBorder="1" applyAlignment="1">
      <alignment horizontal="center" vertical="top" wrapText="1"/>
    </xf>
    <xf numFmtId="164" fontId="6" fillId="0" borderId="27" xfId="0" applyNumberFormat="1" applyFont="1" applyFill="1" applyBorder="1" applyAlignment="1">
      <alignment horizontal="center" vertical="top" wrapText="1"/>
    </xf>
    <xf numFmtId="164" fontId="12" fillId="6" borderId="26" xfId="0" applyNumberFormat="1" applyFont="1" applyFill="1" applyBorder="1" applyAlignment="1">
      <alignment horizontal="center" vertical="top" wrapText="1"/>
    </xf>
    <xf numFmtId="0" fontId="14" fillId="0" borderId="0" xfId="0" applyFont="1"/>
    <xf numFmtId="0" fontId="14" fillId="0" borderId="28" xfId="0" applyFont="1" applyBorder="1" applyAlignment="1">
      <alignment horizontal="center"/>
    </xf>
    <xf numFmtId="0" fontId="14" fillId="0" borderId="28" xfId="0" applyFont="1" applyBorder="1"/>
    <xf numFmtId="0" fontId="14" fillId="0" borderId="28" xfId="0" applyFont="1" applyBorder="1" applyAlignment="1">
      <alignment horizontal="left"/>
    </xf>
    <xf numFmtId="49" fontId="7" fillId="0" borderId="6" xfId="0" applyNumberFormat="1" applyFont="1" applyBorder="1" applyAlignment="1">
      <alignment horizontal="center" vertical="top"/>
    </xf>
    <xf numFmtId="49" fontId="7" fillId="0" borderId="29" xfId="0" applyNumberFormat="1" applyFont="1" applyBorder="1" applyAlignment="1">
      <alignment horizontal="center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NumberFormat="1" applyFont="1" applyAlignment="1">
      <alignment horizontal="center" vertical="top"/>
    </xf>
    <xf numFmtId="0" fontId="14" fillId="0" borderId="0" xfId="0" applyNumberFormat="1" applyFont="1" applyAlignment="1">
      <alignment vertical="top"/>
    </xf>
    <xf numFmtId="49" fontId="4" fillId="2" borderId="3" xfId="0" applyNumberFormat="1" applyFont="1" applyFill="1" applyBorder="1" applyAlignment="1">
      <alignment vertical="top" wrapText="1"/>
    </xf>
    <xf numFmtId="49" fontId="6" fillId="0" borderId="30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31" xfId="0" applyNumberFormat="1" applyFont="1" applyBorder="1" applyAlignment="1">
      <alignment vertical="top"/>
    </xf>
    <xf numFmtId="49" fontId="6" fillId="0" borderId="31" xfId="0" applyNumberFormat="1" applyFont="1" applyBorder="1" applyAlignment="1">
      <alignment horizontal="center" vertical="top"/>
    </xf>
    <xf numFmtId="49" fontId="7" fillId="0" borderId="29" xfId="0" applyNumberFormat="1" applyFont="1" applyBorder="1" applyAlignment="1">
      <alignment vertical="top"/>
    </xf>
    <xf numFmtId="0" fontId="6" fillId="0" borderId="32" xfId="0" applyFont="1" applyFill="1" applyBorder="1" applyAlignment="1">
      <alignment vertical="top" wrapText="1"/>
    </xf>
    <xf numFmtId="49" fontId="7" fillId="0" borderId="6" xfId="0" applyNumberFormat="1" applyFont="1" applyBorder="1" applyAlignment="1">
      <alignment vertical="top"/>
    </xf>
    <xf numFmtId="0" fontId="6" fillId="0" borderId="20" xfId="0" applyFont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23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49" fontId="7" fillId="0" borderId="8" xfId="0" applyNumberFormat="1" applyFont="1" applyBorder="1" applyAlignment="1">
      <alignment vertical="top"/>
    </xf>
    <xf numFmtId="49" fontId="7" fillId="8" borderId="33" xfId="0" applyNumberFormat="1" applyFont="1" applyFill="1" applyBorder="1" applyAlignment="1">
      <alignment horizontal="center" vertical="top"/>
    </xf>
    <xf numFmtId="0" fontId="6" fillId="8" borderId="33" xfId="0" applyFont="1" applyFill="1" applyBorder="1" applyAlignment="1">
      <alignment horizontal="left" vertical="top" wrapText="1"/>
    </xf>
    <xf numFmtId="0" fontId="16" fillId="8" borderId="33" xfId="0" applyFont="1" applyFill="1" applyBorder="1" applyAlignment="1">
      <alignment horizontal="center" vertical="center" textRotation="90" wrapText="1"/>
    </xf>
    <xf numFmtId="49" fontId="6" fillId="8" borderId="33" xfId="0" applyNumberFormat="1" applyFont="1" applyFill="1" applyBorder="1" applyAlignment="1">
      <alignment horizontal="center" vertical="top" wrapText="1"/>
    </xf>
    <xf numFmtId="49" fontId="6" fillId="8" borderId="34" xfId="0" applyNumberFormat="1" applyFont="1" applyFill="1" applyBorder="1" applyAlignment="1">
      <alignment horizontal="center" vertical="top"/>
    </xf>
    <xf numFmtId="0" fontId="7" fillId="8" borderId="35" xfId="0" applyFont="1" applyFill="1" applyBorder="1" applyAlignment="1">
      <alignment horizontal="right" vertical="top" wrapText="1"/>
    </xf>
    <xf numFmtId="164" fontId="7" fillId="8" borderId="36" xfId="0" applyNumberFormat="1" applyFont="1" applyFill="1" applyBorder="1" applyAlignment="1">
      <alignment horizontal="center" vertical="top"/>
    </xf>
    <xf numFmtId="164" fontId="7" fillId="8" borderId="37" xfId="0" applyNumberFormat="1" applyFont="1" applyFill="1" applyBorder="1" applyAlignment="1">
      <alignment horizontal="center" vertical="top"/>
    </xf>
    <xf numFmtId="164" fontId="7" fillId="8" borderId="38" xfId="0" applyNumberFormat="1" applyFont="1" applyFill="1" applyBorder="1" applyAlignment="1">
      <alignment horizontal="center" vertical="top"/>
    </xf>
    <xf numFmtId="164" fontId="6" fillId="9" borderId="39" xfId="0" applyNumberFormat="1" applyFont="1" applyFill="1" applyBorder="1" applyAlignment="1">
      <alignment horizontal="center" vertical="top"/>
    </xf>
    <xf numFmtId="164" fontId="6" fillId="9" borderId="40" xfId="0" applyNumberFormat="1" applyFont="1" applyFill="1" applyBorder="1" applyAlignment="1">
      <alignment horizontal="center" vertical="top"/>
    </xf>
    <xf numFmtId="164" fontId="6" fillId="9" borderId="41" xfId="0" applyNumberFormat="1" applyFont="1" applyFill="1" applyBorder="1" applyAlignment="1">
      <alignment horizontal="center" vertical="top"/>
    </xf>
    <xf numFmtId="164" fontId="6" fillId="9" borderId="42" xfId="0" applyNumberFormat="1" applyFont="1" applyFill="1" applyBorder="1" applyAlignment="1">
      <alignment horizontal="center" vertical="top"/>
    </xf>
    <xf numFmtId="164" fontId="6" fillId="9" borderId="25" xfId="0" applyNumberFormat="1" applyFont="1" applyFill="1" applyBorder="1" applyAlignment="1">
      <alignment horizontal="center" vertical="top"/>
    </xf>
    <xf numFmtId="164" fontId="6" fillId="9" borderId="6" xfId="0" applyNumberFormat="1" applyFont="1" applyFill="1" applyBorder="1" applyAlignment="1">
      <alignment horizontal="center" vertical="top"/>
    </xf>
    <xf numFmtId="164" fontId="6" fillId="9" borderId="16" xfId="0" applyNumberFormat="1" applyFont="1" applyFill="1" applyBorder="1" applyAlignment="1">
      <alignment horizontal="center" vertical="top"/>
    </xf>
    <xf numFmtId="164" fontId="6" fillId="9" borderId="29" xfId="0" applyNumberFormat="1" applyFont="1" applyFill="1" applyBorder="1" applyAlignment="1">
      <alignment horizontal="center" vertical="top"/>
    </xf>
    <xf numFmtId="164" fontId="6" fillId="9" borderId="43" xfId="0" applyNumberFormat="1" applyFont="1" applyFill="1" applyBorder="1" applyAlignment="1">
      <alignment horizontal="center" vertical="top"/>
    </xf>
    <xf numFmtId="164" fontId="4" fillId="9" borderId="39" xfId="0" applyNumberFormat="1" applyFont="1" applyFill="1" applyBorder="1" applyAlignment="1">
      <alignment horizontal="center" vertical="top"/>
    </xf>
    <xf numFmtId="164" fontId="4" fillId="9" borderId="40" xfId="0" applyNumberFormat="1" applyFont="1" applyFill="1" applyBorder="1" applyAlignment="1">
      <alignment horizontal="center" vertical="top"/>
    </xf>
    <xf numFmtId="164" fontId="4" fillId="9" borderId="42" xfId="0" applyNumberFormat="1" applyFont="1" applyFill="1" applyBorder="1" applyAlignment="1">
      <alignment horizontal="center" vertical="top"/>
    </xf>
    <xf numFmtId="164" fontId="4" fillId="9" borderId="25" xfId="0" applyNumberFormat="1" applyFont="1" applyFill="1" applyBorder="1" applyAlignment="1">
      <alignment horizontal="center" vertical="top"/>
    </xf>
    <xf numFmtId="164" fontId="4" fillId="9" borderId="6" xfId="0" applyNumberFormat="1" applyFont="1" applyFill="1" applyBorder="1" applyAlignment="1">
      <alignment horizontal="center" vertical="top"/>
    </xf>
    <xf numFmtId="164" fontId="4" fillId="9" borderId="16" xfId="0" applyNumberFormat="1" applyFont="1" applyFill="1" applyBorder="1" applyAlignment="1">
      <alignment horizontal="center" vertical="top"/>
    </xf>
    <xf numFmtId="164" fontId="6" fillId="9" borderId="44" xfId="0" applyNumberFormat="1" applyFont="1" applyFill="1" applyBorder="1" applyAlignment="1">
      <alignment horizontal="center" vertical="top"/>
    </xf>
    <xf numFmtId="164" fontId="6" fillId="9" borderId="45" xfId="0" applyNumberFormat="1" applyFont="1" applyFill="1" applyBorder="1" applyAlignment="1">
      <alignment horizontal="center" vertical="top"/>
    </xf>
    <xf numFmtId="164" fontId="6" fillId="9" borderId="46" xfId="0" applyNumberFormat="1" applyFont="1" applyFill="1" applyBorder="1" applyAlignment="1">
      <alignment horizontal="center" vertical="top"/>
    </xf>
    <xf numFmtId="164" fontId="6" fillId="9" borderId="47" xfId="0" applyNumberFormat="1" applyFont="1" applyFill="1" applyBorder="1" applyAlignment="1">
      <alignment horizontal="center" vertical="top"/>
    </xf>
    <xf numFmtId="164" fontId="6" fillId="9" borderId="5" xfId="0" applyNumberFormat="1" applyFont="1" applyFill="1" applyBorder="1" applyAlignment="1">
      <alignment horizontal="center" vertical="top"/>
    </xf>
    <xf numFmtId="164" fontId="6" fillId="9" borderId="20" xfId="0" applyNumberFormat="1" applyFont="1" applyFill="1" applyBorder="1" applyAlignment="1">
      <alignment horizontal="center" vertical="top"/>
    </xf>
    <xf numFmtId="164" fontId="6" fillId="9" borderId="48" xfId="0" applyNumberFormat="1" applyFont="1" applyFill="1" applyBorder="1" applyAlignment="1">
      <alignment horizontal="center" vertical="top"/>
    </xf>
    <xf numFmtId="164" fontId="6" fillId="9" borderId="32" xfId="0" applyNumberFormat="1" applyFont="1" applyFill="1" applyBorder="1" applyAlignment="1">
      <alignment horizontal="center" vertical="top"/>
    </xf>
    <xf numFmtId="164" fontId="7" fillId="8" borderId="49" xfId="0" applyNumberFormat="1" applyFont="1" applyFill="1" applyBorder="1" applyAlignment="1">
      <alignment horizontal="center" vertical="top"/>
    </xf>
    <xf numFmtId="0" fontId="17" fillId="8" borderId="33" xfId="0" applyFont="1" applyFill="1" applyBorder="1" applyAlignment="1">
      <alignment horizontal="center" vertical="center" textRotation="90" wrapText="1"/>
    </xf>
    <xf numFmtId="49" fontId="4" fillId="8" borderId="33" xfId="0" applyNumberFormat="1" applyFont="1" applyFill="1" applyBorder="1" applyAlignment="1">
      <alignment horizontal="center" vertical="top" wrapText="1"/>
    </xf>
    <xf numFmtId="0" fontId="3" fillId="8" borderId="35" xfId="0" applyFont="1" applyFill="1" applyBorder="1" applyAlignment="1">
      <alignment horizontal="center" vertical="top" wrapText="1"/>
    </xf>
    <xf numFmtId="164" fontId="3" fillId="8" borderId="37" xfId="0" applyNumberFormat="1" applyFont="1" applyFill="1" applyBorder="1" applyAlignment="1">
      <alignment horizontal="center" vertical="top"/>
    </xf>
    <xf numFmtId="49" fontId="6" fillId="8" borderId="33" xfId="0" applyNumberFormat="1" applyFont="1" applyFill="1" applyBorder="1" applyAlignment="1">
      <alignment horizontal="center" vertical="top"/>
    </xf>
    <xf numFmtId="164" fontId="3" fillId="8" borderId="49" xfId="0" applyNumberFormat="1" applyFont="1" applyFill="1" applyBorder="1" applyAlignment="1">
      <alignment horizontal="center" vertical="top"/>
    </xf>
    <xf numFmtId="0" fontId="7" fillId="8" borderId="35" xfId="0" applyFont="1" applyFill="1" applyBorder="1" applyAlignment="1">
      <alignment horizontal="center" vertical="top" wrapText="1"/>
    </xf>
    <xf numFmtId="164" fontId="7" fillId="8" borderId="50" xfId="0" applyNumberFormat="1" applyFont="1" applyFill="1" applyBorder="1" applyAlignment="1">
      <alignment horizontal="center" vertical="top"/>
    </xf>
    <xf numFmtId="0" fontId="9" fillId="8" borderId="33" xfId="0" applyFont="1" applyFill="1" applyBorder="1" applyAlignment="1">
      <alignment vertical="top"/>
    </xf>
    <xf numFmtId="0" fontId="6" fillId="8" borderId="33" xfId="0" applyFont="1" applyFill="1" applyBorder="1" applyAlignment="1">
      <alignment vertical="top" wrapText="1"/>
    </xf>
    <xf numFmtId="49" fontId="6" fillId="8" borderId="33" xfId="0" applyNumberFormat="1" applyFont="1" applyFill="1" applyBorder="1" applyAlignment="1">
      <alignment vertical="top"/>
    </xf>
    <xf numFmtId="49" fontId="7" fillId="8" borderId="33" xfId="0" applyNumberFormat="1" applyFont="1" applyFill="1" applyBorder="1" applyAlignment="1">
      <alignment vertical="top"/>
    </xf>
    <xf numFmtId="49" fontId="6" fillId="8" borderId="34" xfId="0" applyNumberFormat="1" applyFont="1" applyFill="1" applyBorder="1" applyAlignment="1">
      <alignment vertical="top"/>
    </xf>
    <xf numFmtId="0" fontId="4" fillId="8" borderId="33" xfId="0" applyFont="1" applyFill="1" applyBorder="1" applyAlignment="1">
      <alignment horizontal="center" vertical="top" wrapText="1"/>
    </xf>
    <xf numFmtId="0" fontId="7" fillId="8" borderId="49" xfId="0" applyFont="1" applyFill="1" applyBorder="1" applyAlignment="1">
      <alignment horizontal="center" vertical="top" wrapText="1"/>
    </xf>
    <xf numFmtId="164" fontId="7" fillId="8" borderId="33" xfId="0" applyNumberFormat="1" applyFont="1" applyFill="1" applyBorder="1" applyAlignment="1">
      <alignment horizontal="center" vertical="top"/>
    </xf>
    <xf numFmtId="49" fontId="3" fillId="2" borderId="51" xfId="0" applyNumberFormat="1" applyFont="1" applyFill="1" applyBorder="1" applyAlignment="1">
      <alignment vertical="top" wrapText="1"/>
    </xf>
    <xf numFmtId="49" fontId="3" fillId="2" borderId="52" xfId="0" applyNumberFormat="1" applyFont="1" applyFill="1" applyBorder="1" applyAlignment="1">
      <alignment vertical="top" wrapText="1"/>
    </xf>
    <xf numFmtId="164" fontId="6" fillId="0" borderId="7" xfId="0" applyNumberFormat="1" applyFont="1" applyFill="1" applyBorder="1" applyAlignment="1">
      <alignment horizontal="left" vertical="top"/>
    </xf>
    <xf numFmtId="164" fontId="6" fillId="0" borderId="5" xfId="0" applyNumberFormat="1" applyFont="1" applyFill="1" applyBorder="1" applyAlignment="1">
      <alignment horizontal="left" vertical="top"/>
    </xf>
    <xf numFmtId="164" fontId="7" fillId="0" borderId="10" xfId="0" applyNumberFormat="1" applyFont="1" applyFill="1" applyBorder="1" applyAlignment="1">
      <alignment horizontal="left" vertical="top"/>
    </xf>
    <xf numFmtId="49" fontId="6" fillId="0" borderId="6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49" fontId="6" fillId="0" borderId="8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vertical="top"/>
    </xf>
    <xf numFmtId="164" fontId="3" fillId="8" borderId="50" xfId="0" applyNumberFormat="1" applyFont="1" applyFill="1" applyBorder="1" applyAlignment="1">
      <alignment horizontal="center" vertical="top"/>
    </xf>
    <xf numFmtId="49" fontId="4" fillId="0" borderId="53" xfId="0" applyNumberFormat="1" applyFont="1" applyFill="1" applyBorder="1" applyAlignment="1">
      <alignment horizontal="center" vertical="top"/>
    </xf>
    <xf numFmtId="49" fontId="4" fillId="0" borderId="54" xfId="0" applyNumberFormat="1" applyFont="1" applyFill="1" applyBorder="1" applyAlignment="1">
      <alignment horizontal="center" vertical="top"/>
    </xf>
    <xf numFmtId="49" fontId="3" fillId="0" borderId="55" xfId="0" applyNumberFormat="1" applyFont="1" applyFill="1" applyBorder="1" applyAlignment="1">
      <alignment horizontal="center" vertical="top"/>
    </xf>
    <xf numFmtId="164" fontId="3" fillId="0" borderId="27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6" fillId="7" borderId="56" xfId="0" applyNumberFormat="1" applyFont="1" applyFill="1" applyBorder="1" applyAlignment="1">
      <alignment horizontal="center" vertical="top" wrapText="1"/>
    </xf>
    <xf numFmtId="49" fontId="6" fillId="7" borderId="16" xfId="0" applyNumberFormat="1" applyFont="1" applyFill="1" applyBorder="1" applyAlignment="1">
      <alignment horizontal="center" vertical="top" wrapText="1"/>
    </xf>
    <xf numFmtId="164" fontId="6" fillId="0" borderId="57" xfId="0" applyNumberFormat="1" applyFont="1" applyFill="1" applyBorder="1" applyAlignment="1">
      <alignment horizontal="left" vertical="top"/>
    </xf>
    <xf numFmtId="49" fontId="6" fillId="0" borderId="58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/>
    </xf>
    <xf numFmtId="49" fontId="6" fillId="0" borderId="20" xfId="0" applyNumberFormat="1" applyFont="1" applyFill="1" applyBorder="1" applyAlignment="1">
      <alignment horizontal="center" vertical="top"/>
    </xf>
    <xf numFmtId="49" fontId="7" fillId="0" borderId="59" xfId="0" applyNumberFormat="1" applyFont="1" applyFill="1" applyBorder="1" applyAlignment="1">
      <alignment horizontal="center" vertical="top"/>
    </xf>
    <xf numFmtId="49" fontId="4" fillId="0" borderId="60" xfId="0" applyNumberFormat="1" applyFont="1" applyFill="1" applyBorder="1" applyAlignment="1">
      <alignment horizontal="center" vertical="top"/>
    </xf>
    <xf numFmtId="49" fontId="4" fillId="0" borderId="61" xfId="0" applyNumberFormat="1" applyFont="1" applyFill="1" applyBorder="1" applyAlignment="1">
      <alignment horizontal="center" vertical="top"/>
    </xf>
    <xf numFmtId="49" fontId="3" fillId="0" borderId="52" xfId="0" applyNumberFormat="1" applyFont="1" applyFill="1" applyBorder="1" applyAlignment="1">
      <alignment horizontal="center" vertical="top"/>
    </xf>
    <xf numFmtId="49" fontId="6" fillId="7" borderId="9" xfId="0" applyNumberFormat="1" applyFont="1" applyFill="1" applyBorder="1" applyAlignment="1">
      <alignment horizontal="center" vertical="top" wrapText="1"/>
    </xf>
    <xf numFmtId="49" fontId="6" fillId="7" borderId="20" xfId="0" applyNumberFormat="1" applyFont="1" applyFill="1" applyBorder="1" applyAlignment="1">
      <alignment horizontal="center" vertical="top" wrapText="1"/>
    </xf>
    <xf numFmtId="49" fontId="6" fillId="0" borderId="59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vertical="top" wrapText="1"/>
    </xf>
    <xf numFmtId="0" fontId="20" fillId="0" borderId="25" xfId="1" applyFont="1" applyBorder="1" applyAlignment="1">
      <alignment horizontal="left" vertical="top" wrapText="1"/>
    </xf>
    <xf numFmtId="0" fontId="1" fillId="0" borderId="24" xfId="0" applyFont="1" applyBorder="1" applyAlignment="1">
      <alignment vertical="top"/>
    </xf>
    <xf numFmtId="49" fontId="1" fillId="0" borderId="60" xfId="0" applyNumberFormat="1" applyFont="1" applyBorder="1" applyAlignment="1">
      <alignment vertical="top"/>
    </xf>
    <xf numFmtId="49" fontId="1" fillId="0" borderId="8" xfId="0" applyNumberFormat="1" applyFont="1" applyBorder="1" applyAlignment="1">
      <alignment vertical="top"/>
    </xf>
    <xf numFmtId="0" fontId="6" fillId="10" borderId="25" xfId="0" applyFont="1" applyFill="1" applyBorder="1" applyAlignment="1">
      <alignment vertical="top" wrapText="1"/>
    </xf>
    <xf numFmtId="49" fontId="6" fillId="10" borderId="6" xfId="0" applyNumberFormat="1" applyFont="1" applyFill="1" applyBorder="1" applyAlignment="1">
      <alignment horizontal="center" vertical="top" wrapText="1"/>
    </xf>
    <xf numFmtId="49" fontId="6" fillId="10" borderId="20" xfId="0" applyNumberFormat="1" applyFont="1" applyFill="1" applyBorder="1" applyAlignment="1">
      <alignment horizontal="center" vertical="top" wrapText="1"/>
    </xf>
    <xf numFmtId="164" fontId="6" fillId="10" borderId="5" xfId="0" applyNumberFormat="1" applyFont="1" applyFill="1" applyBorder="1" applyAlignment="1">
      <alignment horizontal="left" vertical="top" wrapText="1"/>
    </xf>
    <xf numFmtId="49" fontId="3" fillId="4" borderId="15" xfId="0" applyNumberFormat="1" applyFont="1" applyFill="1" applyBorder="1" applyAlignment="1">
      <alignment horizontal="center" vertical="top"/>
    </xf>
    <xf numFmtId="0" fontId="19" fillId="0" borderId="61" xfId="1" applyFont="1" applyBorder="1" applyAlignment="1">
      <alignment horizontal="center" vertical="top"/>
    </xf>
    <xf numFmtId="0" fontId="13" fillId="0" borderId="57" xfId="0" applyFont="1" applyBorder="1" applyAlignment="1">
      <alignment vertical="top" wrapText="1"/>
    </xf>
    <xf numFmtId="0" fontId="19" fillId="0" borderId="52" xfId="1" applyFont="1" applyBorder="1" applyAlignment="1">
      <alignment horizontal="center" vertical="top"/>
    </xf>
    <xf numFmtId="0" fontId="6" fillId="0" borderId="7" xfId="0" applyFont="1" applyFill="1" applyBorder="1" applyAlignment="1">
      <alignment vertical="top" wrapText="1"/>
    </xf>
    <xf numFmtId="0" fontId="20" fillId="0" borderId="5" xfId="1" applyFont="1" applyBorder="1" applyAlignment="1">
      <alignment horizontal="left" vertical="top" wrapText="1"/>
    </xf>
    <xf numFmtId="0" fontId="13" fillId="0" borderId="5" xfId="0" applyFont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49" fontId="19" fillId="0" borderId="20" xfId="1" applyNumberFormat="1" applyFont="1" applyBorder="1" applyAlignment="1">
      <alignment horizontal="center" vertical="top"/>
    </xf>
    <xf numFmtId="164" fontId="22" fillId="9" borderId="40" xfId="0" applyNumberFormat="1" applyFont="1" applyFill="1" applyBorder="1" applyAlignment="1">
      <alignment horizontal="center" vertical="top"/>
    </xf>
    <xf numFmtId="14" fontId="14" fillId="0" borderId="28" xfId="0" applyNumberFormat="1" applyFont="1" applyBorder="1" applyAlignment="1">
      <alignment horizontal="center"/>
    </xf>
    <xf numFmtId="49" fontId="7" fillId="8" borderId="8" xfId="0" applyNumberFormat="1" applyFont="1" applyFill="1" applyBorder="1" applyAlignment="1">
      <alignment vertical="top"/>
    </xf>
    <xf numFmtId="49" fontId="7" fillId="8" borderId="6" xfId="0" applyNumberFormat="1" applyFont="1" applyFill="1" applyBorder="1" applyAlignment="1">
      <alignment vertical="top"/>
    </xf>
    <xf numFmtId="0" fontId="9" fillId="8" borderId="58" xfId="0" applyFont="1" applyFill="1" applyBorder="1" applyAlignment="1">
      <alignment vertical="top"/>
    </xf>
    <xf numFmtId="164" fontId="6" fillId="9" borderId="74" xfId="0" applyNumberFormat="1" applyFont="1" applyFill="1" applyBorder="1" applyAlignment="1">
      <alignment horizontal="center" vertical="top"/>
    </xf>
    <xf numFmtId="49" fontId="6" fillId="0" borderId="8" xfId="0" applyNumberFormat="1" applyFont="1" applyFill="1" applyBorder="1" applyAlignment="1">
      <alignment horizontal="center" vertical="top"/>
    </xf>
    <xf numFmtId="0" fontId="11" fillId="8" borderId="33" xfId="0" applyFont="1" applyFill="1" applyBorder="1" applyAlignment="1">
      <alignment vertical="top" wrapText="1"/>
    </xf>
    <xf numFmtId="0" fontId="14" fillId="0" borderId="28" xfId="0" applyFont="1" applyBorder="1" applyAlignment="1">
      <alignment horizontal="center"/>
    </xf>
    <xf numFmtId="0" fontId="14" fillId="0" borderId="1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164" fontId="6" fillId="0" borderId="61" xfId="0" applyNumberFormat="1" applyFont="1" applyFill="1" applyBorder="1" applyAlignment="1">
      <alignment horizontal="center" vertical="top" wrapText="1"/>
    </xf>
    <xf numFmtId="0" fontId="22" fillId="0" borderId="41" xfId="0" applyFont="1" applyFill="1" applyBorder="1" applyAlignment="1">
      <alignment horizontal="left" vertical="top" wrapText="1"/>
    </xf>
    <xf numFmtId="0" fontId="22" fillId="0" borderId="62" xfId="0" applyFont="1" applyFill="1" applyBorder="1" applyAlignment="1">
      <alignment horizontal="left" vertical="top" wrapText="1"/>
    </xf>
    <xf numFmtId="0" fontId="22" fillId="0" borderId="47" xfId="0" applyFont="1" applyFill="1" applyBorder="1" applyAlignment="1">
      <alignment horizontal="left" vertical="top" wrapText="1"/>
    </xf>
    <xf numFmtId="164" fontId="12" fillId="6" borderId="12" xfId="0" applyNumberFormat="1" applyFont="1" applyFill="1" applyBorder="1" applyAlignment="1">
      <alignment horizontal="center" vertical="top" wrapText="1"/>
    </xf>
    <xf numFmtId="164" fontId="12" fillId="6" borderId="14" xfId="0" applyNumberFormat="1" applyFont="1" applyFill="1" applyBorder="1" applyAlignment="1">
      <alignment horizontal="center" vertical="top" wrapText="1"/>
    </xf>
    <xf numFmtId="164" fontId="12" fillId="6" borderId="63" xfId="0" applyNumberFormat="1" applyFont="1" applyFill="1" applyBorder="1" applyAlignment="1">
      <alignment horizontal="center" vertical="top" wrapText="1"/>
    </xf>
    <xf numFmtId="164" fontId="7" fillId="6" borderId="26" xfId="0" applyNumberFormat="1" applyFont="1" applyFill="1" applyBorder="1" applyAlignment="1">
      <alignment horizontal="center" vertical="top" wrapText="1"/>
    </xf>
    <xf numFmtId="49" fontId="1" fillId="0" borderId="51" xfId="0" applyNumberFormat="1" applyFont="1" applyFill="1" applyBorder="1" applyAlignment="1">
      <alignment horizontal="right" vertical="top"/>
    </xf>
    <xf numFmtId="0" fontId="4" fillId="0" borderId="7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 vertical="top" wrapText="1"/>
    </xf>
    <xf numFmtId="0" fontId="12" fillId="0" borderId="2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2" fillId="5" borderId="12" xfId="0" applyFont="1" applyFill="1" applyBorder="1" applyAlignment="1">
      <alignment horizontal="left" vertical="top" wrapText="1"/>
    </xf>
    <xf numFmtId="0" fontId="2" fillId="5" borderId="14" xfId="0" applyFont="1" applyFill="1" applyBorder="1" applyAlignment="1">
      <alignment horizontal="left" vertical="top" wrapText="1"/>
    </xf>
    <xf numFmtId="0" fontId="2" fillId="5" borderId="63" xfId="0" applyFont="1" applyFill="1" applyBorder="1" applyAlignment="1">
      <alignment horizontal="left" vertical="top" wrapText="1"/>
    </xf>
    <xf numFmtId="164" fontId="6" fillId="0" borderId="64" xfId="0" applyNumberFormat="1" applyFont="1" applyFill="1" applyBorder="1" applyAlignment="1">
      <alignment horizontal="center" vertical="top" wrapText="1"/>
    </xf>
    <xf numFmtId="164" fontId="6" fillId="0" borderId="65" xfId="0" applyNumberFormat="1" applyFont="1" applyFill="1" applyBorder="1" applyAlignment="1">
      <alignment horizontal="center" vertical="top" wrapText="1"/>
    </xf>
    <xf numFmtId="164" fontId="3" fillId="5" borderId="12" xfId="0" applyNumberFormat="1" applyFont="1" applyFill="1" applyBorder="1" applyAlignment="1">
      <alignment horizontal="center" vertical="top"/>
    </xf>
    <xf numFmtId="164" fontId="3" fillId="5" borderId="14" xfId="0" applyNumberFormat="1" applyFont="1" applyFill="1" applyBorder="1" applyAlignment="1">
      <alignment horizontal="center" vertical="top"/>
    </xf>
    <xf numFmtId="164" fontId="3" fillId="5" borderId="63" xfId="0" applyNumberFormat="1" applyFont="1" applyFill="1" applyBorder="1" applyAlignment="1">
      <alignment horizontal="center" vertical="top"/>
    </xf>
    <xf numFmtId="0" fontId="1" fillId="0" borderId="2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61" xfId="0" applyFont="1" applyBorder="1" applyAlignment="1">
      <alignment horizontal="left" vertical="top" wrapText="1"/>
    </xf>
    <xf numFmtId="164" fontId="7" fillId="5" borderId="12" xfId="0" applyNumberFormat="1" applyFont="1" applyFill="1" applyBorder="1" applyAlignment="1">
      <alignment horizontal="center" vertical="top" wrapText="1"/>
    </xf>
    <xf numFmtId="164" fontId="7" fillId="5" borderId="14" xfId="0" applyNumberFormat="1" applyFont="1" applyFill="1" applyBorder="1" applyAlignment="1">
      <alignment horizontal="center" vertical="top" wrapText="1"/>
    </xf>
    <xf numFmtId="164" fontId="7" fillId="5" borderId="63" xfId="0" applyNumberFormat="1" applyFont="1" applyFill="1" applyBorder="1" applyAlignment="1">
      <alignment horizontal="center" vertical="top" wrapText="1"/>
    </xf>
    <xf numFmtId="164" fontId="6" fillId="0" borderId="69" xfId="0" applyNumberFormat="1" applyFont="1" applyBorder="1" applyAlignment="1">
      <alignment horizontal="center" vertical="top" wrapText="1"/>
    </xf>
    <xf numFmtId="164" fontId="6" fillId="0" borderId="70" xfId="0" applyNumberFormat="1" applyFont="1" applyBorder="1" applyAlignment="1">
      <alignment horizontal="center" vertical="top" wrapText="1"/>
    </xf>
    <xf numFmtId="164" fontId="6" fillId="0" borderId="71" xfId="0" applyNumberFormat="1" applyFont="1" applyBorder="1" applyAlignment="1">
      <alignment horizontal="center" vertical="top" wrapText="1"/>
    </xf>
    <xf numFmtId="0" fontId="1" fillId="0" borderId="49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164" fontId="7" fillId="5" borderId="26" xfId="0" applyNumberFormat="1" applyFont="1" applyFill="1" applyBorder="1" applyAlignment="1">
      <alignment horizontal="center" vertical="top" wrapText="1"/>
    </xf>
    <xf numFmtId="49" fontId="7" fillId="0" borderId="40" xfId="0" applyNumberFormat="1" applyFont="1" applyBorder="1" applyAlignment="1">
      <alignment vertical="top"/>
    </xf>
    <xf numFmtId="49" fontId="7" fillId="0" borderId="28" xfId="0" applyNumberFormat="1" applyFont="1" applyBorder="1" applyAlignment="1">
      <alignment vertical="top"/>
    </xf>
    <xf numFmtId="49" fontId="7" fillId="0" borderId="44" xfId="0" applyNumberFormat="1" applyFont="1" applyBorder="1" applyAlignment="1">
      <alignment vertical="top"/>
    </xf>
    <xf numFmtId="49" fontId="7" fillId="0" borderId="40" xfId="0" applyNumberFormat="1" applyFont="1" applyBorder="1" applyAlignment="1">
      <alignment horizontal="center" vertical="top"/>
    </xf>
    <xf numFmtId="49" fontId="7" fillId="0" borderId="28" xfId="0" applyNumberFormat="1" applyFont="1" applyBorder="1" applyAlignment="1">
      <alignment horizontal="center" vertical="top"/>
    </xf>
    <xf numFmtId="49" fontId="7" fillId="0" borderId="44" xfId="0" applyNumberFormat="1" applyFont="1" applyBorder="1" applyAlignment="1">
      <alignment horizontal="center" vertical="top"/>
    </xf>
    <xf numFmtId="49" fontId="7" fillId="0" borderId="9" xfId="0" applyNumberFormat="1" applyFont="1" applyBorder="1" applyAlignment="1">
      <alignment horizontal="center" vertical="top"/>
    </xf>
    <xf numFmtId="49" fontId="7" fillId="0" borderId="20" xfId="0" applyNumberFormat="1" applyFont="1" applyBorder="1" applyAlignment="1">
      <alignment horizontal="center" vertical="top"/>
    </xf>
    <xf numFmtId="49" fontId="7" fillId="0" borderId="32" xfId="0" applyNumberFormat="1" applyFont="1" applyBorder="1" applyAlignment="1">
      <alignment horizontal="center" vertical="top"/>
    </xf>
    <xf numFmtId="49" fontId="6" fillId="0" borderId="8" xfId="0" applyNumberFormat="1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 vertical="top"/>
    </xf>
    <xf numFmtId="49" fontId="6" fillId="0" borderId="29" xfId="0" applyNumberFormat="1" applyFont="1" applyBorder="1" applyAlignment="1">
      <alignment horizontal="center" vertical="top"/>
    </xf>
    <xf numFmtId="0" fontId="19" fillId="0" borderId="30" xfId="1" applyFont="1" applyBorder="1" applyAlignment="1">
      <alignment horizontal="left" vertical="top" wrapText="1"/>
    </xf>
    <xf numFmtId="0" fontId="19" fillId="0" borderId="31" xfId="1" applyFont="1" applyBorder="1" applyAlignment="1">
      <alignment horizontal="left" vertical="top" wrapText="1"/>
    </xf>
    <xf numFmtId="49" fontId="7" fillId="0" borderId="8" xfId="0" applyNumberFormat="1" applyFont="1" applyBorder="1" applyAlignment="1">
      <alignment horizontal="center" vertical="top"/>
    </xf>
    <xf numFmtId="49" fontId="7" fillId="0" borderId="29" xfId="0" applyNumberFormat="1" applyFont="1" applyBorder="1" applyAlignment="1">
      <alignment horizontal="center" vertical="top"/>
    </xf>
    <xf numFmtId="49" fontId="7" fillId="0" borderId="6" xfId="0" applyNumberFormat="1" applyFont="1" applyBorder="1" applyAlignment="1">
      <alignment horizontal="center" vertical="top"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left" vertical="top" wrapText="1"/>
    </xf>
    <xf numFmtId="0" fontId="15" fillId="5" borderId="14" xfId="0" applyFont="1" applyFill="1" applyBorder="1" applyAlignment="1">
      <alignment horizontal="left" vertical="top" wrapText="1"/>
    </xf>
    <xf numFmtId="0" fontId="15" fillId="5" borderId="63" xfId="0" applyFont="1" applyFill="1" applyBorder="1" applyAlignment="1">
      <alignment horizontal="left" vertical="top" wrapText="1"/>
    </xf>
    <xf numFmtId="49" fontId="7" fillId="4" borderId="8" xfId="0" applyNumberFormat="1" applyFont="1" applyFill="1" applyBorder="1" applyAlignment="1">
      <alignment horizontal="center" vertical="top"/>
    </xf>
    <xf numFmtId="49" fontId="7" fillId="4" borderId="6" xfId="0" applyNumberFormat="1" applyFont="1" applyFill="1" applyBorder="1" applyAlignment="1">
      <alignment horizontal="center" vertical="top"/>
    </xf>
    <xf numFmtId="49" fontId="7" fillId="4" borderId="11" xfId="0" applyNumberFormat="1" applyFont="1" applyFill="1" applyBorder="1" applyAlignment="1">
      <alignment horizontal="center" vertical="top"/>
    </xf>
    <xf numFmtId="0" fontId="14" fillId="0" borderId="2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49" fontId="14" fillId="0" borderId="30" xfId="0" applyNumberFormat="1" applyFont="1" applyBorder="1" applyAlignment="1">
      <alignment horizontal="center" vertical="center" textRotation="90" wrapText="1"/>
    </xf>
    <xf numFmtId="49" fontId="14" fillId="0" borderId="27" xfId="0" applyNumberFormat="1" applyFont="1" applyBorder="1" applyAlignment="1">
      <alignment horizontal="center" vertical="center" textRotation="90" wrapText="1"/>
    </xf>
    <xf numFmtId="164" fontId="6" fillId="0" borderId="49" xfId="0" applyNumberFormat="1" applyFont="1" applyBorder="1" applyAlignment="1">
      <alignment horizontal="center" vertical="top" wrapText="1"/>
    </xf>
    <xf numFmtId="164" fontId="6" fillId="0" borderId="33" xfId="0" applyNumberFormat="1" applyFont="1" applyBorder="1" applyAlignment="1">
      <alignment horizontal="center" vertical="top" wrapText="1"/>
    </xf>
    <xf numFmtId="164" fontId="6" fillId="0" borderId="34" xfId="0" applyNumberFormat="1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top" wrapText="1"/>
    </xf>
    <xf numFmtId="49" fontId="6" fillId="0" borderId="32" xfId="0" applyNumberFormat="1" applyFont="1" applyBorder="1" applyAlignment="1">
      <alignment horizontal="center" vertical="top" wrapText="1"/>
    </xf>
    <xf numFmtId="49" fontId="7" fillId="4" borderId="15" xfId="0" applyNumberFormat="1" applyFont="1" applyFill="1" applyBorder="1" applyAlignment="1">
      <alignment horizontal="left" vertical="top" wrapText="1"/>
    </xf>
    <xf numFmtId="49" fontId="7" fillId="4" borderId="14" xfId="0" applyNumberFormat="1" applyFont="1" applyFill="1" applyBorder="1" applyAlignment="1">
      <alignment horizontal="left" vertical="top" wrapText="1"/>
    </xf>
    <xf numFmtId="49" fontId="7" fillId="4" borderId="63" xfId="0" applyNumberFormat="1" applyFont="1" applyFill="1" applyBorder="1" applyAlignment="1">
      <alignment horizontal="left" vertical="top" wrapText="1"/>
    </xf>
    <xf numFmtId="164" fontId="3" fillId="4" borderId="12" xfId="0" applyNumberFormat="1" applyFont="1" applyFill="1" applyBorder="1" applyAlignment="1">
      <alignment horizontal="center" vertical="top"/>
    </xf>
    <xf numFmtId="164" fontId="3" fillId="4" borderId="14" xfId="0" applyNumberFormat="1" applyFont="1" applyFill="1" applyBorder="1" applyAlignment="1">
      <alignment horizontal="center" vertical="top"/>
    </xf>
    <xf numFmtId="164" fontId="3" fillId="4" borderId="63" xfId="0" applyNumberFormat="1" applyFont="1" applyFill="1" applyBorder="1" applyAlignment="1">
      <alignment horizontal="center" vertical="top"/>
    </xf>
    <xf numFmtId="164" fontId="3" fillId="3" borderId="12" xfId="0" applyNumberFormat="1" applyFont="1" applyFill="1" applyBorder="1" applyAlignment="1">
      <alignment horizontal="center" vertical="top"/>
    </xf>
    <xf numFmtId="164" fontId="3" fillId="3" borderId="14" xfId="0" applyNumberFormat="1" applyFont="1" applyFill="1" applyBorder="1" applyAlignment="1">
      <alignment horizontal="center" vertical="top"/>
    </xf>
    <xf numFmtId="164" fontId="3" fillId="3" borderId="63" xfId="0" applyNumberFormat="1" applyFont="1" applyFill="1" applyBorder="1" applyAlignment="1">
      <alignment horizontal="center" vertical="top"/>
    </xf>
    <xf numFmtId="0" fontId="9" fillId="0" borderId="7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48" xfId="0" applyFont="1" applyBorder="1" applyAlignment="1">
      <alignment vertical="top"/>
    </xf>
    <xf numFmtId="49" fontId="8" fillId="0" borderId="0" xfId="0" applyNumberFormat="1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left" vertical="top" wrapText="1"/>
    </xf>
    <xf numFmtId="164" fontId="6" fillId="0" borderId="24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6" fillId="0" borderId="60" xfId="0" applyNumberFormat="1" applyFont="1" applyBorder="1" applyAlignment="1">
      <alignment horizontal="center" vertical="top" wrapText="1"/>
    </xf>
    <xf numFmtId="0" fontId="12" fillId="5" borderId="12" xfId="0" applyFont="1" applyFill="1" applyBorder="1" applyAlignment="1">
      <alignment horizontal="left" vertical="top" wrapText="1"/>
    </xf>
    <xf numFmtId="0" fontId="12" fillId="5" borderId="14" xfId="0" applyFont="1" applyFill="1" applyBorder="1" applyAlignment="1">
      <alignment horizontal="left" vertical="top" wrapText="1"/>
    </xf>
    <xf numFmtId="0" fontId="12" fillId="5" borderId="63" xfId="0" applyFont="1" applyFill="1" applyBorder="1" applyAlignment="1">
      <alignment horizontal="left" vertical="top" wrapText="1"/>
    </xf>
    <xf numFmtId="164" fontId="7" fillId="4" borderId="12" xfId="0" applyNumberFormat="1" applyFont="1" applyFill="1" applyBorder="1" applyAlignment="1">
      <alignment horizontal="center" vertical="top"/>
    </xf>
    <xf numFmtId="164" fontId="7" fillId="4" borderId="14" xfId="0" applyNumberFormat="1" applyFont="1" applyFill="1" applyBorder="1" applyAlignment="1">
      <alignment horizontal="center" vertical="top"/>
    </xf>
    <xf numFmtId="164" fontId="7" fillId="4" borderId="63" xfId="0" applyNumberFormat="1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left" vertical="top" wrapText="1"/>
    </xf>
    <xf numFmtId="49" fontId="7" fillId="4" borderId="15" xfId="0" applyNumberFormat="1" applyFont="1" applyFill="1" applyBorder="1" applyAlignment="1">
      <alignment horizontal="right" vertical="top" wrapText="1"/>
    </xf>
    <xf numFmtId="49" fontId="7" fillId="4" borderId="14" xfId="0" applyNumberFormat="1" applyFont="1" applyFill="1" applyBorder="1" applyAlignment="1">
      <alignment horizontal="right" vertical="top" wrapText="1"/>
    </xf>
    <xf numFmtId="49" fontId="7" fillId="4" borderId="63" xfId="0" applyNumberFormat="1" applyFont="1" applyFill="1" applyBorder="1" applyAlignment="1">
      <alignment horizontal="right" vertical="top" wrapText="1"/>
    </xf>
    <xf numFmtId="0" fontId="7" fillId="4" borderId="12" xfId="0" applyFont="1" applyFill="1" applyBorder="1" applyAlignment="1">
      <alignment horizontal="left" vertical="top" wrapText="1"/>
    </xf>
    <xf numFmtId="0" fontId="7" fillId="4" borderId="14" xfId="0" applyFont="1" applyFill="1" applyBorder="1" applyAlignment="1">
      <alignment horizontal="left" vertical="top" wrapText="1"/>
    </xf>
    <xf numFmtId="0" fontId="7" fillId="4" borderId="63" xfId="0" applyFont="1" applyFill="1" applyBorder="1" applyAlignment="1">
      <alignment horizontal="left" vertical="top" wrapText="1"/>
    </xf>
    <xf numFmtId="0" fontId="7" fillId="0" borderId="51" xfId="0" applyFont="1" applyBorder="1" applyAlignment="1">
      <alignment horizontal="right" vertical="top" wrapText="1"/>
    </xf>
    <xf numFmtId="0" fontId="7" fillId="3" borderId="15" xfId="0" applyFont="1" applyFill="1" applyBorder="1" applyAlignment="1">
      <alignment horizontal="left" vertical="top" wrapText="1"/>
    </xf>
    <xf numFmtId="0" fontId="7" fillId="3" borderId="14" xfId="0" applyFont="1" applyFill="1" applyBorder="1" applyAlignment="1">
      <alignment horizontal="left" vertical="top" wrapText="1"/>
    </xf>
    <xf numFmtId="0" fontId="7" fillId="3" borderId="63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2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73" xfId="0" applyFont="1" applyBorder="1" applyAlignment="1">
      <alignment horizontal="center" vertical="center" textRotation="90" wrapText="1"/>
    </xf>
    <xf numFmtId="0" fontId="14" fillId="0" borderId="48" xfId="0" applyFont="1" applyBorder="1" applyAlignment="1">
      <alignment horizontal="center" vertical="center" textRotation="90" wrapText="1"/>
    </xf>
    <xf numFmtId="0" fontId="14" fillId="0" borderId="67" xfId="0" applyFont="1" applyBorder="1" applyAlignment="1">
      <alignment horizontal="center" vertical="center" textRotation="90" wrapText="1"/>
    </xf>
    <xf numFmtId="0" fontId="14" fillId="0" borderId="4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7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1" fillId="0" borderId="20" xfId="0" applyFont="1" applyBorder="1" applyAlignment="1"/>
    <xf numFmtId="0" fontId="11" fillId="0" borderId="68" xfId="0" applyFont="1" applyBorder="1" applyAlignment="1"/>
    <xf numFmtId="0" fontId="14" fillId="0" borderId="3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0" fontId="1" fillId="0" borderId="40" xfId="0" applyFont="1" applyBorder="1" applyAlignment="1">
      <alignment vertical="center" textRotation="90" wrapText="1"/>
    </xf>
    <xf numFmtId="0" fontId="1" fillId="0" borderId="28" xfId="0" applyFont="1" applyBorder="1" applyAlignment="1">
      <alignment vertical="center" textRotation="90" wrapText="1"/>
    </xf>
    <xf numFmtId="0" fontId="1" fillId="0" borderId="21" xfId="0" applyFont="1" applyBorder="1" applyAlignment="1">
      <alignment vertical="center" textRotation="90" wrapText="1"/>
    </xf>
    <xf numFmtId="49" fontId="3" fillId="3" borderId="7" xfId="0" applyNumberFormat="1" applyFont="1" applyFill="1" applyBorder="1" applyAlignment="1">
      <alignment horizontal="center" vertical="top"/>
    </xf>
    <xf numFmtId="49" fontId="3" fillId="3" borderId="5" xfId="0" applyNumberFormat="1" applyFont="1" applyFill="1" applyBorder="1" applyAlignment="1">
      <alignment horizontal="center" vertical="top"/>
    </xf>
    <xf numFmtId="49" fontId="3" fillId="3" borderId="10" xfId="0" applyNumberFormat="1" applyFont="1" applyFill="1" applyBorder="1" applyAlignment="1">
      <alignment horizontal="center" vertical="top"/>
    </xf>
    <xf numFmtId="0" fontId="7" fillId="4" borderId="15" xfId="0" applyFont="1" applyFill="1" applyBorder="1" applyAlignment="1">
      <alignment horizontal="left" vertical="top" wrapText="1"/>
    </xf>
    <xf numFmtId="49" fontId="7" fillId="8" borderId="8" xfId="0" applyNumberFormat="1" applyFont="1" applyFill="1" applyBorder="1" applyAlignment="1">
      <alignment horizontal="center" vertical="top"/>
    </xf>
    <xf numFmtId="49" fontId="7" fillId="8" borderId="6" xfId="0" applyNumberFormat="1" applyFont="1" applyFill="1" applyBorder="1" applyAlignment="1">
      <alignment horizontal="center" vertical="top"/>
    </xf>
    <xf numFmtId="49" fontId="7" fillId="8" borderId="58" xfId="0" applyNumberFormat="1" applyFont="1" applyFill="1" applyBorder="1" applyAlignment="1">
      <alignment horizontal="center" vertical="top"/>
    </xf>
    <xf numFmtId="49" fontId="7" fillId="0" borderId="30" xfId="0" applyNumberFormat="1" applyFont="1" applyBorder="1" applyAlignment="1">
      <alignment horizontal="center" vertical="top"/>
    </xf>
    <xf numFmtId="49" fontId="7" fillId="0" borderId="23" xfId="0" applyNumberFormat="1" applyFont="1" applyBorder="1" applyAlignment="1">
      <alignment horizontal="center" vertical="top"/>
    </xf>
    <xf numFmtId="0" fontId="16" fillId="0" borderId="7" xfId="0" applyFont="1" applyFill="1" applyBorder="1" applyAlignment="1">
      <alignment horizontal="center" vertical="center" textRotation="90" wrapText="1"/>
    </xf>
    <xf numFmtId="0" fontId="16" fillId="0" borderId="48" xfId="0" applyFont="1" applyFill="1" applyBorder="1" applyAlignment="1">
      <alignment horizontal="center" vertical="center" textRotation="90" wrapText="1"/>
    </xf>
    <xf numFmtId="0" fontId="2" fillId="6" borderId="12" xfId="0" applyFont="1" applyFill="1" applyBorder="1" applyAlignment="1">
      <alignment horizontal="right" vertical="top" wrapText="1"/>
    </xf>
    <xf numFmtId="0" fontId="2" fillId="6" borderId="14" xfId="0" applyFont="1" applyFill="1" applyBorder="1" applyAlignment="1">
      <alignment horizontal="right" vertical="top" wrapText="1"/>
    </xf>
    <xf numFmtId="0" fontId="2" fillId="6" borderId="63" xfId="0" applyFont="1" applyFill="1" applyBorder="1" applyAlignment="1">
      <alignment horizontal="right" vertical="top" wrapText="1"/>
    </xf>
    <xf numFmtId="49" fontId="7" fillId="0" borderId="31" xfId="0" applyNumberFormat="1" applyFont="1" applyBorder="1" applyAlignment="1">
      <alignment horizontal="center" vertical="top"/>
    </xf>
    <xf numFmtId="49" fontId="3" fillId="4" borderId="12" xfId="0" applyNumberFormat="1" applyFont="1" applyFill="1" applyBorder="1" applyAlignment="1">
      <alignment horizontal="right" vertical="top" wrapText="1"/>
    </xf>
    <xf numFmtId="49" fontId="3" fillId="4" borderId="14" xfId="0" applyNumberFormat="1" applyFont="1" applyFill="1" applyBorder="1" applyAlignment="1">
      <alignment horizontal="right" vertical="top" wrapText="1"/>
    </xf>
    <xf numFmtId="0" fontId="9" fillId="0" borderId="14" xfId="0" applyFont="1" applyBorder="1" applyAlignment="1">
      <alignment horizontal="right" vertical="top" wrapText="1"/>
    </xf>
    <xf numFmtId="49" fontId="3" fillId="5" borderId="15" xfId="0" applyNumberFormat="1" applyFont="1" applyFill="1" applyBorder="1" applyAlignment="1">
      <alignment horizontal="right" vertical="top"/>
    </xf>
    <xf numFmtId="49" fontId="3" fillId="5" borderId="14" xfId="0" applyNumberFormat="1" applyFont="1" applyFill="1" applyBorder="1" applyAlignment="1">
      <alignment horizontal="right" vertical="top"/>
    </xf>
    <xf numFmtId="49" fontId="3" fillId="5" borderId="63" xfId="0" applyNumberFormat="1" applyFont="1" applyFill="1" applyBorder="1" applyAlignment="1">
      <alignment horizontal="right" vertical="top"/>
    </xf>
    <xf numFmtId="0" fontId="7" fillId="0" borderId="41" xfId="0" applyFont="1" applyFill="1" applyBorder="1" applyAlignment="1">
      <alignment horizontal="left" vertical="top" wrapText="1"/>
    </xf>
    <xf numFmtId="0" fontId="6" fillId="0" borderId="62" xfId="0" applyFont="1" applyFill="1" applyBorder="1" applyAlignment="1">
      <alignment horizontal="left" vertical="top" wrapText="1"/>
    </xf>
    <xf numFmtId="0" fontId="6" fillId="0" borderId="47" xfId="0" applyFont="1" applyFill="1" applyBorder="1" applyAlignment="1">
      <alignment horizontal="left" vertical="top" wrapText="1"/>
    </xf>
    <xf numFmtId="49" fontId="6" fillId="0" borderId="20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0" fontId="17" fillId="0" borderId="7" xfId="0" applyFont="1" applyFill="1" applyBorder="1" applyAlignment="1">
      <alignment horizontal="center" vertical="center" textRotation="90" wrapText="1"/>
    </xf>
    <xf numFmtId="0" fontId="17" fillId="0" borderId="5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right" vertical="top" wrapText="1"/>
    </xf>
    <xf numFmtId="49" fontId="3" fillId="3" borderId="14" xfId="0" applyNumberFormat="1" applyFont="1" applyFill="1" applyBorder="1" applyAlignment="1">
      <alignment horizontal="right" vertical="top" wrapText="1"/>
    </xf>
    <xf numFmtId="49" fontId="3" fillId="3" borderId="63" xfId="0" applyNumberFormat="1" applyFont="1" applyFill="1" applyBorder="1" applyAlignment="1">
      <alignment horizontal="right" vertical="top" wrapText="1"/>
    </xf>
    <xf numFmtId="49" fontId="7" fillId="8" borderId="8" xfId="0" applyNumberFormat="1" applyFont="1" applyFill="1" applyBorder="1" applyAlignment="1">
      <alignment vertical="top"/>
    </xf>
    <xf numFmtId="49" fontId="7" fillId="8" borderId="6" xfId="0" applyNumberFormat="1" applyFont="1" applyFill="1" applyBorder="1" applyAlignment="1">
      <alignment vertical="top"/>
    </xf>
    <xf numFmtId="0" fontId="9" fillId="8" borderId="58" xfId="0" applyFont="1" applyFill="1" applyBorder="1" applyAlignment="1">
      <alignment vertical="top"/>
    </xf>
    <xf numFmtId="49" fontId="3" fillId="4" borderId="15" xfId="0" applyNumberFormat="1" applyFont="1" applyFill="1" applyBorder="1" applyAlignment="1">
      <alignment horizontal="right" vertical="top" wrapText="1"/>
    </xf>
    <xf numFmtId="49" fontId="3" fillId="4" borderId="63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39" xfId="0" applyFont="1" applyBorder="1" applyAlignment="1">
      <alignment horizontal="center" vertical="center" textRotation="90" wrapText="1"/>
    </xf>
    <xf numFmtId="0" fontId="1" fillId="0" borderId="66" xfId="0" applyFont="1" applyBorder="1" applyAlignment="1">
      <alignment horizontal="center" vertical="center" textRotation="90" wrapText="1"/>
    </xf>
    <xf numFmtId="0" fontId="1" fillId="0" borderId="67" xfId="0" applyFont="1" applyBorder="1" applyAlignment="1">
      <alignment horizontal="center" vertical="center" textRotation="90" wrapText="1"/>
    </xf>
    <xf numFmtId="0" fontId="14" fillId="0" borderId="20" xfId="0" applyFont="1" applyFill="1" applyBorder="1" applyAlignment="1">
      <alignment horizontal="left" vertical="center" textRotation="90" wrapText="1"/>
    </xf>
    <xf numFmtId="0" fontId="14" fillId="0" borderId="68" xfId="0" applyFont="1" applyFill="1" applyBorder="1" applyAlignment="1">
      <alignment horizontal="left" vertical="center" textRotation="90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28" xfId="0" applyFont="1" applyBorder="1" applyAlignment="1">
      <alignment horizontal="center" wrapText="1"/>
    </xf>
    <xf numFmtId="0" fontId="14" fillId="0" borderId="28" xfId="0" applyFont="1" applyBorder="1" applyAlignment="1">
      <alignment horizontal="center"/>
    </xf>
    <xf numFmtId="0" fontId="14" fillId="0" borderId="28" xfId="0" applyFont="1" applyBorder="1" applyAlignment="1">
      <alignment horizontal="center" vertical="top"/>
    </xf>
  </cellXfs>
  <cellStyles count="2">
    <cellStyle name="Įprastas" xfId="0" builtinId="0"/>
    <cellStyle name="Normal_biudz uz 2001 atskaitomybe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57"/>
  <sheetViews>
    <sheetView tabSelected="1" zoomScaleNormal="100" zoomScaleSheetLayoutView="100" workbookViewId="0">
      <selection activeCell="O2" sqref="O2:R2"/>
    </sheetView>
  </sheetViews>
  <sheetFormatPr defaultRowHeight="12.75"/>
  <cols>
    <col min="1" max="2" width="2.5703125" style="4" customWidth="1"/>
    <col min="3" max="5" width="2.7109375" style="4" customWidth="1"/>
    <col min="6" max="6" width="30.85546875" style="4" customWidth="1"/>
    <col min="7" max="7" width="4.28515625" style="4" customWidth="1"/>
    <col min="8" max="8" width="3.7109375" style="4" customWidth="1"/>
    <col min="9" max="9" width="3.28515625" style="5" customWidth="1"/>
    <col min="10" max="10" width="24.42578125" style="5" customWidth="1"/>
    <col min="11" max="11" width="6.5703125" style="3" customWidth="1"/>
    <col min="12" max="12" width="5" style="4" customWidth="1"/>
    <col min="13" max="13" width="6" style="4" customWidth="1"/>
    <col min="14" max="14" width="5" style="4" customWidth="1"/>
    <col min="15" max="15" width="8" style="4" customWidth="1"/>
    <col min="16" max="16" width="29.5703125" style="4" customWidth="1"/>
    <col min="17" max="17" width="6" style="154" customWidth="1"/>
    <col min="18" max="18" width="6.42578125" style="154" customWidth="1"/>
    <col min="19" max="16384" width="9.140625" style="2"/>
  </cols>
  <sheetData>
    <row r="1" spans="1:18" s="71" customFormat="1" ht="40.5" customHeight="1">
      <c r="A1" s="77"/>
      <c r="B1" s="77"/>
      <c r="C1" s="77"/>
      <c r="D1" s="77"/>
      <c r="E1" s="77"/>
      <c r="F1" s="77"/>
      <c r="G1" s="78"/>
      <c r="H1" s="78"/>
      <c r="I1" s="79"/>
      <c r="J1" s="80"/>
      <c r="K1" s="78"/>
      <c r="L1" s="77"/>
      <c r="M1" s="77"/>
      <c r="O1" s="364" t="s">
        <v>92</v>
      </c>
      <c r="P1" s="364"/>
      <c r="Q1" s="364"/>
      <c r="R1" s="364"/>
    </row>
    <row r="2" spans="1:18" ht="35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363" t="s">
        <v>100</v>
      </c>
      <c r="P2" s="363"/>
      <c r="Q2" s="363"/>
      <c r="R2" s="363"/>
    </row>
    <row r="3" spans="1:18" s="4" customFormat="1">
      <c r="A3" s="379" t="s">
        <v>59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</row>
    <row r="4" spans="1:18" s="4" customFormat="1" ht="15" customHeight="1">
      <c r="A4" s="380" t="s">
        <v>39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</row>
    <row r="5" spans="1:18" s="4" customFormat="1" ht="15" customHeight="1">
      <c r="A5" s="381" t="s">
        <v>48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</row>
    <row r="6" spans="1:18" s="4" customFormat="1" ht="15" customHeight="1" thickBo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310" t="s">
        <v>0</v>
      </c>
      <c r="Q6" s="310"/>
      <c r="R6" s="310"/>
    </row>
    <row r="7" spans="1:18" s="4" customFormat="1" ht="27.75" customHeight="1" thickBot="1">
      <c r="A7" s="382" t="s">
        <v>1</v>
      </c>
      <c r="B7" s="258" t="s">
        <v>2</v>
      </c>
      <c r="C7" s="258" t="s">
        <v>3</v>
      </c>
      <c r="D7" s="314" t="s">
        <v>54</v>
      </c>
      <c r="E7" s="314" t="s">
        <v>91</v>
      </c>
      <c r="F7" s="261" t="s">
        <v>4</v>
      </c>
      <c r="G7" s="258" t="s">
        <v>5</v>
      </c>
      <c r="H7" s="331" t="s">
        <v>6</v>
      </c>
      <c r="I7" s="258" t="s">
        <v>7</v>
      </c>
      <c r="J7" s="325" t="s">
        <v>55</v>
      </c>
      <c r="K7" s="317" t="s">
        <v>8</v>
      </c>
      <c r="L7" s="322" t="s">
        <v>60</v>
      </c>
      <c r="M7" s="323"/>
      <c r="N7" s="323"/>
      <c r="O7" s="324"/>
      <c r="P7" s="270" t="s">
        <v>56</v>
      </c>
      <c r="Q7" s="271"/>
      <c r="R7" s="272"/>
    </row>
    <row r="8" spans="1:18" s="4" customFormat="1" ht="15.75" customHeight="1">
      <c r="A8" s="383"/>
      <c r="B8" s="259"/>
      <c r="C8" s="259"/>
      <c r="D8" s="315"/>
      <c r="E8" s="315"/>
      <c r="F8" s="262"/>
      <c r="G8" s="259"/>
      <c r="H8" s="332"/>
      <c r="I8" s="259"/>
      <c r="J8" s="326"/>
      <c r="K8" s="318"/>
      <c r="L8" s="320" t="s">
        <v>9</v>
      </c>
      <c r="M8" s="330" t="s">
        <v>10</v>
      </c>
      <c r="N8" s="330"/>
      <c r="O8" s="385" t="s">
        <v>29</v>
      </c>
      <c r="P8" s="328" t="s">
        <v>28</v>
      </c>
      <c r="Q8" s="273" t="s">
        <v>57</v>
      </c>
      <c r="R8" s="273" t="s">
        <v>58</v>
      </c>
    </row>
    <row r="9" spans="1:18" s="4" customFormat="1" ht="96" customHeight="1" thickBot="1">
      <c r="A9" s="384"/>
      <c r="B9" s="260"/>
      <c r="C9" s="260"/>
      <c r="D9" s="316"/>
      <c r="E9" s="316"/>
      <c r="F9" s="263"/>
      <c r="G9" s="260"/>
      <c r="H9" s="333"/>
      <c r="I9" s="260"/>
      <c r="J9" s="327"/>
      <c r="K9" s="319"/>
      <c r="L9" s="321"/>
      <c r="M9" s="57" t="s">
        <v>9</v>
      </c>
      <c r="N9" s="58" t="s">
        <v>11</v>
      </c>
      <c r="O9" s="386"/>
      <c r="P9" s="329"/>
      <c r="Q9" s="274"/>
      <c r="R9" s="274"/>
    </row>
    <row r="10" spans="1:18" ht="16.5" customHeight="1" thickTop="1" thickBot="1">
      <c r="A10" s="16" t="s">
        <v>30</v>
      </c>
      <c r="B10" s="17"/>
      <c r="C10" s="17"/>
      <c r="D10" s="17"/>
      <c r="E10" s="17"/>
      <c r="F10" s="17"/>
      <c r="G10" s="18"/>
      <c r="H10" s="18"/>
      <c r="I10" s="18"/>
      <c r="J10" s="81"/>
      <c r="K10" s="18"/>
      <c r="L10" s="18"/>
      <c r="M10" s="18"/>
      <c r="N10" s="18"/>
      <c r="O10" s="18"/>
      <c r="P10" s="145"/>
      <c r="Q10" s="145"/>
      <c r="R10" s="146"/>
    </row>
    <row r="11" spans="1:18" ht="16.5" customHeight="1" thickBot="1">
      <c r="A11" s="264" t="s">
        <v>40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6"/>
    </row>
    <row r="12" spans="1:18" ht="16.5" customHeight="1" thickBot="1">
      <c r="A12" s="19" t="s">
        <v>12</v>
      </c>
      <c r="B12" s="311" t="s">
        <v>31</v>
      </c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3"/>
    </row>
    <row r="13" spans="1:18" ht="16.5" customHeight="1" thickBot="1">
      <c r="A13" s="20" t="s">
        <v>12</v>
      </c>
      <c r="B13" s="21" t="s">
        <v>12</v>
      </c>
      <c r="C13" s="337" t="s">
        <v>33</v>
      </c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9"/>
    </row>
    <row r="14" spans="1:18" ht="18" customHeight="1">
      <c r="A14" s="334" t="s">
        <v>12</v>
      </c>
      <c r="B14" s="267" t="s">
        <v>12</v>
      </c>
      <c r="C14" s="338" t="s">
        <v>15</v>
      </c>
      <c r="D14" s="255"/>
      <c r="E14" s="255"/>
      <c r="F14" s="24" t="s">
        <v>23</v>
      </c>
      <c r="G14" s="343" t="s">
        <v>35</v>
      </c>
      <c r="H14" s="278" t="s">
        <v>21</v>
      </c>
      <c r="I14" s="341" t="s">
        <v>26</v>
      </c>
      <c r="J14" s="82" t="s">
        <v>69</v>
      </c>
      <c r="K14" s="59" t="s">
        <v>13</v>
      </c>
      <c r="L14" s="199">
        <f>M14+O14</f>
        <v>45</v>
      </c>
      <c r="M14" s="106">
        <f>25+20</f>
        <v>45</v>
      </c>
      <c r="N14" s="106"/>
      <c r="O14" s="108"/>
      <c r="P14" s="147" t="s">
        <v>71</v>
      </c>
      <c r="Q14" s="200" t="s">
        <v>94</v>
      </c>
      <c r="R14" s="165"/>
    </row>
    <row r="15" spans="1:18" ht="18" customHeight="1">
      <c r="A15" s="335"/>
      <c r="B15" s="268"/>
      <c r="C15" s="339"/>
      <c r="D15" s="256"/>
      <c r="E15" s="256"/>
      <c r="F15" s="56"/>
      <c r="G15" s="344"/>
      <c r="H15" s="279"/>
      <c r="I15" s="342"/>
      <c r="J15" s="83"/>
      <c r="K15" s="61"/>
      <c r="L15" s="109"/>
      <c r="M15" s="110"/>
      <c r="N15" s="110"/>
      <c r="O15" s="111"/>
      <c r="P15" s="148"/>
      <c r="Q15" s="150"/>
      <c r="R15" s="166"/>
    </row>
    <row r="16" spans="1:18" ht="14.25" customHeight="1" thickBot="1">
      <c r="A16" s="336"/>
      <c r="B16" s="269"/>
      <c r="C16" s="340"/>
      <c r="D16" s="96"/>
      <c r="E16" s="96"/>
      <c r="F16" s="97"/>
      <c r="G16" s="98"/>
      <c r="H16" s="99"/>
      <c r="I16" s="96"/>
      <c r="J16" s="100"/>
      <c r="K16" s="101" t="s">
        <v>14</v>
      </c>
      <c r="L16" s="102">
        <f>SUM(L14:L15)</f>
        <v>45</v>
      </c>
      <c r="M16" s="103">
        <f>SUM(M14:M15)</f>
        <v>45</v>
      </c>
      <c r="N16" s="103">
        <f>SUM(N14:N15)</f>
        <v>0</v>
      </c>
      <c r="O16" s="104">
        <f>SUM(O14:O15)</f>
        <v>0</v>
      </c>
      <c r="P16" s="149"/>
      <c r="Q16" s="151"/>
      <c r="R16" s="167"/>
    </row>
    <row r="17" spans="1:22" ht="16.5" customHeight="1" thickBot="1">
      <c r="A17" s="27" t="s">
        <v>12</v>
      </c>
      <c r="B17" s="28" t="s">
        <v>12</v>
      </c>
      <c r="C17" s="304" t="s">
        <v>17</v>
      </c>
      <c r="D17" s="305"/>
      <c r="E17" s="305"/>
      <c r="F17" s="305"/>
      <c r="G17" s="305"/>
      <c r="H17" s="305"/>
      <c r="I17" s="305"/>
      <c r="J17" s="305"/>
      <c r="K17" s="306"/>
      <c r="L17" s="29">
        <f>SUM(L16)</f>
        <v>45</v>
      </c>
      <c r="M17" s="30">
        <f>SUM(M16)</f>
        <v>45</v>
      </c>
      <c r="N17" s="31">
        <f>SUM(N16)</f>
        <v>0</v>
      </c>
      <c r="O17" s="32">
        <f>SUM(O16)</f>
        <v>0</v>
      </c>
      <c r="P17" s="300"/>
      <c r="Q17" s="301"/>
      <c r="R17" s="302"/>
    </row>
    <row r="18" spans="1:22" ht="16.5" customHeight="1" thickBot="1">
      <c r="A18" s="20" t="s">
        <v>12</v>
      </c>
      <c r="B18" s="33" t="s">
        <v>15</v>
      </c>
      <c r="C18" s="307" t="s">
        <v>32</v>
      </c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9"/>
    </row>
    <row r="19" spans="1:22" ht="18" customHeight="1">
      <c r="A19" s="22" t="s">
        <v>12</v>
      </c>
      <c r="B19" s="34" t="s">
        <v>15</v>
      </c>
      <c r="C19" s="338" t="s">
        <v>15</v>
      </c>
      <c r="D19" s="255"/>
      <c r="E19" s="255"/>
      <c r="F19" s="303" t="s">
        <v>49</v>
      </c>
      <c r="G19" s="361" t="s">
        <v>36</v>
      </c>
      <c r="H19" s="359" t="s">
        <v>21</v>
      </c>
      <c r="I19" s="341" t="s">
        <v>26</v>
      </c>
      <c r="J19" s="84" t="s">
        <v>69</v>
      </c>
      <c r="K19" s="59" t="s">
        <v>13</v>
      </c>
      <c r="L19" s="114">
        <f>M19+O19</f>
        <v>4.4000000000000004</v>
      </c>
      <c r="M19" s="115">
        <v>4.4000000000000004</v>
      </c>
      <c r="N19" s="115"/>
      <c r="O19" s="116"/>
      <c r="P19" s="253" t="s">
        <v>72</v>
      </c>
      <c r="Q19" s="156" t="s">
        <v>73</v>
      </c>
      <c r="R19" s="168"/>
    </row>
    <row r="20" spans="1:22" ht="18" customHeight="1">
      <c r="A20" s="20"/>
      <c r="B20" s="36"/>
      <c r="C20" s="339"/>
      <c r="D20" s="257"/>
      <c r="E20" s="257"/>
      <c r="F20" s="218"/>
      <c r="G20" s="362"/>
      <c r="H20" s="360"/>
      <c r="I20" s="348"/>
      <c r="J20" s="85"/>
      <c r="K20" s="60"/>
      <c r="L20" s="117">
        <f>M20+O20</f>
        <v>0</v>
      </c>
      <c r="M20" s="118"/>
      <c r="N20" s="118"/>
      <c r="O20" s="119"/>
      <c r="P20" s="254"/>
      <c r="Q20" s="157"/>
      <c r="R20" s="169"/>
    </row>
    <row r="21" spans="1:22" ht="15" customHeight="1" thickBot="1">
      <c r="A21" s="25"/>
      <c r="B21" s="35"/>
      <c r="C21" s="340"/>
      <c r="D21" s="96"/>
      <c r="E21" s="96"/>
      <c r="F21" s="97"/>
      <c r="G21" s="129"/>
      <c r="H21" s="130"/>
      <c r="I21" s="96"/>
      <c r="J21" s="133"/>
      <c r="K21" s="131" t="s">
        <v>14</v>
      </c>
      <c r="L21" s="134">
        <f>SUM(L19:L20)</f>
        <v>4.4000000000000004</v>
      </c>
      <c r="M21" s="132">
        <f>SUM(M19:M20)</f>
        <v>4.4000000000000004</v>
      </c>
      <c r="N21" s="132">
        <f>SUM(N19:N20)</f>
        <v>0</v>
      </c>
      <c r="O21" s="155">
        <f>SUM(O19:O20)</f>
        <v>0</v>
      </c>
      <c r="P21" s="159"/>
      <c r="Q21" s="158"/>
      <c r="R21" s="170"/>
    </row>
    <row r="22" spans="1:22" ht="16.5" customHeight="1" thickBot="1">
      <c r="A22" s="19" t="s">
        <v>12</v>
      </c>
      <c r="B22" s="185" t="s">
        <v>15</v>
      </c>
      <c r="C22" s="349" t="s">
        <v>17</v>
      </c>
      <c r="D22" s="350"/>
      <c r="E22" s="350"/>
      <c r="F22" s="351"/>
      <c r="G22" s="351"/>
      <c r="H22" s="351"/>
      <c r="I22" s="351"/>
      <c r="J22" s="351"/>
      <c r="K22" s="351"/>
      <c r="L22" s="37">
        <f>SUM(L21)</f>
        <v>4.4000000000000004</v>
      </c>
      <c r="M22" s="38">
        <f>SUM(M21)</f>
        <v>4.4000000000000004</v>
      </c>
      <c r="N22" s="38">
        <f>SUM(N21)</f>
        <v>0</v>
      </c>
      <c r="O22" s="39">
        <f>SUM(O21)</f>
        <v>0</v>
      </c>
      <c r="P22" s="283"/>
      <c r="Q22" s="284"/>
      <c r="R22" s="285"/>
    </row>
    <row r="23" spans="1:22" ht="16.5" customHeight="1" thickBot="1">
      <c r="A23" s="19" t="s">
        <v>12</v>
      </c>
      <c r="B23" s="40" t="s">
        <v>16</v>
      </c>
      <c r="C23" s="280" t="s">
        <v>50</v>
      </c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2"/>
    </row>
    <row r="24" spans="1:22" ht="27" customHeight="1">
      <c r="A24" s="22" t="s">
        <v>12</v>
      </c>
      <c r="B24" s="23" t="s">
        <v>16</v>
      </c>
      <c r="C24" s="196" t="s">
        <v>15</v>
      </c>
      <c r="D24" s="241"/>
      <c r="E24" s="241"/>
      <c r="F24" s="355" t="s">
        <v>52</v>
      </c>
      <c r="G24" s="289"/>
      <c r="H24" s="250" t="s">
        <v>21</v>
      </c>
      <c r="I24" s="247" t="s">
        <v>26</v>
      </c>
      <c r="J24" s="82" t="s">
        <v>69</v>
      </c>
      <c r="K24" s="42" t="s">
        <v>13</v>
      </c>
      <c r="L24" s="105">
        <f>M24+O24</f>
        <v>36.299999999999997</v>
      </c>
      <c r="M24" s="106">
        <v>20.3</v>
      </c>
      <c r="N24" s="106"/>
      <c r="O24" s="107">
        <v>16</v>
      </c>
      <c r="P24" s="189"/>
      <c r="Q24" s="161"/>
      <c r="R24" s="171"/>
    </row>
    <row r="25" spans="1:22" ht="24" customHeight="1">
      <c r="A25" s="20"/>
      <c r="B25" s="21"/>
      <c r="C25" s="197"/>
      <c r="D25" s="242"/>
      <c r="E25" s="242"/>
      <c r="F25" s="356"/>
      <c r="G25" s="290"/>
      <c r="H25" s="251"/>
      <c r="I25" s="248"/>
      <c r="J25" s="86"/>
      <c r="K25" s="41" t="s">
        <v>27</v>
      </c>
      <c r="L25" s="122">
        <f>M25+O25</f>
        <v>242</v>
      </c>
      <c r="M25" s="120">
        <f>242-182</f>
        <v>60</v>
      </c>
      <c r="N25" s="120"/>
      <c r="O25" s="123">
        <v>182</v>
      </c>
      <c r="P25" s="190"/>
      <c r="Q25" s="162"/>
      <c r="R25" s="172"/>
    </row>
    <row r="26" spans="1:22" ht="24" customHeight="1">
      <c r="A26" s="20"/>
      <c r="B26" s="21"/>
      <c r="C26" s="197"/>
      <c r="D26" s="243"/>
      <c r="E26" s="243"/>
      <c r="F26" s="357"/>
      <c r="G26" s="290"/>
      <c r="H26" s="251"/>
      <c r="I26" s="248"/>
      <c r="J26" s="86"/>
      <c r="K26" s="94"/>
      <c r="L26" s="124"/>
      <c r="M26" s="110"/>
      <c r="N26" s="110"/>
      <c r="O26" s="125"/>
      <c r="P26" s="191"/>
      <c r="Q26" s="162"/>
      <c r="R26" s="172"/>
    </row>
    <row r="27" spans="1:22" ht="27" customHeight="1">
      <c r="A27" s="20"/>
      <c r="B27" s="21"/>
      <c r="C27" s="197"/>
      <c r="D27" s="90"/>
      <c r="E27" s="90"/>
      <c r="F27" s="56" t="s">
        <v>41</v>
      </c>
      <c r="G27" s="290"/>
      <c r="H27" s="251"/>
      <c r="I27" s="248"/>
      <c r="J27" s="86"/>
      <c r="K27" s="94"/>
      <c r="L27" s="124"/>
      <c r="M27" s="110"/>
      <c r="N27" s="110"/>
      <c r="O27" s="125"/>
      <c r="P27" s="192" t="s">
        <v>74</v>
      </c>
      <c r="Q27" s="160" t="s">
        <v>75</v>
      </c>
      <c r="R27" s="193">
        <v>1</v>
      </c>
    </row>
    <row r="28" spans="1:22" ht="25.5" customHeight="1">
      <c r="A28" s="20"/>
      <c r="B28" s="21"/>
      <c r="C28" s="197"/>
      <c r="D28" s="90"/>
      <c r="E28" s="90"/>
      <c r="F28" s="92" t="s">
        <v>47</v>
      </c>
      <c r="G28" s="290"/>
      <c r="H28" s="251"/>
      <c r="I28" s="248"/>
      <c r="J28" s="86"/>
      <c r="K28" s="94"/>
      <c r="L28" s="124"/>
      <c r="M28" s="110"/>
      <c r="N28" s="110"/>
      <c r="O28" s="125"/>
      <c r="P28" s="192" t="s">
        <v>76</v>
      </c>
      <c r="Q28" s="160" t="s">
        <v>75</v>
      </c>
      <c r="R28" s="193">
        <v>1</v>
      </c>
      <c r="V28" s="55"/>
    </row>
    <row r="29" spans="1:22" ht="39.75" customHeight="1">
      <c r="A29" s="20"/>
      <c r="B29" s="21"/>
      <c r="C29" s="197"/>
      <c r="D29" s="90"/>
      <c r="E29" s="90"/>
      <c r="F29" s="91" t="s">
        <v>51</v>
      </c>
      <c r="G29" s="291"/>
      <c r="H29" s="252"/>
      <c r="I29" s="249"/>
      <c r="J29" s="86"/>
      <c r="K29" s="93"/>
      <c r="L29" s="124"/>
      <c r="M29" s="110"/>
      <c r="N29" s="110"/>
      <c r="O29" s="125"/>
      <c r="P29" s="192" t="s">
        <v>77</v>
      </c>
      <c r="Q29" s="160" t="s">
        <v>78</v>
      </c>
      <c r="R29" s="193">
        <v>30</v>
      </c>
      <c r="V29" s="55"/>
    </row>
    <row r="30" spans="1:22" ht="15" customHeight="1" thickBot="1">
      <c r="A30" s="25"/>
      <c r="B30" s="26"/>
      <c r="C30" s="198"/>
      <c r="D30" s="137"/>
      <c r="E30" s="137"/>
      <c r="F30" s="138"/>
      <c r="G30" s="137"/>
      <c r="H30" s="139"/>
      <c r="I30" s="140"/>
      <c r="J30" s="141"/>
      <c r="K30" s="135" t="s">
        <v>14</v>
      </c>
      <c r="L30" s="102">
        <f>SUM(L24:L29)</f>
        <v>278.3</v>
      </c>
      <c r="M30" s="103">
        <f>SUM(M24:M29)</f>
        <v>80.3</v>
      </c>
      <c r="N30" s="103">
        <f>SUM(N24:N29)</f>
        <v>0</v>
      </c>
      <c r="O30" s="104">
        <f>SUM(O24:O29)</f>
        <v>198</v>
      </c>
      <c r="P30" s="163" t="s">
        <v>79</v>
      </c>
      <c r="Q30" s="164" t="s">
        <v>78</v>
      </c>
      <c r="R30" s="173">
        <v>3</v>
      </c>
      <c r="T30" s="55"/>
    </row>
    <row r="31" spans="1:22" ht="19.5" customHeight="1">
      <c r="A31" s="22" t="s">
        <v>12</v>
      </c>
      <c r="B31" s="23" t="s">
        <v>16</v>
      </c>
      <c r="C31" s="338" t="s">
        <v>16</v>
      </c>
      <c r="D31" s="244"/>
      <c r="E31" s="244"/>
      <c r="F31" s="206" t="s">
        <v>99</v>
      </c>
      <c r="G31" s="214"/>
      <c r="H31" s="278" t="s">
        <v>21</v>
      </c>
      <c r="I31" s="341" t="s">
        <v>26</v>
      </c>
      <c r="J31" s="82" t="s">
        <v>69</v>
      </c>
      <c r="K31" s="42" t="s">
        <v>13</v>
      </c>
      <c r="L31" s="105">
        <f>M31+O31</f>
        <v>5.9</v>
      </c>
      <c r="M31" s="106">
        <v>5.9</v>
      </c>
      <c r="N31" s="194">
        <v>1.1000000000000001</v>
      </c>
      <c r="O31" s="108"/>
      <c r="P31" s="63"/>
      <c r="Q31" s="152"/>
      <c r="R31" s="174"/>
    </row>
    <row r="32" spans="1:22" ht="19.5" customHeight="1">
      <c r="A32" s="20"/>
      <c r="B32" s="21"/>
      <c r="C32" s="339"/>
      <c r="D32" s="245"/>
      <c r="E32" s="245"/>
      <c r="F32" s="207"/>
      <c r="G32" s="215"/>
      <c r="H32" s="358"/>
      <c r="I32" s="348"/>
      <c r="J32" s="87"/>
      <c r="K32" s="41" t="s">
        <v>27</v>
      </c>
      <c r="L32" s="122">
        <f>M32+O32</f>
        <v>26</v>
      </c>
      <c r="M32" s="120">
        <v>26</v>
      </c>
      <c r="N32" s="120"/>
      <c r="O32" s="121"/>
      <c r="P32" s="64"/>
      <c r="Q32" s="153"/>
      <c r="R32" s="175"/>
    </row>
    <row r="33" spans="1:211" ht="23.25" customHeight="1">
      <c r="A33" s="20"/>
      <c r="B33" s="21"/>
      <c r="C33" s="339"/>
      <c r="D33" s="246"/>
      <c r="E33" s="246"/>
      <c r="F33" s="208"/>
      <c r="G33" s="215"/>
      <c r="H33" s="358"/>
      <c r="I33" s="348"/>
      <c r="J33" s="87"/>
      <c r="K33" s="94"/>
      <c r="L33" s="124"/>
      <c r="M33" s="110"/>
      <c r="N33" s="110"/>
      <c r="O33" s="111"/>
      <c r="P33" s="64"/>
      <c r="Q33" s="153"/>
      <c r="R33" s="175"/>
    </row>
    <row r="34" spans="1:211" ht="26.25" customHeight="1">
      <c r="A34" s="20"/>
      <c r="B34" s="21"/>
      <c r="C34" s="339"/>
      <c r="D34" s="75"/>
      <c r="E34" s="75"/>
      <c r="F34" s="92" t="s">
        <v>42</v>
      </c>
      <c r="G34" s="215"/>
      <c r="H34" s="358"/>
      <c r="I34" s="348"/>
      <c r="J34" s="87"/>
      <c r="K34" s="94"/>
      <c r="L34" s="124"/>
      <c r="M34" s="110"/>
      <c r="N34" s="110"/>
      <c r="O34" s="111"/>
      <c r="P34" s="176" t="s">
        <v>80</v>
      </c>
      <c r="Q34" s="153" t="s">
        <v>81</v>
      </c>
      <c r="R34" s="186">
        <v>7</v>
      </c>
    </row>
    <row r="35" spans="1:211" ht="27.75" customHeight="1">
      <c r="A35" s="20"/>
      <c r="B35" s="21"/>
      <c r="C35" s="339"/>
      <c r="D35" s="76"/>
      <c r="E35" s="76"/>
      <c r="F35" s="89" t="s">
        <v>45</v>
      </c>
      <c r="G35" s="215"/>
      <c r="H35" s="358"/>
      <c r="I35" s="348"/>
      <c r="J35" s="83"/>
      <c r="K35" s="93"/>
      <c r="L35" s="126"/>
      <c r="M35" s="112"/>
      <c r="N35" s="112"/>
      <c r="O35" s="113"/>
      <c r="P35" s="177" t="s">
        <v>83</v>
      </c>
      <c r="Q35" s="153" t="s">
        <v>78</v>
      </c>
      <c r="R35" s="186">
        <v>3</v>
      </c>
    </row>
    <row r="36" spans="1:211" ht="15" customHeight="1" thickBot="1">
      <c r="A36" s="25"/>
      <c r="B36" s="26"/>
      <c r="C36" s="340"/>
      <c r="D36" s="96"/>
      <c r="E36" s="96"/>
      <c r="F36" s="138"/>
      <c r="G36" s="142"/>
      <c r="H36" s="99"/>
      <c r="I36" s="96"/>
      <c r="J36" s="100"/>
      <c r="K36" s="143" t="s">
        <v>14</v>
      </c>
      <c r="L36" s="102">
        <f>SUM(K31:L35)</f>
        <v>31.9</v>
      </c>
      <c r="M36" s="103">
        <f>SUM(M31:M35)</f>
        <v>31.9</v>
      </c>
      <c r="N36" s="103">
        <f>SUM(N31:N35)</f>
        <v>1.1000000000000001</v>
      </c>
      <c r="O36" s="144">
        <f>SUM(O31:O35)</f>
        <v>0</v>
      </c>
      <c r="P36" s="187"/>
      <c r="Q36" s="151"/>
      <c r="R36" s="188"/>
    </row>
    <row r="37" spans="1:211" ht="39" customHeight="1">
      <c r="A37" s="22" t="s">
        <v>12</v>
      </c>
      <c r="B37" s="23" t="s">
        <v>16</v>
      </c>
      <c r="C37" s="374" t="s">
        <v>25</v>
      </c>
      <c r="D37" s="95"/>
      <c r="E37" s="95"/>
      <c r="F37" s="24" t="s">
        <v>53</v>
      </c>
      <c r="G37" s="214"/>
      <c r="H37" s="278" t="s">
        <v>21</v>
      </c>
      <c r="I37" s="341" t="s">
        <v>26</v>
      </c>
      <c r="J37" s="82" t="s">
        <v>69</v>
      </c>
      <c r="K37" s="42" t="s">
        <v>13</v>
      </c>
      <c r="L37" s="105">
        <f>M37+O37</f>
        <v>18.600000000000001</v>
      </c>
      <c r="M37" s="106">
        <v>18.600000000000001</v>
      </c>
      <c r="N37" s="106"/>
      <c r="O37" s="107"/>
      <c r="P37" s="178"/>
      <c r="Q37" s="180"/>
      <c r="R37" s="179"/>
    </row>
    <row r="38" spans="1:211" ht="27" customHeight="1">
      <c r="A38" s="20"/>
      <c r="B38" s="21"/>
      <c r="C38" s="375"/>
      <c r="D38" s="90"/>
      <c r="E38" s="90"/>
      <c r="F38" s="92" t="s">
        <v>45</v>
      </c>
      <c r="G38" s="215"/>
      <c r="H38" s="358"/>
      <c r="I38" s="348"/>
      <c r="J38" s="87"/>
      <c r="K38" s="41" t="s">
        <v>27</v>
      </c>
      <c r="L38" s="122">
        <f>M38+O38</f>
        <v>99</v>
      </c>
      <c r="M38" s="120">
        <v>99</v>
      </c>
      <c r="N38" s="120"/>
      <c r="O38" s="123"/>
      <c r="P38" s="177" t="s">
        <v>83</v>
      </c>
      <c r="Q38" s="153" t="s">
        <v>78</v>
      </c>
      <c r="R38" s="186">
        <v>3</v>
      </c>
    </row>
    <row r="39" spans="1:211" ht="27" customHeight="1">
      <c r="A39" s="20"/>
      <c r="B39" s="21"/>
      <c r="C39" s="375"/>
      <c r="D39" s="90"/>
      <c r="E39" s="90"/>
      <c r="F39" s="92" t="s">
        <v>42</v>
      </c>
      <c r="G39" s="215"/>
      <c r="H39" s="358"/>
      <c r="I39" s="348"/>
      <c r="J39" s="87"/>
      <c r="K39" s="94"/>
      <c r="L39" s="124"/>
      <c r="M39" s="110"/>
      <c r="N39" s="110"/>
      <c r="O39" s="125"/>
      <c r="P39" s="181" t="s">
        <v>84</v>
      </c>
      <c r="Q39" s="182" t="s">
        <v>90</v>
      </c>
      <c r="R39" s="183" t="s">
        <v>87</v>
      </c>
    </row>
    <row r="40" spans="1:211" ht="39" customHeight="1">
      <c r="A40" s="20"/>
      <c r="B40" s="21"/>
      <c r="C40" s="375"/>
      <c r="D40" s="90"/>
      <c r="E40" s="90"/>
      <c r="F40" s="92" t="s">
        <v>44</v>
      </c>
      <c r="G40" s="215"/>
      <c r="H40" s="358"/>
      <c r="I40" s="348"/>
      <c r="J40" s="87"/>
      <c r="K40" s="94"/>
      <c r="L40" s="124"/>
      <c r="M40" s="110"/>
      <c r="N40" s="110"/>
      <c r="O40" s="125"/>
      <c r="P40" s="184" t="s">
        <v>89</v>
      </c>
      <c r="Q40" s="182" t="s">
        <v>78</v>
      </c>
      <c r="R40" s="183" t="s">
        <v>86</v>
      </c>
    </row>
    <row r="41" spans="1:211" ht="19.5" customHeight="1">
      <c r="A41" s="20"/>
      <c r="B41" s="21"/>
      <c r="C41" s="375"/>
      <c r="D41" s="90"/>
      <c r="E41" s="90"/>
      <c r="F41" s="218" t="s">
        <v>43</v>
      </c>
      <c r="G41" s="215"/>
      <c r="H41" s="358"/>
      <c r="I41" s="348"/>
      <c r="J41" s="87"/>
      <c r="K41" s="94"/>
      <c r="L41" s="124"/>
      <c r="M41" s="110"/>
      <c r="N41" s="110"/>
      <c r="O41" s="125"/>
      <c r="P41" s="184" t="s">
        <v>85</v>
      </c>
      <c r="Q41" s="182" t="s">
        <v>78</v>
      </c>
      <c r="R41" s="183" t="s">
        <v>73</v>
      </c>
    </row>
    <row r="42" spans="1:211" ht="13.5" customHeight="1">
      <c r="A42" s="20"/>
      <c r="B42" s="21"/>
      <c r="C42" s="375"/>
      <c r="D42" s="88"/>
      <c r="E42" s="88"/>
      <c r="F42" s="219"/>
      <c r="G42" s="216"/>
      <c r="H42" s="279"/>
      <c r="I42" s="342"/>
      <c r="J42" s="83"/>
      <c r="K42" s="93"/>
      <c r="L42" s="126"/>
      <c r="M42" s="112"/>
      <c r="N42" s="112"/>
      <c r="O42" s="127"/>
      <c r="P42" s="184" t="s">
        <v>82</v>
      </c>
      <c r="Q42" s="182" t="s">
        <v>78</v>
      </c>
      <c r="R42" s="183" t="s">
        <v>88</v>
      </c>
    </row>
    <row r="43" spans="1:211" ht="15" customHeight="1" thickBot="1">
      <c r="A43" s="25"/>
      <c r="B43" s="26"/>
      <c r="C43" s="376"/>
      <c r="D43" s="137"/>
      <c r="E43" s="137"/>
      <c r="F43" s="201"/>
      <c r="G43" s="142"/>
      <c r="H43" s="99"/>
      <c r="I43" s="96"/>
      <c r="J43" s="100"/>
      <c r="K43" s="135" t="s">
        <v>14</v>
      </c>
      <c r="L43" s="128">
        <f>SUM(L37:L42)</f>
        <v>117.6</v>
      </c>
      <c r="M43" s="103">
        <f>SUM(M37:M42)</f>
        <v>117.6</v>
      </c>
      <c r="N43" s="103">
        <f>SUM(N37:N42)</f>
        <v>0</v>
      </c>
      <c r="O43" s="136">
        <f>SUM(O37:O42)</f>
        <v>0</v>
      </c>
      <c r="P43" s="62"/>
      <c r="Q43" s="151"/>
      <c r="R43" s="167"/>
    </row>
    <row r="44" spans="1:211" ht="12.75" customHeight="1" thickBot="1">
      <c r="A44" s="19" t="s">
        <v>12</v>
      </c>
      <c r="B44" s="43" t="s">
        <v>16</v>
      </c>
      <c r="C44" s="377" t="s">
        <v>17</v>
      </c>
      <c r="D44" s="350"/>
      <c r="E44" s="350"/>
      <c r="F44" s="350"/>
      <c r="G44" s="350"/>
      <c r="H44" s="350"/>
      <c r="I44" s="350"/>
      <c r="J44" s="350"/>
      <c r="K44" s="378"/>
      <c r="L44" s="37">
        <f>L43+L36+L30</f>
        <v>427.8</v>
      </c>
      <c r="M44" s="44">
        <f>M43+M36+M30</f>
        <v>229.8</v>
      </c>
      <c r="N44" s="38">
        <f>N43+N36+N30</f>
        <v>1.1000000000000001</v>
      </c>
      <c r="O44" s="45">
        <f>O43+O36+O30</f>
        <v>198</v>
      </c>
      <c r="P44" s="283"/>
      <c r="Q44" s="284"/>
      <c r="R44" s="285"/>
    </row>
    <row r="45" spans="1:211" ht="12.75" customHeight="1" thickBot="1">
      <c r="A45" s="22" t="s">
        <v>12</v>
      </c>
      <c r="B45" s="371" t="s">
        <v>18</v>
      </c>
      <c r="C45" s="372"/>
      <c r="D45" s="372"/>
      <c r="E45" s="372"/>
      <c r="F45" s="372"/>
      <c r="G45" s="372"/>
      <c r="H45" s="372"/>
      <c r="I45" s="372"/>
      <c r="J45" s="372"/>
      <c r="K45" s="373"/>
      <c r="L45" s="46">
        <f>L44+L22+L17</f>
        <v>477.2</v>
      </c>
      <c r="M45" s="47">
        <f>M44+M22+M17</f>
        <v>279.20000000000005</v>
      </c>
      <c r="N45" s="47">
        <f>SUM(N44,N22,N17)</f>
        <v>1.1000000000000001</v>
      </c>
      <c r="O45" s="48">
        <f>SUM(O44,O22,O17)</f>
        <v>198</v>
      </c>
      <c r="P45" s="286"/>
      <c r="Q45" s="287"/>
      <c r="R45" s="288"/>
    </row>
    <row r="46" spans="1:211" s="6" customFormat="1" ht="12.75" customHeight="1" thickBot="1">
      <c r="A46" s="49" t="s">
        <v>21</v>
      </c>
      <c r="B46" s="352" t="s">
        <v>19</v>
      </c>
      <c r="C46" s="353"/>
      <c r="D46" s="353"/>
      <c r="E46" s="353"/>
      <c r="F46" s="353"/>
      <c r="G46" s="353"/>
      <c r="H46" s="353"/>
      <c r="I46" s="353"/>
      <c r="J46" s="353"/>
      <c r="K46" s="354"/>
      <c r="L46" s="50">
        <f>M46+O46</f>
        <v>477.20000000000005</v>
      </c>
      <c r="M46" s="51">
        <f>M45</f>
        <v>279.20000000000005</v>
      </c>
      <c r="N46" s="51">
        <f>N45</f>
        <v>1.1000000000000001</v>
      </c>
      <c r="O46" s="52">
        <f>O45</f>
        <v>198</v>
      </c>
      <c r="P46" s="225"/>
      <c r="Q46" s="226"/>
      <c r="R46" s="227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</row>
    <row r="47" spans="1:211" s="7" customFormat="1" ht="15" customHeight="1">
      <c r="A47" s="293"/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14"/>
      <c r="T47" s="14"/>
      <c r="U47" s="14"/>
    </row>
    <row r="48" spans="1:211" s="10" customFormat="1" ht="16.5" customHeight="1">
      <c r="A48" s="8"/>
      <c r="B48" s="9"/>
      <c r="C48" s="9"/>
      <c r="D48" s="9"/>
      <c r="E48" s="9"/>
      <c r="F48" s="292" t="s">
        <v>24</v>
      </c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</row>
    <row r="49" spans="1:18" s="1" customFormat="1" ht="12" customHeight="1" thickBot="1">
      <c r="A49" s="8"/>
      <c r="B49" s="9"/>
      <c r="C49" s="9"/>
      <c r="D49" s="9"/>
      <c r="E49" s="9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</row>
    <row r="50" spans="1:18" s="53" customFormat="1" ht="30" customHeight="1" thickBot="1">
      <c r="B50" s="54"/>
      <c r="C50" s="54"/>
      <c r="D50" s="54"/>
      <c r="E50" s="54"/>
      <c r="F50" s="365" t="s">
        <v>20</v>
      </c>
      <c r="G50" s="366"/>
      <c r="H50" s="366"/>
      <c r="I50" s="366"/>
      <c r="J50" s="366"/>
      <c r="K50" s="367"/>
      <c r="L50" s="368" t="s">
        <v>60</v>
      </c>
      <c r="M50" s="369"/>
      <c r="N50" s="369"/>
      <c r="O50" s="370"/>
      <c r="P50" s="65" t="s">
        <v>70</v>
      </c>
      <c r="Q50" s="217" t="s">
        <v>61</v>
      </c>
      <c r="R50" s="217"/>
    </row>
    <row r="51" spans="1:18" ht="12.75" customHeight="1" thickBot="1">
      <c r="A51" s="2"/>
      <c r="B51" s="11"/>
      <c r="C51" s="11"/>
      <c r="D51" s="11"/>
      <c r="E51" s="11"/>
      <c r="F51" s="220" t="s">
        <v>22</v>
      </c>
      <c r="G51" s="221"/>
      <c r="H51" s="221"/>
      <c r="I51" s="221"/>
      <c r="J51" s="221"/>
      <c r="K51" s="222"/>
      <c r="L51" s="231">
        <f>L52</f>
        <v>110.19999999999999</v>
      </c>
      <c r="M51" s="232"/>
      <c r="N51" s="232"/>
      <c r="O51" s="233"/>
      <c r="P51" s="66">
        <f>SUM(P52)</f>
        <v>110.2</v>
      </c>
      <c r="Q51" s="240">
        <f t="shared" ref="Q51:Q56" si="0">L51-P51</f>
        <v>0</v>
      </c>
      <c r="R51" s="240"/>
    </row>
    <row r="52" spans="1:18" ht="12" customHeight="1" thickBot="1">
      <c r="A52" s="2"/>
      <c r="B52" s="12"/>
      <c r="C52" s="12"/>
      <c r="D52" s="12"/>
      <c r="E52" s="12"/>
      <c r="F52" s="228" t="s">
        <v>37</v>
      </c>
      <c r="G52" s="229"/>
      <c r="H52" s="229"/>
      <c r="I52" s="229"/>
      <c r="J52" s="229"/>
      <c r="K52" s="230"/>
      <c r="L52" s="234">
        <f>SUMIF(K14:K43,"SB",L14:L46)</f>
        <v>110.19999999999999</v>
      </c>
      <c r="M52" s="235"/>
      <c r="N52" s="235"/>
      <c r="O52" s="236"/>
      <c r="P52" s="67">
        <v>110.2</v>
      </c>
      <c r="Q52" s="223">
        <f t="shared" si="0"/>
        <v>0</v>
      </c>
      <c r="R52" s="224"/>
    </row>
    <row r="53" spans="1:18" ht="15" customHeight="1" thickBot="1">
      <c r="A53" s="2"/>
      <c r="B53" s="13"/>
      <c r="C53" s="13"/>
      <c r="D53" s="13"/>
      <c r="E53" s="13"/>
      <c r="F53" s="297" t="s">
        <v>34</v>
      </c>
      <c r="G53" s="298"/>
      <c r="H53" s="298"/>
      <c r="I53" s="298"/>
      <c r="J53" s="298"/>
      <c r="K53" s="299"/>
      <c r="L53" s="231">
        <f>SUM(L54:O55)</f>
        <v>367</v>
      </c>
      <c r="M53" s="232"/>
      <c r="N53" s="232"/>
      <c r="O53" s="233"/>
      <c r="P53" s="66">
        <f>SUM(P54:P55)</f>
        <v>367</v>
      </c>
      <c r="Q53" s="233">
        <f t="shared" si="0"/>
        <v>0</v>
      </c>
      <c r="R53" s="240"/>
    </row>
    <row r="54" spans="1:18" ht="12.75" customHeight="1">
      <c r="A54" s="2"/>
      <c r="B54" s="12"/>
      <c r="C54" s="12"/>
      <c r="D54" s="12"/>
      <c r="E54" s="12"/>
      <c r="F54" s="228" t="s">
        <v>38</v>
      </c>
      <c r="G54" s="229"/>
      <c r="H54" s="229"/>
      <c r="I54" s="229"/>
      <c r="J54" s="229"/>
      <c r="K54" s="230"/>
      <c r="L54" s="294">
        <f>SUMIF(K14:K43,"ES",L14:L46)</f>
        <v>367</v>
      </c>
      <c r="M54" s="295"/>
      <c r="N54" s="295"/>
      <c r="O54" s="296"/>
      <c r="P54" s="68">
        <v>367</v>
      </c>
      <c r="Q54" s="223">
        <f t="shared" si="0"/>
        <v>0</v>
      </c>
      <c r="R54" s="224"/>
    </row>
    <row r="55" spans="1:18" ht="12.75" customHeight="1" thickBot="1">
      <c r="A55" s="2"/>
      <c r="B55" s="12"/>
      <c r="C55" s="12"/>
      <c r="D55" s="12"/>
      <c r="E55" s="12"/>
      <c r="F55" s="237" t="s">
        <v>46</v>
      </c>
      <c r="G55" s="238"/>
      <c r="H55" s="238"/>
      <c r="I55" s="238"/>
      <c r="J55" s="238"/>
      <c r="K55" s="239"/>
      <c r="L55" s="275">
        <f>SUMIF(K14:K44,"Kt",L14:L47)</f>
        <v>0</v>
      </c>
      <c r="M55" s="276"/>
      <c r="N55" s="276"/>
      <c r="O55" s="277"/>
      <c r="P55" s="69">
        <v>0</v>
      </c>
      <c r="Q55" s="204">
        <f t="shared" si="0"/>
        <v>0</v>
      </c>
      <c r="R55" s="205"/>
    </row>
    <row r="56" spans="1:18" ht="13.5" customHeight="1" thickBot="1">
      <c r="A56" s="2"/>
      <c r="B56" s="11"/>
      <c r="C56" s="11"/>
      <c r="D56" s="11"/>
      <c r="E56" s="11"/>
      <c r="F56" s="345" t="s">
        <v>14</v>
      </c>
      <c r="G56" s="346"/>
      <c r="H56" s="346"/>
      <c r="I56" s="346"/>
      <c r="J56" s="346"/>
      <c r="K56" s="347"/>
      <c r="L56" s="209">
        <f>L51+L53</f>
        <v>477.2</v>
      </c>
      <c r="M56" s="210"/>
      <c r="N56" s="210"/>
      <c r="O56" s="211"/>
      <c r="P56" s="70">
        <f>P51+P53</f>
        <v>477.2</v>
      </c>
      <c r="Q56" s="212">
        <f t="shared" si="0"/>
        <v>0</v>
      </c>
      <c r="R56" s="212"/>
    </row>
    <row r="57" spans="1:18" ht="18.75" customHeight="1">
      <c r="C57" s="2"/>
      <c r="D57" s="2"/>
      <c r="E57" s="2"/>
      <c r="F57" s="203" t="s">
        <v>98</v>
      </c>
      <c r="G57" s="203"/>
      <c r="H57" s="203"/>
      <c r="I57" s="203"/>
      <c r="J57" s="203"/>
      <c r="K57" s="203"/>
      <c r="L57" s="203"/>
      <c r="M57" s="203"/>
      <c r="N57" s="203"/>
      <c r="O57" s="203"/>
      <c r="P57" s="203"/>
    </row>
  </sheetData>
  <mergeCells count="99">
    <mergeCell ref="O2:R2"/>
    <mergeCell ref="O1:R1"/>
    <mergeCell ref="L51:O51"/>
    <mergeCell ref="I37:I42"/>
    <mergeCell ref="H37:H42"/>
    <mergeCell ref="F50:K50"/>
    <mergeCell ref="L50:O50"/>
    <mergeCell ref="B45:K45"/>
    <mergeCell ref="C37:C43"/>
    <mergeCell ref="C44:K44"/>
    <mergeCell ref="A3:R3"/>
    <mergeCell ref="A4:R4"/>
    <mergeCell ref="A5:R5"/>
    <mergeCell ref="D14:D15"/>
    <mergeCell ref="A7:A9"/>
    <mergeCell ref="O8:O9"/>
    <mergeCell ref="F56:K56"/>
    <mergeCell ref="D19:D20"/>
    <mergeCell ref="I19:I20"/>
    <mergeCell ref="C22:K22"/>
    <mergeCell ref="B46:K46"/>
    <mergeCell ref="C31:C36"/>
    <mergeCell ref="C19:C21"/>
    <mergeCell ref="E24:E26"/>
    <mergeCell ref="F24:F26"/>
    <mergeCell ref="F52:K52"/>
    <mergeCell ref="I31:I35"/>
    <mergeCell ref="H31:H35"/>
    <mergeCell ref="H19:H20"/>
    <mergeCell ref="G19:G20"/>
    <mergeCell ref="P6:R6"/>
    <mergeCell ref="G7:G9"/>
    <mergeCell ref="B12:R12"/>
    <mergeCell ref="E7:E9"/>
    <mergeCell ref="K7:K9"/>
    <mergeCell ref="L8:L9"/>
    <mergeCell ref="L7:O7"/>
    <mergeCell ref="J7:J9"/>
    <mergeCell ref="P8:P9"/>
    <mergeCell ref="M8:N8"/>
    <mergeCell ref="H7:H9"/>
    <mergeCell ref="I7:I9"/>
    <mergeCell ref="D7:D9"/>
    <mergeCell ref="L55:O55"/>
    <mergeCell ref="H14:H15"/>
    <mergeCell ref="C23:R23"/>
    <mergeCell ref="P22:R22"/>
    <mergeCell ref="P45:R45"/>
    <mergeCell ref="P44:R44"/>
    <mergeCell ref="G24:G29"/>
    <mergeCell ref="G31:G35"/>
    <mergeCell ref="F48:R48"/>
    <mergeCell ref="A47:R47"/>
    <mergeCell ref="L54:O54"/>
    <mergeCell ref="F53:K53"/>
    <mergeCell ref="P17:R17"/>
    <mergeCell ref="F19:F20"/>
    <mergeCell ref="C17:K17"/>
    <mergeCell ref="C18:R18"/>
    <mergeCell ref="P19:P20"/>
    <mergeCell ref="E14:E15"/>
    <mergeCell ref="E19:E20"/>
    <mergeCell ref="C7:C9"/>
    <mergeCell ref="F7:F9"/>
    <mergeCell ref="A11:R11"/>
    <mergeCell ref="B7:B9"/>
    <mergeCell ref="B14:B16"/>
    <mergeCell ref="P7:R7"/>
    <mergeCell ref="Q8:Q9"/>
    <mergeCell ref="R8:R9"/>
    <mergeCell ref="A14:A16"/>
    <mergeCell ref="C13:R13"/>
    <mergeCell ref="C14:C16"/>
    <mergeCell ref="I14:I15"/>
    <mergeCell ref="G14:G15"/>
    <mergeCell ref="Q51:R51"/>
    <mergeCell ref="Q52:R52"/>
    <mergeCell ref="Q53:R53"/>
    <mergeCell ref="D24:D26"/>
    <mergeCell ref="D31:D33"/>
    <mergeCell ref="I24:I29"/>
    <mergeCell ref="H24:H29"/>
    <mergeCell ref="E31:E33"/>
    <mergeCell ref="F57:P57"/>
    <mergeCell ref="Q55:R55"/>
    <mergeCell ref="F31:F33"/>
    <mergeCell ref="L56:O56"/>
    <mergeCell ref="Q56:R56"/>
    <mergeCell ref="F49:R49"/>
    <mergeCell ref="G37:G42"/>
    <mergeCell ref="Q50:R50"/>
    <mergeCell ref="F41:F42"/>
    <mergeCell ref="F51:K51"/>
    <mergeCell ref="Q54:R54"/>
    <mergeCell ref="P46:R46"/>
    <mergeCell ref="F54:K54"/>
    <mergeCell ref="L53:O53"/>
    <mergeCell ref="L52:O52"/>
    <mergeCell ref="F55:K55"/>
  </mergeCells>
  <phoneticPr fontId="5" type="noConversion"/>
  <printOptions horizontalCentered="1"/>
  <pageMargins left="0.15748031496062992" right="0.15748031496062992" top="0.39370078740157483" bottom="0.19685039370078741" header="0" footer="0"/>
  <pageSetup paperSize="9" scale="95" orientation="landscape" r:id="rId1"/>
  <headerFooter alignWithMargins="0">
    <oddFooter>Puslapių &amp;P</oddFooter>
  </headerFooter>
  <rowBreaks count="2" manualBreakCount="2">
    <brk id="22" max="17" man="1"/>
    <brk id="3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G32" sqref="G32"/>
    </sheetView>
  </sheetViews>
  <sheetFormatPr defaultRowHeight="12.75"/>
  <cols>
    <col min="1" max="1" width="4.140625" customWidth="1"/>
    <col min="4" max="4" width="31.7109375" customWidth="1"/>
  </cols>
  <sheetData>
    <row r="1" spans="1:4">
      <c r="A1" s="387" t="s">
        <v>62</v>
      </c>
      <c r="B1" s="387"/>
      <c r="C1" s="387"/>
      <c r="D1" s="387"/>
    </row>
    <row r="2" spans="1:4">
      <c r="A2" s="387" t="s">
        <v>63</v>
      </c>
      <c r="B2" s="387"/>
      <c r="C2" s="387"/>
      <c r="D2" s="387"/>
    </row>
    <row r="3" spans="1:4" ht="13.5" customHeight="1">
      <c r="A3" s="388" t="s">
        <v>39</v>
      </c>
      <c r="B3" s="388"/>
      <c r="C3" s="388"/>
      <c r="D3" s="388"/>
    </row>
    <row r="4" spans="1:4">
      <c r="A4" s="71"/>
      <c r="B4" s="71"/>
      <c r="C4" s="71"/>
      <c r="D4" s="71"/>
    </row>
    <row r="5" spans="1:4">
      <c r="A5" s="389" t="s">
        <v>64</v>
      </c>
      <c r="B5" s="390" t="s">
        <v>65</v>
      </c>
      <c r="C5" s="390"/>
      <c r="D5" s="391" t="s">
        <v>66</v>
      </c>
    </row>
    <row r="6" spans="1:4">
      <c r="A6" s="390"/>
      <c r="B6" s="72" t="s">
        <v>67</v>
      </c>
      <c r="C6" s="72" t="s">
        <v>68</v>
      </c>
      <c r="D6" s="391"/>
    </row>
    <row r="7" spans="1:4">
      <c r="A7" s="73">
        <v>1</v>
      </c>
      <c r="B7" s="195">
        <v>40994</v>
      </c>
      <c r="C7" s="72" t="s">
        <v>93</v>
      </c>
      <c r="D7" s="74" t="s">
        <v>95</v>
      </c>
    </row>
    <row r="8" spans="1:4">
      <c r="A8" s="73">
        <v>2</v>
      </c>
      <c r="B8" s="195">
        <v>41134</v>
      </c>
      <c r="C8" s="72" t="s">
        <v>96</v>
      </c>
      <c r="D8" s="74" t="s">
        <v>97</v>
      </c>
    </row>
    <row r="9" spans="1:4">
      <c r="A9" s="73">
        <v>3</v>
      </c>
      <c r="B9" s="195">
        <v>41260</v>
      </c>
      <c r="C9" s="202" t="s">
        <v>101</v>
      </c>
      <c r="D9" s="74" t="s">
        <v>102</v>
      </c>
    </row>
    <row r="10" spans="1:4">
      <c r="A10" s="73">
        <v>4</v>
      </c>
      <c r="B10" s="72"/>
      <c r="C10" s="72"/>
      <c r="D10" s="74"/>
    </row>
    <row r="11" spans="1:4">
      <c r="A11" s="73">
        <v>5</v>
      </c>
      <c r="B11" s="72"/>
      <c r="C11" s="72"/>
      <c r="D11" s="74"/>
    </row>
    <row r="12" spans="1:4">
      <c r="A12" s="73">
        <v>6</v>
      </c>
      <c r="B12" s="72"/>
      <c r="C12" s="72"/>
      <c r="D12" s="74"/>
    </row>
    <row r="13" spans="1:4">
      <c r="A13" s="73">
        <v>7</v>
      </c>
      <c r="B13" s="72"/>
      <c r="C13" s="72"/>
      <c r="D13" s="74"/>
    </row>
    <row r="14" spans="1:4">
      <c r="A14" s="73">
        <v>8</v>
      </c>
      <c r="B14" s="72"/>
      <c r="C14" s="72"/>
      <c r="D14" s="74"/>
    </row>
    <row r="15" spans="1:4">
      <c r="A15" s="73">
        <v>9</v>
      </c>
      <c r="B15" s="72"/>
      <c r="C15" s="72"/>
      <c r="D15" s="74"/>
    </row>
    <row r="16" spans="1:4">
      <c r="A16" s="73">
        <v>10</v>
      </c>
      <c r="B16" s="72"/>
      <c r="C16" s="72"/>
      <c r="D16" s="74"/>
    </row>
    <row r="17" spans="1:4">
      <c r="A17" s="73">
        <v>11</v>
      </c>
      <c r="B17" s="72"/>
      <c r="C17" s="72"/>
      <c r="D17" s="74"/>
    </row>
    <row r="18" spans="1:4">
      <c r="A18" s="73">
        <v>12</v>
      </c>
      <c r="B18" s="72"/>
      <c r="C18" s="72"/>
      <c r="D18" s="74"/>
    </row>
    <row r="19" spans="1:4">
      <c r="A19" s="73">
        <v>13</v>
      </c>
      <c r="B19" s="72"/>
      <c r="C19" s="72"/>
      <c r="D19" s="74"/>
    </row>
    <row r="20" spans="1:4">
      <c r="A20" s="73">
        <v>14</v>
      </c>
      <c r="B20" s="72"/>
      <c r="C20" s="72"/>
      <c r="D20" s="74"/>
    </row>
    <row r="21" spans="1:4">
      <c r="A21" s="73">
        <v>15</v>
      </c>
      <c r="B21" s="72"/>
      <c r="C21" s="72"/>
      <c r="D21" s="74"/>
    </row>
    <row r="22" spans="1:4">
      <c r="A22" s="73">
        <v>16</v>
      </c>
      <c r="B22" s="72"/>
      <c r="C22" s="72"/>
      <c r="D22" s="74"/>
    </row>
    <row r="23" spans="1:4">
      <c r="A23" s="73">
        <v>17</v>
      </c>
      <c r="B23" s="72"/>
      <c r="C23" s="72"/>
      <c r="D23" s="74"/>
    </row>
    <row r="24" spans="1:4">
      <c r="A24" s="73">
        <v>18</v>
      </c>
      <c r="B24" s="72"/>
      <c r="C24" s="72"/>
      <c r="D24" s="74"/>
    </row>
    <row r="25" spans="1:4">
      <c r="A25" s="73">
        <v>19</v>
      </c>
      <c r="B25" s="72"/>
      <c r="C25" s="72"/>
      <c r="D25" s="74"/>
    </row>
    <row r="26" spans="1:4">
      <c r="A26" s="73">
        <v>20</v>
      </c>
      <c r="B26" s="72"/>
      <c r="C26" s="72"/>
      <c r="D26" s="74"/>
    </row>
  </sheetData>
  <mergeCells count="6">
    <mergeCell ref="A1:D1"/>
    <mergeCell ref="A2:D2"/>
    <mergeCell ref="A3:D3"/>
    <mergeCell ref="A5:A6"/>
    <mergeCell ref="B5:C5"/>
    <mergeCell ref="D5:D6"/>
  </mergeCells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</vt:i4>
      </vt:variant>
    </vt:vector>
  </HeadingPairs>
  <TitlesOfParts>
    <vt:vector size="4" baseType="lpstr">
      <vt:lpstr>1 lentelė</vt:lpstr>
      <vt:lpstr>dir. įsakymai</vt:lpstr>
      <vt:lpstr>'1 lentelė'!Print_Area</vt:lpstr>
      <vt:lpstr>'1 lentelė'!Print_Titles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I.Steponaviciene</dc:creator>
  <cp:lastModifiedBy>Snieguole Kacerauskaite</cp:lastModifiedBy>
  <cp:lastPrinted>2012-12-07T13:30:14Z</cp:lastPrinted>
  <dcterms:created xsi:type="dcterms:W3CDTF">2005-11-15T09:07:30Z</dcterms:created>
  <dcterms:modified xsi:type="dcterms:W3CDTF">2012-12-17T14:04:52Z</dcterms:modified>
</cp:coreProperties>
</file>