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255" windowWidth="15480" windowHeight="11640"/>
  </bookViews>
  <sheets>
    <sheet name="Tarybai" sheetId="7" r:id="rId1"/>
    <sheet name="Aiškinamoji lentelė" sheetId="5" r:id="rId2"/>
    <sheet name="Asignavimų valdytojų kodai" sheetId="3" r:id="rId3"/>
  </sheets>
  <definedNames>
    <definedName name="_xlnm.Print_Area" localSheetId="1">'Aiškinamoji lentelė'!$A$1:$AB$164</definedName>
    <definedName name="_xlnm.Print_Area" localSheetId="0">Tarybai!$A$1:$R$132</definedName>
    <definedName name="_xlnm.Print_Titles" localSheetId="1">'Aiškinamoji lentelė'!$5:$7</definedName>
    <definedName name="_xlnm.Print_Titles" localSheetId="0">Tarybai!$5:$7</definedName>
  </definedNames>
  <calcPr calcId="145621" fullCalcOnLoad="1"/>
</workbook>
</file>

<file path=xl/calcChain.xml><?xml version="1.0" encoding="utf-8"?>
<calcChain xmlns="http://schemas.openxmlformats.org/spreadsheetml/2006/main">
  <c r="J44" i="7"/>
  <c r="K44"/>
  <c r="L44"/>
  <c r="M44"/>
  <c r="N44"/>
  <c r="J34"/>
  <c r="K34"/>
  <c r="L34"/>
  <c r="M34"/>
  <c r="N34"/>
  <c r="N131"/>
  <c r="M131"/>
  <c r="N130"/>
  <c r="N129"/>
  <c r="M130"/>
  <c r="M129"/>
  <c r="N128"/>
  <c r="N127"/>
  <c r="M128"/>
  <c r="M127"/>
  <c r="N120"/>
  <c r="M120"/>
  <c r="L120"/>
  <c r="K120"/>
  <c r="J120"/>
  <c r="I119"/>
  <c r="I118"/>
  <c r="N117"/>
  <c r="M117"/>
  <c r="L117"/>
  <c r="K117"/>
  <c r="J117"/>
  <c r="I116"/>
  <c r="I115"/>
  <c r="N114"/>
  <c r="M114"/>
  <c r="L114"/>
  <c r="K114"/>
  <c r="J114"/>
  <c r="I113"/>
  <c r="I112"/>
  <c r="I111"/>
  <c r="I110"/>
  <c r="I109"/>
  <c r="I108"/>
  <c r="I114"/>
  <c r="N107"/>
  <c r="M107"/>
  <c r="L107"/>
  <c r="K107"/>
  <c r="J107"/>
  <c r="I106"/>
  <c r="I105"/>
  <c r="N102"/>
  <c r="M102"/>
  <c r="L102"/>
  <c r="K102"/>
  <c r="J102"/>
  <c r="I101"/>
  <c r="I102"/>
  <c r="N100"/>
  <c r="M100"/>
  <c r="L100"/>
  <c r="K100"/>
  <c r="J100"/>
  <c r="I99"/>
  <c r="I98"/>
  <c r="N93"/>
  <c r="M93"/>
  <c r="L93"/>
  <c r="K93"/>
  <c r="J93"/>
  <c r="I92"/>
  <c r="I93"/>
  <c r="N91"/>
  <c r="M91"/>
  <c r="L91"/>
  <c r="K91"/>
  <c r="J91"/>
  <c r="I90"/>
  <c r="I89"/>
  <c r="N88"/>
  <c r="M88"/>
  <c r="L88"/>
  <c r="K88"/>
  <c r="J88"/>
  <c r="I87"/>
  <c r="I86"/>
  <c r="N85"/>
  <c r="M85"/>
  <c r="L85"/>
  <c r="K85"/>
  <c r="J85"/>
  <c r="I84"/>
  <c r="I83"/>
  <c r="I82"/>
  <c r="N79"/>
  <c r="M79"/>
  <c r="L79"/>
  <c r="K79"/>
  <c r="J79"/>
  <c r="I78"/>
  <c r="I79"/>
  <c r="N77"/>
  <c r="M77"/>
  <c r="L77"/>
  <c r="K77"/>
  <c r="J77"/>
  <c r="I76"/>
  <c r="I77"/>
  <c r="N75"/>
  <c r="M75"/>
  <c r="L75"/>
  <c r="K75"/>
  <c r="J75"/>
  <c r="I74"/>
  <c r="I73"/>
  <c r="N72"/>
  <c r="M72"/>
  <c r="L72"/>
  <c r="K72"/>
  <c r="J72"/>
  <c r="I67"/>
  <c r="I72"/>
  <c r="N64"/>
  <c r="M64"/>
  <c r="L64"/>
  <c r="K64"/>
  <c r="J64"/>
  <c r="I63"/>
  <c r="I62"/>
  <c r="I61"/>
  <c r="I60"/>
  <c r="I59"/>
  <c r="I58"/>
  <c r="I57"/>
  <c r="N56"/>
  <c r="M56"/>
  <c r="L56"/>
  <c r="K56"/>
  <c r="J56"/>
  <c r="I55"/>
  <c r="I54"/>
  <c r="I53"/>
  <c r="N52"/>
  <c r="M52"/>
  <c r="L52"/>
  <c r="K52"/>
  <c r="J52"/>
  <c r="I46"/>
  <c r="I45"/>
  <c r="I52"/>
  <c r="I35"/>
  <c r="I44"/>
  <c r="I29"/>
  <c r="I28"/>
  <c r="I13"/>
  <c r="I130"/>
  <c r="I12"/>
  <c r="N132"/>
  <c r="J65"/>
  <c r="L65"/>
  <c r="N65"/>
  <c r="I120"/>
  <c r="K65"/>
  <c r="M65"/>
  <c r="I128"/>
  <c r="I127"/>
  <c r="I34"/>
  <c r="I56"/>
  <c r="I75"/>
  <c r="I85"/>
  <c r="I91"/>
  <c r="I117"/>
  <c r="I64"/>
  <c r="J80"/>
  <c r="L80"/>
  <c r="N80"/>
  <c r="J94"/>
  <c r="L94"/>
  <c r="N94"/>
  <c r="J103"/>
  <c r="L103"/>
  <c r="N103"/>
  <c r="J121"/>
  <c r="L121"/>
  <c r="N121"/>
  <c r="K80"/>
  <c r="M80"/>
  <c r="I88"/>
  <c r="K94"/>
  <c r="M94"/>
  <c r="I100"/>
  <c r="I103"/>
  <c r="K103"/>
  <c r="M103"/>
  <c r="I107"/>
  <c r="K121"/>
  <c r="M121"/>
  <c r="I80"/>
  <c r="M132"/>
  <c r="I131"/>
  <c r="I129"/>
  <c r="S60" i="5"/>
  <c r="I65" i="7"/>
  <c r="N95"/>
  <c r="K122"/>
  <c r="N122"/>
  <c r="J122"/>
  <c r="L122"/>
  <c r="I94"/>
  <c r="I132"/>
  <c r="L95"/>
  <c r="L123"/>
  <c r="I121"/>
  <c r="J95"/>
  <c r="M122"/>
  <c r="K95"/>
  <c r="K123"/>
  <c r="M95"/>
  <c r="M123"/>
  <c r="I122"/>
  <c r="N123"/>
  <c r="J123"/>
  <c r="V28" i="5"/>
  <c r="S13"/>
  <c r="I95" i="7"/>
  <c r="I123"/>
  <c r="W95" i="5"/>
  <c r="V49"/>
  <c r="T83"/>
  <c r="V151"/>
  <c r="V43"/>
  <c r="S39"/>
  <c r="S44"/>
  <c r="N49"/>
  <c r="K47"/>
  <c r="R43"/>
  <c r="O43"/>
  <c r="N43"/>
  <c r="K43"/>
  <c r="O38"/>
  <c r="K38"/>
  <c r="W49"/>
  <c r="R49"/>
  <c r="R50"/>
  <c r="X43"/>
  <c r="W43"/>
  <c r="T49"/>
  <c r="U49"/>
  <c r="T43"/>
  <c r="U43"/>
  <c r="O44"/>
  <c r="W50"/>
  <c r="S42"/>
  <c r="O42"/>
  <c r="K42"/>
  <c r="O41"/>
  <c r="K41"/>
  <c r="O40"/>
  <c r="K40"/>
  <c r="O39"/>
  <c r="K39"/>
  <c r="L83"/>
  <c r="M83"/>
  <c r="N83"/>
  <c r="P83"/>
  <c r="Q83"/>
  <c r="R83"/>
  <c r="U83"/>
  <c r="V83"/>
  <c r="W83"/>
  <c r="X83"/>
  <c r="S82"/>
  <c r="O82"/>
  <c r="K82"/>
  <c r="L50"/>
  <c r="M50"/>
  <c r="P50"/>
  <c r="Q50"/>
  <c r="T50"/>
  <c r="U50"/>
  <c r="X50"/>
  <c r="K49"/>
  <c r="O49"/>
  <c r="X35"/>
  <c r="W35"/>
  <c r="N28"/>
  <c r="K48"/>
  <c r="S46"/>
  <c r="O46"/>
  <c r="K46"/>
  <c r="V60"/>
  <c r="N60"/>
  <c r="L28"/>
  <c r="M28"/>
  <c r="K13"/>
  <c r="K12"/>
  <c r="N117"/>
  <c r="L94"/>
  <c r="K28"/>
  <c r="S140"/>
  <c r="O140"/>
  <c r="K140"/>
  <c r="S138"/>
  <c r="O138"/>
  <c r="K138"/>
  <c r="S137"/>
  <c r="O137"/>
  <c r="K137"/>
  <c r="S142"/>
  <c r="O142"/>
  <c r="K142"/>
  <c r="S141"/>
  <c r="O141"/>
  <c r="K141"/>
  <c r="X143"/>
  <c r="W143"/>
  <c r="V143"/>
  <c r="U143"/>
  <c r="T143"/>
  <c r="R143"/>
  <c r="Q143"/>
  <c r="P143"/>
  <c r="N143"/>
  <c r="M143"/>
  <c r="L143"/>
  <c r="S139"/>
  <c r="O139"/>
  <c r="K139"/>
  <c r="S136"/>
  <c r="S143"/>
  <c r="O136"/>
  <c r="K136"/>
  <c r="X129"/>
  <c r="W129"/>
  <c r="V129"/>
  <c r="U129"/>
  <c r="T129"/>
  <c r="R129"/>
  <c r="Q129"/>
  <c r="P129"/>
  <c r="N129"/>
  <c r="M129"/>
  <c r="L129"/>
  <c r="S128"/>
  <c r="O128"/>
  <c r="K128"/>
  <c r="S127"/>
  <c r="O127"/>
  <c r="K127"/>
  <c r="S126"/>
  <c r="O126"/>
  <c r="K126"/>
  <c r="K129"/>
  <c r="X125"/>
  <c r="W125"/>
  <c r="W130"/>
  <c r="V125"/>
  <c r="U125"/>
  <c r="U130"/>
  <c r="T125"/>
  <c r="R125"/>
  <c r="Q125"/>
  <c r="P125"/>
  <c r="N125"/>
  <c r="M125"/>
  <c r="L125"/>
  <c r="S124"/>
  <c r="O124"/>
  <c r="K124"/>
  <c r="S123"/>
  <c r="O123"/>
  <c r="O125"/>
  <c r="K123"/>
  <c r="S122"/>
  <c r="S125"/>
  <c r="O122"/>
  <c r="K122"/>
  <c r="K125"/>
  <c r="L130"/>
  <c r="S129"/>
  <c r="K143"/>
  <c r="N130"/>
  <c r="Q130"/>
  <c r="T130"/>
  <c r="V130"/>
  <c r="X130"/>
  <c r="S79"/>
  <c r="O79"/>
  <c r="K79"/>
  <c r="S78"/>
  <c r="O78"/>
  <c r="K78"/>
  <c r="X117"/>
  <c r="W117"/>
  <c r="V117"/>
  <c r="U117"/>
  <c r="T117"/>
  <c r="R117"/>
  <c r="Q117"/>
  <c r="P117"/>
  <c r="M117"/>
  <c r="L117"/>
  <c r="S116"/>
  <c r="O116"/>
  <c r="K116"/>
  <c r="S115"/>
  <c r="O115"/>
  <c r="K115"/>
  <c r="X104"/>
  <c r="W104"/>
  <c r="V104"/>
  <c r="U104"/>
  <c r="T104"/>
  <c r="R104"/>
  <c r="Q104"/>
  <c r="P104"/>
  <c r="N104"/>
  <c r="M104"/>
  <c r="L104"/>
  <c r="S103"/>
  <c r="O103"/>
  <c r="K103"/>
  <c r="S102"/>
  <c r="O102"/>
  <c r="K102"/>
  <c r="S101"/>
  <c r="O101"/>
  <c r="K101"/>
  <c r="X100"/>
  <c r="W100"/>
  <c r="V100"/>
  <c r="U100"/>
  <c r="T100"/>
  <c r="R100"/>
  <c r="Q100"/>
  <c r="P100"/>
  <c r="N100"/>
  <c r="M100"/>
  <c r="L100"/>
  <c r="S99"/>
  <c r="O99"/>
  <c r="K99"/>
  <c r="S98"/>
  <c r="O98"/>
  <c r="K98"/>
  <c r="S97"/>
  <c r="O97"/>
  <c r="K97"/>
  <c r="X87"/>
  <c r="W87"/>
  <c r="V87"/>
  <c r="U87"/>
  <c r="T87"/>
  <c r="R87"/>
  <c r="Q87"/>
  <c r="P87"/>
  <c r="N87"/>
  <c r="M87"/>
  <c r="L87"/>
  <c r="S86"/>
  <c r="O86"/>
  <c r="K86"/>
  <c r="S85"/>
  <c r="O85"/>
  <c r="K85"/>
  <c r="S84"/>
  <c r="O84"/>
  <c r="K84"/>
  <c r="S81"/>
  <c r="O81"/>
  <c r="K81"/>
  <c r="S80"/>
  <c r="O80"/>
  <c r="K80"/>
  <c r="S77"/>
  <c r="O77"/>
  <c r="K77"/>
  <c r="S71"/>
  <c r="O71"/>
  <c r="K71"/>
  <c r="S70"/>
  <c r="O70"/>
  <c r="K70"/>
  <c r="S73"/>
  <c r="O73"/>
  <c r="K73"/>
  <c r="S72"/>
  <c r="O72"/>
  <c r="K72"/>
  <c r="S68"/>
  <c r="O68"/>
  <c r="K68"/>
  <c r="S67"/>
  <c r="O67"/>
  <c r="K67"/>
  <c r="S69"/>
  <c r="O69"/>
  <c r="K69"/>
  <c r="S66"/>
  <c r="O66"/>
  <c r="K66"/>
  <c r="V35"/>
  <c r="V36"/>
  <c r="U35"/>
  <c r="T35"/>
  <c r="R35"/>
  <c r="Q35"/>
  <c r="P35"/>
  <c r="N35"/>
  <c r="N36"/>
  <c r="M35"/>
  <c r="M36"/>
  <c r="L35"/>
  <c r="L36"/>
  <c r="K36"/>
  <c r="S30"/>
  <c r="O30"/>
  <c r="K30"/>
  <c r="K162"/>
  <c r="S29"/>
  <c r="O29"/>
  <c r="O35"/>
  <c r="K29"/>
  <c r="S55"/>
  <c r="O55"/>
  <c r="K55"/>
  <c r="S54"/>
  <c r="O54"/>
  <c r="K54"/>
  <c r="S53"/>
  <c r="O53"/>
  <c r="K53"/>
  <c r="S52"/>
  <c r="O52"/>
  <c r="K52"/>
  <c r="S57"/>
  <c r="O57"/>
  <c r="K57"/>
  <c r="S56"/>
  <c r="O56"/>
  <c r="K56"/>
  <c r="X60"/>
  <c r="W60"/>
  <c r="U60"/>
  <c r="T60"/>
  <c r="R60"/>
  <c r="Q60"/>
  <c r="P60"/>
  <c r="M60"/>
  <c r="L60"/>
  <c r="L75"/>
  <c r="S59"/>
  <c r="O59"/>
  <c r="K59"/>
  <c r="S58"/>
  <c r="O58"/>
  <c r="K58"/>
  <c r="S51"/>
  <c r="O51"/>
  <c r="O60"/>
  <c r="K51"/>
  <c r="S45"/>
  <c r="O45"/>
  <c r="K45"/>
  <c r="X64"/>
  <c r="W64"/>
  <c r="V64"/>
  <c r="U64"/>
  <c r="T64"/>
  <c r="R64"/>
  <c r="Q64"/>
  <c r="P64"/>
  <c r="N64"/>
  <c r="M64"/>
  <c r="L64"/>
  <c r="S63"/>
  <c r="O63"/>
  <c r="K63"/>
  <c r="S62"/>
  <c r="O62"/>
  <c r="O64"/>
  <c r="K62"/>
  <c r="S61"/>
  <c r="O61"/>
  <c r="K61"/>
  <c r="K64"/>
  <c r="X74"/>
  <c r="W74"/>
  <c r="V74"/>
  <c r="U74"/>
  <c r="T74"/>
  <c r="R74"/>
  <c r="Q74"/>
  <c r="P74"/>
  <c r="N74"/>
  <c r="M74"/>
  <c r="M75"/>
  <c r="L74"/>
  <c r="S65"/>
  <c r="S74"/>
  <c r="O65"/>
  <c r="O74"/>
  <c r="K65"/>
  <c r="O83"/>
  <c r="K117"/>
  <c r="S64"/>
  <c r="K74"/>
  <c r="O87"/>
  <c r="O100"/>
  <c r="O104"/>
  <c r="O117"/>
  <c r="K35"/>
  <c r="S35"/>
  <c r="K87"/>
  <c r="S87"/>
  <c r="K100"/>
  <c r="S100"/>
  <c r="K104"/>
  <c r="S104"/>
  <c r="S117"/>
  <c r="O13"/>
  <c r="X151"/>
  <c r="W151"/>
  <c r="U151"/>
  <c r="T151"/>
  <c r="R151"/>
  <c r="Q151"/>
  <c r="P151"/>
  <c r="N151"/>
  <c r="M151"/>
  <c r="L151"/>
  <c r="S150"/>
  <c r="O150"/>
  <c r="K150"/>
  <c r="S149"/>
  <c r="O149"/>
  <c r="O151"/>
  <c r="K149"/>
  <c r="S148"/>
  <c r="S151"/>
  <c r="O148"/>
  <c r="K148"/>
  <c r="K151"/>
  <c r="X147"/>
  <c r="W147"/>
  <c r="V147"/>
  <c r="U147"/>
  <c r="T147"/>
  <c r="R147"/>
  <c r="Q147"/>
  <c r="P147"/>
  <c r="N147"/>
  <c r="M147"/>
  <c r="L147"/>
  <c r="S146"/>
  <c r="O146"/>
  <c r="K146"/>
  <c r="S145"/>
  <c r="O145"/>
  <c r="O147"/>
  <c r="K145"/>
  <c r="S144"/>
  <c r="S147"/>
  <c r="O144"/>
  <c r="K144"/>
  <c r="X111"/>
  <c r="W111"/>
  <c r="V111"/>
  <c r="U111"/>
  <c r="T111"/>
  <c r="R111"/>
  <c r="Q111"/>
  <c r="P111"/>
  <c r="N111"/>
  <c r="M111"/>
  <c r="L111"/>
  <c r="S110"/>
  <c r="O110"/>
  <c r="K110"/>
  <c r="S109"/>
  <c r="O109"/>
  <c r="K109"/>
  <c r="X94"/>
  <c r="W94"/>
  <c r="V94"/>
  <c r="U94"/>
  <c r="T94"/>
  <c r="R94"/>
  <c r="Q94"/>
  <c r="P94"/>
  <c r="N94"/>
  <c r="M94"/>
  <c r="S93"/>
  <c r="O93"/>
  <c r="K93"/>
  <c r="S92"/>
  <c r="O92"/>
  <c r="K92"/>
  <c r="S91"/>
  <c r="O91"/>
  <c r="K91"/>
  <c r="X90"/>
  <c r="W90"/>
  <c r="V90"/>
  <c r="U90"/>
  <c r="T90"/>
  <c r="R90"/>
  <c r="Q90"/>
  <c r="P90"/>
  <c r="N90"/>
  <c r="M90"/>
  <c r="L90"/>
  <c r="L95"/>
  <c r="S89"/>
  <c r="O89"/>
  <c r="K89"/>
  <c r="S88"/>
  <c r="O88"/>
  <c r="O90"/>
  <c r="K88"/>
  <c r="T95"/>
  <c r="X163"/>
  <c r="W163"/>
  <c r="S163"/>
  <c r="O163"/>
  <c r="K163"/>
  <c r="X162"/>
  <c r="W162"/>
  <c r="S162"/>
  <c r="O162"/>
  <c r="O161"/>
  <c r="X160"/>
  <c r="W160"/>
  <c r="W159"/>
  <c r="X135"/>
  <c r="X152"/>
  <c r="X153"/>
  <c r="W135"/>
  <c r="W152"/>
  <c r="W153"/>
  <c r="V135"/>
  <c r="U135"/>
  <c r="U152"/>
  <c r="U153"/>
  <c r="T135"/>
  <c r="R135"/>
  <c r="R152"/>
  <c r="Q135"/>
  <c r="Q152"/>
  <c r="Q153"/>
  <c r="P135"/>
  <c r="P152"/>
  <c r="O152"/>
  <c r="N135"/>
  <c r="N152"/>
  <c r="N153"/>
  <c r="M135"/>
  <c r="L135"/>
  <c r="L152"/>
  <c r="S134"/>
  <c r="O134"/>
  <c r="K134"/>
  <c r="S133"/>
  <c r="O133"/>
  <c r="K133"/>
  <c r="S132"/>
  <c r="O132"/>
  <c r="K132"/>
  <c r="X114"/>
  <c r="W114"/>
  <c r="V114"/>
  <c r="U114"/>
  <c r="T114"/>
  <c r="R114"/>
  <c r="Q114"/>
  <c r="P114"/>
  <c r="N114"/>
  <c r="M114"/>
  <c r="L114"/>
  <c r="S113"/>
  <c r="O113"/>
  <c r="K113"/>
  <c r="S112"/>
  <c r="O112"/>
  <c r="K112"/>
  <c r="X108"/>
  <c r="W108"/>
  <c r="V108"/>
  <c r="U108"/>
  <c r="T108"/>
  <c r="R108"/>
  <c r="Q108"/>
  <c r="P108"/>
  <c r="N108"/>
  <c r="M108"/>
  <c r="L108"/>
  <c r="S107"/>
  <c r="O107"/>
  <c r="K107"/>
  <c r="S106"/>
  <c r="O106"/>
  <c r="K106"/>
  <c r="S105"/>
  <c r="O105"/>
  <c r="K105"/>
  <c r="X28"/>
  <c r="X36"/>
  <c r="X75"/>
  <c r="W28"/>
  <c r="W36"/>
  <c r="W75"/>
  <c r="U28"/>
  <c r="U36"/>
  <c r="U75"/>
  <c r="T28"/>
  <c r="T36"/>
  <c r="S36"/>
  <c r="R28"/>
  <c r="R36"/>
  <c r="Q28"/>
  <c r="Q36"/>
  <c r="Q75"/>
  <c r="P28"/>
  <c r="P36"/>
  <c r="S12"/>
  <c r="O12"/>
  <c r="O160"/>
  <c r="N118"/>
  <c r="M118"/>
  <c r="L153"/>
  <c r="K153"/>
  <c r="K161"/>
  <c r="S161"/>
  <c r="O108"/>
  <c r="W161"/>
  <c r="X161"/>
  <c r="X159"/>
  <c r="U118"/>
  <c r="S28"/>
  <c r="K108"/>
  <c r="L118"/>
  <c r="Q118"/>
  <c r="T118"/>
  <c r="X118"/>
  <c r="O114"/>
  <c r="K114"/>
  <c r="P118"/>
  <c r="R118"/>
  <c r="W118"/>
  <c r="S135"/>
  <c r="T75"/>
  <c r="T119"/>
  <c r="K90"/>
  <c r="S90"/>
  <c r="M95"/>
  <c r="P95"/>
  <c r="R95"/>
  <c r="U95"/>
  <c r="K94"/>
  <c r="S94"/>
  <c r="O94"/>
  <c r="O95"/>
  <c r="N95"/>
  <c r="Q95"/>
  <c r="V95"/>
  <c r="X95"/>
  <c r="K111"/>
  <c r="S111"/>
  <c r="U119"/>
  <c r="U154"/>
  <c r="O28"/>
  <c r="K83"/>
  <c r="S83"/>
  <c r="O129"/>
  <c r="O130"/>
  <c r="P75"/>
  <c r="O36"/>
  <c r="W119"/>
  <c r="W154"/>
  <c r="X164"/>
  <c r="W164"/>
  <c r="X119"/>
  <c r="X154"/>
  <c r="M119"/>
  <c r="R75"/>
  <c r="R119"/>
  <c r="S95"/>
  <c r="M152"/>
  <c r="K60"/>
  <c r="S130"/>
  <c r="O50"/>
  <c r="S43"/>
  <c r="V50"/>
  <c r="P119"/>
  <c r="L119"/>
  <c r="K160"/>
  <c r="K159"/>
  <c r="K164"/>
  <c r="S160"/>
  <c r="S159"/>
  <c r="S164"/>
  <c r="S114"/>
  <c r="V118"/>
  <c r="O135"/>
  <c r="K135"/>
  <c r="O111"/>
  <c r="O118"/>
  <c r="V152"/>
  <c r="V153"/>
  <c r="T152"/>
  <c r="M130"/>
  <c r="P130"/>
  <c r="P153"/>
  <c r="R130"/>
  <c r="R153"/>
  <c r="O143"/>
  <c r="K50"/>
  <c r="N50"/>
  <c r="N75"/>
  <c r="N119"/>
  <c r="S49"/>
  <c r="O159"/>
  <c r="O164"/>
  <c r="Q119"/>
  <c r="Q154"/>
  <c r="P154"/>
  <c r="L154"/>
  <c r="K152"/>
  <c r="K118"/>
  <c r="S118"/>
  <c r="S108"/>
  <c r="K95"/>
  <c r="S152"/>
  <c r="T153"/>
  <c r="S153"/>
  <c r="V75"/>
  <c r="V119"/>
  <c r="K130"/>
  <c r="S50"/>
  <c r="K147"/>
  <c r="R154"/>
  <c r="O119"/>
  <c r="N154"/>
  <c r="K119"/>
  <c r="K154"/>
  <c r="M153"/>
  <c r="K75"/>
  <c r="O153"/>
  <c r="M154"/>
  <c r="O75"/>
  <c r="V154"/>
  <c r="S119"/>
  <c r="S154"/>
  <c r="T154"/>
  <c r="S75"/>
  <c r="O154"/>
</calcChain>
</file>

<file path=xl/comments1.xml><?xml version="1.0" encoding="utf-8"?>
<comments xmlns="http://schemas.openxmlformats.org/spreadsheetml/2006/main">
  <authors>
    <author>Snieguole Kacerauskaite</author>
  </authors>
  <commentList>
    <comment ref="D36" authorId="0">
      <text>
        <r>
          <rPr>
            <b/>
            <sz val="9"/>
            <color indexed="81"/>
            <rFont val="Tahoma"/>
            <family val="2"/>
            <charset val="186"/>
          </rPr>
          <t>Snieguole Kacerauskaite:</t>
        </r>
        <r>
          <rPr>
            <sz val="9"/>
            <color indexed="81"/>
            <rFont val="Tahoma"/>
            <family val="2"/>
            <charset val="186"/>
          </rPr>
          <t xml:space="preserve">
(šiemet atlikta tik 50 proc. darbų, darbus būtina pabaigti - buvo teismo įpareigojimas)</t>
        </r>
      </text>
    </comment>
    <comment ref="D41" authorId="0">
      <text>
        <r>
          <rPr>
            <b/>
            <sz val="9"/>
            <color indexed="81"/>
            <rFont val="Tahoma"/>
            <family val="2"/>
            <charset val="186"/>
          </rPr>
          <t>Snieguole Kacerauskaite:</t>
        </r>
        <r>
          <rPr>
            <sz val="9"/>
            <color indexed="81"/>
            <rFont val="Tahoma"/>
            <family val="2"/>
            <charset val="186"/>
          </rPr>
          <t xml:space="preserve">
pagal Saugaus esimo komisijos 2012-11-30 nutarimą ADM-535</t>
        </r>
      </text>
    </comment>
  </commentList>
</comments>
</file>

<file path=xl/comments2.xml><?xml version="1.0" encoding="utf-8"?>
<comments xmlns="http://schemas.openxmlformats.org/spreadsheetml/2006/main">
  <authors>
    <author>Snieguole Kacerauskaite</author>
  </authors>
  <commentList>
    <comment ref="E38" authorId="0">
      <text>
        <r>
          <rPr>
            <sz val="9"/>
            <color indexed="81"/>
            <rFont val="Tahoma"/>
            <family val="2"/>
            <charset val="186"/>
          </rPr>
          <t>2012 m. atlikta tik 50 proc. darbų, darbus būtina pabaigti - buvo teismo įpareigojimas.</t>
        </r>
      </text>
    </comment>
    <comment ref="E44" authorId="0">
      <text>
        <r>
          <rPr>
            <b/>
            <sz val="9"/>
            <color indexed="81"/>
            <rFont val="Tahoma"/>
            <family val="2"/>
            <charset val="186"/>
          </rPr>
          <t>Snieguole Kacerauskaite:</t>
        </r>
        <r>
          <rPr>
            <sz val="9"/>
            <color indexed="81"/>
            <rFont val="Tahoma"/>
            <family val="2"/>
            <charset val="186"/>
          </rPr>
          <t xml:space="preserve">
pagal Saugaus esimo komisijos 2012-11-30 nutarimą ADM-535</t>
        </r>
      </text>
    </comment>
  </commentList>
</comments>
</file>

<file path=xl/sharedStrings.xml><?xml version="1.0" encoding="utf-8"?>
<sst xmlns="http://schemas.openxmlformats.org/spreadsheetml/2006/main" count="741" uniqueCount="192">
  <si>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</si>
  <si>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</si>
  <si>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</si>
  <si>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</si>
  <si>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</si>
  <si>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</si>
  <si>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</si>
  <si>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</si>
  <si>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</si>
  <si>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</si>
  <si>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</si>
  <si>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</si>
  <si>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</si>
  <si>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</si>
  <si>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</si>
  <si>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</si>
  <si>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</si>
  <si>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</si>
  <si>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</si>
  <si>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</si>
  <si>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</si>
  <si>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</si>
  <si>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</si>
  <si>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</si>
  <si>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</si>
  <si>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</si>
  <si>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</si>
  <si>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</si>
  <si>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</si>
  <si>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</si>
  <si>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</si>
  <si>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</si>
  <si>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</si>
  <si>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</si>
  <si>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</si>
  <si>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</si>
  <si>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</si>
  <si>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</si>
  <si>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</si>
  <si>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</si>
  <si>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Vykdytojas (skyrius / asmuo)</t>
  </si>
  <si>
    <t>Asignavimai 2012-iesiems metams</t>
  </si>
  <si>
    <t>Lėšų poreikis biudžetiniams 2013-iesiems metams</t>
  </si>
  <si>
    <t>2013-ųjų metų asignavimų planas</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</si>
  <si>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</si>
  <si>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</si>
  <si>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</si>
  <si>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</si>
  <si>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2014-ųjų metų lėšų projektas</t>
  </si>
  <si>
    <t>2015-ųjų metų lėšų projektas</t>
  </si>
  <si>
    <r>
      <t xml:space="preserve">Funkcinės klasifikacijos kodas </t>
    </r>
    <r>
      <rPr>
        <b/>
        <sz val="10"/>
        <rFont val="Times New Roman"/>
        <family val="1"/>
        <charset val="186"/>
      </rPr>
      <t xml:space="preserve"> *</t>
    </r>
  </si>
  <si>
    <t>2013-ieji metai</t>
  </si>
  <si>
    <t>2014-ieji metai</t>
  </si>
  <si>
    <t>2015-ieji metai</t>
  </si>
  <si>
    <t>SB</t>
  </si>
  <si>
    <t>Lėšų poreikis biudžetiniams 
2013-iesiems metams</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</si>
  <si>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</si>
  <si>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</si>
  <si>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</si>
  <si>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</si>
  <si>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</si>
  <si>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</si>
  <si>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</si>
  <si>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</si>
  <si>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</si>
  <si>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4</t>
  </si>
  <si>
    <t>Architektūros ir miesto planavimo sk.</t>
  </si>
  <si>
    <t>ES</t>
  </si>
  <si>
    <t xml:space="preserve">B </t>
  </si>
  <si>
    <t>Parengtas specialusis planas, vnt.</t>
  </si>
  <si>
    <t>Parengtas detalusis planas, vnt.</t>
  </si>
  <si>
    <t>I etape parengta planų iš viso, vnt.</t>
  </si>
  <si>
    <t>II etape parengta planų iš viso, vnt.</t>
  </si>
  <si>
    <t>Paveldosaugos sk.</t>
  </si>
  <si>
    <t>Žemės sklypo Didžioji Vandens g. 2 detaliojo plano parengimas</t>
  </si>
  <si>
    <t>Parengta planų, vnt.</t>
  </si>
  <si>
    <t>Teritorijos tarp Senosios Smiltelės, Marių, Sirvytės ir kt. gatvių detaliojo plano parengimas</t>
  </si>
  <si>
    <t>Parengta planų, iš viso, vnt.</t>
  </si>
  <si>
    <t>Klaipėdos miesto aplinkos infrastruktūros bei įrangos išdėstymo ir išvaizdos bendro formavimo specialiojo plano parengimas</t>
  </si>
  <si>
    <t>Parengtas techninis projektas, vnt.</t>
  </si>
  <si>
    <t>Miesto urbanistinio planavimo tobulinimas:</t>
  </si>
  <si>
    <t>Miesto vystymo zonų prioritetų nustatymo schemos (specialiojo plano koncepcijos) parengimas</t>
  </si>
  <si>
    <t>Visuomenės informavimo ir įtraukimo į teritorijų planavimą infrastruktūros sukūrimas</t>
  </si>
  <si>
    <t>Parengta miesto urbanistinio planavimo dokumentų, vnt.</t>
  </si>
  <si>
    <t>Metinio architektūros darbų leidinio „Klaipėdos architektūra“  išleidimas ir architektūrinės parodos su aptarimu organizavimas</t>
  </si>
  <si>
    <t>Leidinys „Klaipėdos architektūra“, egz.</t>
  </si>
  <si>
    <t>Rengti atskirų žemės sklypų planus bei susijusius dokumentus</t>
  </si>
  <si>
    <t>Užtikrinti geoinformacinių sistemų (GIS) administravimą ir vykdomų geodezinių darbų kontrolę</t>
  </si>
  <si>
    <t>Žemės sklypų planų, prilyginamų detaliojo teritorijų planavimo dokumentams, rengimas</t>
  </si>
  <si>
    <t>Planų su kadastrinių matavimų duomenimis rengimas ir registravimas Nekilnojamojo turto registre</t>
  </si>
  <si>
    <t>Žemėtvarkos sk.</t>
  </si>
  <si>
    <t>Nuolatinių gyventojų iškėlimas iš Klaipėdos laisvosios ekonominės zonos ir kitų pramonės plėtros teritorijų</t>
  </si>
  <si>
    <t>Iškeldinta gyventojų</t>
  </si>
  <si>
    <t>Žemės paėmimo visuomenės poreikiams projektų rengimas</t>
  </si>
  <si>
    <t>Parengta žemės paėmimo visuomenės poreikiams projektų, vnt.</t>
  </si>
  <si>
    <t>Valstybinės reikšmės miškų schemos pakeitimo projektų rengimas</t>
  </si>
  <si>
    <t>Parengta projektų, vnt.</t>
  </si>
  <si>
    <t>Savivaldybės administracijos GIS programinės įrangos ir informacinių sistemų, veikiančių GIS pagrindu, atnaujinimas, papildymas</t>
  </si>
  <si>
    <t>Atnaujintų GIS licenci-juotų darbo vietų, vnt.</t>
  </si>
  <si>
    <t>Atnaujinta duomenų bazių, vnt.</t>
  </si>
  <si>
    <t>Topografinių-inžinerinių nuotraukų vykdymui reikalingų išeitinių duomenų išdavimas, atliktų geodezinių darbų kontrolės vykdymas</t>
  </si>
  <si>
    <t>Geodezijos sk.</t>
  </si>
  <si>
    <t>Atnaujintų topografinių-inžinerinių nuotraukų kokybės tikrinimo programų, vnt.</t>
  </si>
  <si>
    <t>Vietinių kelių GIS duomenų bazės sukūrimas</t>
  </si>
  <si>
    <t>Savivaldybės teritorijoje esančių geodezinių ženklų inventorizacija ir Klaipėdos miesto administracinės ribos posūkių taškų sunaikintų riboženklių atstatymas</t>
  </si>
  <si>
    <t>Inventorizuota geodezinių ženklų, %</t>
  </si>
  <si>
    <t>Atstatyta riboženklių, vnt.</t>
  </si>
  <si>
    <t>Klaipėdos miesto žemės kadastro skaitmeninių duomenų įsigijimas</t>
  </si>
  <si>
    <t>Lietaus nuotekų tinklų GIS duomenų bazės sukūrimas</t>
  </si>
  <si>
    <t>Užtikrinti Klaipėdos miesto nekilnojamojo kultūros paveldo išsaugojimą</t>
  </si>
  <si>
    <t>Apskaityti bei vertinti kultūros paveldo objektus</t>
  </si>
  <si>
    <t>Vykdyti kultūros paveldo objektų priežiūrą</t>
  </si>
  <si>
    <t>Kultūrinės vertės nustatymo objektų dokumentacijos parengimas</t>
  </si>
  <si>
    <t>Informacinio leidinio apie paveldo objektus leidyba</t>
  </si>
  <si>
    <t>Išleistas leidinys, egz.</t>
  </si>
  <si>
    <t>Parengta objektų kultūrinės vertės nustatymo dokumentacija, vnt.</t>
  </si>
  <si>
    <t>Kultūros paveldo objektų fasadų atnaujinimas</t>
  </si>
  <si>
    <t>Atnaujinta fasadų, vnt.</t>
  </si>
  <si>
    <t>Parengta techninių projektų, vnt.</t>
  </si>
  <si>
    <t>LRVB</t>
  </si>
  <si>
    <t>Strateginis tikslas 01. Didinti miesto konkurencingumą, kryptingai vystant infrastruktūrą ir sudarant palankias sąlygas verslui</t>
  </si>
  <si>
    <t>Statybos ir infrastruktūros plėtros skyrius</t>
  </si>
  <si>
    <t>Paremta savininkų, sk.</t>
  </si>
  <si>
    <t>Parengta detaliųjų planų, vnt.</t>
  </si>
  <si>
    <t>Parengta koncepcija, vnt.</t>
  </si>
  <si>
    <t>Skulptūrų parko (buv. senųjų miesto kapinių) sutvarkymo ir vizualinės informacinės sistemos sukūrimo koncepcijos parengimas</t>
  </si>
  <si>
    <t xml:space="preserve">Senamiesčio ir miesto istorinės dalies viešųjų erdvių tvarkybos techninių projektų parengimas (2013 m.: </t>
  </si>
  <si>
    <t>Danės krantinės nuo Pilies Tilto iki Šiaurinio molo sutvarkymo;</t>
  </si>
  <si>
    <t>1923 m. paminklo sukilėliams restauravimo;</t>
  </si>
  <si>
    <t>Pastato Danės g. 17 tyrimai ir interjero atkūrimo)</t>
  </si>
  <si>
    <t>Asignavimai 2012-iesiems metams**</t>
  </si>
  <si>
    <t>** pagal Klaipėdos miesto savivaldybės tarybos 2012-02-28 sprendimą Nr. T2-35</t>
  </si>
  <si>
    <t>Detaliųjų planų rengimas:</t>
  </si>
  <si>
    <t>„Laivitės“ teritorijos detaliojo plano parengimas</t>
  </si>
  <si>
    <t>„Muzikinio teatro“ detaliojo plano parengimas</t>
  </si>
  <si>
    <t>Specialiųjų planų ir techninių projektų rengimas:</t>
  </si>
  <si>
    <t>Pastatų - paveldo objektų tvarkybos darbų rėmimas (pagal Paveldotvarkos programą)</t>
  </si>
  <si>
    <t>5</t>
  </si>
  <si>
    <r>
      <t xml:space="preserve">ES projekto „Teritorinio planavimo dokumentų rengimas“ įgyvendinimas.   </t>
    </r>
    <r>
      <rPr>
        <b/>
        <sz val="10"/>
        <rFont val="Times New Roman"/>
        <family val="1"/>
        <charset val="186"/>
      </rPr>
      <t>I etapas:</t>
    </r>
  </si>
  <si>
    <t xml:space="preserve"> 2012–2015 M. KLAIPĖDOS MIESTO SAVIVALDYBĖS</t>
  </si>
  <si>
    <t>Viešo naudojimo erdvių miesto istorinėje dalyje (U16) sutvarkymo detaliojo plano parengimas</t>
  </si>
  <si>
    <t>Žemės sklypo tarp Didžiosios Vandens g., Pasiuntinių g., Tomo g. ir Vežėjų g. detaliojo plano parengimas</t>
  </si>
  <si>
    <t>Žemės sklypų J. Janonio g. 5, 7, 9 detaliojo plano parengimas.</t>
  </si>
  <si>
    <t>Parengta ekspertinių ataskaitų, sk.</t>
  </si>
  <si>
    <t>Nupirkta org.technikos, vnt.</t>
  </si>
  <si>
    <t>2014-ųjų m. lėšų poreikis</t>
  </si>
  <si>
    <t>2015-ųjų m. lėšų poreikis</t>
  </si>
  <si>
    <t xml:space="preserve">Gyvenamųjų teritorijų tarp Taikos pr., Tilžės g., Rumpiškės g., Sausio 15 g., kitų detaliai suplanuotų teritorijų, Ryšininkų g. ir Paryžiaus Komunos  g. detalusis planas </t>
  </si>
  <si>
    <t xml:space="preserve">Gyvenamųjų teritorijų tarp Tilžės g., Baltikalnio g., Gluosnių g., kitų detaliai suplanuotų teritorijų ir Kooperacijos g. detalusis planas </t>
  </si>
  <si>
    <t>Klaipėdos miesto dviračių infrastruktūros plėtros specialusis planas</t>
  </si>
  <si>
    <t xml:space="preserve">Žardės piliakalnio gyvenamojo rajono inžinerinės ir susisiekimo infrastruktūros specialusis planas </t>
  </si>
  <si>
    <t>Parengta specialiųjų panų, vnt.</t>
  </si>
  <si>
    <t>II etapas:</t>
  </si>
  <si>
    <r>
      <rPr>
        <b/>
        <sz val="10"/>
        <rFont val="Times New Roman"/>
        <family val="1"/>
        <charset val="186"/>
      </rPr>
      <t>III etapas</t>
    </r>
    <r>
      <rPr>
        <sz val="10"/>
        <rFont val="Times New Roman"/>
        <family val="1"/>
        <charset val="186"/>
      </rPr>
      <t>:</t>
    </r>
  </si>
  <si>
    <t>Sukurtas lietaus nuotekų tinklų GIS duomenų bazė, vnt.</t>
  </si>
  <si>
    <t>Klaipėdos miesto šventinės puošybos sistemos ir įrangos, reprezentacinių zonų apšvietimo kompleksinio projekto parengimas</t>
  </si>
  <si>
    <t>Rekreacinių teritorijų nuo Švyturio g., Melnragės, Girulių iki Karklės dviračių takų ir kraštovaizdžio specialiojo plano parengimas</t>
  </si>
  <si>
    <t xml:space="preserve">Senamiesčio centrinės dalies ir turgavietės detaliojo plano parengimas </t>
  </si>
  <si>
    <t>Teritorijos tarp Danės g. tęsinio, Artojų g., skvero ir Danės upės detaliojo plano parengimas</t>
  </si>
  <si>
    <t>Teritorijos tarp Baltijos pr., Minijos g., Dubysos g. ir Šilutės pl. detaliojo plano parengimas</t>
  </si>
  <si>
    <t>Girulių detaliojo plano parengimas</t>
  </si>
  <si>
    <t>Dviejų daugiabučių gyvenamųjų namų kvartalų detaliųjų planų parengimas: 1. apie 23 ha teritorijos, ribojamos Stadiono g., Pušyno g., Švyturio g., Malūnininkų g., Sportininkų g. ir Dariaus ir Girėno g. 2. apie 13 ha teritorijos, ribojamos Kretingos g., „Žemynos“ gimnazijos sklypo riba, Klaipėdos universiteto sklypo riba ir Herkaus Manto g.</t>
  </si>
  <si>
    <t>110 kV įtampos oro linijos atšakos nuo Stadiono g. iki magistralinio kelio A13 pakeitimo kabeline linija specialiojo plano parengimas</t>
  </si>
  <si>
    <t>Penkių daugiabučių gyvenamųjų namų kvartalų detaliųjų planų parengimas: 1. apie 16 ha teritorijos, ribojamos Kretingos g., Panevėžio g., Liepojos g. ir Šiaurės pr. 2. apie 38 ha teritorijos, ribojamos Taikos pr., Statybininkų pr., komercinės paskirties žemės sklypų Minijos gatvėje riba bei Smiltelės g. 3. apie 120 ha teritorijos, ribojamos Šilutės pl., Smiltelės g., Taikos pr. ir Statybininkų pr. 4. apie 166 ha teritorijos, ribojamos Jūrininkų pr., Šilutės pl., Smiltelės g., ir  Liubeko g. 5. apie 71 ha teritorijos tarp Jūreivių g., Poilsio g., Strėvos g. tęsinio, Mituvos g., Žalgirio g., Kalnupės g., Nidos g. ir Rambyno g.</t>
  </si>
  <si>
    <t>Buvusių karinių objektų pajūryje pritaikymo rekreacinėms reikmėms detaliųjų planų parengimas – planuojamos 3 teritorijos</t>
  </si>
  <si>
    <t>Sporto komplekso ir Kauno g. tęsinio detaliojo plano parengimas</t>
  </si>
  <si>
    <t>Specialusis planas, kurio tikslas – parinkti ir suplanuoti optimalią kelio trasą bei suformuoti žemės sklypą inžinerinių tinklų ir gatvės įrengimui į Žaliojo Slėnio gyvenvietę</t>
  </si>
  <si>
    <t>Labrenciškių kvartalo 2-osios eilės detaliojo plano parengimas</t>
  </si>
  <si>
    <t>Danės upės pakrančių, numatant pramonės konversiją, detaliojo plano parengimas</t>
  </si>
  <si>
    <t>Bendrojo plano sprendinių įgyvendinimo ekspertų paslaugų pirkimas</t>
  </si>
  <si>
    <t>Žemės sklypų prie daugiabučių namų įteisinimas</t>
  </si>
  <si>
    <t>Suorganizuota paroda</t>
  </si>
  <si>
    <t>Teritorijos tarp Bangų ir Bastionų g. detaliojo plano parengimas</t>
  </si>
  <si>
    <t xml:space="preserve">Smiltynės g. 1 ir 2 detalaus plano parengimas </t>
  </si>
  <si>
    <t>Paveldosaugos skyrius</t>
  </si>
  <si>
    <t xml:space="preserve">Smiltynės ~30 ha teritorijos prie jachtklubo detaliojo plano parengimas </t>
  </si>
  <si>
    <t xml:space="preserve"> 2013–2015 M. KLAIPĖDOS MIESTO SAVIVALDYBĖS</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</si>
  <si>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</si>
  <si>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P2.2.2.2</t>
  </si>
  <si>
    <t>P2.4.1.1</t>
  </si>
  <si>
    <t>P2.4.1.2</t>
  </si>
  <si>
    <t>P3.2.1.5.</t>
  </si>
  <si>
    <t>Atnaujinta topografinių-inžinerinių nuotraukų kokybės tikrinimo programų, vnt.</t>
  </si>
  <si>
    <t>Parengta objektų kultūrinės vertės nustatymo dokumentacija, sk.</t>
  </si>
  <si>
    <t>Pastato Danės g. 17 tyrimų ir interjero atkūrimo)</t>
  </si>
  <si>
    <t>Žemės sklypų planų rengimas:</t>
  </si>
  <si>
    <t>P2.2.2.4</t>
  </si>
  <si>
    <t>P2.4.3.2</t>
  </si>
  <si>
    <t>P2.4.3.3.</t>
  </si>
  <si>
    <t>Parengta planų, iš viso</t>
  </si>
  <si>
    <t>Klaipėdos miesto šventinės puošybos sistemos ir įrangos, reprezentacinių zonų apšvietimo kompleksinio projekto parengimas;</t>
  </si>
  <si>
    <t>III etape parengta planų iš viso, vnt.</t>
  </si>
</sst>
</file>

<file path=xl/styles.xml><?xml version="1.0" encoding="utf-8"?>
<styleSheet xmlns="http://schemas.openxmlformats.org/spreadsheetml/2006/main">
  <numFmts count="2">
    <numFmt numFmtId="164" formatCode="0.0"/>
    <numFmt numFmtId="165" formatCode="#,##0.0"/>
  </numFmts>
  <fonts count="15">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b/>
      <sz val="10"/>
      <name val="Times New Roman"/>
      <family val="1"/>
      <charset val="204"/>
    </font>
    <font>
      <sz val="9"/>
      <name val="Times New Roman"/>
      <family val="1"/>
      <charset val="186"/>
    </font>
    <font>
      <b/>
      <sz val="9"/>
      <name val="Times New Roman"/>
      <family val="1"/>
      <charset val="186"/>
    </font>
    <font>
      <sz val="10"/>
      <color indexed="8"/>
      <name val="Times New Roman"/>
      <family val="1"/>
      <charset val="186"/>
    </font>
    <font>
      <sz val="9"/>
      <color indexed="81"/>
      <name val="Tahoma"/>
      <family val="2"/>
      <charset val="186"/>
    </font>
    <font>
      <b/>
      <sz val="9"/>
      <color indexed="81"/>
      <name val="Tahoma"/>
      <family val="2"/>
      <charset val="186"/>
    </font>
  </fonts>
  <fills count="10">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4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697">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wrapText="1"/>
    </xf>
    <xf numFmtId="49" fontId="5" fillId="2" borderId="4" xfId="0" applyNumberFormat="1" applyFont="1" applyFill="1" applyBorder="1" applyAlignment="1">
      <alignment horizontal="center" vertical="top"/>
    </xf>
    <xf numFmtId="49" fontId="5" fillId="3" borderId="5" xfId="0" applyNumberFormat="1" applyFont="1" applyFill="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0" xfId="0" applyFont="1" applyBorder="1" applyAlignment="1">
      <alignment horizontal="left" vertical="top"/>
    </xf>
    <xf numFmtId="0" fontId="5" fillId="4" borderId="8" xfId="0" applyFont="1" applyFill="1" applyBorder="1" applyAlignment="1">
      <alignment horizontal="center" vertical="top"/>
    </xf>
    <xf numFmtId="0" fontId="3" fillId="0" borderId="6" xfId="0" applyFont="1" applyFill="1" applyBorder="1" applyAlignment="1">
      <alignment horizontal="center" vertical="top" wrapText="1"/>
    </xf>
    <xf numFmtId="0" fontId="3" fillId="0" borderId="9" xfId="0" applyFont="1" applyFill="1" applyBorder="1" applyAlignment="1">
      <alignment vertical="top" wrapText="1"/>
    </xf>
    <xf numFmtId="0" fontId="3" fillId="0" borderId="7" xfId="0" applyFont="1" applyFill="1" applyBorder="1" applyAlignment="1">
      <alignment horizontal="center" vertical="top" wrapText="1"/>
    </xf>
    <xf numFmtId="0" fontId="3" fillId="0" borderId="10" xfId="0" applyFont="1" applyFill="1" applyBorder="1" applyAlignment="1">
      <alignment vertical="top" wrapText="1"/>
    </xf>
    <xf numFmtId="0" fontId="3" fillId="0" borderId="11" xfId="0" applyFont="1" applyFill="1" applyBorder="1" applyAlignment="1">
      <alignment vertical="top" wrapText="1"/>
    </xf>
    <xf numFmtId="0" fontId="3" fillId="0" borderId="6" xfId="0" applyFont="1" applyFill="1" applyBorder="1" applyAlignment="1">
      <alignment horizontal="center" vertical="top"/>
    </xf>
    <xf numFmtId="0" fontId="3" fillId="0" borderId="7" xfId="0" applyFont="1" applyFill="1" applyBorder="1" applyAlignment="1">
      <alignment horizontal="center" vertical="top"/>
    </xf>
    <xf numFmtId="49" fontId="5" fillId="2" borderId="12" xfId="0" applyNumberFormat="1" applyFont="1" applyFill="1" applyBorder="1" applyAlignment="1">
      <alignment horizontal="center" vertical="top"/>
    </xf>
    <xf numFmtId="0" fontId="5" fillId="4" borderId="13" xfId="0" applyFont="1" applyFill="1" applyBorder="1" applyAlignment="1">
      <alignment horizontal="center" vertical="top"/>
    </xf>
    <xf numFmtId="49" fontId="5" fillId="5" borderId="4" xfId="0" applyNumberFormat="1" applyFont="1" applyFill="1" applyBorder="1" applyAlignment="1">
      <alignment horizontal="center" vertical="top"/>
    </xf>
    <xf numFmtId="0" fontId="3" fillId="0" borderId="0" xfId="0" applyFont="1" applyFill="1" applyAlignment="1">
      <alignment vertical="top"/>
    </xf>
    <xf numFmtId="0" fontId="3" fillId="6" borderId="0" xfId="0" applyFont="1" applyFill="1" applyAlignment="1">
      <alignment vertical="top"/>
    </xf>
    <xf numFmtId="164" fontId="5" fillId="2" borderId="14" xfId="0" applyNumberFormat="1" applyFont="1" applyFill="1" applyBorder="1" applyAlignment="1">
      <alignment horizontal="right" vertical="top"/>
    </xf>
    <xf numFmtId="164" fontId="5" fillId="2" borderId="15" xfId="0" applyNumberFormat="1" applyFont="1" applyFill="1" applyBorder="1" applyAlignment="1">
      <alignment horizontal="right" vertical="top"/>
    </xf>
    <xf numFmtId="164" fontId="3" fillId="0" borderId="16" xfId="0" applyNumberFormat="1" applyFont="1" applyBorder="1" applyAlignment="1">
      <alignment horizontal="right" vertical="top"/>
    </xf>
    <xf numFmtId="164" fontId="3" fillId="0" borderId="17" xfId="0" applyNumberFormat="1" applyFont="1" applyBorder="1" applyAlignment="1">
      <alignment horizontal="right" vertical="top"/>
    </xf>
    <xf numFmtId="164" fontId="3" fillId="0" borderId="18" xfId="0" applyNumberFormat="1" applyFont="1" applyBorder="1" applyAlignment="1">
      <alignment horizontal="right" vertical="top"/>
    </xf>
    <xf numFmtId="164" fontId="3" fillId="0" borderId="19" xfId="0" applyNumberFormat="1" applyFont="1" applyBorder="1" applyAlignment="1">
      <alignment horizontal="right" vertical="top"/>
    </xf>
    <xf numFmtId="164" fontId="3" fillId="4" borderId="16" xfId="0" applyNumberFormat="1" applyFont="1" applyFill="1" applyBorder="1" applyAlignment="1">
      <alignment horizontal="right" vertical="top"/>
    </xf>
    <xf numFmtId="164" fontId="3" fillId="4" borderId="17" xfId="0" applyNumberFormat="1" applyFont="1" applyFill="1" applyBorder="1" applyAlignment="1">
      <alignment horizontal="right" vertical="top"/>
    </xf>
    <xf numFmtId="164" fontId="3" fillId="4" borderId="18" xfId="0" applyNumberFormat="1" applyFont="1" applyFill="1" applyBorder="1" applyAlignment="1">
      <alignment horizontal="right" vertical="top"/>
    </xf>
    <xf numFmtId="164" fontId="3" fillId="6" borderId="6" xfId="0" applyNumberFormat="1" applyFont="1" applyFill="1" applyBorder="1" applyAlignment="1">
      <alignment horizontal="right" vertical="top" wrapText="1"/>
    </xf>
    <xf numFmtId="164" fontId="3" fillId="0" borderId="20" xfId="0" applyNumberFormat="1" applyFont="1" applyBorder="1" applyAlignment="1">
      <alignment horizontal="right" vertical="top"/>
    </xf>
    <xf numFmtId="164" fontId="3" fillId="0" borderId="21" xfId="0" applyNumberFormat="1" applyFont="1" applyBorder="1" applyAlignment="1">
      <alignment horizontal="right" vertical="top"/>
    </xf>
    <xf numFmtId="164" fontId="3" fillId="0" borderId="22" xfId="0" applyNumberFormat="1" applyFont="1" applyBorder="1" applyAlignment="1">
      <alignment horizontal="right" vertical="top"/>
    </xf>
    <xf numFmtId="164" fontId="3" fillId="0" borderId="23" xfId="0" applyNumberFormat="1" applyFont="1" applyBorder="1" applyAlignment="1">
      <alignment horizontal="right" vertical="top"/>
    </xf>
    <xf numFmtId="164" fontId="3" fillId="4" borderId="20" xfId="0" applyNumberFormat="1" applyFont="1" applyFill="1" applyBorder="1" applyAlignment="1">
      <alignment horizontal="right" vertical="top"/>
    </xf>
    <xf numFmtId="164" fontId="3" fillId="4" borderId="21" xfId="0" applyNumberFormat="1" applyFont="1" applyFill="1" applyBorder="1" applyAlignment="1">
      <alignment horizontal="right" vertical="top"/>
    </xf>
    <xf numFmtId="164" fontId="3" fillId="4" borderId="24" xfId="0" applyNumberFormat="1" applyFont="1" applyFill="1" applyBorder="1" applyAlignment="1">
      <alignment horizontal="right" vertical="top"/>
    </xf>
    <xf numFmtId="164" fontId="3" fillId="6" borderId="7" xfId="0" applyNumberFormat="1" applyFont="1" applyFill="1" applyBorder="1" applyAlignment="1">
      <alignment horizontal="right" vertical="top" wrapText="1"/>
    </xf>
    <xf numFmtId="164" fontId="3" fillId="0" borderId="25" xfId="0" applyNumberFormat="1" applyFont="1" applyBorder="1" applyAlignment="1">
      <alignment horizontal="right" vertical="top"/>
    </xf>
    <xf numFmtId="164" fontId="3" fillId="0" borderId="26" xfId="0" applyNumberFormat="1" applyFont="1" applyFill="1" applyBorder="1" applyAlignment="1">
      <alignment horizontal="right" vertical="top"/>
    </xf>
    <xf numFmtId="164" fontId="3" fillId="0" borderId="27" xfId="0" applyNumberFormat="1" applyFont="1" applyFill="1" applyBorder="1" applyAlignment="1">
      <alignment horizontal="right" vertical="top"/>
    </xf>
    <xf numFmtId="164" fontId="3" fillId="4" borderId="25" xfId="0" applyNumberFormat="1" applyFont="1" applyFill="1" applyBorder="1" applyAlignment="1">
      <alignment horizontal="right" vertical="top"/>
    </xf>
    <xf numFmtId="164" fontId="3" fillId="4" borderId="26" xfId="0" applyNumberFormat="1" applyFont="1" applyFill="1" applyBorder="1" applyAlignment="1">
      <alignment horizontal="right" vertical="top"/>
    </xf>
    <xf numFmtId="164" fontId="3" fillId="4" borderId="28" xfId="0" applyNumberFormat="1" applyFont="1" applyFill="1" applyBorder="1" applyAlignment="1">
      <alignment horizontal="right" vertical="top"/>
    </xf>
    <xf numFmtId="164" fontId="3" fillId="0" borderId="29" xfId="0" applyNumberFormat="1" applyFont="1" applyFill="1" applyBorder="1" applyAlignment="1">
      <alignment horizontal="right" vertical="top"/>
    </xf>
    <xf numFmtId="164" fontId="5" fillId="4" borderId="30" xfId="0" applyNumberFormat="1" applyFont="1" applyFill="1" applyBorder="1" applyAlignment="1">
      <alignment horizontal="right" vertical="top"/>
    </xf>
    <xf numFmtId="164" fontId="5" fillId="4" borderId="2" xfId="0" applyNumberFormat="1" applyFont="1" applyFill="1" applyBorder="1" applyAlignment="1">
      <alignment horizontal="right" vertical="top"/>
    </xf>
    <xf numFmtId="164" fontId="5" fillId="4" borderId="3" xfId="0" applyNumberFormat="1" applyFont="1" applyFill="1" applyBorder="1" applyAlignment="1">
      <alignment horizontal="right" vertical="top"/>
    </xf>
    <xf numFmtId="164" fontId="5" fillId="4" borderId="8" xfId="0" applyNumberFormat="1" applyFont="1" applyFill="1" applyBorder="1" applyAlignment="1">
      <alignment horizontal="right" vertical="top"/>
    </xf>
    <xf numFmtId="164" fontId="5" fillId="3" borderId="14" xfId="0" applyNumberFormat="1" applyFont="1" applyFill="1" applyBorder="1" applyAlignment="1">
      <alignment horizontal="right" vertical="top"/>
    </xf>
    <xf numFmtId="164" fontId="5" fillId="3" borderId="15" xfId="0" applyNumberFormat="1" applyFont="1" applyFill="1" applyBorder="1" applyAlignment="1">
      <alignment horizontal="right" vertical="top"/>
    </xf>
    <xf numFmtId="0" fontId="3" fillId="0" borderId="31" xfId="0" applyFont="1" applyFill="1" applyBorder="1" applyAlignment="1">
      <alignment horizontal="center" vertical="top" wrapText="1"/>
    </xf>
    <xf numFmtId="0" fontId="3" fillId="0" borderId="31" xfId="0" applyFont="1" applyFill="1" applyBorder="1" applyAlignment="1">
      <alignment horizontal="center" vertical="top"/>
    </xf>
    <xf numFmtId="0" fontId="3" fillId="0" borderId="7" xfId="0" applyFont="1" applyBorder="1" applyAlignment="1">
      <alignment horizontal="center" vertical="top" wrapText="1"/>
    </xf>
    <xf numFmtId="0" fontId="3" fillId="0" borderId="6" xfId="0" applyFont="1" applyBorder="1" applyAlignment="1">
      <alignment horizontal="center" vertical="top" wrapText="1"/>
    </xf>
    <xf numFmtId="0" fontId="3" fillId="0" borderId="31" xfId="0" applyFont="1" applyBorder="1" applyAlignment="1">
      <alignment horizontal="center" vertical="top" wrapText="1"/>
    </xf>
    <xf numFmtId="164" fontId="5" fillId="5" borderId="32" xfId="0" applyNumberFormat="1" applyFont="1" applyFill="1" applyBorder="1" applyAlignment="1">
      <alignment horizontal="right" vertical="top"/>
    </xf>
    <xf numFmtId="164" fontId="5" fillId="5" borderId="30" xfId="0" applyNumberFormat="1" applyFont="1" applyFill="1" applyBorder="1" applyAlignment="1">
      <alignment horizontal="right" vertical="top"/>
    </xf>
    <xf numFmtId="164" fontId="5" fillId="5" borderId="4" xfId="0" applyNumberFormat="1" applyFont="1" applyFill="1" applyBorder="1" applyAlignment="1">
      <alignment horizontal="right" vertical="top"/>
    </xf>
    <xf numFmtId="164" fontId="5" fillId="5" borderId="5" xfId="0" applyNumberFormat="1" applyFont="1" applyFill="1" applyBorder="1" applyAlignment="1">
      <alignment horizontal="right" vertical="top"/>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33" xfId="0" applyFont="1" applyFill="1" applyBorder="1" applyAlignment="1">
      <alignment horizontal="center" vertical="top" wrapText="1"/>
    </xf>
    <xf numFmtId="0" fontId="8" fillId="0" borderId="34" xfId="0" applyFont="1" applyBorder="1" applyAlignment="1">
      <alignment horizontal="center" vertical="center" wrapText="1"/>
    </xf>
    <xf numFmtId="164" fontId="3" fillId="0" borderId="33" xfId="0" applyNumberFormat="1" applyFont="1" applyBorder="1" applyAlignment="1">
      <alignment horizontal="right" vertical="top"/>
    </xf>
    <xf numFmtId="0" fontId="7" fillId="0" borderId="0" xfId="0" applyFont="1"/>
    <xf numFmtId="164" fontId="5" fillId="4" borderId="13" xfId="0" applyNumberFormat="1" applyFont="1" applyFill="1" applyBorder="1" applyAlignment="1">
      <alignment horizontal="right" vertical="top"/>
    </xf>
    <xf numFmtId="164" fontId="5" fillId="5" borderId="6" xfId="0" applyNumberFormat="1" applyFont="1" applyFill="1" applyBorder="1" applyAlignment="1">
      <alignment horizontal="right" vertical="top"/>
    </xf>
    <xf numFmtId="164" fontId="5" fillId="5" borderId="33" xfId="0" applyNumberFormat="1" applyFont="1" applyFill="1" applyBorder="1" applyAlignment="1">
      <alignment horizontal="right" vertical="top"/>
    </xf>
    <xf numFmtId="3" fontId="3" fillId="0" borderId="21" xfId="0" applyNumberFormat="1" applyFont="1" applyFill="1" applyBorder="1" applyAlignment="1">
      <alignment horizontal="center" vertical="top"/>
    </xf>
    <xf numFmtId="3" fontId="3" fillId="0" borderId="23" xfId="0" applyNumberFormat="1" applyFont="1" applyFill="1" applyBorder="1" applyAlignment="1">
      <alignment horizontal="center" vertical="top"/>
    </xf>
    <xf numFmtId="3" fontId="3" fillId="0" borderId="35" xfId="0" applyNumberFormat="1" applyFont="1" applyFill="1" applyBorder="1" applyAlignment="1">
      <alignment horizontal="center" vertical="top"/>
    </xf>
    <xf numFmtId="3" fontId="3" fillId="0" borderId="36" xfId="0" applyNumberFormat="1" applyFont="1" applyFill="1" applyBorder="1" applyAlignment="1">
      <alignment horizontal="center" vertical="top"/>
    </xf>
    <xf numFmtId="3" fontId="3" fillId="0" borderId="21" xfId="0" applyNumberFormat="1" applyFont="1" applyFill="1" applyBorder="1" applyAlignment="1">
      <alignment horizontal="center" vertical="top" wrapText="1"/>
    </xf>
    <xf numFmtId="3" fontId="3" fillId="0" borderId="23" xfId="0" applyNumberFormat="1" applyFont="1" applyFill="1" applyBorder="1" applyAlignment="1">
      <alignment horizontal="center" vertical="top" wrapText="1"/>
    </xf>
    <xf numFmtId="3" fontId="3" fillId="0" borderId="37" xfId="0" applyNumberFormat="1" applyFont="1" applyFill="1" applyBorder="1" applyAlignment="1">
      <alignment horizontal="center" vertical="top"/>
    </xf>
    <xf numFmtId="3" fontId="3" fillId="0" borderId="38"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3" fontId="3" fillId="0" borderId="39" xfId="0" applyNumberFormat="1" applyFont="1" applyFill="1" applyBorder="1" applyAlignment="1">
      <alignment horizontal="center" vertical="top"/>
    </xf>
    <xf numFmtId="164" fontId="3" fillId="0" borderId="21" xfId="0" applyNumberFormat="1" applyFont="1" applyFill="1" applyBorder="1" applyAlignment="1">
      <alignment horizontal="right" vertical="top"/>
    </xf>
    <xf numFmtId="164" fontId="3" fillId="0" borderId="40" xfId="0" applyNumberFormat="1" applyFont="1" applyBorder="1" applyAlignment="1">
      <alignment horizontal="right" vertical="top"/>
    </xf>
    <xf numFmtId="164" fontId="3" fillId="0" borderId="23" xfId="0" applyNumberFormat="1" applyFont="1" applyFill="1" applyBorder="1" applyAlignment="1">
      <alignment horizontal="right" vertical="top"/>
    </xf>
    <xf numFmtId="164" fontId="3" fillId="0" borderId="7" xfId="0" applyNumberFormat="1" applyFont="1" applyFill="1" applyBorder="1" applyAlignment="1">
      <alignment horizontal="right" vertical="top"/>
    </xf>
    <xf numFmtId="0" fontId="3" fillId="0" borderId="33" xfId="0" applyFont="1" applyFill="1" applyBorder="1" applyAlignment="1">
      <alignment horizontal="center" vertical="top"/>
    </xf>
    <xf numFmtId="164" fontId="3" fillId="0" borderId="41" xfId="0" applyNumberFormat="1" applyFont="1" applyBorder="1" applyAlignment="1">
      <alignment horizontal="right" vertical="top"/>
    </xf>
    <xf numFmtId="164" fontId="3" fillId="4" borderId="41" xfId="0" applyNumberFormat="1" applyFont="1" applyFill="1" applyBorder="1" applyAlignment="1">
      <alignment horizontal="right" vertical="top"/>
    </xf>
    <xf numFmtId="164" fontId="3" fillId="4" borderId="42" xfId="0" applyNumberFormat="1" applyFont="1" applyFill="1" applyBorder="1" applyAlignment="1">
      <alignment horizontal="right" vertical="top"/>
    </xf>
    <xf numFmtId="164" fontId="3" fillId="6" borderId="33" xfId="0" applyNumberFormat="1" applyFont="1" applyFill="1" applyBorder="1" applyAlignment="1">
      <alignment horizontal="right" vertical="top" wrapText="1"/>
    </xf>
    <xf numFmtId="164" fontId="3" fillId="0" borderId="43" xfId="0" applyNumberFormat="1" applyFont="1" applyBorder="1" applyAlignment="1">
      <alignment horizontal="right" vertical="top"/>
    </xf>
    <xf numFmtId="164" fontId="3" fillId="4" borderId="43" xfId="0" applyNumberFormat="1" applyFont="1" applyFill="1" applyBorder="1" applyAlignment="1">
      <alignment horizontal="right" vertical="top"/>
    </xf>
    <xf numFmtId="164" fontId="3" fillId="0" borderId="1" xfId="0" applyNumberFormat="1" applyFont="1" applyBorder="1" applyAlignment="1">
      <alignment horizontal="right" vertical="top"/>
    </xf>
    <xf numFmtId="164" fontId="3" fillId="4" borderId="1" xfId="0" applyNumberFormat="1" applyFont="1" applyFill="1" applyBorder="1" applyAlignment="1">
      <alignment horizontal="right" vertical="top"/>
    </xf>
    <xf numFmtId="164" fontId="3" fillId="4" borderId="44" xfId="0" applyNumberFormat="1" applyFont="1" applyFill="1" applyBorder="1" applyAlignment="1">
      <alignment horizontal="right" vertical="top"/>
    </xf>
    <xf numFmtId="164" fontId="3" fillId="6" borderId="31" xfId="0" applyNumberFormat="1" applyFont="1" applyFill="1" applyBorder="1" applyAlignment="1">
      <alignment horizontal="right" vertical="top" wrapText="1"/>
    </xf>
    <xf numFmtId="164" fontId="3" fillId="0" borderId="45" xfId="0" applyNumberFormat="1" applyFont="1" applyBorder="1" applyAlignment="1">
      <alignment horizontal="right" vertical="top"/>
    </xf>
    <xf numFmtId="164" fontId="3" fillId="0" borderId="1" xfId="0" applyNumberFormat="1" applyFont="1" applyFill="1" applyBorder="1" applyAlignment="1">
      <alignment horizontal="right" vertical="top"/>
    </xf>
    <xf numFmtId="164" fontId="3" fillId="0" borderId="22" xfId="0" applyNumberFormat="1" applyFont="1" applyFill="1" applyBorder="1" applyAlignment="1">
      <alignment horizontal="right" vertical="top"/>
    </xf>
    <xf numFmtId="164" fontId="3" fillId="4" borderId="45" xfId="0" applyNumberFormat="1" applyFont="1" applyFill="1" applyBorder="1" applyAlignment="1">
      <alignment horizontal="right" vertical="top"/>
    </xf>
    <xf numFmtId="164" fontId="3" fillId="0" borderId="31" xfId="0" applyNumberFormat="1" applyFont="1" applyFill="1" applyBorder="1" applyAlignment="1">
      <alignment horizontal="right" vertical="top"/>
    </xf>
    <xf numFmtId="0" fontId="3" fillId="0" borderId="22" xfId="0" applyFont="1" applyBorder="1" applyAlignment="1">
      <alignment horizontal="left" vertical="top" wrapText="1"/>
    </xf>
    <xf numFmtId="0" fontId="3" fillId="0" borderId="27" xfId="0" applyFont="1" applyBorder="1" applyAlignment="1">
      <alignment horizontal="left" vertical="top" wrapText="1"/>
    </xf>
    <xf numFmtId="0" fontId="3" fillId="0" borderId="40" xfId="0" applyFont="1" applyBorder="1" applyAlignment="1">
      <alignment horizontal="left" vertical="top" wrapText="1"/>
    </xf>
    <xf numFmtId="0" fontId="3" fillId="0" borderId="22" xfId="0" applyFont="1" applyFill="1" applyBorder="1" applyAlignment="1">
      <alignment horizontal="left" vertical="top" wrapText="1"/>
    </xf>
    <xf numFmtId="0" fontId="3" fillId="6" borderId="43" xfId="0" applyFont="1" applyFill="1" applyBorder="1" applyAlignment="1">
      <alignment vertical="top" wrapText="1"/>
    </xf>
    <xf numFmtId="3" fontId="3" fillId="0" borderId="41" xfId="0" applyNumberFormat="1" applyFont="1" applyFill="1" applyBorder="1" applyAlignment="1">
      <alignment horizontal="center" vertical="top"/>
    </xf>
    <xf numFmtId="3" fontId="3" fillId="0" borderId="40" xfId="0" applyNumberFormat="1" applyFont="1" applyFill="1" applyBorder="1" applyAlignment="1">
      <alignment horizontal="center" vertical="top"/>
    </xf>
    <xf numFmtId="3" fontId="3" fillId="6" borderId="41" xfId="0" applyNumberFormat="1" applyFont="1" applyFill="1" applyBorder="1" applyAlignment="1">
      <alignment horizontal="center" vertical="top"/>
    </xf>
    <xf numFmtId="3" fontId="3" fillId="6" borderId="40" xfId="0" applyNumberFormat="1" applyFont="1" applyFill="1" applyBorder="1" applyAlignment="1">
      <alignment horizontal="center" vertical="top"/>
    </xf>
    <xf numFmtId="0" fontId="3" fillId="6" borderId="20" xfId="0" applyFont="1" applyFill="1" applyBorder="1" applyAlignment="1">
      <alignment vertical="top" wrapText="1"/>
    </xf>
    <xf numFmtId="3" fontId="3" fillId="0" borderId="1" xfId="0" applyNumberFormat="1" applyFont="1" applyFill="1" applyBorder="1" applyAlignment="1">
      <alignment horizontal="center" vertical="top"/>
    </xf>
    <xf numFmtId="3" fontId="3" fillId="0" borderId="22" xfId="0" applyNumberFormat="1" applyFont="1" applyFill="1" applyBorder="1" applyAlignment="1">
      <alignment horizontal="center" vertical="top"/>
    </xf>
    <xf numFmtId="3" fontId="3" fillId="6" borderId="1" xfId="0" applyNumberFormat="1" applyFont="1" applyFill="1" applyBorder="1" applyAlignment="1">
      <alignment horizontal="center" vertical="top"/>
    </xf>
    <xf numFmtId="3" fontId="3" fillId="6" borderId="22" xfId="0" applyNumberFormat="1" applyFont="1" applyFill="1" applyBorder="1" applyAlignment="1">
      <alignment horizontal="center" vertical="top"/>
    </xf>
    <xf numFmtId="164" fontId="3" fillId="0" borderId="27" xfId="0" applyNumberFormat="1" applyFont="1" applyBorder="1" applyAlignment="1">
      <alignment horizontal="right" vertical="top"/>
    </xf>
    <xf numFmtId="0" fontId="3" fillId="3" borderId="39" xfId="0" applyFont="1" applyFill="1" applyBorder="1" applyAlignment="1">
      <alignment horizontal="center" vertical="top" wrapText="1"/>
    </xf>
    <xf numFmtId="0" fontId="3" fillId="3" borderId="46" xfId="0" applyFont="1" applyFill="1" applyBorder="1" applyAlignment="1">
      <alignment horizontal="center" vertical="top" wrapText="1"/>
    </xf>
    <xf numFmtId="0" fontId="3" fillId="0" borderId="22" xfId="0" applyFont="1" applyFill="1" applyBorder="1" applyAlignment="1">
      <alignment vertical="top" wrapText="1"/>
    </xf>
    <xf numFmtId="3" fontId="5" fillId="0" borderId="17" xfId="0" applyNumberFormat="1" applyFont="1" applyFill="1" applyBorder="1" applyAlignment="1">
      <alignment horizontal="center" vertical="top" wrapText="1"/>
    </xf>
    <xf numFmtId="3" fontId="5" fillId="0" borderId="19"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22" xfId="0" applyNumberFormat="1" applyFont="1" applyFill="1" applyBorder="1" applyAlignment="1">
      <alignment horizontal="center" vertical="top" wrapText="1"/>
    </xf>
    <xf numFmtId="0" fontId="3" fillId="0" borderId="43" xfId="0" applyFont="1" applyFill="1" applyBorder="1" applyAlignment="1">
      <alignment vertical="top" wrapText="1"/>
    </xf>
    <xf numFmtId="3" fontId="3" fillId="0" borderId="41" xfId="0" applyNumberFormat="1" applyFont="1" applyFill="1" applyBorder="1" applyAlignment="1">
      <alignment horizontal="center" vertical="top" wrapText="1"/>
    </xf>
    <xf numFmtId="3" fontId="3" fillId="0" borderId="40" xfId="0" applyNumberFormat="1" applyFont="1" applyFill="1" applyBorder="1" applyAlignment="1">
      <alignment horizontal="center" vertical="top" wrapText="1"/>
    </xf>
    <xf numFmtId="0" fontId="3" fillId="0" borderId="33" xfId="0" applyFont="1" applyBorder="1" applyAlignment="1">
      <alignment horizontal="center" vertical="top" wrapText="1"/>
    </xf>
    <xf numFmtId="0" fontId="3" fillId="0" borderId="0" xfId="0" applyFont="1" applyAlignment="1">
      <alignment vertical="center"/>
    </xf>
    <xf numFmtId="0" fontId="2" fillId="0" borderId="20" xfId="0" applyFont="1" applyBorder="1" applyAlignment="1">
      <alignment horizontal="center" vertical="center" textRotation="90" wrapText="1"/>
    </xf>
    <xf numFmtId="49" fontId="5" fillId="2" borderId="9" xfId="0" applyNumberFormat="1" applyFont="1" applyFill="1" applyBorder="1" applyAlignment="1">
      <alignment vertical="top"/>
    </xf>
    <xf numFmtId="49" fontId="5" fillId="3" borderId="37" xfId="0" applyNumberFormat="1" applyFont="1" applyFill="1" applyBorder="1" applyAlignment="1">
      <alignment vertical="top"/>
    </xf>
    <xf numFmtId="49" fontId="5" fillId="0" borderId="37" xfId="0" applyNumberFormat="1" applyFont="1" applyBorder="1" applyAlignment="1">
      <alignment vertical="top"/>
    </xf>
    <xf numFmtId="49" fontId="5" fillId="2" borderId="10" xfId="0" applyNumberFormat="1" applyFont="1" applyFill="1" applyBorder="1" applyAlignment="1">
      <alignment vertical="top"/>
    </xf>
    <xf numFmtId="49" fontId="5" fillId="3" borderId="21" xfId="0" applyNumberFormat="1" applyFont="1" applyFill="1" applyBorder="1" applyAlignment="1">
      <alignment vertical="top"/>
    </xf>
    <xf numFmtId="49" fontId="5" fillId="0" borderId="21" xfId="0" applyNumberFormat="1" applyFont="1" applyBorder="1" applyAlignment="1">
      <alignment vertical="top"/>
    </xf>
    <xf numFmtId="49" fontId="3" fillId="0" borderId="37" xfId="0" applyNumberFormat="1" applyFont="1" applyBorder="1" applyAlignment="1">
      <alignment vertical="top" wrapText="1"/>
    </xf>
    <xf numFmtId="49" fontId="3" fillId="0" borderId="38" xfId="0" applyNumberFormat="1" applyFont="1" applyBorder="1" applyAlignment="1">
      <alignment vertical="top"/>
    </xf>
    <xf numFmtId="49" fontId="3" fillId="0" borderId="21" xfId="0" applyNumberFormat="1" applyFont="1" applyBorder="1" applyAlignment="1">
      <alignment vertical="top" wrapText="1"/>
    </xf>
    <xf numFmtId="49" fontId="3" fillId="0" borderId="23" xfId="0" applyNumberFormat="1" applyFont="1" applyBorder="1" applyAlignment="1">
      <alignment vertical="top"/>
    </xf>
    <xf numFmtId="49" fontId="10" fillId="0" borderId="7" xfId="0" applyNumberFormat="1" applyFont="1" applyBorder="1" applyAlignment="1">
      <alignment vertical="top" wrapText="1"/>
    </xf>
    <xf numFmtId="3" fontId="3" fillId="6" borderId="21" xfId="0" applyNumberFormat="1" applyFont="1" applyFill="1" applyBorder="1" applyAlignment="1">
      <alignment horizontal="center" vertical="top" wrapText="1"/>
    </xf>
    <xf numFmtId="3" fontId="3" fillId="6" borderId="23" xfId="0" applyNumberFormat="1" applyFont="1" applyFill="1" applyBorder="1" applyAlignment="1">
      <alignment horizontal="center" vertical="top" wrapText="1"/>
    </xf>
    <xf numFmtId="164" fontId="3" fillId="6" borderId="18" xfId="0" applyNumberFormat="1" applyFont="1" applyFill="1" applyBorder="1" applyAlignment="1">
      <alignment horizontal="right" vertical="top"/>
    </xf>
    <xf numFmtId="164" fontId="3" fillId="6" borderId="31" xfId="0" applyNumberFormat="1" applyFont="1" applyFill="1" applyBorder="1" applyAlignment="1">
      <alignment horizontal="right" vertical="top"/>
    </xf>
    <xf numFmtId="3" fontId="3" fillId="6" borderId="37" xfId="0" applyNumberFormat="1" applyFont="1" applyFill="1" applyBorder="1" applyAlignment="1">
      <alignment horizontal="center" vertical="top"/>
    </xf>
    <xf numFmtId="3" fontId="3" fillId="6" borderId="38" xfId="0" applyNumberFormat="1" applyFont="1" applyFill="1" applyBorder="1" applyAlignment="1">
      <alignment horizontal="center" vertical="top"/>
    </xf>
    <xf numFmtId="3" fontId="3" fillId="6" borderId="21" xfId="0" applyNumberFormat="1" applyFont="1" applyFill="1" applyBorder="1" applyAlignment="1">
      <alignment horizontal="center" vertical="top"/>
    </xf>
    <xf numFmtId="3" fontId="3" fillId="6" borderId="23" xfId="0" applyNumberFormat="1" applyFont="1" applyFill="1" applyBorder="1" applyAlignment="1">
      <alignment horizontal="center" vertical="top"/>
    </xf>
    <xf numFmtId="3" fontId="3" fillId="6" borderId="35" xfId="0" applyNumberFormat="1" applyFont="1" applyFill="1" applyBorder="1" applyAlignment="1">
      <alignment horizontal="center" vertical="top"/>
    </xf>
    <xf numFmtId="3" fontId="3" fillId="6" borderId="36" xfId="0" applyNumberFormat="1" applyFont="1" applyFill="1" applyBorder="1" applyAlignment="1">
      <alignment horizontal="center" vertical="top"/>
    </xf>
    <xf numFmtId="0" fontId="3" fillId="0" borderId="31" xfId="0" applyFont="1" applyBorder="1" applyAlignment="1">
      <alignment horizontal="center" vertical="top"/>
    </xf>
    <xf numFmtId="164" fontId="3" fillId="0" borderId="10" xfId="0" applyNumberFormat="1" applyFont="1" applyBorder="1" applyAlignment="1">
      <alignment horizontal="right" vertical="top"/>
    </xf>
    <xf numFmtId="164" fontId="3" fillId="4" borderId="10" xfId="0" applyNumberFormat="1" applyFont="1" applyFill="1" applyBorder="1" applyAlignment="1">
      <alignment horizontal="right" vertical="top"/>
    </xf>
    <xf numFmtId="0" fontId="3" fillId="0" borderId="29" xfId="0" applyFont="1" applyFill="1" applyBorder="1" applyAlignment="1">
      <alignment horizontal="center" vertical="top" wrapText="1"/>
    </xf>
    <xf numFmtId="164" fontId="3" fillId="0" borderId="47" xfId="0" applyNumberFormat="1" applyFont="1" applyBorder="1" applyAlignment="1">
      <alignment horizontal="right" vertical="top"/>
    </xf>
    <xf numFmtId="164" fontId="3" fillId="4" borderId="47" xfId="0" applyNumberFormat="1" applyFont="1" applyFill="1" applyBorder="1" applyAlignment="1">
      <alignment horizontal="right" vertical="top"/>
    </xf>
    <xf numFmtId="0" fontId="3" fillId="6" borderId="48" xfId="0" applyFont="1" applyFill="1" applyBorder="1" applyAlignment="1">
      <alignment vertical="top" wrapText="1"/>
    </xf>
    <xf numFmtId="3" fontId="3" fillId="0" borderId="26"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3" fillId="0" borderId="20" xfId="0" applyFont="1" applyFill="1" applyBorder="1" applyAlignment="1">
      <alignment vertical="top" wrapText="1"/>
    </xf>
    <xf numFmtId="164" fontId="3" fillId="0" borderId="49" xfId="0" applyNumberFormat="1" applyFont="1" applyBorder="1" applyAlignment="1">
      <alignment horizontal="right" vertical="top"/>
    </xf>
    <xf numFmtId="164" fontId="3" fillId="4" borderId="49" xfId="0" applyNumberFormat="1" applyFont="1" applyFill="1" applyBorder="1" applyAlignment="1">
      <alignment horizontal="right" vertical="top"/>
    </xf>
    <xf numFmtId="0" fontId="2" fillId="0" borderId="48" xfId="0" applyFont="1" applyFill="1" applyBorder="1" applyAlignment="1">
      <alignment vertical="center" textRotation="90" wrapText="1"/>
    </xf>
    <xf numFmtId="3" fontId="3" fillId="6" borderId="26" xfId="0" applyNumberFormat="1" applyFont="1" applyFill="1" applyBorder="1" applyAlignment="1">
      <alignment vertical="top"/>
    </xf>
    <xf numFmtId="3" fontId="3" fillId="6" borderId="35" xfId="0" applyNumberFormat="1" applyFont="1" applyFill="1" applyBorder="1" applyAlignment="1">
      <alignment vertical="top"/>
    </xf>
    <xf numFmtId="3" fontId="3" fillId="6" borderId="36" xfId="0" applyNumberFormat="1" applyFont="1" applyFill="1" applyBorder="1" applyAlignment="1">
      <alignment vertical="top"/>
    </xf>
    <xf numFmtId="164" fontId="3" fillId="0" borderId="48" xfId="0" applyNumberFormat="1" applyFont="1" applyBorder="1" applyAlignment="1">
      <alignment horizontal="right" vertical="top"/>
    </xf>
    <xf numFmtId="164" fontId="3" fillId="4" borderId="48" xfId="0" applyNumberFormat="1" applyFont="1" applyFill="1" applyBorder="1" applyAlignment="1">
      <alignment horizontal="right" vertical="top"/>
    </xf>
    <xf numFmtId="49" fontId="3" fillId="0" borderId="26" xfId="0" applyNumberFormat="1" applyFont="1" applyBorder="1" applyAlignment="1">
      <alignment vertical="top" wrapText="1"/>
    </xf>
    <xf numFmtId="49" fontId="3" fillId="0" borderId="27" xfId="0" applyNumberFormat="1" applyFont="1" applyBorder="1" applyAlignment="1">
      <alignment vertical="top"/>
    </xf>
    <xf numFmtId="49" fontId="10" fillId="0" borderId="29" xfId="0" applyNumberFormat="1" applyFont="1" applyBorder="1" applyAlignment="1">
      <alignment vertical="top" wrapText="1"/>
    </xf>
    <xf numFmtId="0" fontId="3" fillId="0" borderId="29" xfId="0" applyFont="1" applyBorder="1" applyAlignment="1">
      <alignment horizontal="center" vertical="top"/>
    </xf>
    <xf numFmtId="164" fontId="3" fillId="0" borderId="26" xfId="0" applyNumberFormat="1" applyFont="1" applyBorder="1" applyAlignment="1">
      <alignment horizontal="right" vertical="top"/>
    </xf>
    <xf numFmtId="164" fontId="3" fillId="6" borderId="29" xfId="0" applyNumberFormat="1" applyFont="1" applyFill="1" applyBorder="1" applyAlignment="1">
      <alignment horizontal="right" vertical="top" wrapText="1"/>
    </xf>
    <xf numFmtId="3" fontId="3" fillId="6" borderId="26" xfId="0" applyNumberFormat="1" applyFont="1" applyFill="1" applyBorder="1" applyAlignment="1">
      <alignment horizontal="center" vertical="top"/>
    </xf>
    <xf numFmtId="3" fontId="3" fillId="6" borderId="27" xfId="0" applyNumberFormat="1" applyFont="1" applyFill="1" applyBorder="1" applyAlignment="1">
      <alignment horizontal="center" vertical="top"/>
    </xf>
    <xf numFmtId="0" fontId="3" fillId="0" borderId="50" xfId="0" applyFont="1" applyBorder="1" applyAlignment="1">
      <alignment vertical="top"/>
    </xf>
    <xf numFmtId="49" fontId="5" fillId="7" borderId="37" xfId="0" applyNumberFormat="1" applyFont="1" applyFill="1" applyBorder="1" applyAlignment="1">
      <alignment vertical="top"/>
    </xf>
    <xf numFmtId="49" fontId="5" fillId="7" borderId="21" xfId="0" applyNumberFormat="1" applyFont="1" applyFill="1" applyBorder="1" applyAlignment="1">
      <alignment vertical="top"/>
    </xf>
    <xf numFmtId="0" fontId="5" fillId="4" borderId="29" xfId="0" applyFont="1" applyFill="1" applyBorder="1" applyAlignment="1">
      <alignment horizontal="center" vertical="top"/>
    </xf>
    <xf numFmtId="164" fontId="5" fillId="4" borderId="47" xfId="0" applyNumberFormat="1" applyFont="1" applyFill="1" applyBorder="1" applyAlignment="1">
      <alignment horizontal="right" vertical="top"/>
    </xf>
    <xf numFmtId="164" fontId="5" fillId="4" borderId="26" xfId="0" applyNumberFormat="1" applyFont="1" applyFill="1" applyBorder="1" applyAlignment="1">
      <alignment horizontal="right" vertical="top"/>
    </xf>
    <xf numFmtId="164" fontId="5" fillId="4" borderId="27" xfId="0" applyNumberFormat="1" applyFont="1" applyFill="1" applyBorder="1" applyAlignment="1">
      <alignment horizontal="right" vertical="top"/>
    </xf>
    <xf numFmtId="164" fontId="5" fillId="4" borderId="29" xfId="0" applyNumberFormat="1" applyFont="1" applyFill="1" applyBorder="1" applyAlignment="1">
      <alignment horizontal="right" vertical="top"/>
    </xf>
    <xf numFmtId="0" fontId="5" fillId="7" borderId="8" xfId="0" applyFont="1" applyFill="1" applyBorder="1" applyAlignment="1">
      <alignment horizontal="center" vertical="top"/>
    </xf>
    <xf numFmtId="164" fontId="5" fillId="7" borderId="32" xfId="0" applyNumberFormat="1" applyFont="1" applyFill="1" applyBorder="1" applyAlignment="1">
      <alignment horizontal="right" vertical="top"/>
    </xf>
    <xf numFmtId="164" fontId="5" fillId="7" borderId="2" xfId="0" applyNumberFormat="1" applyFont="1" applyFill="1" applyBorder="1" applyAlignment="1">
      <alignment horizontal="right" vertical="top"/>
    </xf>
    <xf numFmtId="164" fontId="5" fillId="7" borderId="3" xfId="0" applyNumberFormat="1" applyFont="1" applyFill="1" applyBorder="1" applyAlignment="1">
      <alignment horizontal="right" vertical="top"/>
    </xf>
    <xf numFmtId="164" fontId="5" fillId="7" borderId="30" xfId="0" applyNumberFormat="1" applyFont="1" applyFill="1" applyBorder="1" applyAlignment="1">
      <alignment horizontal="right" vertical="top"/>
    </xf>
    <xf numFmtId="164" fontId="5" fillId="7" borderId="51" xfId="0" applyNumberFormat="1" applyFont="1" applyFill="1" applyBorder="1" applyAlignment="1">
      <alignment horizontal="right" vertical="top"/>
    </xf>
    <xf numFmtId="164" fontId="5" fillId="7" borderId="8" xfId="0" applyNumberFormat="1" applyFont="1" applyFill="1" applyBorder="1" applyAlignment="1">
      <alignment horizontal="right" vertical="top"/>
    </xf>
    <xf numFmtId="0" fontId="3" fillId="7" borderId="52" xfId="0" applyFont="1" applyFill="1" applyBorder="1" applyAlignment="1">
      <alignment vertical="top" wrapText="1"/>
    </xf>
    <xf numFmtId="3" fontId="3" fillId="7" borderId="53" xfId="0" applyNumberFormat="1" applyFont="1" applyFill="1" applyBorder="1" applyAlignment="1">
      <alignment horizontal="center" vertical="top" wrapText="1"/>
    </xf>
    <xf numFmtId="3" fontId="3" fillId="7" borderId="54" xfId="0" applyNumberFormat="1" applyFont="1" applyFill="1" applyBorder="1" applyAlignment="1">
      <alignment horizontal="center" vertical="top" wrapText="1"/>
    </xf>
    <xf numFmtId="3" fontId="3" fillId="6" borderId="26" xfId="0" applyNumberFormat="1" applyFont="1" applyFill="1" applyBorder="1" applyAlignment="1">
      <alignment horizontal="center" vertical="top" wrapText="1"/>
    </xf>
    <xf numFmtId="3" fontId="3" fillId="6" borderId="27" xfId="0" applyNumberFormat="1" applyFont="1" applyFill="1" applyBorder="1" applyAlignment="1">
      <alignment horizontal="center" vertical="top" wrapText="1"/>
    </xf>
    <xf numFmtId="49" fontId="3" fillId="7" borderId="21" xfId="0" applyNumberFormat="1" applyFont="1" applyFill="1" applyBorder="1" applyAlignment="1">
      <alignment vertical="top"/>
    </xf>
    <xf numFmtId="49" fontId="5" fillId="0" borderId="24" xfId="0" applyNumberFormat="1" applyFont="1" applyBorder="1" applyAlignment="1">
      <alignment horizontal="center" vertical="top"/>
    </xf>
    <xf numFmtId="49" fontId="5" fillId="0" borderId="24" xfId="0" applyNumberFormat="1" applyFont="1" applyBorder="1" applyAlignment="1">
      <alignment vertical="top"/>
    </xf>
    <xf numFmtId="49" fontId="3" fillId="7" borderId="37" xfId="0" applyNumberFormat="1" applyFont="1" applyFill="1" applyBorder="1" applyAlignment="1">
      <alignment vertical="top"/>
    </xf>
    <xf numFmtId="49" fontId="5" fillId="7" borderId="35" xfId="0" applyNumberFormat="1" applyFont="1" applyFill="1" applyBorder="1" applyAlignment="1">
      <alignment vertical="top"/>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49" fontId="3" fillId="0" borderId="37" xfId="0" applyNumberFormat="1" applyFont="1" applyBorder="1" applyAlignment="1">
      <alignment vertical="top"/>
    </xf>
    <xf numFmtId="49" fontId="3" fillId="0" borderId="21" xfId="0" applyNumberFormat="1" applyFont="1" applyBorder="1" applyAlignment="1">
      <alignment vertical="top"/>
    </xf>
    <xf numFmtId="49" fontId="10" fillId="0" borderId="55" xfId="0" applyNumberFormat="1" applyFont="1" applyBorder="1" applyAlignment="1">
      <alignment vertical="top" wrapText="1"/>
    </xf>
    <xf numFmtId="0" fontId="5" fillId="4" borderId="8" xfId="0" applyFont="1" applyFill="1" applyBorder="1" applyAlignment="1">
      <alignment horizontal="center" vertical="top" wrapText="1"/>
    </xf>
    <xf numFmtId="164" fontId="5" fillId="4" borderId="8" xfId="0" applyNumberFormat="1" applyFont="1" applyFill="1" applyBorder="1" applyAlignment="1">
      <alignment horizontal="right" vertical="top" wrapText="1"/>
    </xf>
    <xf numFmtId="3" fontId="3" fillId="6" borderId="35" xfId="0" applyNumberFormat="1" applyFont="1" applyFill="1" applyBorder="1" applyAlignment="1">
      <alignment horizontal="center" vertical="top" wrapText="1"/>
    </xf>
    <xf numFmtId="3" fontId="3" fillId="6" borderId="36" xfId="0" applyNumberFormat="1" applyFont="1" applyFill="1" applyBorder="1" applyAlignment="1">
      <alignment horizontal="center" vertical="top" wrapText="1"/>
    </xf>
    <xf numFmtId="49" fontId="5" fillId="6" borderId="35" xfId="0" applyNumberFormat="1" applyFont="1" applyFill="1" applyBorder="1" applyAlignment="1">
      <alignment vertical="top"/>
    </xf>
    <xf numFmtId="0" fontId="5" fillId="0" borderId="18" xfId="0" applyFont="1" applyFill="1" applyBorder="1" applyAlignment="1">
      <alignment vertical="top" wrapText="1"/>
    </xf>
    <xf numFmtId="0" fontId="3" fillId="0" borderId="42" xfId="0" applyFont="1" applyFill="1" applyBorder="1" applyAlignment="1">
      <alignment vertical="top" wrapText="1"/>
    </xf>
    <xf numFmtId="0" fontId="3" fillId="0" borderId="44" xfId="0" applyFont="1" applyFill="1" applyBorder="1" applyAlignment="1">
      <alignment vertical="top" wrapText="1"/>
    </xf>
    <xf numFmtId="49" fontId="5" fillId="6" borderId="56" xfId="0" applyNumberFormat="1" applyFont="1" applyFill="1" applyBorder="1" applyAlignment="1">
      <alignment vertical="top"/>
    </xf>
    <xf numFmtId="0" fontId="3" fillId="6" borderId="10" xfId="0" applyFont="1" applyFill="1" applyBorder="1" applyAlignment="1">
      <alignment vertical="center" wrapText="1"/>
    </xf>
    <xf numFmtId="49" fontId="3" fillId="6" borderId="21" xfId="0" applyNumberFormat="1" applyFont="1" applyFill="1" applyBorder="1" applyAlignment="1">
      <alignment vertical="top"/>
    </xf>
    <xf numFmtId="49" fontId="3" fillId="6" borderId="23" xfId="0" applyNumberFormat="1" applyFont="1" applyFill="1" applyBorder="1" applyAlignment="1">
      <alignment vertical="top"/>
    </xf>
    <xf numFmtId="0" fontId="5" fillId="4" borderId="31" xfId="0" applyFont="1" applyFill="1" applyBorder="1" applyAlignment="1">
      <alignment horizontal="center" vertical="top" wrapText="1"/>
    </xf>
    <xf numFmtId="164" fontId="5" fillId="4" borderId="45" xfId="0" applyNumberFormat="1" applyFont="1" applyFill="1" applyBorder="1" applyAlignment="1">
      <alignment horizontal="right" vertical="top"/>
    </xf>
    <xf numFmtId="164" fontId="5" fillId="4" borderId="1" xfId="0" applyNumberFormat="1" applyFont="1" applyFill="1" applyBorder="1" applyAlignment="1">
      <alignment horizontal="right" vertical="top"/>
    </xf>
    <xf numFmtId="164" fontId="5" fillId="4" borderId="22" xfId="0" applyNumberFormat="1" applyFont="1" applyFill="1" applyBorder="1" applyAlignment="1">
      <alignment horizontal="right" vertical="top"/>
    </xf>
    <xf numFmtId="164" fontId="5" fillId="4" borderId="44" xfId="0" applyNumberFormat="1" applyFont="1" applyFill="1" applyBorder="1" applyAlignment="1">
      <alignment horizontal="right" vertical="top"/>
    </xf>
    <xf numFmtId="164" fontId="5" fillId="4" borderId="31" xfId="0" applyNumberFormat="1" applyFont="1" applyFill="1" applyBorder="1" applyAlignment="1">
      <alignment horizontal="right" vertical="top"/>
    </xf>
    <xf numFmtId="0" fontId="5" fillId="6" borderId="10" xfId="0" applyFont="1" applyFill="1" applyBorder="1" applyAlignment="1">
      <alignment vertical="top" wrapText="1"/>
    </xf>
    <xf numFmtId="0" fontId="3" fillId="0" borderId="23" xfId="0" applyFont="1" applyBorder="1" applyAlignment="1">
      <alignment vertical="top" wrapText="1"/>
    </xf>
    <xf numFmtId="49" fontId="5" fillId="2" borderId="11" xfId="0" applyNumberFormat="1" applyFont="1" applyFill="1" applyBorder="1" applyAlignment="1">
      <alignment vertical="top"/>
    </xf>
    <xf numFmtId="49" fontId="5" fillId="3" borderId="35" xfId="0" applyNumberFormat="1" applyFont="1" applyFill="1" applyBorder="1" applyAlignment="1">
      <alignment vertical="top"/>
    </xf>
    <xf numFmtId="49" fontId="5" fillId="0" borderId="35" xfId="0" applyNumberFormat="1" applyFont="1" applyBorder="1" applyAlignment="1">
      <alignment vertical="top"/>
    </xf>
    <xf numFmtId="0" fontId="3" fillId="0" borderId="3" xfId="0" applyFont="1" applyBorder="1" applyAlignment="1">
      <alignment horizontal="left" vertical="top" wrapText="1"/>
    </xf>
    <xf numFmtId="0" fontId="2" fillId="0" borderId="32" xfId="0" applyFont="1" applyBorder="1" applyAlignment="1">
      <alignment horizontal="center" vertical="center" textRotation="90" wrapText="1"/>
    </xf>
    <xf numFmtId="49" fontId="3" fillId="0" borderId="35" xfId="0" applyNumberFormat="1" applyFont="1" applyBorder="1" applyAlignment="1">
      <alignment vertical="top" wrapText="1"/>
    </xf>
    <xf numFmtId="49" fontId="3" fillId="0" borderId="36" xfId="0" applyNumberFormat="1" applyFont="1" applyBorder="1" applyAlignment="1">
      <alignment vertical="top"/>
    </xf>
    <xf numFmtId="49" fontId="10" fillId="0" borderId="13" xfId="0" applyNumberFormat="1" applyFont="1" applyBorder="1" applyAlignment="1">
      <alignment vertical="top" wrapText="1"/>
    </xf>
    <xf numFmtId="0" fontId="3" fillId="0" borderId="8" xfId="0" applyFont="1" applyFill="1" applyBorder="1" applyAlignment="1">
      <alignment horizontal="center" vertical="top" wrapText="1"/>
    </xf>
    <xf numFmtId="164" fontId="3" fillId="0" borderId="30" xfId="0" applyNumberFormat="1" applyFont="1" applyBorder="1" applyAlignment="1">
      <alignment horizontal="right" vertical="top"/>
    </xf>
    <xf numFmtId="164" fontId="3" fillId="0" borderId="2" xfId="0" applyNumberFormat="1" applyFont="1" applyFill="1" applyBorder="1" applyAlignment="1">
      <alignment horizontal="right" vertical="top"/>
    </xf>
    <xf numFmtId="164" fontId="3" fillId="0" borderId="3" xfId="0" applyNumberFormat="1" applyFont="1" applyBorder="1" applyAlignment="1">
      <alignment horizontal="right" vertical="top"/>
    </xf>
    <xf numFmtId="164" fontId="3" fillId="0" borderId="3" xfId="0" applyNumberFormat="1" applyFont="1" applyFill="1" applyBorder="1" applyAlignment="1">
      <alignment horizontal="right" vertical="top"/>
    </xf>
    <xf numFmtId="164" fontId="3" fillId="4" borderId="30" xfId="0" applyNumberFormat="1" applyFont="1" applyFill="1" applyBorder="1" applyAlignment="1">
      <alignment horizontal="right" vertical="top"/>
    </xf>
    <xf numFmtId="164" fontId="3" fillId="4" borderId="2" xfId="0" applyNumberFormat="1" applyFont="1" applyFill="1" applyBorder="1" applyAlignment="1">
      <alignment horizontal="right" vertical="top"/>
    </xf>
    <xf numFmtId="164" fontId="3" fillId="4" borderId="51" xfId="0" applyNumberFormat="1" applyFont="1" applyFill="1" applyBorder="1" applyAlignment="1">
      <alignment horizontal="right" vertical="top"/>
    </xf>
    <xf numFmtId="164" fontId="3" fillId="0" borderId="8" xfId="0" applyNumberFormat="1" applyFont="1" applyFill="1" applyBorder="1" applyAlignment="1">
      <alignment horizontal="right" vertical="top"/>
    </xf>
    <xf numFmtId="0" fontId="3" fillId="6" borderId="32" xfId="0" applyFont="1" applyFill="1" applyBorder="1" applyAlignment="1">
      <alignment vertical="top" wrapText="1"/>
    </xf>
    <xf numFmtId="3" fontId="3" fillId="6" borderId="2" xfId="0" applyNumberFormat="1" applyFont="1" applyFill="1" applyBorder="1" applyAlignment="1">
      <alignment horizontal="center" vertical="top"/>
    </xf>
    <xf numFmtId="3" fontId="3" fillId="6" borderId="3" xfId="0" applyNumberFormat="1" applyFont="1" applyFill="1" applyBorder="1" applyAlignment="1">
      <alignment horizontal="center" vertical="top"/>
    </xf>
    <xf numFmtId="0" fontId="3" fillId="6" borderId="9" xfId="0" applyFont="1" applyFill="1" applyBorder="1" applyAlignment="1">
      <alignment vertical="center" textRotation="90" wrapText="1"/>
    </xf>
    <xf numFmtId="0" fontId="3" fillId="6" borderId="10" xfId="0" applyFont="1" applyFill="1" applyBorder="1" applyAlignment="1">
      <alignment vertical="center" textRotation="90" wrapText="1"/>
    </xf>
    <xf numFmtId="0" fontId="3" fillId="6" borderId="43" xfId="0" applyFont="1" applyFill="1" applyBorder="1" applyAlignment="1">
      <alignment vertical="center" textRotation="90" wrapText="1"/>
    </xf>
    <xf numFmtId="49" fontId="3" fillId="0" borderId="41" xfId="0" applyNumberFormat="1" applyFont="1" applyBorder="1" applyAlignment="1">
      <alignment vertical="top"/>
    </xf>
    <xf numFmtId="49" fontId="3" fillId="0" borderId="40" xfId="0" applyNumberFormat="1" applyFont="1" applyBorder="1" applyAlignment="1">
      <alignment vertical="top"/>
    </xf>
    <xf numFmtId="49" fontId="10" fillId="0" borderId="33" xfId="0" applyNumberFormat="1" applyFont="1" applyBorder="1" applyAlignment="1">
      <alignment vertical="top" wrapText="1"/>
    </xf>
    <xf numFmtId="49" fontId="5" fillId="0" borderId="57" xfId="0" applyNumberFormat="1" applyFont="1" applyBorder="1" applyAlignment="1">
      <alignment vertical="top"/>
    </xf>
    <xf numFmtId="0" fontId="3" fillId="0" borderId="55" xfId="0" applyFont="1" applyBorder="1" applyAlignment="1">
      <alignment horizontal="center" vertical="top"/>
    </xf>
    <xf numFmtId="164" fontId="3" fillId="0" borderId="9" xfId="0" applyNumberFormat="1" applyFont="1" applyBorder="1" applyAlignment="1">
      <alignment horizontal="right" vertical="top"/>
    </xf>
    <xf numFmtId="164" fontId="3" fillId="0" borderId="37" xfId="0" applyNumberFormat="1" applyFont="1" applyBorder="1" applyAlignment="1">
      <alignment horizontal="right" vertical="top"/>
    </xf>
    <xf numFmtId="164" fontId="3" fillId="0" borderId="38" xfId="0" applyNumberFormat="1" applyFont="1" applyBorder="1" applyAlignment="1">
      <alignment horizontal="right" vertical="top"/>
    </xf>
    <xf numFmtId="164" fontId="3" fillId="4" borderId="9" xfId="0" applyNumberFormat="1" applyFont="1" applyFill="1" applyBorder="1" applyAlignment="1">
      <alignment horizontal="right" vertical="top"/>
    </xf>
    <xf numFmtId="164" fontId="3" fillId="4" borderId="37" xfId="0" applyNumberFormat="1" applyFont="1" applyFill="1" applyBorder="1" applyAlignment="1">
      <alignment horizontal="right" vertical="top"/>
    </xf>
    <xf numFmtId="164" fontId="3" fillId="4" borderId="57" xfId="0" applyNumberFormat="1" applyFont="1" applyFill="1" applyBorder="1" applyAlignment="1">
      <alignment horizontal="right" vertical="top"/>
    </xf>
    <xf numFmtId="164" fontId="3" fillId="6" borderId="55" xfId="0" applyNumberFormat="1" applyFont="1" applyFill="1" applyBorder="1" applyAlignment="1">
      <alignment horizontal="right" vertical="top" wrapText="1"/>
    </xf>
    <xf numFmtId="0" fontId="11" fillId="6" borderId="16" xfId="0" applyFont="1" applyFill="1" applyBorder="1" applyAlignment="1">
      <alignment vertical="top" wrapText="1"/>
    </xf>
    <xf numFmtId="3" fontId="5" fillId="6" borderId="17" xfId="0" applyNumberFormat="1" applyFont="1" applyFill="1" applyBorder="1" applyAlignment="1">
      <alignment horizontal="center" vertical="top"/>
    </xf>
    <xf numFmtId="3" fontId="5" fillId="6" borderId="19" xfId="0" applyNumberFormat="1" applyFont="1" applyFill="1" applyBorder="1" applyAlignment="1">
      <alignment horizontal="center" vertical="top"/>
    </xf>
    <xf numFmtId="49" fontId="3" fillId="7" borderId="35" xfId="0" applyNumberFormat="1" applyFont="1" applyFill="1" applyBorder="1" applyAlignment="1">
      <alignment vertical="top"/>
    </xf>
    <xf numFmtId="0" fontId="3" fillId="0" borderId="3" xfId="0" applyFont="1" applyFill="1" applyBorder="1" applyAlignment="1">
      <alignment horizontal="left" vertical="top" wrapText="1"/>
    </xf>
    <xf numFmtId="0" fontId="3" fillId="6" borderId="11" xfId="0" applyFont="1" applyFill="1" applyBorder="1" applyAlignment="1">
      <alignment vertical="center" textRotation="90" wrapText="1"/>
    </xf>
    <xf numFmtId="49" fontId="3" fillId="0" borderId="35" xfId="0" applyNumberFormat="1" applyFont="1" applyBorder="1" applyAlignment="1">
      <alignment vertical="top"/>
    </xf>
    <xf numFmtId="0" fontId="3" fillId="0" borderId="13" xfId="0" applyFont="1" applyFill="1" applyBorder="1" applyAlignment="1">
      <alignment horizontal="center" vertical="top" wrapText="1"/>
    </xf>
    <xf numFmtId="164" fontId="3" fillId="0" borderId="11" xfId="0" applyNumberFormat="1" applyFont="1" applyBorder="1" applyAlignment="1">
      <alignment horizontal="right" vertical="top"/>
    </xf>
    <xf numFmtId="164" fontId="3" fillId="0" borderId="35" xfId="0" applyNumberFormat="1" applyFont="1" applyBorder="1" applyAlignment="1">
      <alignment horizontal="right" vertical="top"/>
    </xf>
    <xf numFmtId="164" fontId="3" fillId="0" borderId="36" xfId="0" applyNumberFormat="1" applyFont="1" applyBorder="1" applyAlignment="1">
      <alignment horizontal="right" vertical="top"/>
    </xf>
    <xf numFmtId="164" fontId="3" fillId="4" borderId="11" xfId="0" applyNumberFormat="1" applyFont="1" applyFill="1" applyBorder="1" applyAlignment="1">
      <alignment horizontal="right" vertical="top"/>
    </xf>
    <xf numFmtId="164" fontId="3" fillId="4" borderId="35" xfId="0" applyNumberFormat="1" applyFont="1" applyFill="1" applyBorder="1" applyAlignment="1">
      <alignment horizontal="right" vertical="top"/>
    </xf>
    <xf numFmtId="164" fontId="3" fillId="4" borderId="58" xfId="0" applyNumberFormat="1" applyFont="1" applyFill="1" applyBorder="1" applyAlignment="1">
      <alignment horizontal="right" vertical="top"/>
    </xf>
    <xf numFmtId="164" fontId="3" fillId="6" borderId="13" xfId="0" applyNumberFormat="1" applyFont="1" applyFill="1" applyBorder="1" applyAlignment="1">
      <alignment horizontal="right" vertical="top" wrapText="1"/>
    </xf>
    <xf numFmtId="164" fontId="5" fillId="4" borderId="53" xfId="0" applyNumberFormat="1" applyFont="1" applyFill="1" applyBorder="1" applyAlignment="1">
      <alignment horizontal="right" vertical="top"/>
    </xf>
    <xf numFmtId="164" fontId="3" fillId="0" borderId="44" xfId="0" applyNumberFormat="1" applyFont="1" applyBorder="1" applyAlignment="1">
      <alignment horizontal="right" vertical="top"/>
    </xf>
    <xf numFmtId="164" fontId="3" fillId="0" borderId="24" xfId="0" applyNumberFormat="1" applyFont="1" applyBorder="1" applyAlignment="1">
      <alignment horizontal="right" vertical="top"/>
    </xf>
    <xf numFmtId="164" fontId="3" fillId="0" borderId="28" xfId="0" applyNumberFormat="1" applyFont="1" applyFill="1" applyBorder="1" applyAlignment="1">
      <alignment horizontal="right" vertical="top"/>
    </xf>
    <xf numFmtId="164" fontId="3" fillId="6" borderId="59" xfId="0" applyNumberFormat="1" applyFont="1" applyFill="1" applyBorder="1" applyAlignment="1">
      <alignment horizontal="right" vertical="top" wrapText="1"/>
    </xf>
    <xf numFmtId="164" fontId="3" fillId="6" borderId="60" xfId="0" applyNumberFormat="1" applyFont="1" applyFill="1" applyBorder="1" applyAlignment="1">
      <alignment horizontal="right" vertical="top" wrapText="1"/>
    </xf>
    <xf numFmtId="164" fontId="3" fillId="6" borderId="0" xfId="0" applyNumberFormat="1" applyFont="1" applyFill="1" applyBorder="1" applyAlignment="1">
      <alignment horizontal="right" vertical="top" wrapText="1"/>
    </xf>
    <xf numFmtId="164" fontId="3" fillId="0" borderId="61" xfId="0" applyNumberFormat="1" applyFont="1" applyFill="1" applyBorder="1" applyAlignment="1">
      <alignment horizontal="right" vertical="top"/>
    </xf>
    <xf numFmtId="164" fontId="3" fillId="4" borderId="19" xfId="0" applyNumberFormat="1" applyFont="1" applyFill="1" applyBorder="1" applyAlignment="1">
      <alignment horizontal="right" vertical="top"/>
    </xf>
    <xf numFmtId="164" fontId="3" fillId="4" borderId="22" xfId="0" applyNumberFormat="1" applyFont="1" applyFill="1" applyBorder="1" applyAlignment="1">
      <alignment horizontal="right" vertical="top"/>
    </xf>
    <xf numFmtId="164" fontId="3" fillId="4" borderId="23" xfId="0" applyNumberFormat="1" applyFont="1" applyFill="1" applyBorder="1" applyAlignment="1">
      <alignment horizontal="right" vertical="top"/>
    </xf>
    <xf numFmtId="164" fontId="3" fillId="4" borderId="27" xfId="0" applyNumberFormat="1" applyFont="1" applyFill="1" applyBorder="1" applyAlignment="1">
      <alignment horizontal="right" vertical="top"/>
    </xf>
    <xf numFmtId="164" fontId="5" fillId="4" borderId="32" xfId="0" applyNumberFormat="1" applyFont="1" applyFill="1" applyBorder="1" applyAlignment="1">
      <alignment horizontal="right" vertical="top"/>
    </xf>
    <xf numFmtId="164" fontId="5" fillId="4" borderId="54" xfId="0" applyNumberFormat="1" applyFont="1" applyFill="1" applyBorder="1" applyAlignment="1">
      <alignment horizontal="right" vertical="top"/>
    </xf>
    <xf numFmtId="164" fontId="3" fillId="0" borderId="62" xfId="0" applyNumberFormat="1" applyFont="1" applyBorder="1" applyAlignment="1">
      <alignment horizontal="right" vertical="top"/>
    </xf>
    <xf numFmtId="164" fontId="3" fillId="0" borderId="41" xfId="0" applyNumberFormat="1" applyFont="1" applyFill="1" applyBorder="1" applyAlignment="1">
      <alignment horizontal="right" vertical="top"/>
    </xf>
    <xf numFmtId="164" fontId="3" fillId="0" borderId="40" xfId="0" applyNumberFormat="1" applyFont="1" applyFill="1" applyBorder="1" applyAlignment="1">
      <alignment horizontal="right" vertical="top"/>
    </xf>
    <xf numFmtId="164" fontId="3" fillId="0" borderId="33"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164" fontId="3" fillId="0" borderId="44" xfId="0" applyNumberFormat="1" applyFont="1" applyFill="1" applyBorder="1" applyAlignment="1">
      <alignment horizontal="right" vertical="top"/>
    </xf>
    <xf numFmtId="164" fontId="5" fillId="7" borderId="53" xfId="0" applyNumberFormat="1" applyFont="1" applyFill="1" applyBorder="1" applyAlignment="1">
      <alignment horizontal="right" vertical="top"/>
    </xf>
    <xf numFmtId="164" fontId="3" fillId="0" borderId="63" xfId="0" applyNumberFormat="1" applyFont="1" applyFill="1" applyBorder="1" applyAlignment="1">
      <alignment horizontal="right" vertical="top"/>
    </xf>
    <xf numFmtId="164" fontId="3" fillId="0" borderId="64" xfId="0" applyNumberFormat="1" applyFont="1" applyFill="1" applyBorder="1" applyAlignment="1">
      <alignment horizontal="right" vertical="top"/>
    </xf>
    <xf numFmtId="164" fontId="5" fillId="4" borderId="65" xfId="0" applyNumberFormat="1" applyFont="1" applyFill="1" applyBorder="1" applyAlignment="1">
      <alignment horizontal="right" vertical="top"/>
    </xf>
    <xf numFmtId="164" fontId="5" fillId="4" borderId="20" xfId="0" applyNumberFormat="1" applyFont="1" applyFill="1" applyBorder="1" applyAlignment="1">
      <alignment horizontal="right" vertical="top"/>
    </xf>
    <xf numFmtId="164" fontId="5" fillId="7" borderId="54" xfId="0" applyNumberFormat="1" applyFont="1" applyFill="1" applyBorder="1" applyAlignment="1">
      <alignment horizontal="right" vertical="top"/>
    </xf>
    <xf numFmtId="164" fontId="3" fillId="6" borderId="65" xfId="0" applyNumberFormat="1" applyFont="1" applyFill="1" applyBorder="1" applyAlignment="1">
      <alignment horizontal="right" vertical="top" wrapText="1"/>
    </xf>
    <xf numFmtId="3" fontId="3" fillId="5" borderId="26" xfId="0" applyNumberFormat="1" applyFont="1" applyFill="1" applyBorder="1" applyAlignment="1">
      <alignment horizontal="center" vertical="top" wrapText="1"/>
    </xf>
    <xf numFmtId="3" fontId="3" fillId="5" borderId="21" xfId="0" applyNumberFormat="1" applyFont="1" applyFill="1" applyBorder="1" applyAlignment="1">
      <alignment horizontal="center" vertical="top" wrapText="1"/>
    </xf>
    <xf numFmtId="0" fontId="3" fillId="5" borderId="43" xfId="0" applyFont="1" applyFill="1" applyBorder="1" applyAlignment="1">
      <alignment vertical="top" wrapText="1"/>
    </xf>
    <xf numFmtId="3" fontId="3" fillId="5" borderId="41" xfId="0" applyNumberFormat="1" applyFont="1" applyFill="1" applyBorder="1" applyAlignment="1">
      <alignment horizontal="center" vertical="top" wrapText="1"/>
    </xf>
    <xf numFmtId="3" fontId="3" fillId="5" borderId="35" xfId="0" applyNumberFormat="1" applyFont="1" applyFill="1" applyBorder="1" applyAlignment="1">
      <alignment horizontal="center" vertical="top" wrapText="1"/>
    </xf>
    <xf numFmtId="0" fontId="3" fillId="0" borderId="27" xfId="0" applyFont="1" applyFill="1" applyBorder="1" applyAlignment="1">
      <alignment vertical="top" wrapText="1"/>
    </xf>
    <xf numFmtId="164" fontId="3" fillId="0" borderId="65" xfId="0" applyNumberFormat="1" applyFont="1" applyFill="1" applyBorder="1" applyAlignment="1">
      <alignment horizontal="right" vertical="top"/>
    </xf>
    <xf numFmtId="49" fontId="5" fillId="0" borderId="21" xfId="0" applyNumberFormat="1" applyFont="1" applyBorder="1" applyAlignment="1">
      <alignment horizontal="center" vertical="top"/>
    </xf>
    <xf numFmtId="0" fontId="3" fillId="0" borderId="38" xfId="0" applyFont="1" applyFill="1" applyBorder="1" applyAlignment="1">
      <alignment vertical="top" wrapText="1"/>
    </xf>
    <xf numFmtId="0" fontId="3" fillId="0" borderId="23" xfId="0" applyFont="1" applyFill="1" applyBorder="1" applyAlignment="1">
      <alignment vertical="top" wrapText="1"/>
    </xf>
    <xf numFmtId="49" fontId="10" fillId="0" borderId="7" xfId="0" applyNumberFormat="1" applyFont="1" applyBorder="1" applyAlignment="1">
      <alignment horizontal="center" vertical="top" wrapText="1"/>
    </xf>
    <xf numFmtId="49" fontId="5" fillId="3" borderId="21" xfId="0" applyNumberFormat="1" applyFont="1" applyFill="1" applyBorder="1" applyAlignment="1">
      <alignment horizontal="center" vertical="top"/>
    </xf>
    <xf numFmtId="49" fontId="5" fillId="3" borderId="35" xfId="0" applyNumberFormat="1" applyFont="1" applyFill="1" applyBorder="1" applyAlignment="1">
      <alignment horizontal="center" vertical="top"/>
    </xf>
    <xf numFmtId="49" fontId="3" fillId="0" borderId="24" xfId="0" applyNumberFormat="1" applyFont="1" applyBorder="1" applyAlignment="1">
      <alignment horizontal="center" vertical="top" wrapText="1"/>
    </xf>
    <xf numFmtId="0" fontId="3" fillId="3" borderId="12" xfId="0" applyFont="1" applyFill="1" applyBorder="1" applyAlignment="1">
      <alignment horizontal="center" vertical="top" wrapText="1"/>
    </xf>
    <xf numFmtId="49" fontId="5" fillId="2" borderId="10"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3" fillId="0" borderId="23" xfId="0" applyNumberFormat="1" applyFont="1" applyBorder="1" applyAlignment="1">
      <alignment horizontal="center" vertical="top"/>
    </xf>
    <xf numFmtId="0" fontId="3" fillId="0" borderId="23"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6" borderId="48" xfId="0" applyFont="1" applyFill="1" applyBorder="1" applyAlignment="1">
      <alignment horizontal="left" vertical="top" wrapText="1"/>
    </xf>
    <xf numFmtId="0" fontId="3" fillId="6" borderId="11" xfId="0" applyFont="1" applyFill="1" applyBorder="1" applyAlignment="1">
      <alignment horizontal="left" vertical="top" wrapText="1"/>
    </xf>
    <xf numFmtId="3" fontId="3" fillId="0" borderId="26" xfId="0" applyNumberFormat="1" applyFont="1" applyFill="1" applyBorder="1" applyAlignment="1">
      <alignment horizontal="center" vertical="top" wrapText="1"/>
    </xf>
    <xf numFmtId="3" fontId="3" fillId="0" borderId="35"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3" fontId="3" fillId="0" borderId="36" xfId="0" applyNumberFormat="1" applyFont="1" applyFill="1" applyBorder="1" applyAlignment="1">
      <alignment horizontal="center" vertical="top" wrapText="1"/>
    </xf>
    <xf numFmtId="0" fontId="2" fillId="0" borderId="9" xfId="0" applyFont="1" applyFill="1" applyBorder="1" applyAlignment="1">
      <alignment horizontal="center" vertical="center" wrapText="1"/>
    </xf>
    <xf numFmtId="0" fontId="2" fillId="0" borderId="48"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49" fontId="5" fillId="2" borderId="11" xfId="0" applyNumberFormat="1" applyFont="1" applyFill="1" applyBorder="1" applyAlignment="1">
      <alignment horizontal="center" vertical="top" wrapText="1"/>
    </xf>
    <xf numFmtId="0" fontId="5" fillId="0" borderId="38" xfId="0" applyFont="1" applyFill="1" applyBorder="1" applyAlignment="1">
      <alignment horizontal="left" vertical="top" wrapText="1"/>
    </xf>
    <xf numFmtId="0" fontId="2" fillId="0" borderId="20" xfId="0" applyFont="1" applyBorder="1" applyAlignment="1">
      <alignment vertical="center" textRotation="90" wrapText="1"/>
    </xf>
    <xf numFmtId="0" fontId="2" fillId="0" borderId="10" xfId="0" applyFont="1" applyBorder="1" applyAlignment="1">
      <alignment vertical="center" textRotation="90" wrapText="1"/>
    </xf>
    <xf numFmtId="0" fontId="2" fillId="0" borderId="43" xfId="0" applyFont="1" applyBorder="1" applyAlignment="1">
      <alignment vertical="center" textRotation="90" wrapText="1"/>
    </xf>
    <xf numFmtId="164" fontId="5" fillId="3" borderId="66" xfId="0" applyNumberFormat="1" applyFont="1" applyFill="1" applyBorder="1" applyAlignment="1">
      <alignment horizontal="right" vertical="top"/>
    </xf>
    <xf numFmtId="164" fontId="5" fillId="3" borderId="4" xfId="0" applyNumberFormat="1" applyFont="1" applyFill="1" applyBorder="1" applyAlignment="1">
      <alignment horizontal="right" vertical="top"/>
    </xf>
    <xf numFmtId="164" fontId="5" fillId="3" borderId="67" xfId="0" applyNumberFormat="1" applyFont="1" applyFill="1" applyBorder="1" applyAlignment="1">
      <alignment horizontal="right" vertical="top"/>
    </xf>
    <xf numFmtId="164" fontId="5" fillId="3" borderId="34" xfId="0" applyNumberFormat="1" applyFont="1" applyFill="1" applyBorder="1" applyAlignment="1">
      <alignment horizontal="right" vertical="top"/>
    </xf>
    <xf numFmtId="164" fontId="3" fillId="8" borderId="20" xfId="0" applyNumberFormat="1" applyFont="1" applyFill="1" applyBorder="1" applyAlignment="1">
      <alignment horizontal="right" vertical="top"/>
    </xf>
    <xf numFmtId="164" fontId="3" fillId="8" borderId="1" xfId="0" applyNumberFormat="1" applyFont="1" applyFill="1" applyBorder="1" applyAlignment="1">
      <alignment horizontal="right" vertical="top"/>
    </xf>
    <xf numFmtId="164" fontId="3" fillId="8" borderId="22" xfId="0" applyNumberFormat="1" applyFont="1" applyFill="1" applyBorder="1" applyAlignment="1">
      <alignment horizontal="right" vertical="top"/>
    </xf>
    <xf numFmtId="49" fontId="5" fillId="2" borderId="9" xfId="0" applyNumberFormat="1" applyFont="1" applyFill="1" applyBorder="1" applyAlignment="1">
      <alignment horizontal="center" vertical="top"/>
    </xf>
    <xf numFmtId="49" fontId="5" fillId="3" borderId="37" xfId="0" applyNumberFormat="1" applyFont="1" applyFill="1" applyBorder="1" applyAlignment="1">
      <alignment horizontal="center" vertical="top"/>
    </xf>
    <xf numFmtId="49" fontId="3" fillId="0" borderId="21" xfId="0" applyNumberFormat="1" applyFont="1" applyBorder="1" applyAlignment="1">
      <alignment horizontal="center" vertical="top"/>
    </xf>
    <xf numFmtId="0" fontId="5" fillId="0" borderId="0" xfId="0" applyNumberFormat="1" applyFont="1" applyAlignment="1">
      <alignment horizontal="center" vertical="top"/>
    </xf>
    <xf numFmtId="0" fontId="7" fillId="0" borderId="0" xfId="0" applyFont="1" applyBorder="1"/>
    <xf numFmtId="0" fontId="3" fillId="0" borderId="13" xfId="0" applyFont="1" applyBorder="1" applyAlignment="1">
      <alignment horizontal="center" vertical="top"/>
    </xf>
    <xf numFmtId="0" fontId="3" fillId="6" borderId="11" xfId="0" applyFont="1" applyFill="1" applyBorder="1" applyAlignment="1">
      <alignment vertical="top" wrapText="1"/>
    </xf>
    <xf numFmtId="0" fontId="2" fillId="0" borderId="68" xfId="0" applyFont="1" applyFill="1" applyBorder="1" applyAlignment="1">
      <alignment horizontal="center" vertical="center" wrapText="1"/>
    </xf>
    <xf numFmtId="0" fontId="2" fillId="0" borderId="10" xfId="0" applyFont="1" applyFill="1" applyBorder="1" applyAlignment="1">
      <alignment vertical="center" textRotation="90" wrapText="1"/>
    </xf>
    <xf numFmtId="49" fontId="5" fillId="0" borderId="23" xfId="0" applyNumberFormat="1" applyFont="1" applyBorder="1" applyAlignment="1">
      <alignment horizontal="center" vertical="top"/>
    </xf>
    <xf numFmtId="3" fontId="3" fillId="6" borderId="21" xfId="0" applyNumberFormat="1" applyFont="1" applyFill="1" applyBorder="1" applyAlignment="1">
      <alignment vertical="top"/>
    </xf>
    <xf numFmtId="49" fontId="3" fillId="0" borderId="41" xfId="0" applyNumberFormat="1" applyFont="1" applyBorder="1" applyAlignment="1">
      <alignment horizontal="center" vertical="top" wrapText="1"/>
    </xf>
    <xf numFmtId="49" fontId="5" fillId="0" borderId="40" xfId="0" applyNumberFormat="1" applyFont="1" applyBorder="1" applyAlignment="1">
      <alignment horizontal="center" vertical="top"/>
    </xf>
    <xf numFmtId="49" fontId="5" fillId="0" borderId="58" xfId="0" applyNumberFormat="1" applyFont="1" applyBorder="1" applyAlignment="1">
      <alignment vertical="top"/>
    </xf>
    <xf numFmtId="49" fontId="3" fillId="0" borderId="35" xfId="0" applyNumberFormat="1" applyFont="1" applyBorder="1" applyAlignment="1">
      <alignment horizontal="center" vertical="top"/>
    </xf>
    <xf numFmtId="0" fontId="3" fillId="0" borderId="38" xfId="0" applyFont="1" applyFill="1" applyBorder="1" applyAlignment="1">
      <alignment horizontal="left" vertical="top" wrapText="1"/>
    </xf>
    <xf numFmtId="0" fontId="3" fillId="0" borderId="36" xfId="0" applyFont="1" applyFill="1" applyBorder="1" applyAlignment="1">
      <alignment horizontal="left" vertical="top" wrapText="1"/>
    </xf>
    <xf numFmtId="164" fontId="3" fillId="4" borderId="3" xfId="0" applyNumberFormat="1" applyFont="1" applyFill="1" applyBorder="1" applyAlignment="1">
      <alignment horizontal="right" vertical="top"/>
    </xf>
    <xf numFmtId="49" fontId="3" fillId="0" borderId="26" xfId="0" applyNumberFormat="1" applyFont="1" applyBorder="1" applyAlignment="1">
      <alignment horizontal="center" vertical="top" wrapText="1"/>
    </xf>
    <xf numFmtId="49" fontId="5" fillId="0" borderId="27" xfId="0" applyNumberFormat="1" applyFont="1" applyBorder="1" applyAlignment="1">
      <alignment horizontal="center" vertical="top"/>
    </xf>
    <xf numFmtId="49" fontId="3" fillId="0" borderId="69" xfId="0" applyNumberFormat="1" applyFont="1" applyBorder="1" applyAlignment="1">
      <alignment horizontal="center" vertical="top"/>
    </xf>
    <xf numFmtId="49" fontId="5" fillId="0" borderId="57" xfId="0" applyNumberFormat="1" applyFont="1" applyBorder="1" applyAlignment="1">
      <alignment horizontal="center" vertical="top"/>
    </xf>
    <xf numFmtId="0" fontId="3" fillId="0" borderId="55" xfId="0" applyFont="1" applyFill="1" applyBorder="1" applyAlignment="1">
      <alignment horizontal="center" vertical="top" wrapText="1"/>
    </xf>
    <xf numFmtId="49" fontId="3" fillId="0" borderId="0" xfId="0" applyNumberFormat="1" applyFont="1" applyBorder="1" applyAlignment="1">
      <alignment horizontal="center" vertical="top"/>
    </xf>
    <xf numFmtId="49" fontId="3" fillId="0" borderId="49" xfId="0" applyNumberFormat="1" applyFont="1" applyBorder="1" applyAlignment="1">
      <alignment horizontal="center" vertical="top"/>
    </xf>
    <xf numFmtId="0" fontId="3" fillId="0" borderId="9" xfId="0" applyFont="1" applyFill="1" applyBorder="1" applyAlignment="1">
      <alignment horizontal="center" vertical="center" wrapText="1"/>
    </xf>
    <xf numFmtId="164" fontId="3" fillId="6" borderId="70" xfId="0" applyNumberFormat="1" applyFont="1" applyFill="1" applyBorder="1" applyAlignment="1">
      <alignment horizontal="right" vertical="top" wrapText="1"/>
    </xf>
    <xf numFmtId="3" fontId="3" fillId="0" borderId="37" xfId="0" applyNumberFormat="1" applyFont="1" applyFill="1" applyBorder="1" applyAlignment="1">
      <alignment horizontal="center" vertical="top" wrapText="1"/>
    </xf>
    <xf numFmtId="3" fontId="3" fillId="0" borderId="38" xfId="0" applyNumberFormat="1" applyFont="1" applyFill="1" applyBorder="1" applyAlignment="1">
      <alignment horizontal="center" vertical="top" wrapText="1"/>
    </xf>
    <xf numFmtId="164" fontId="3" fillId="6" borderId="63" xfId="0" applyNumberFormat="1" applyFont="1" applyFill="1" applyBorder="1" applyAlignment="1">
      <alignment horizontal="right" vertical="top" wrapText="1"/>
    </xf>
    <xf numFmtId="0" fontId="3" fillId="0" borderId="51" xfId="0" applyFont="1" applyFill="1" applyBorder="1" applyAlignment="1">
      <alignment vertical="top" wrapText="1"/>
    </xf>
    <xf numFmtId="0" fontId="3" fillId="0" borderId="24" xfId="0" applyFont="1" applyFill="1" applyBorder="1" applyAlignment="1">
      <alignment vertical="top" wrapText="1"/>
    </xf>
    <xf numFmtId="0" fontId="3" fillId="0" borderId="50" xfId="0" applyFont="1" applyFill="1" applyBorder="1" applyAlignment="1">
      <alignment vertical="center" wrapText="1"/>
    </xf>
    <xf numFmtId="49" fontId="5" fillId="0" borderId="63" xfId="0" applyNumberFormat="1" applyFont="1" applyBorder="1" applyAlignment="1">
      <alignment horizontal="center" vertical="top"/>
    </xf>
    <xf numFmtId="0" fontId="5" fillId="4" borderId="29" xfId="0" applyFont="1" applyFill="1" applyBorder="1" applyAlignment="1">
      <alignment horizontal="center" vertical="top" wrapText="1"/>
    </xf>
    <xf numFmtId="164" fontId="5" fillId="4" borderId="48" xfId="0" applyNumberFormat="1" applyFont="1" applyFill="1" applyBorder="1" applyAlignment="1">
      <alignment horizontal="right" vertical="top"/>
    </xf>
    <xf numFmtId="3" fontId="3" fillId="0" borderId="63" xfId="0" applyNumberFormat="1" applyFont="1" applyFill="1" applyBorder="1" applyAlignment="1">
      <alignment horizontal="center" vertical="top" wrapText="1"/>
    </xf>
    <xf numFmtId="3" fontId="3" fillId="6" borderId="37" xfId="0" applyNumberFormat="1" applyFont="1" applyFill="1" applyBorder="1" applyAlignment="1">
      <alignment horizontal="center" vertical="top" wrapText="1"/>
    </xf>
    <xf numFmtId="0" fontId="5" fillId="0" borderId="38" xfId="0" applyFont="1" applyBorder="1" applyAlignment="1">
      <alignment vertical="top"/>
    </xf>
    <xf numFmtId="0" fontId="3" fillId="0" borderId="68" xfId="0" applyFont="1" applyBorder="1" applyAlignment="1">
      <alignment vertical="top"/>
    </xf>
    <xf numFmtId="0" fontId="3" fillId="0" borderId="71" xfId="0" applyFont="1" applyBorder="1" applyAlignment="1">
      <alignment vertical="top"/>
    </xf>
    <xf numFmtId="0" fontId="3" fillId="0" borderId="55" xfId="0" applyFont="1" applyBorder="1" applyAlignment="1">
      <alignment vertical="top"/>
    </xf>
    <xf numFmtId="0" fontId="3" fillId="0" borderId="37" xfId="0" applyFont="1" applyBorder="1" applyAlignment="1">
      <alignment vertical="top"/>
    </xf>
    <xf numFmtId="0" fontId="3" fillId="0" borderId="38" xfId="0" applyFont="1" applyBorder="1" applyAlignment="1">
      <alignment vertical="top"/>
    </xf>
    <xf numFmtId="164" fontId="3" fillId="0" borderId="0" xfId="0" applyNumberFormat="1" applyFont="1" applyFill="1" applyBorder="1" applyAlignment="1">
      <alignment horizontal="right" vertical="top"/>
    </xf>
    <xf numFmtId="164" fontId="3" fillId="4" borderId="40" xfId="0" applyNumberFormat="1" applyFont="1" applyFill="1" applyBorder="1" applyAlignment="1">
      <alignment horizontal="right" vertical="top"/>
    </xf>
    <xf numFmtId="164" fontId="3" fillId="6" borderId="72" xfId="0" applyNumberFormat="1" applyFont="1" applyFill="1" applyBorder="1" applyAlignment="1">
      <alignment horizontal="right" vertical="top" wrapText="1"/>
    </xf>
    <xf numFmtId="49" fontId="3" fillId="0" borderId="37" xfId="0" applyNumberFormat="1" applyFont="1" applyBorder="1" applyAlignment="1">
      <alignment horizontal="center" vertical="top"/>
    </xf>
    <xf numFmtId="164" fontId="5" fillId="4" borderId="73" xfId="0" applyNumberFormat="1" applyFont="1" applyFill="1" applyBorder="1" applyAlignment="1">
      <alignment horizontal="right" vertical="top"/>
    </xf>
    <xf numFmtId="164" fontId="5" fillId="4" borderId="35" xfId="0" applyNumberFormat="1" applyFont="1" applyFill="1" applyBorder="1" applyAlignment="1">
      <alignment horizontal="right" vertical="top"/>
    </xf>
    <xf numFmtId="0" fontId="3" fillId="6" borderId="0" xfId="0" applyFont="1" applyFill="1" applyBorder="1" applyAlignment="1">
      <alignment vertical="top"/>
    </xf>
    <xf numFmtId="0" fontId="3" fillId="0" borderId="11" xfId="0" applyFont="1" applyFill="1" applyBorder="1" applyAlignment="1">
      <alignment horizontal="left" vertical="top" wrapText="1"/>
    </xf>
    <xf numFmtId="49" fontId="3" fillId="0" borderId="37" xfId="0" applyNumberFormat="1" applyFont="1" applyBorder="1" applyAlignment="1">
      <alignment horizontal="center" vertical="top" wrapText="1"/>
    </xf>
    <xf numFmtId="49" fontId="3" fillId="0" borderId="21" xfId="0" applyNumberFormat="1" applyFont="1" applyBorder="1" applyAlignment="1">
      <alignment horizontal="center" vertical="top" wrapText="1"/>
    </xf>
    <xf numFmtId="49" fontId="3" fillId="0" borderId="35" xfId="0" applyNumberFormat="1" applyFont="1" applyBorder="1" applyAlignment="1">
      <alignment horizontal="center" vertical="top" wrapText="1"/>
    </xf>
    <xf numFmtId="49" fontId="5" fillId="0" borderId="38" xfId="0" applyNumberFormat="1" applyFont="1" applyBorder="1" applyAlignment="1">
      <alignment horizontal="center" vertical="top"/>
    </xf>
    <xf numFmtId="49" fontId="5" fillId="0" borderId="36" xfId="0" applyNumberFormat="1" applyFont="1" applyBorder="1" applyAlignment="1">
      <alignment horizontal="center" vertical="top"/>
    </xf>
    <xf numFmtId="0" fontId="2" fillId="0" borderId="48" xfId="0" applyFont="1" applyFill="1" applyBorder="1" applyAlignment="1">
      <alignment horizontal="center" vertical="center" textRotation="90" wrapText="1"/>
    </xf>
    <xf numFmtId="0" fontId="3" fillId="0" borderId="50" xfId="0" applyFont="1" applyFill="1" applyBorder="1" applyAlignment="1">
      <alignment horizontal="center" vertical="top"/>
    </xf>
    <xf numFmtId="0" fontId="3" fillId="0" borderId="74" xfId="0" applyFont="1" applyFill="1" applyBorder="1" applyAlignment="1">
      <alignment horizontal="center" vertical="top"/>
    </xf>
    <xf numFmtId="0" fontId="5" fillId="4" borderId="52" xfId="0" applyFont="1" applyFill="1" applyBorder="1" applyAlignment="1">
      <alignment horizontal="center" vertical="top"/>
    </xf>
    <xf numFmtId="164" fontId="3" fillId="4" borderId="38" xfId="0" applyNumberFormat="1" applyFont="1" applyFill="1" applyBorder="1" applyAlignment="1">
      <alignment horizontal="right" vertical="top"/>
    </xf>
    <xf numFmtId="0" fontId="3" fillId="8" borderId="50" xfId="0" applyFont="1" applyFill="1" applyBorder="1" applyAlignment="1">
      <alignment vertical="top"/>
    </xf>
    <xf numFmtId="0" fontId="3" fillId="8" borderId="63" xfId="0" applyFont="1" applyFill="1" applyBorder="1" applyAlignment="1">
      <alignment vertical="top"/>
    </xf>
    <xf numFmtId="0" fontId="3" fillId="8" borderId="21" xfId="0" applyFont="1" applyFill="1" applyBorder="1" applyAlignment="1">
      <alignment vertical="top"/>
    </xf>
    <xf numFmtId="0" fontId="3" fillId="0" borderId="36" xfId="0" applyFont="1" applyBorder="1" applyAlignment="1">
      <alignment horizontal="left" vertical="top" wrapText="1"/>
    </xf>
    <xf numFmtId="0" fontId="2" fillId="0" borderId="11" xfId="0" applyFont="1" applyBorder="1" applyAlignment="1">
      <alignment horizontal="center" vertical="center" textRotation="90" wrapText="1"/>
    </xf>
    <xf numFmtId="164" fontId="3" fillId="4" borderId="73" xfId="0" applyNumberFormat="1" applyFont="1" applyFill="1" applyBorder="1" applyAlignment="1">
      <alignment horizontal="right" vertical="top"/>
    </xf>
    <xf numFmtId="164" fontId="3" fillId="0" borderId="13" xfId="0" applyNumberFormat="1" applyFont="1" applyFill="1" applyBorder="1" applyAlignment="1">
      <alignment horizontal="right" vertical="top"/>
    </xf>
    <xf numFmtId="164" fontId="3" fillId="4" borderId="36" xfId="0" applyNumberFormat="1" applyFont="1" applyFill="1" applyBorder="1" applyAlignment="1">
      <alignment horizontal="right" vertical="top"/>
    </xf>
    <xf numFmtId="0" fontId="3" fillId="6" borderId="56" xfId="0" applyFont="1" applyFill="1" applyBorder="1" applyAlignment="1">
      <alignment vertical="top" wrapText="1"/>
    </xf>
    <xf numFmtId="0" fontId="3" fillId="0" borderId="56" xfId="0" applyFont="1" applyBorder="1" applyAlignment="1">
      <alignment vertical="top"/>
    </xf>
    <xf numFmtId="0" fontId="3" fillId="0" borderId="15" xfId="0" applyFont="1" applyBorder="1" applyAlignment="1">
      <alignment horizontal="left" vertical="top" wrapText="1"/>
    </xf>
    <xf numFmtId="0" fontId="2" fillId="0" borderId="4" xfId="0" applyFont="1" applyBorder="1" applyAlignment="1">
      <alignment horizontal="center" vertical="center" textRotation="90" wrapText="1"/>
    </xf>
    <xf numFmtId="49" fontId="3" fillId="0" borderId="5" xfId="0" applyNumberFormat="1" applyFont="1" applyBorder="1" applyAlignment="1">
      <alignment horizontal="center" vertical="top" wrapText="1"/>
    </xf>
    <xf numFmtId="49" fontId="5" fillId="0" borderId="15" xfId="0" applyNumberFormat="1" applyFont="1" applyBorder="1" applyAlignment="1">
      <alignment horizontal="center" vertical="top"/>
    </xf>
    <xf numFmtId="0" fontId="3" fillId="0" borderId="34" xfId="0" applyFont="1" applyFill="1" applyBorder="1" applyAlignment="1">
      <alignment horizontal="center" vertical="top" wrapText="1"/>
    </xf>
    <xf numFmtId="164" fontId="3" fillId="4" borderId="14" xfId="0" applyNumberFormat="1" applyFont="1" applyFill="1" applyBorder="1" applyAlignment="1">
      <alignment horizontal="right" vertical="top"/>
    </xf>
    <xf numFmtId="164" fontId="3" fillId="4" borderId="5" xfId="0" applyNumberFormat="1" applyFont="1" applyFill="1" applyBorder="1" applyAlignment="1">
      <alignment horizontal="right" vertical="top"/>
    </xf>
    <xf numFmtId="164" fontId="3" fillId="4" borderId="75" xfId="0" applyNumberFormat="1" applyFont="1" applyFill="1" applyBorder="1" applyAlignment="1">
      <alignment horizontal="right" vertical="top"/>
    </xf>
    <xf numFmtId="164" fontId="3" fillId="0" borderId="34" xfId="0" applyNumberFormat="1" applyFont="1" applyFill="1" applyBorder="1" applyAlignment="1">
      <alignment horizontal="right" vertical="top"/>
    </xf>
    <xf numFmtId="0" fontId="3" fillId="6" borderId="4" xfId="0" applyFont="1" applyFill="1" applyBorder="1" applyAlignment="1">
      <alignment vertical="top" wrapText="1"/>
    </xf>
    <xf numFmtId="3" fontId="3" fillId="6" borderId="5" xfId="0" applyNumberFormat="1" applyFont="1" applyFill="1" applyBorder="1" applyAlignment="1">
      <alignment horizontal="center" vertical="top"/>
    </xf>
    <xf numFmtId="3" fontId="3" fillId="6" borderId="15" xfId="0" applyNumberFormat="1" applyFont="1" applyFill="1" applyBorder="1" applyAlignment="1">
      <alignment horizontal="center" vertical="top"/>
    </xf>
    <xf numFmtId="0" fontId="3" fillId="0" borderId="40" xfId="0" applyFont="1" applyFill="1" applyBorder="1" applyAlignment="1">
      <alignment vertical="top" wrapText="1"/>
    </xf>
    <xf numFmtId="164" fontId="3" fillId="6" borderId="76" xfId="0" applyNumberFormat="1" applyFont="1" applyFill="1" applyBorder="1" applyAlignment="1">
      <alignment horizontal="right" vertical="top" wrapText="1"/>
    </xf>
    <xf numFmtId="0" fontId="2" fillId="0" borderId="9" xfId="0" applyFont="1" applyBorder="1" applyAlignment="1">
      <alignment horizontal="center" vertical="center" textRotation="90" wrapText="1"/>
    </xf>
    <xf numFmtId="0" fontId="3" fillId="6" borderId="9" xfId="0" applyFont="1" applyFill="1" applyBorder="1" applyAlignment="1">
      <alignment vertical="top" wrapText="1"/>
    </xf>
    <xf numFmtId="164" fontId="3" fillId="0" borderId="46" xfId="0" applyNumberFormat="1" applyFont="1" applyFill="1" applyBorder="1" applyAlignment="1">
      <alignment horizontal="right" vertical="top"/>
    </xf>
    <xf numFmtId="0" fontId="3" fillId="0" borderId="11" xfId="0" applyFont="1" applyFill="1" applyBorder="1" applyAlignment="1">
      <alignment vertical="center" wrapText="1"/>
    </xf>
    <xf numFmtId="0" fontId="3" fillId="0" borderId="79" xfId="0" applyFont="1" applyBorder="1" applyAlignment="1">
      <alignment horizontal="left" vertical="top" wrapText="1"/>
    </xf>
    <xf numFmtId="0" fontId="3" fillId="0" borderId="60" xfId="0" applyFont="1" applyBorder="1" applyAlignment="1">
      <alignment horizontal="left" vertical="top" wrapText="1"/>
    </xf>
    <xf numFmtId="0" fontId="3" fillId="0" borderId="65" xfId="0" applyFont="1" applyBorder="1" applyAlignment="1">
      <alignment horizontal="left" vertical="top" wrapText="1"/>
    </xf>
    <xf numFmtId="165" fontId="3" fillId="0" borderId="79" xfId="0" applyNumberFormat="1" applyFont="1" applyBorder="1" applyAlignment="1">
      <alignment horizontal="center" vertical="top" wrapText="1"/>
    </xf>
    <xf numFmtId="165" fontId="3" fillId="0" borderId="60" xfId="0" applyNumberFormat="1" applyFont="1" applyBorder="1" applyAlignment="1">
      <alignment horizontal="center" vertical="top" wrapText="1"/>
    </xf>
    <xf numFmtId="165" fontId="3" fillId="0" borderId="65" xfId="0" applyNumberFormat="1" applyFont="1" applyBorder="1" applyAlignment="1">
      <alignment horizontal="center" vertical="top" wrapText="1"/>
    </xf>
    <xf numFmtId="0" fontId="5" fillId="4" borderId="56" xfId="0" applyFont="1" applyFill="1" applyBorder="1" applyAlignment="1">
      <alignment horizontal="right" vertical="top" wrapText="1"/>
    </xf>
    <xf numFmtId="0" fontId="5" fillId="4" borderId="39" xfId="0" applyFont="1" applyFill="1" applyBorder="1" applyAlignment="1">
      <alignment horizontal="right" vertical="top" wrapText="1"/>
    </xf>
    <xf numFmtId="0" fontId="5" fillId="4" borderId="46" xfId="0" applyFont="1" applyFill="1" applyBorder="1" applyAlignment="1">
      <alignment horizontal="right" vertical="top" wrapText="1"/>
    </xf>
    <xf numFmtId="165" fontId="5" fillId="4" borderId="56" xfId="0" applyNumberFormat="1" applyFont="1" applyFill="1" applyBorder="1" applyAlignment="1">
      <alignment horizontal="center" vertical="top" wrapText="1"/>
    </xf>
    <xf numFmtId="165" fontId="5" fillId="4" borderId="39" xfId="0" applyNumberFormat="1" applyFont="1" applyFill="1" applyBorder="1" applyAlignment="1">
      <alignment horizontal="center" vertical="top" wrapText="1"/>
    </xf>
    <xf numFmtId="165" fontId="5" fillId="4" borderId="46" xfId="0" applyNumberFormat="1" applyFont="1" applyFill="1" applyBorder="1" applyAlignment="1">
      <alignment horizontal="center" vertical="top" wrapText="1"/>
    </xf>
    <xf numFmtId="0" fontId="5" fillId="5" borderId="77" xfId="0" applyFont="1" applyFill="1" applyBorder="1" applyAlignment="1">
      <alignment horizontal="right" vertical="top" wrapText="1"/>
    </xf>
    <xf numFmtId="0" fontId="5" fillId="5" borderId="59" xfId="0" applyFont="1" applyFill="1" applyBorder="1" applyAlignment="1">
      <alignment horizontal="right" vertical="top" wrapText="1"/>
    </xf>
    <xf numFmtId="0" fontId="5" fillId="5" borderId="78" xfId="0" applyFont="1" applyFill="1" applyBorder="1" applyAlignment="1">
      <alignment horizontal="right" vertical="top" wrapText="1"/>
    </xf>
    <xf numFmtId="165" fontId="5" fillId="5" borderId="77" xfId="0" applyNumberFormat="1" applyFont="1" applyFill="1" applyBorder="1" applyAlignment="1">
      <alignment horizontal="center" vertical="top" wrapText="1"/>
    </xf>
    <xf numFmtId="165" fontId="5" fillId="5" borderId="59" xfId="0" applyNumberFormat="1" applyFont="1" applyFill="1" applyBorder="1" applyAlignment="1">
      <alignment horizontal="center" vertical="top" wrapText="1"/>
    </xf>
    <xf numFmtId="165" fontId="5" fillId="5" borderId="78" xfId="0" applyNumberFormat="1" applyFont="1" applyFill="1" applyBorder="1" applyAlignment="1">
      <alignment horizontal="center" vertical="top" wrapText="1"/>
    </xf>
    <xf numFmtId="0" fontId="3" fillId="0" borderId="74" xfId="0" applyFont="1" applyBorder="1" applyAlignment="1">
      <alignment horizontal="left" vertical="top" wrapText="1"/>
    </xf>
    <xf numFmtId="0" fontId="3" fillId="0" borderId="72" xfId="0" applyFont="1" applyBorder="1" applyAlignment="1">
      <alignment horizontal="left" vertical="top" wrapText="1"/>
    </xf>
    <xf numFmtId="0" fontId="3" fillId="0" borderId="76" xfId="0" applyFont="1" applyBorder="1" applyAlignment="1">
      <alignment horizontal="left" vertical="top" wrapText="1"/>
    </xf>
    <xf numFmtId="0" fontId="5" fillId="5" borderId="79" xfId="0" applyFont="1" applyFill="1" applyBorder="1" applyAlignment="1">
      <alignment horizontal="right" vertical="top" wrapText="1"/>
    </xf>
    <xf numFmtId="0" fontId="5" fillId="5" borderId="60" xfId="0" applyFont="1" applyFill="1" applyBorder="1" applyAlignment="1">
      <alignment horizontal="right" vertical="top" wrapText="1"/>
    </xf>
    <xf numFmtId="0" fontId="5" fillId="5" borderId="65" xfId="0" applyFont="1" applyFill="1" applyBorder="1" applyAlignment="1">
      <alignment horizontal="right" vertical="top" wrapText="1"/>
    </xf>
    <xf numFmtId="165" fontId="5" fillId="5" borderId="79" xfId="0" applyNumberFormat="1" applyFont="1" applyFill="1" applyBorder="1" applyAlignment="1">
      <alignment horizontal="center" vertical="top" wrapText="1"/>
    </xf>
    <xf numFmtId="165" fontId="5" fillId="5" borderId="60" xfId="0" applyNumberFormat="1" applyFont="1" applyFill="1" applyBorder="1" applyAlignment="1">
      <alignment horizontal="center" vertical="top" wrapText="1"/>
    </xf>
    <xf numFmtId="165" fontId="5" fillId="5" borderId="65" xfId="0" applyNumberFormat="1" applyFont="1" applyFill="1" applyBorder="1" applyAlignment="1">
      <alignment horizontal="center" vertical="top" wrapText="1"/>
    </xf>
    <xf numFmtId="0" fontId="3" fillId="6" borderId="74" xfId="0" applyFont="1" applyFill="1" applyBorder="1" applyAlignment="1">
      <alignment horizontal="left" vertical="top" wrapText="1"/>
    </xf>
    <xf numFmtId="0" fontId="3" fillId="6" borderId="72" xfId="0" applyFont="1" applyFill="1" applyBorder="1" applyAlignment="1">
      <alignment horizontal="left" vertical="top" wrapText="1"/>
    </xf>
    <xf numFmtId="0" fontId="3" fillId="6" borderId="76"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49" fontId="5" fillId="3" borderId="66" xfId="0" applyNumberFormat="1" applyFont="1" applyFill="1" applyBorder="1" applyAlignment="1">
      <alignment horizontal="right" vertical="top"/>
    </xf>
    <xf numFmtId="49" fontId="5" fillId="3" borderId="67" xfId="0" applyNumberFormat="1" applyFont="1" applyFill="1" applyBorder="1" applyAlignment="1">
      <alignment horizontal="right" vertical="top"/>
    </xf>
    <xf numFmtId="0" fontId="3" fillId="3" borderId="12" xfId="0" applyFont="1" applyFill="1" applyBorder="1" applyAlignment="1">
      <alignment horizontal="center" vertical="top" wrapText="1"/>
    </xf>
    <xf numFmtId="0" fontId="3" fillId="3" borderId="66" xfId="0" applyFont="1" applyFill="1" applyBorder="1" applyAlignment="1">
      <alignment horizontal="center" vertical="top" wrapText="1"/>
    </xf>
    <xf numFmtId="0" fontId="3" fillId="3" borderId="67" xfId="0" applyFont="1" applyFill="1" applyBorder="1" applyAlignment="1">
      <alignment horizontal="center" vertical="top" wrapText="1"/>
    </xf>
    <xf numFmtId="0" fontId="3" fillId="0" borderId="68" xfId="0" applyFont="1" applyFill="1" applyBorder="1" applyAlignment="1">
      <alignment horizontal="center" vertical="center" textRotation="90" wrapText="1"/>
    </xf>
    <xf numFmtId="0" fontId="3" fillId="0" borderId="50" xfId="0" applyFont="1" applyFill="1" applyBorder="1" applyAlignment="1">
      <alignment horizontal="center" vertical="center" textRotation="90" wrapText="1"/>
    </xf>
    <xf numFmtId="0" fontId="3" fillId="0" borderId="56" xfId="0" applyFont="1" applyFill="1" applyBorder="1" applyAlignment="1">
      <alignment horizontal="center" vertical="center" textRotation="90" wrapText="1"/>
    </xf>
    <xf numFmtId="49" fontId="3" fillId="0" borderId="57"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49" fontId="3" fillId="0" borderId="58" xfId="0" applyNumberFormat="1" applyFont="1" applyBorder="1" applyAlignment="1">
      <alignment horizontal="center" vertical="top" wrapText="1"/>
    </xf>
    <xf numFmtId="0" fontId="3" fillId="6" borderId="9"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9"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0" fontId="3" fillId="0" borderId="36" xfId="0" applyFont="1" applyFill="1" applyBorder="1" applyAlignment="1">
      <alignment horizontal="left" vertical="top" wrapText="1"/>
    </xf>
    <xf numFmtId="49" fontId="5" fillId="0" borderId="38" xfId="0" applyNumberFormat="1" applyFont="1" applyBorder="1" applyAlignment="1">
      <alignment horizontal="center" vertical="top"/>
    </xf>
    <xf numFmtId="49" fontId="5" fillId="0" borderId="23" xfId="0" applyNumberFormat="1" applyFont="1" applyBorder="1" applyAlignment="1">
      <alignment horizontal="center" vertical="top"/>
    </xf>
    <xf numFmtId="49" fontId="5" fillId="0" borderId="36" xfId="0" applyNumberFormat="1" applyFont="1" applyBorder="1" applyAlignment="1">
      <alignment horizontal="center" vertical="top"/>
    </xf>
    <xf numFmtId="49" fontId="5" fillId="0" borderId="38" xfId="0" applyNumberFormat="1" applyFont="1" applyBorder="1" applyAlignment="1">
      <alignment horizontal="center" vertical="top" wrapText="1"/>
    </xf>
    <xf numFmtId="49" fontId="5" fillId="0" borderId="23" xfId="0" applyNumberFormat="1" applyFont="1" applyBorder="1" applyAlignment="1">
      <alignment horizontal="center" vertical="top" wrapText="1"/>
    </xf>
    <xf numFmtId="49" fontId="5" fillId="0" borderId="36" xfId="0" applyNumberFormat="1" applyFont="1" applyBorder="1" applyAlignment="1">
      <alignment horizontal="center" vertical="top" wrapText="1"/>
    </xf>
    <xf numFmtId="49" fontId="5" fillId="3" borderId="75" xfId="0" applyNumberFormat="1" applyFont="1" applyFill="1" applyBorder="1" applyAlignment="1">
      <alignment horizontal="left" vertical="top"/>
    </xf>
    <xf numFmtId="49" fontId="5" fillId="3" borderId="66" xfId="0" applyNumberFormat="1" applyFont="1" applyFill="1" applyBorder="1" applyAlignment="1">
      <alignment horizontal="left" vertical="top"/>
    </xf>
    <xf numFmtId="49" fontId="5" fillId="3" borderId="67" xfId="0" applyNumberFormat="1" applyFont="1" applyFill="1" applyBorder="1" applyAlignment="1">
      <alignment horizontal="left" vertical="top"/>
    </xf>
    <xf numFmtId="0" fontId="3" fillId="0" borderId="38" xfId="0" applyFont="1" applyFill="1" applyBorder="1" applyAlignment="1">
      <alignment vertical="top" wrapText="1"/>
    </xf>
    <xf numFmtId="0" fontId="3" fillId="0" borderId="23" xfId="0" applyFont="1" applyFill="1" applyBorder="1" applyAlignment="1">
      <alignment vertical="top" wrapText="1"/>
    </xf>
    <xf numFmtId="0" fontId="3" fillId="0" borderId="36" xfId="0" applyFont="1" applyFill="1" applyBorder="1" applyAlignment="1">
      <alignment vertical="top" wrapText="1"/>
    </xf>
    <xf numFmtId="49" fontId="5" fillId="2" borderId="75" xfId="0" applyNumberFormat="1" applyFont="1" applyFill="1" applyBorder="1" applyAlignment="1">
      <alignment horizontal="right" vertical="top"/>
    </xf>
    <xf numFmtId="49" fontId="5" fillId="2" borderId="66" xfId="0" applyNumberFormat="1" applyFont="1" applyFill="1" applyBorder="1" applyAlignment="1">
      <alignment horizontal="right" vertical="top"/>
    </xf>
    <xf numFmtId="49" fontId="5" fillId="2" borderId="67" xfId="0" applyNumberFormat="1" applyFont="1" applyFill="1" applyBorder="1" applyAlignment="1">
      <alignment horizontal="right" vertical="top"/>
    </xf>
    <xf numFmtId="0" fontId="3" fillId="2" borderId="12" xfId="0" applyFont="1" applyFill="1" applyBorder="1" applyAlignment="1">
      <alignment horizontal="center" vertical="top"/>
    </xf>
    <xf numFmtId="0" fontId="3" fillId="2" borderId="66" xfId="0" applyFont="1" applyFill="1" applyBorder="1" applyAlignment="1">
      <alignment horizontal="center" vertical="top"/>
    </xf>
    <xf numFmtId="0" fontId="3" fillId="2" borderId="67" xfId="0" applyFont="1" applyFill="1" applyBorder="1" applyAlignment="1">
      <alignment horizontal="center" vertical="top"/>
    </xf>
    <xf numFmtId="0" fontId="3" fillId="0" borderId="48" xfId="0" applyFont="1" applyFill="1" applyBorder="1" applyAlignment="1">
      <alignment horizontal="left" vertical="top" wrapText="1"/>
    </xf>
    <xf numFmtId="0" fontId="3" fillId="0" borderId="11" xfId="0" applyFont="1" applyFill="1" applyBorder="1" applyAlignment="1">
      <alignment horizontal="left" vertical="top" wrapText="1"/>
    </xf>
    <xf numFmtId="0" fontId="5" fillId="0" borderId="38" xfId="0" applyFont="1" applyFill="1" applyBorder="1" applyAlignment="1">
      <alignment horizontal="left" vertical="top" wrapText="1"/>
    </xf>
    <xf numFmtId="0" fontId="5" fillId="0" borderId="23" xfId="0" applyFont="1" applyFill="1" applyBorder="1" applyAlignment="1">
      <alignment horizontal="left" vertical="top" wrapText="1"/>
    </xf>
    <xf numFmtId="49" fontId="3" fillId="0" borderId="37" xfId="0" applyNumberFormat="1" applyFont="1" applyBorder="1" applyAlignment="1">
      <alignment horizontal="center" vertical="top"/>
    </xf>
    <xf numFmtId="49" fontId="3" fillId="0" borderId="21" xfId="0" applyNumberFormat="1" applyFont="1" applyBorder="1" applyAlignment="1">
      <alignment horizontal="center" vertical="top"/>
    </xf>
    <xf numFmtId="49" fontId="3" fillId="0" borderId="35" xfId="0" applyNumberFormat="1" applyFont="1" applyBorder="1" applyAlignment="1">
      <alignment horizontal="center" vertical="top"/>
    </xf>
    <xf numFmtId="3" fontId="3" fillId="6" borderId="37" xfId="0" applyNumberFormat="1" applyFont="1" applyFill="1" applyBorder="1" applyAlignment="1">
      <alignment horizontal="center" vertical="top"/>
    </xf>
    <xf numFmtId="3" fontId="3" fillId="6" borderId="41" xfId="0" applyNumberFormat="1" applyFont="1" applyFill="1" applyBorder="1" applyAlignment="1">
      <alignment horizontal="center" vertical="top"/>
    </xf>
    <xf numFmtId="3" fontId="5" fillId="6" borderId="38" xfId="0" applyNumberFormat="1" applyFont="1" applyFill="1" applyBorder="1" applyAlignment="1">
      <alignment horizontal="center" vertical="top"/>
    </xf>
    <xf numFmtId="3" fontId="5" fillId="6" borderId="40" xfId="0" applyNumberFormat="1" applyFont="1" applyFill="1" applyBorder="1" applyAlignment="1">
      <alignment horizontal="center" vertical="top"/>
    </xf>
    <xf numFmtId="0" fontId="2" fillId="0" borderId="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3" fillId="6" borderId="43" xfId="0" applyFont="1" applyFill="1" applyBorder="1" applyAlignment="1">
      <alignment horizontal="left" vertical="top" wrapText="1"/>
    </xf>
    <xf numFmtId="0" fontId="10" fillId="6" borderId="9" xfId="0" applyFont="1" applyFill="1" applyBorder="1" applyAlignment="1">
      <alignment horizontal="left" vertical="top" wrapText="1"/>
    </xf>
    <xf numFmtId="0" fontId="10" fillId="6" borderId="10"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7" xfId="0" applyFont="1" applyFill="1" applyBorder="1" applyAlignment="1">
      <alignment horizontal="center" vertical="top" wrapText="1"/>
    </xf>
    <xf numFmtId="0" fontId="3" fillId="0" borderId="37" xfId="0" applyFont="1" applyBorder="1" applyAlignment="1">
      <alignment horizontal="center" vertical="center" textRotation="90" wrapText="1"/>
    </xf>
    <xf numFmtId="0" fontId="3" fillId="0" borderId="21" xfId="0" applyFont="1" applyBorder="1" applyAlignment="1">
      <alignment horizontal="center" vertical="center" textRotation="90" wrapText="1"/>
    </xf>
    <xf numFmtId="0" fontId="3" fillId="0" borderId="35" xfId="0" applyFont="1" applyBorder="1" applyAlignment="1">
      <alignment horizontal="center" vertical="center" textRotation="90" wrapText="1"/>
    </xf>
    <xf numFmtId="0" fontId="3" fillId="0" borderId="5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68" xfId="0" applyFont="1" applyBorder="1" applyAlignment="1">
      <alignment horizontal="center" vertical="center" textRotation="90" wrapText="1"/>
    </xf>
    <xf numFmtId="0" fontId="3" fillId="0" borderId="50" xfId="0" applyFont="1" applyBorder="1" applyAlignment="1">
      <alignment horizontal="center" vertical="center" textRotation="90" wrapText="1"/>
    </xf>
    <xf numFmtId="0" fontId="3" fillId="0" borderId="56" xfId="0" applyFont="1" applyBorder="1" applyAlignment="1">
      <alignment horizontal="center" vertical="center" textRotation="90" wrapText="1"/>
    </xf>
    <xf numFmtId="0" fontId="5" fillId="2" borderId="58" xfId="0" applyFont="1" applyFill="1" applyBorder="1" applyAlignment="1">
      <alignment horizontal="left" vertical="top"/>
    </xf>
    <xf numFmtId="0" fontId="5" fillId="2" borderId="39" xfId="0" applyFont="1" applyFill="1" applyBorder="1" applyAlignment="1">
      <alignment horizontal="left" vertical="top"/>
    </xf>
    <xf numFmtId="0" fontId="5" fillId="2" borderId="46" xfId="0" applyFont="1" applyFill="1" applyBorder="1" applyAlignment="1">
      <alignment horizontal="left" vertical="top"/>
    </xf>
    <xf numFmtId="0" fontId="5" fillId="3" borderId="57" xfId="0" applyFont="1" applyFill="1" applyBorder="1" applyAlignment="1">
      <alignment horizontal="left" vertical="top" wrapText="1"/>
    </xf>
    <xf numFmtId="0" fontId="5" fillId="3" borderId="71" xfId="0" applyFont="1" applyFill="1" applyBorder="1" applyAlignment="1">
      <alignment horizontal="left" vertical="top" wrapText="1"/>
    </xf>
    <xf numFmtId="0" fontId="5" fillId="3" borderId="70" xfId="0" applyFont="1" applyFill="1" applyBorder="1" applyAlignment="1">
      <alignment horizontal="left" vertical="top" wrapText="1"/>
    </xf>
    <xf numFmtId="49" fontId="3" fillId="0" borderId="37" xfId="0" applyNumberFormat="1" applyFont="1" applyBorder="1" applyAlignment="1">
      <alignment horizontal="center" vertical="top" wrapText="1"/>
    </xf>
    <xf numFmtId="49" fontId="3" fillId="0" borderId="21" xfId="0" applyNumberFormat="1" applyFont="1" applyBorder="1" applyAlignment="1">
      <alignment horizontal="center" vertical="top" wrapText="1"/>
    </xf>
    <xf numFmtId="49" fontId="5" fillId="2" borderId="9" xfId="0" applyNumberFormat="1" applyFont="1" applyFill="1" applyBorder="1" applyAlignment="1">
      <alignment horizontal="center" vertical="top"/>
    </xf>
    <xf numFmtId="49" fontId="5" fillId="2" borderId="10" xfId="0" applyNumberFormat="1" applyFont="1" applyFill="1" applyBorder="1" applyAlignment="1">
      <alignment horizontal="center" vertical="top"/>
    </xf>
    <xf numFmtId="49" fontId="5" fillId="2" borderId="11" xfId="0" applyNumberFormat="1" applyFont="1" applyFill="1" applyBorder="1" applyAlignment="1">
      <alignment horizontal="center" vertical="top"/>
    </xf>
    <xf numFmtId="49" fontId="5" fillId="3" borderId="37" xfId="0" applyNumberFormat="1" applyFont="1" applyFill="1" applyBorder="1" applyAlignment="1">
      <alignment horizontal="center" vertical="top"/>
    </xf>
    <xf numFmtId="49" fontId="5" fillId="3" borderId="21" xfId="0" applyNumberFormat="1" applyFont="1" applyFill="1" applyBorder="1" applyAlignment="1">
      <alignment horizontal="center" vertical="top"/>
    </xf>
    <xf numFmtId="49" fontId="5" fillId="3" borderId="35" xfId="0" applyNumberFormat="1" applyFont="1" applyFill="1" applyBorder="1" applyAlignment="1">
      <alignment horizontal="center" vertical="top"/>
    </xf>
    <xf numFmtId="49" fontId="5" fillId="0" borderId="37" xfId="0" applyNumberFormat="1" applyFont="1" applyBorder="1" applyAlignment="1">
      <alignment horizontal="center" vertical="top"/>
    </xf>
    <xf numFmtId="49" fontId="5" fillId="0" borderId="21" xfId="0" applyNumberFormat="1" applyFont="1" applyBorder="1" applyAlignment="1">
      <alignment horizontal="center" vertical="top"/>
    </xf>
    <xf numFmtId="49" fontId="5" fillId="0" borderId="35" xfId="0" applyNumberFormat="1" applyFont="1" applyBorder="1" applyAlignment="1">
      <alignment horizontal="center" vertical="top"/>
    </xf>
    <xf numFmtId="49" fontId="3" fillId="0" borderId="35" xfId="0" applyNumberFormat="1" applyFont="1" applyBorder="1" applyAlignment="1">
      <alignment horizontal="center" vertical="top" wrapText="1"/>
    </xf>
    <xf numFmtId="49" fontId="5" fillId="0" borderId="37" xfId="0" applyNumberFormat="1" applyFont="1" applyBorder="1" applyAlignment="1">
      <alignment horizontal="center" vertical="top" wrapText="1"/>
    </xf>
    <xf numFmtId="49" fontId="5" fillId="0" borderId="21" xfId="0" applyNumberFormat="1" applyFont="1" applyBorder="1" applyAlignment="1">
      <alignment horizontal="center" vertical="top" wrapText="1"/>
    </xf>
    <xf numFmtId="49" fontId="5" fillId="0" borderId="35" xfId="0" applyNumberFormat="1" applyFont="1" applyBorder="1" applyAlignment="1">
      <alignment horizontal="center" vertical="top" wrapText="1"/>
    </xf>
    <xf numFmtId="49" fontId="5" fillId="3" borderId="75" xfId="0" applyNumberFormat="1" applyFont="1" applyFill="1" applyBorder="1" applyAlignment="1">
      <alignment horizontal="right" vertical="top"/>
    </xf>
    <xf numFmtId="0" fontId="2" fillId="0" borderId="71" xfId="0" applyNumberFormat="1" applyFont="1" applyBorder="1" applyAlignment="1">
      <alignment vertical="top" wrapText="1"/>
    </xf>
    <xf numFmtId="49" fontId="5" fillId="0" borderId="39" xfId="0" applyNumberFormat="1" applyFont="1" applyFill="1" applyBorder="1" applyAlignment="1">
      <alignment horizontal="center" vertical="top" wrapText="1"/>
    </xf>
    <xf numFmtId="0" fontId="5" fillId="0" borderId="12"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49" fontId="5" fillId="5" borderId="75" xfId="0" applyNumberFormat="1" applyFont="1" applyFill="1" applyBorder="1" applyAlignment="1">
      <alignment horizontal="right" vertical="top"/>
    </xf>
    <xf numFmtId="49" fontId="5" fillId="5" borderId="66" xfId="0" applyNumberFormat="1" applyFont="1" applyFill="1" applyBorder="1" applyAlignment="1">
      <alignment horizontal="right" vertical="top"/>
    </xf>
    <xf numFmtId="49" fontId="5" fillId="5" borderId="67" xfId="0" applyNumberFormat="1" applyFont="1" applyFill="1" applyBorder="1" applyAlignment="1">
      <alignment horizontal="right" vertical="top"/>
    </xf>
    <xf numFmtId="0" fontId="3" fillId="5" borderId="12" xfId="0" applyFont="1" applyFill="1" applyBorder="1" applyAlignment="1">
      <alignment horizontal="center" vertical="top"/>
    </xf>
    <xf numFmtId="0" fontId="3" fillId="5" borderId="66" xfId="0" applyFont="1" applyFill="1" applyBorder="1" applyAlignment="1">
      <alignment horizontal="center" vertical="top"/>
    </xf>
    <xf numFmtId="0" fontId="3" fillId="5" borderId="67" xfId="0" applyFont="1" applyFill="1" applyBorder="1" applyAlignment="1">
      <alignment horizontal="center" vertical="top"/>
    </xf>
    <xf numFmtId="49" fontId="5" fillId="2" borderId="9" xfId="0" applyNumberFormat="1" applyFont="1" applyFill="1" applyBorder="1" applyAlignment="1">
      <alignment horizontal="center" vertical="top" wrapText="1"/>
    </xf>
    <xf numFmtId="49" fontId="5" fillId="2" borderId="10" xfId="0" applyNumberFormat="1" applyFont="1" applyFill="1" applyBorder="1" applyAlignment="1">
      <alignment horizontal="center" vertical="top" wrapText="1"/>
    </xf>
    <xf numFmtId="49" fontId="5" fillId="2" borderId="11" xfId="0" applyNumberFormat="1" applyFont="1" applyFill="1" applyBorder="1" applyAlignment="1">
      <alignment horizontal="center" vertical="top" wrapText="1"/>
    </xf>
    <xf numFmtId="49" fontId="5" fillId="3" borderId="37" xfId="0" applyNumberFormat="1" applyFont="1" applyFill="1" applyBorder="1" applyAlignment="1">
      <alignment horizontal="center" vertical="top" wrapText="1"/>
    </xf>
    <xf numFmtId="49" fontId="5" fillId="3" borderId="21" xfId="0" applyNumberFormat="1" applyFont="1" applyFill="1" applyBorder="1" applyAlignment="1">
      <alignment horizontal="center" vertical="top" wrapText="1"/>
    </xf>
    <xf numFmtId="49" fontId="5" fillId="3" borderId="35" xfId="0" applyNumberFormat="1" applyFont="1" applyFill="1" applyBorder="1" applyAlignment="1">
      <alignment horizontal="center" vertical="top" wrapText="1"/>
    </xf>
    <xf numFmtId="0" fontId="3" fillId="6" borderId="38" xfId="0" applyFont="1" applyFill="1" applyBorder="1" applyAlignment="1">
      <alignment horizontal="left" vertical="top" wrapText="1"/>
    </xf>
    <xf numFmtId="0" fontId="3" fillId="6" borderId="23" xfId="0" applyFont="1" applyFill="1" applyBorder="1" applyAlignment="1">
      <alignment horizontal="left" vertical="top" wrapText="1"/>
    </xf>
    <xf numFmtId="0" fontId="3" fillId="6" borderId="36" xfId="0" applyFont="1" applyFill="1" applyBorder="1" applyAlignment="1">
      <alignment horizontal="left" vertical="top" wrapText="1"/>
    </xf>
    <xf numFmtId="0" fontId="5" fillId="2" borderId="75" xfId="0" applyFont="1" applyFill="1" applyBorder="1" applyAlignment="1">
      <alignment horizontal="left" vertical="top"/>
    </xf>
    <xf numFmtId="0" fontId="5" fillId="2" borderId="66" xfId="0" applyFont="1" applyFill="1" applyBorder="1" applyAlignment="1">
      <alignment horizontal="left" vertical="top"/>
    </xf>
    <xf numFmtId="0" fontId="5" fillId="2" borderId="67" xfId="0" applyFont="1" applyFill="1" applyBorder="1" applyAlignment="1">
      <alignment horizontal="left" vertical="top"/>
    </xf>
    <xf numFmtId="0" fontId="5" fillId="3" borderId="75" xfId="0" applyFont="1" applyFill="1" applyBorder="1" applyAlignment="1">
      <alignment horizontal="left" vertical="top" wrapText="1"/>
    </xf>
    <xf numFmtId="0" fontId="5" fillId="3" borderId="66" xfId="0" applyFont="1" applyFill="1" applyBorder="1" applyAlignment="1">
      <alignment horizontal="left" vertical="top" wrapText="1"/>
    </xf>
    <xf numFmtId="0" fontId="5" fillId="3" borderId="67" xfId="0" applyFont="1" applyFill="1" applyBorder="1" applyAlignment="1">
      <alignment horizontal="left" vertical="top" wrapText="1"/>
    </xf>
    <xf numFmtId="0" fontId="3" fillId="6" borderId="11" xfId="0" applyFont="1" applyFill="1" applyBorder="1" applyAlignment="1">
      <alignment horizontal="left" vertical="top" wrapText="1"/>
    </xf>
    <xf numFmtId="0" fontId="7" fillId="0" borderId="10"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3" fontId="3" fillId="6" borderId="38" xfId="0" applyNumberFormat="1" applyFont="1" applyFill="1" applyBorder="1" applyAlignment="1">
      <alignment horizontal="center" vertical="top" wrapText="1"/>
    </xf>
    <xf numFmtId="3" fontId="3" fillId="6" borderId="23" xfId="0" applyNumberFormat="1" applyFont="1" applyFill="1" applyBorder="1" applyAlignment="1">
      <alignment horizontal="center" vertical="top" wrapText="1"/>
    </xf>
    <xf numFmtId="3" fontId="3" fillId="6" borderId="36" xfId="0" applyNumberFormat="1" applyFont="1" applyFill="1" applyBorder="1" applyAlignment="1">
      <alignment horizontal="center" vertical="top" wrapText="1"/>
    </xf>
    <xf numFmtId="0" fontId="3" fillId="0" borderId="27" xfId="0" applyFont="1" applyFill="1" applyBorder="1" applyAlignment="1">
      <alignment horizontal="left" vertical="top" wrapText="1"/>
    </xf>
    <xf numFmtId="0" fontId="3" fillId="6" borderId="27" xfId="0" applyFont="1" applyFill="1" applyBorder="1" applyAlignment="1">
      <alignment horizontal="left" vertical="top" wrapText="1"/>
    </xf>
    <xf numFmtId="3" fontId="3" fillId="6" borderId="37" xfId="0" applyNumberFormat="1" applyFont="1" applyFill="1" applyBorder="1" applyAlignment="1">
      <alignment horizontal="center" vertical="top" wrapText="1"/>
    </xf>
    <xf numFmtId="3" fontId="3" fillId="6" borderId="21" xfId="0" applyNumberFormat="1" applyFont="1" applyFill="1" applyBorder="1" applyAlignment="1">
      <alignment horizontal="center" vertical="top" wrapText="1"/>
    </xf>
    <xf numFmtId="3" fontId="3" fillId="6" borderId="35" xfId="0" applyNumberFormat="1" applyFont="1" applyFill="1" applyBorder="1" applyAlignment="1">
      <alignment horizontal="center" vertical="top" wrapText="1"/>
    </xf>
    <xf numFmtId="0" fontId="5" fillId="0" borderId="70" xfId="0" applyNumberFormat="1" applyFont="1" applyBorder="1" applyAlignment="1">
      <alignment horizontal="center" vertical="center" textRotation="90" wrapText="1"/>
    </xf>
    <xf numFmtId="0" fontId="5" fillId="0" borderId="63" xfId="0" applyNumberFormat="1" applyFont="1" applyBorder="1" applyAlignment="1">
      <alignment horizontal="center" vertical="center" textRotation="90" wrapText="1"/>
    </xf>
    <xf numFmtId="0" fontId="5" fillId="0" borderId="46" xfId="0" applyNumberFormat="1"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10" xfId="0" applyFont="1" applyFill="1" applyBorder="1" applyAlignment="1">
      <alignment vertical="center" textRotation="90" wrapText="1"/>
    </xf>
    <xf numFmtId="0" fontId="7" fillId="0" borderId="10" xfId="0" applyFont="1" applyBorder="1" applyAlignment="1">
      <alignment vertical="center" textRotation="90" wrapText="1"/>
    </xf>
    <xf numFmtId="0" fontId="3" fillId="0" borderId="55"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5" fillId="0" borderId="77" xfId="0" applyFont="1" applyBorder="1" applyAlignment="1">
      <alignment horizontal="center" vertical="center"/>
    </xf>
    <xf numFmtId="0" fontId="5" fillId="0" borderId="59" xfId="0" applyFont="1" applyBorder="1" applyAlignment="1">
      <alignment horizontal="center" vertical="center"/>
    </xf>
    <xf numFmtId="0" fontId="5" fillId="0" borderId="78" xfId="0" applyFont="1" applyBorder="1" applyAlignment="1">
      <alignment horizontal="center" vertical="center"/>
    </xf>
    <xf numFmtId="0" fontId="3" fillId="0" borderId="48" xfId="0" applyFont="1" applyBorder="1" applyAlignment="1">
      <alignment horizontal="center" vertical="center" textRotation="90"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27" xfId="0" applyFont="1" applyFill="1" applyBorder="1" applyAlignment="1">
      <alignment horizontal="center" vertical="center" textRotation="90" wrapText="1"/>
    </xf>
    <xf numFmtId="0" fontId="3" fillId="0" borderId="36" xfId="0" applyFont="1" applyFill="1" applyBorder="1" applyAlignment="1">
      <alignment horizontal="center" vertical="center" textRotation="90" wrapText="1"/>
    </xf>
    <xf numFmtId="0" fontId="3" fillId="0" borderId="4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0" xfId="0" applyFont="1" applyBorder="1" applyAlignment="1">
      <alignment horizontal="center" vertical="center"/>
    </xf>
    <xf numFmtId="0" fontId="3" fillId="0" borderId="65" xfId="0" applyFont="1" applyBorder="1" applyAlignment="1">
      <alignment horizontal="center" vertical="center"/>
    </xf>
    <xf numFmtId="0" fontId="5" fillId="0" borderId="7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78" xfId="0" applyFont="1" applyBorder="1" applyAlignment="1">
      <alignment horizontal="center" vertical="center" wrapText="1"/>
    </xf>
    <xf numFmtId="49" fontId="9" fillId="9" borderId="77" xfId="0" applyNumberFormat="1" applyFont="1" applyFill="1" applyBorder="1" applyAlignment="1">
      <alignment horizontal="left" vertical="top" wrapText="1"/>
    </xf>
    <xf numFmtId="49" fontId="9" fillId="9" borderId="59" xfId="0" applyNumberFormat="1" applyFont="1" applyFill="1" applyBorder="1" applyAlignment="1">
      <alignment horizontal="left" vertical="top" wrapText="1"/>
    </xf>
    <xf numFmtId="49" fontId="9" fillId="9" borderId="78" xfId="0" applyNumberFormat="1" applyFont="1" applyFill="1" applyBorder="1" applyAlignment="1">
      <alignment horizontal="left" vertical="top" wrapText="1"/>
    </xf>
    <xf numFmtId="0" fontId="9" fillId="5" borderId="79" xfId="0" applyFont="1" applyFill="1" applyBorder="1" applyAlignment="1">
      <alignment horizontal="left" vertical="top" wrapText="1"/>
    </xf>
    <xf numFmtId="0" fontId="9" fillId="5" borderId="60" xfId="0" applyFont="1" applyFill="1" applyBorder="1" applyAlignment="1">
      <alignment horizontal="left" vertical="top" wrapText="1"/>
    </xf>
    <xf numFmtId="0" fontId="9" fillId="5" borderId="65" xfId="0" applyFont="1" applyFill="1" applyBorder="1" applyAlignment="1">
      <alignment horizontal="left" vertical="top" wrapText="1"/>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39" xfId="0" applyFont="1" applyBorder="1" applyAlignment="1">
      <alignment horizontal="center" vertical="top"/>
    </xf>
    <xf numFmtId="49" fontId="3" fillId="0" borderId="38" xfId="0" applyNumberFormat="1" applyFont="1" applyBorder="1" applyAlignment="1">
      <alignment horizontal="center" vertical="top"/>
    </xf>
    <xf numFmtId="49" fontId="3" fillId="0" borderId="23" xfId="0" applyNumberFormat="1" applyFont="1" applyBorder="1" applyAlignment="1">
      <alignment horizontal="center" vertical="top"/>
    </xf>
    <xf numFmtId="49" fontId="3" fillId="0" borderId="36" xfId="0" applyNumberFormat="1" applyFont="1" applyBorder="1" applyAlignment="1">
      <alignment horizontal="center" vertical="top"/>
    </xf>
    <xf numFmtId="49" fontId="3" fillId="0" borderId="55"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10" fillId="0" borderId="55" xfId="0" applyNumberFormat="1" applyFont="1" applyBorder="1" applyAlignment="1">
      <alignment horizontal="center" vertical="top" wrapText="1"/>
    </xf>
    <xf numFmtId="49" fontId="10" fillId="0" borderId="7" xfId="0" applyNumberFormat="1" applyFont="1" applyBorder="1" applyAlignment="1">
      <alignment horizontal="center" vertical="top" wrapText="1"/>
    </xf>
    <xf numFmtId="49" fontId="10" fillId="0" borderId="13" xfId="0" applyNumberFormat="1" applyFont="1" applyBorder="1" applyAlignment="1">
      <alignment horizontal="center" vertical="top" wrapText="1"/>
    </xf>
    <xf numFmtId="0" fontId="12" fillId="0" borderId="68" xfId="0" applyFont="1" applyFill="1" applyBorder="1" applyAlignment="1">
      <alignment horizontal="center" vertical="center" textRotation="90" wrapText="1"/>
    </xf>
    <xf numFmtId="0" fontId="12" fillId="0" borderId="50" xfId="0" applyFont="1" applyFill="1" applyBorder="1" applyAlignment="1">
      <alignment horizontal="center" vertical="center" textRotation="90" wrapText="1"/>
    </xf>
    <xf numFmtId="0" fontId="12" fillId="0" borderId="56" xfId="0" applyFont="1" applyFill="1" applyBorder="1" applyAlignment="1">
      <alignment horizontal="center" vertical="center" textRotation="90" wrapText="1"/>
    </xf>
    <xf numFmtId="0" fontId="3" fillId="0" borderId="70" xfId="0" applyNumberFormat="1" applyFont="1" applyBorder="1" applyAlignment="1">
      <alignment horizontal="center" vertical="center" textRotation="90" wrapText="1"/>
    </xf>
    <xf numFmtId="0" fontId="3" fillId="0" borderId="63" xfId="0" applyNumberFormat="1" applyFont="1" applyBorder="1" applyAlignment="1">
      <alignment horizontal="center" vertical="center" textRotation="90" wrapText="1"/>
    </xf>
    <xf numFmtId="0" fontId="3" fillId="0" borderId="46" xfId="0" applyNumberFormat="1" applyFont="1" applyBorder="1" applyAlignment="1">
      <alignment horizontal="center" vertical="center" textRotation="90" wrapText="1"/>
    </xf>
    <xf numFmtId="49" fontId="5" fillId="7" borderId="58" xfId="0" applyNumberFormat="1" applyFont="1" applyFill="1" applyBorder="1" applyAlignment="1">
      <alignment horizontal="center" vertical="top"/>
    </xf>
    <xf numFmtId="49" fontId="5" fillId="7" borderId="53" xfId="0" applyNumberFormat="1" applyFont="1" applyFill="1" applyBorder="1" applyAlignment="1">
      <alignment horizontal="center" vertical="top"/>
    </xf>
    <xf numFmtId="49" fontId="5" fillId="7" borderId="54" xfId="0" applyNumberFormat="1" applyFont="1" applyFill="1" applyBorder="1" applyAlignment="1">
      <alignment horizontal="center" vertical="top"/>
    </xf>
    <xf numFmtId="0" fontId="3" fillId="0" borderId="55" xfId="0" applyNumberFormat="1" applyFont="1" applyFill="1" applyBorder="1" applyAlignment="1">
      <alignment horizontal="center" vertical="center" textRotation="90" wrapText="1"/>
    </xf>
    <xf numFmtId="0" fontId="3" fillId="0" borderId="7" xfId="0" applyNumberFormat="1" applyFont="1" applyFill="1" applyBorder="1" applyAlignment="1">
      <alignment horizontal="center" vertical="center" textRotation="90" wrapText="1"/>
    </xf>
    <xf numFmtId="0" fontId="3" fillId="0" borderId="13" xfId="0" applyNumberFormat="1" applyFont="1" applyFill="1" applyBorder="1" applyAlignment="1">
      <alignment horizontal="center" vertical="center" textRotation="90" wrapText="1"/>
    </xf>
    <xf numFmtId="3" fontId="3" fillId="0" borderId="26" xfId="0" applyNumberFormat="1" applyFont="1" applyFill="1" applyBorder="1" applyAlignment="1">
      <alignment horizontal="center" vertical="top" wrapText="1"/>
    </xf>
    <xf numFmtId="3" fontId="3" fillId="0" borderId="35"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3" fontId="3" fillId="0" borderId="36" xfId="0" applyNumberFormat="1" applyFont="1" applyFill="1" applyBorder="1" applyAlignment="1">
      <alignment horizontal="center" vertical="top" wrapText="1"/>
    </xf>
    <xf numFmtId="0" fontId="5" fillId="7" borderId="52" xfId="0" applyFont="1" applyFill="1" applyBorder="1" applyAlignment="1">
      <alignment horizontal="center" vertical="top" wrapText="1"/>
    </xf>
    <xf numFmtId="0" fontId="5" fillId="7" borderId="53" xfId="0" applyFont="1" applyFill="1" applyBorder="1" applyAlignment="1">
      <alignment horizontal="center" vertical="top" wrapText="1"/>
    </xf>
    <xf numFmtId="0" fontId="5" fillId="7" borderId="54" xfId="0" applyFont="1" applyFill="1" applyBorder="1" applyAlignment="1">
      <alignment horizontal="center" vertical="top" wrapText="1"/>
    </xf>
    <xf numFmtId="3" fontId="5" fillId="6" borderId="37" xfId="0" applyNumberFormat="1" applyFont="1" applyFill="1" applyBorder="1" applyAlignment="1">
      <alignment horizontal="center" vertical="top"/>
    </xf>
    <xf numFmtId="3" fontId="5" fillId="6" borderId="41" xfId="0" applyNumberFormat="1" applyFont="1" applyFill="1" applyBorder="1" applyAlignment="1">
      <alignment horizontal="center" vertical="top"/>
    </xf>
    <xf numFmtId="49" fontId="5" fillId="7" borderId="58" xfId="0" applyNumberFormat="1" applyFont="1" applyFill="1" applyBorder="1" applyAlignment="1">
      <alignment horizontal="right" vertical="top"/>
    </xf>
    <xf numFmtId="49" fontId="5" fillId="7" borderId="53" xfId="0" applyNumberFormat="1" applyFont="1" applyFill="1" applyBorder="1" applyAlignment="1">
      <alignment horizontal="right" vertical="top"/>
    </xf>
    <xf numFmtId="49" fontId="5" fillId="7" borderId="54" xfId="0" applyNumberFormat="1" applyFont="1" applyFill="1" applyBorder="1" applyAlignment="1">
      <alignment horizontal="right" vertical="top"/>
    </xf>
    <xf numFmtId="0" fontId="3" fillId="5" borderId="10" xfId="0" applyFont="1" applyFill="1" applyBorder="1" applyAlignment="1">
      <alignment horizontal="left" vertical="top" wrapText="1"/>
    </xf>
    <xf numFmtId="0" fontId="3" fillId="5" borderId="11" xfId="0" applyFont="1" applyFill="1" applyBorder="1" applyAlignment="1">
      <alignment horizontal="left" vertical="top" wrapText="1"/>
    </xf>
    <xf numFmtId="0" fontId="5" fillId="0" borderId="40" xfId="0" applyFont="1" applyFill="1" applyBorder="1" applyAlignment="1">
      <alignment horizontal="left" vertical="top" wrapText="1"/>
    </xf>
    <xf numFmtId="49" fontId="10" fillId="0" borderId="33" xfId="0" applyNumberFormat="1" applyFont="1" applyBorder="1" applyAlignment="1">
      <alignment horizontal="center" vertical="top" wrapText="1"/>
    </xf>
    <xf numFmtId="0" fontId="3" fillId="5" borderId="48" xfId="0" applyFont="1" applyFill="1" applyBorder="1" applyAlignment="1">
      <alignment horizontal="left" vertical="top" wrapText="1"/>
    </xf>
    <xf numFmtId="0" fontId="10" fillId="0" borderId="55" xfId="0" applyNumberFormat="1" applyFont="1" applyBorder="1" applyAlignment="1">
      <alignment horizontal="center" vertical="top" wrapText="1"/>
    </xf>
    <xf numFmtId="0" fontId="10" fillId="0" borderId="7" xfId="0" applyNumberFormat="1" applyFont="1" applyBorder="1" applyAlignment="1">
      <alignment horizontal="center" vertical="top" wrapText="1"/>
    </xf>
    <xf numFmtId="0" fontId="10" fillId="0" borderId="13" xfId="0" applyNumberFormat="1" applyFont="1" applyBorder="1" applyAlignment="1">
      <alignment horizontal="center" vertical="top" wrapText="1"/>
    </xf>
    <xf numFmtId="0" fontId="3" fillId="0" borderId="55" xfId="0" applyNumberFormat="1" applyFont="1" applyBorder="1" applyAlignment="1">
      <alignment horizontal="center" vertical="top" wrapText="1"/>
    </xf>
    <xf numFmtId="0" fontId="3" fillId="0" borderId="7"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3" fillId="0" borderId="0" xfId="0" applyNumberFormat="1" applyFont="1" applyFill="1" applyBorder="1" applyAlignment="1">
      <alignment horizontal="left" vertical="top" wrapText="1"/>
    </xf>
    <xf numFmtId="49" fontId="3" fillId="0" borderId="38" xfId="0" applyNumberFormat="1" applyFont="1" applyBorder="1" applyAlignment="1">
      <alignment horizontal="center" vertical="top" wrapText="1"/>
    </xf>
    <xf numFmtId="49" fontId="3" fillId="0" borderId="23" xfId="0" applyNumberFormat="1" applyFont="1" applyBorder="1" applyAlignment="1">
      <alignment horizontal="center" vertical="top" wrapText="1"/>
    </xf>
    <xf numFmtId="49" fontId="3" fillId="0" borderId="36" xfId="0" applyNumberFormat="1" applyFont="1" applyBorder="1" applyAlignment="1">
      <alignment horizontal="center" vertical="top" wrapText="1"/>
    </xf>
    <xf numFmtId="0" fontId="3" fillId="0" borderId="43" xfId="0" applyFont="1" applyFill="1" applyBorder="1" applyAlignment="1">
      <alignment horizontal="center" vertical="center" textRotation="90" wrapText="1"/>
    </xf>
    <xf numFmtId="0" fontId="3" fillId="0" borderId="48" xfId="0" applyFont="1" applyFill="1" applyBorder="1" applyAlignment="1">
      <alignment horizontal="center" vertical="center" textRotation="90" wrapText="1"/>
    </xf>
    <xf numFmtId="0" fontId="3" fillId="6" borderId="48" xfId="0" applyFont="1" applyFill="1" applyBorder="1" applyAlignment="1">
      <alignment horizontal="left" vertical="top" wrapText="1"/>
    </xf>
    <xf numFmtId="0" fontId="2" fillId="0" borderId="48"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7" fillId="0" borderId="43" xfId="0" applyFont="1" applyBorder="1" applyAlignment="1">
      <alignment vertical="center" textRotation="90" wrapText="1"/>
    </xf>
    <xf numFmtId="0" fontId="5" fillId="6" borderId="9" xfId="0" applyFont="1" applyFill="1" applyBorder="1" applyAlignment="1">
      <alignment horizontal="left" vertical="top" wrapText="1"/>
    </xf>
    <xf numFmtId="0" fontId="5" fillId="6" borderId="43" xfId="0" applyFont="1" applyFill="1" applyBorder="1" applyAlignment="1">
      <alignment horizontal="left"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cellXfs>
  <cellStyles count="1">
    <cellStyle name="Paprastas"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S146"/>
  <sheetViews>
    <sheetView tabSelected="1" zoomScaleNormal="100" workbookViewId="0">
      <selection sqref="A1:R1"/>
    </sheetView>
  </sheetViews>
  <sheetFormatPr defaultRowHeight="12.75"/>
  <cols>
    <col min="1" max="3" width="2.85546875" style="11" customWidth="1"/>
    <col min="4" max="4" width="36.140625" style="11" customWidth="1"/>
    <col min="5" max="5" width="2.7109375" style="138" customWidth="1"/>
    <col min="6" max="6" width="4" style="13" customWidth="1"/>
    <col min="7" max="7" width="3.85546875" style="361" customWidth="1"/>
    <col min="8" max="8" width="7.7109375" style="13" customWidth="1"/>
    <col min="9" max="10" width="7.7109375" style="11" customWidth="1"/>
    <col min="11" max="11" width="6" style="11" customWidth="1"/>
    <col min="12" max="12" width="9.5703125" style="11" customWidth="1"/>
    <col min="13" max="14" width="7.7109375" style="11" customWidth="1"/>
    <col min="15" max="15" width="24.140625" style="11" customWidth="1"/>
    <col min="16" max="18" width="3.7109375" style="11" customWidth="1"/>
    <col min="19" max="16384" width="9.140625" style="6"/>
  </cols>
  <sheetData>
    <row r="1" spans="1:18" ht="15.75">
      <c r="A1" s="635" t="s">
        <v>176</v>
      </c>
      <c r="B1" s="635"/>
      <c r="C1" s="635"/>
      <c r="D1" s="635"/>
      <c r="E1" s="635"/>
      <c r="F1" s="635"/>
      <c r="G1" s="635"/>
      <c r="H1" s="635"/>
      <c r="I1" s="635"/>
      <c r="J1" s="635"/>
      <c r="K1" s="635"/>
      <c r="L1" s="635"/>
      <c r="M1" s="635"/>
      <c r="N1" s="635"/>
      <c r="O1" s="635"/>
      <c r="P1" s="635"/>
      <c r="Q1" s="635"/>
      <c r="R1" s="635"/>
    </row>
    <row r="2" spans="1:18" ht="15.75">
      <c r="A2" s="636" t="s">
        <v>61</v>
      </c>
      <c r="B2" s="636"/>
      <c r="C2" s="636"/>
      <c r="D2" s="636"/>
      <c r="E2" s="636"/>
      <c r="F2" s="636"/>
      <c r="G2" s="636"/>
      <c r="H2" s="636"/>
      <c r="I2" s="636"/>
      <c r="J2" s="636"/>
      <c r="K2" s="636"/>
      <c r="L2" s="636"/>
      <c r="M2" s="636"/>
      <c r="N2" s="636"/>
      <c r="O2" s="636"/>
      <c r="P2" s="636"/>
      <c r="Q2" s="636"/>
      <c r="R2" s="636"/>
    </row>
    <row r="3" spans="1:18" ht="15.75">
      <c r="A3" s="637" t="s">
        <v>38</v>
      </c>
      <c r="B3" s="637"/>
      <c r="C3" s="637"/>
      <c r="D3" s="637"/>
      <c r="E3" s="637"/>
      <c r="F3" s="637"/>
      <c r="G3" s="637"/>
      <c r="H3" s="637"/>
      <c r="I3" s="637"/>
      <c r="J3" s="637"/>
      <c r="K3" s="637"/>
      <c r="L3" s="637"/>
      <c r="M3" s="637"/>
      <c r="N3" s="637"/>
      <c r="O3" s="637"/>
      <c r="P3" s="637"/>
      <c r="Q3" s="637"/>
      <c r="R3" s="637"/>
    </row>
    <row r="4" spans="1:18" ht="13.5" thickBot="1">
      <c r="P4" s="638" t="s">
        <v>0</v>
      </c>
      <c r="Q4" s="638"/>
      <c r="R4" s="638"/>
    </row>
    <row r="5" spans="1:18" ht="12.75" customHeight="1">
      <c r="A5" s="606" t="s">
        <v>39</v>
      </c>
      <c r="B5" s="535" t="s">
        <v>1</v>
      </c>
      <c r="C5" s="535" t="s">
        <v>2</v>
      </c>
      <c r="D5" s="538" t="s">
        <v>16</v>
      </c>
      <c r="E5" s="541" t="s">
        <v>3</v>
      </c>
      <c r="F5" s="535" t="s">
        <v>50</v>
      </c>
      <c r="G5" s="603" t="s">
        <v>4</v>
      </c>
      <c r="H5" s="611" t="s">
        <v>5</v>
      </c>
      <c r="I5" s="626" t="s">
        <v>43</v>
      </c>
      <c r="J5" s="627"/>
      <c r="K5" s="627"/>
      <c r="L5" s="628"/>
      <c r="M5" s="611" t="s">
        <v>48</v>
      </c>
      <c r="N5" s="611" t="s">
        <v>49</v>
      </c>
      <c r="O5" s="614" t="s">
        <v>15</v>
      </c>
      <c r="P5" s="615"/>
      <c r="Q5" s="615"/>
      <c r="R5" s="616"/>
    </row>
    <row r="6" spans="1:18" ht="12.75" customHeight="1">
      <c r="A6" s="607"/>
      <c r="B6" s="536"/>
      <c r="C6" s="536"/>
      <c r="D6" s="539"/>
      <c r="E6" s="542"/>
      <c r="F6" s="536"/>
      <c r="G6" s="604"/>
      <c r="H6" s="612"/>
      <c r="I6" s="617" t="s">
        <v>6</v>
      </c>
      <c r="J6" s="618" t="s">
        <v>7</v>
      </c>
      <c r="K6" s="619"/>
      <c r="L6" s="620" t="s">
        <v>23</v>
      </c>
      <c r="M6" s="612"/>
      <c r="N6" s="612"/>
      <c r="O6" s="622" t="s">
        <v>16</v>
      </c>
      <c r="P6" s="618" t="s">
        <v>8</v>
      </c>
      <c r="Q6" s="624"/>
      <c r="R6" s="625"/>
    </row>
    <row r="7" spans="1:18" ht="111" customHeight="1" thickBot="1">
      <c r="A7" s="608"/>
      <c r="B7" s="537"/>
      <c r="C7" s="537"/>
      <c r="D7" s="540"/>
      <c r="E7" s="543"/>
      <c r="F7" s="537"/>
      <c r="G7" s="605"/>
      <c r="H7" s="613"/>
      <c r="I7" s="608"/>
      <c r="J7" s="8" t="s">
        <v>6</v>
      </c>
      <c r="K7" s="7" t="s">
        <v>17</v>
      </c>
      <c r="L7" s="621"/>
      <c r="M7" s="613"/>
      <c r="N7" s="613"/>
      <c r="O7" s="623"/>
      <c r="P7" s="9" t="s">
        <v>51</v>
      </c>
      <c r="Q7" s="9" t="s">
        <v>52</v>
      </c>
      <c r="R7" s="10" t="s">
        <v>53</v>
      </c>
    </row>
    <row r="8" spans="1:18" s="362" customFormat="1">
      <c r="A8" s="629" t="s">
        <v>120</v>
      </c>
      <c r="B8" s="630"/>
      <c r="C8" s="630"/>
      <c r="D8" s="630"/>
      <c r="E8" s="630"/>
      <c r="F8" s="630"/>
      <c r="G8" s="630"/>
      <c r="H8" s="630"/>
      <c r="I8" s="630"/>
      <c r="J8" s="630"/>
      <c r="K8" s="630"/>
      <c r="L8" s="630"/>
      <c r="M8" s="630"/>
      <c r="N8" s="630"/>
      <c r="O8" s="630"/>
      <c r="P8" s="630"/>
      <c r="Q8" s="630"/>
      <c r="R8" s="631"/>
    </row>
    <row r="9" spans="1:18" s="362" customFormat="1">
      <c r="A9" s="632" t="s">
        <v>62</v>
      </c>
      <c r="B9" s="633"/>
      <c r="C9" s="633"/>
      <c r="D9" s="633"/>
      <c r="E9" s="633"/>
      <c r="F9" s="633"/>
      <c r="G9" s="633"/>
      <c r="H9" s="633"/>
      <c r="I9" s="633"/>
      <c r="J9" s="633"/>
      <c r="K9" s="633"/>
      <c r="L9" s="633"/>
      <c r="M9" s="633"/>
      <c r="N9" s="633"/>
      <c r="O9" s="633"/>
      <c r="P9" s="633"/>
      <c r="Q9" s="633"/>
      <c r="R9" s="634"/>
    </row>
    <row r="10" spans="1:18" ht="14.25" customHeight="1" thickBot="1">
      <c r="A10" s="346" t="s">
        <v>9</v>
      </c>
      <c r="B10" s="544" t="s">
        <v>63</v>
      </c>
      <c r="C10" s="545"/>
      <c r="D10" s="545"/>
      <c r="E10" s="545"/>
      <c r="F10" s="545"/>
      <c r="G10" s="545"/>
      <c r="H10" s="545"/>
      <c r="I10" s="545"/>
      <c r="J10" s="545"/>
      <c r="K10" s="545"/>
      <c r="L10" s="545"/>
      <c r="M10" s="545"/>
      <c r="N10" s="545"/>
      <c r="O10" s="545"/>
      <c r="P10" s="545"/>
      <c r="Q10" s="545"/>
      <c r="R10" s="546"/>
    </row>
    <row r="11" spans="1:18" ht="13.5" thickBot="1">
      <c r="A11" s="358" t="s">
        <v>9</v>
      </c>
      <c r="B11" s="359" t="s">
        <v>9</v>
      </c>
      <c r="C11" s="547" t="s">
        <v>64</v>
      </c>
      <c r="D11" s="548"/>
      <c r="E11" s="548"/>
      <c r="F11" s="548"/>
      <c r="G11" s="548"/>
      <c r="H11" s="548"/>
      <c r="I11" s="548"/>
      <c r="J11" s="548"/>
      <c r="K11" s="548"/>
      <c r="L11" s="548"/>
      <c r="M11" s="548"/>
      <c r="N11" s="548"/>
      <c r="O11" s="548"/>
      <c r="P11" s="548"/>
      <c r="Q11" s="548"/>
      <c r="R11" s="549"/>
    </row>
    <row r="12" spans="1:18" ht="12.75" customHeight="1">
      <c r="A12" s="140" t="s">
        <v>9</v>
      </c>
      <c r="B12" s="141" t="s">
        <v>9</v>
      </c>
      <c r="C12" s="142" t="s">
        <v>9</v>
      </c>
      <c r="D12" s="493" t="s">
        <v>138</v>
      </c>
      <c r="E12" s="528" t="s">
        <v>68</v>
      </c>
      <c r="F12" s="550" t="s">
        <v>58</v>
      </c>
      <c r="G12" s="499" t="s">
        <v>65</v>
      </c>
      <c r="H12" s="17" t="s">
        <v>54</v>
      </c>
      <c r="I12" s="39">
        <f>J12+L12</f>
        <v>99.2</v>
      </c>
      <c r="J12" s="40">
        <v>11.2</v>
      </c>
      <c r="K12" s="40">
        <v>8.1999999999999993</v>
      </c>
      <c r="L12" s="41">
        <v>88</v>
      </c>
      <c r="M12" s="42">
        <v>137.6</v>
      </c>
      <c r="N12" s="42">
        <v>137.6</v>
      </c>
      <c r="O12" s="491" t="s">
        <v>71</v>
      </c>
      <c r="P12" s="524">
        <v>7</v>
      </c>
      <c r="Q12" s="524"/>
      <c r="R12" s="526"/>
    </row>
    <row r="13" spans="1:18" ht="15" customHeight="1">
      <c r="A13" s="143"/>
      <c r="B13" s="144"/>
      <c r="C13" s="145"/>
      <c r="D13" s="533"/>
      <c r="E13" s="529"/>
      <c r="F13" s="551"/>
      <c r="G13" s="500"/>
      <c r="H13" s="161" t="s">
        <v>67</v>
      </c>
      <c r="I13" s="355">
        <f>J13+L13</f>
        <v>562.20000000000005</v>
      </c>
      <c r="J13" s="356">
        <v>63.4</v>
      </c>
      <c r="K13" s="356">
        <v>60.4</v>
      </c>
      <c r="L13" s="357">
        <v>498.8</v>
      </c>
      <c r="M13" s="106">
        <v>779.7</v>
      </c>
      <c r="N13" s="106">
        <v>779.7</v>
      </c>
      <c r="O13" s="530"/>
      <c r="P13" s="525"/>
      <c r="Q13" s="525"/>
      <c r="R13" s="527"/>
    </row>
    <row r="14" spans="1:18" ht="42" customHeight="1">
      <c r="A14" s="143"/>
      <c r="B14" s="144"/>
      <c r="C14" s="145"/>
      <c r="D14" s="114" t="s">
        <v>156</v>
      </c>
      <c r="E14" s="139"/>
      <c r="F14" s="551"/>
      <c r="G14" s="500"/>
      <c r="H14" s="18"/>
      <c r="I14" s="102"/>
      <c r="J14" s="48"/>
      <c r="K14" s="48"/>
      <c r="L14" s="49"/>
      <c r="M14" s="50"/>
      <c r="N14" s="50"/>
      <c r="O14" s="121"/>
      <c r="P14" s="119"/>
      <c r="Q14" s="119"/>
      <c r="R14" s="120"/>
    </row>
    <row r="15" spans="1:18" ht="27.75" customHeight="1">
      <c r="A15" s="143"/>
      <c r="B15" s="144"/>
      <c r="C15" s="145"/>
      <c r="D15" s="113" t="s">
        <v>157</v>
      </c>
      <c r="E15" s="139"/>
      <c r="F15" s="551"/>
      <c r="G15" s="500"/>
      <c r="H15" s="64"/>
      <c r="I15" s="110"/>
      <c r="J15" s="104"/>
      <c r="K15" s="104"/>
      <c r="L15" s="105"/>
      <c r="M15" s="111"/>
      <c r="N15" s="111"/>
      <c r="O15" s="116"/>
      <c r="P15" s="117"/>
      <c r="Q15" s="117"/>
      <c r="R15" s="118"/>
    </row>
    <row r="16" spans="1:18" ht="38.25">
      <c r="A16" s="143"/>
      <c r="B16" s="144"/>
      <c r="C16" s="145"/>
      <c r="D16" s="113" t="s">
        <v>158</v>
      </c>
      <c r="E16" s="348" t="s">
        <v>180</v>
      </c>
      <c r="F16" s="551"/>
      <c r="G16" s="500"/>
      <c r="H16" s="18"/>
      <c r="I16" s="102"/>
      <c r="J16" s="48"/>
      <c r="K16" s="48"/>
      <c r="L16" s="49"/>
      <c r="M16" s="50"/>
      <c r="N16" s="50"/>
      <c r="O16" s="116"/>
      <c r="P16" s="119"/>
      <c r="Q16" s="119"/>
      <c r="R16" s="120"/>
    </row>
    <row r="17" spans="1:19" ht="38.25">
      <c r="A17" s="143"/>
      <c r="B17" s="144"/>
      <c r="C17" s="145"/>
      <c r="D17" s="112" t="s">
        <v>159</v>
      </c>
      <c r="E17" s="349"/>
      <c r="F17" s="551"/>
      <c r="G17" s="500"/>
      <c r="H17" s="64"/>
      <c r="I17" s="110"/>
      <c r="J17" s="104"/>
      <c r="K17" s="104"/>
      <c r="L17" s="105"/>
      <c r="M17" s="111"/>
      <c r="N17" s="111"/>
      <c r="O17" s="116"/>
      <c r="P17" s="117"/>
      <c r="Q17" s="117"/>
      <c r="R17" s="118"/>
    </row>
    <row r="18" spans="1:19" ht="15" customHeight="1">
      <c r="A18" s="143"/>
      <c r="B18" s="144"/>
      <c r="C18" s="145"/>
      <c r="D18" s="112" t="s">
        <v>160</v>
      </c>
      <c r="E18" s="349"/>
      <c r="F18" s="551"/>
      <c r="G18" s="500"/>
      <c r="H18" s="161"/>
      <c r="I18" s="47"/>
      <c r="J18" s="104"/>
      <c r="K18" s="104"/>
      <c r="L18" s="105"/>
      <c r="M18" s="106"/>
      <c r="N18" s="106"/>
      <c r="O18" s="121"/>
      <c r="P18" s="124"/>
      <c r="Q18" s="124"/>
      <c r="R18" s="125"/>
    </row>
    <row r="19" spans="1:19" ht="104.25" customHeight="1" thickBot="1">
      <c r="A19" s="239"/>
      <c r="B19" s="240"/>
      <c r="C19" s="241"/>
      <c r="D19" s="423" t="s">
        <v>161</v>
      </c>
      <c r="E19" s="424"/>
      <c r="F19" s="412"/>
      <c r="G19" s="414"/>
      <c r="H19" s="281"/>
      <c r="I19" s="425"/>
      <c r="J19" s="287"/>
      <c r="K19" s="287"/>
      <c r="L19" s="427"/>
      <c r="M19" s="428"/>
      <c r="N19" s="429"/>
      <c r="O19" s="74"/>
      <c r="P19" s="84"/>
      <c r="Q19" s="84"/>
      <c r="R19" s="85"/>
    </row>
    <row r="20" spans="1:19" ht="54" customHeight="1" thickBot="1">
      <c r="A20" s="140"/>
      <c r="B20" s="141"/>
      <c r="C20" s="142"/>
      <c r="D20" s="430" t="s">
        <v>162</v>
      </c>
      <c r="E20" s="431"/>
      <c r="F20" s="432"/>
      <c r="G20" s="433"/>
      <c r="H20" s="434"/>
      <c r="I20" s="435"/>
      <c r="J20" s="436"/>
      <c r="K20" s="436"/>
      <c r="L20" s="437"/>
      <c r="M20" s="438"/>
      <c r="N20" s="438"/>
      <c r="O20" s="439"/>
      <c r="P20" s="440"/>
      <c r="Q20" s="440"/>
      <c r="R20" s="441"/>
    </row>
    <row r="21" spans="1:19" ht="15" customHeight="1">
      <c r="A21" s="143"/>
      <c r="B21" s="144"/>
      <c r="C21" s="211"/>
      <c r="D21" s="347" t="s">
        <v>152</v>
      </c>
      <c r="E21" s="365"/>
      <c r="F21" s="410"/>
      <c r="G21" s="413" t="s">
        <v>65</v>
      </c>
      <c r="H21" s="266"/>
      <c r="I21" s="270"/>
      <c r="J21" s="271"/>
      <c r="K21" s="271"/>
      <c r="L21" s="272"/>
      <c r="M21" s="273"/>
      <c r="N21" s="273"/>
      <c r="O21" s="531" t="s">
        <v>72</v>
      </c>
      <c r="P21" s="155">
        <v>3</v>
      </c>
      <c r="Q21" s="155">
        <v>3</v>
      </c>
      <c r="R21" s="156">
        <v>6</v>
      </c>
    </row>
    <row r="22" spans="1:19" ht="182.25" customHeight="1">
      <c r="A22" s="143"/>
      <c r="B22" s="144"/>
      <c r="C22" s="211"/>
      <c r="D22" s="238" t="s">
        <v>163</v>
      </c>
      <c r="E22" s="366"/>
      <c r="F22" s="411"/>
      <c r="G22" s="367"/>
      <c r="H22" s="18"/>
      <c r="I22" s="163"/>
      <c r="J22" s="48"/>
      <c r="K22" s="48"/>
      <c r="L22" s="49"/>
      <c r="M22" s="50"/>
      <c r="N22" s="50"/>
      <c r="O22" s="532"/>
      <c r="P22" s="368"/>
      <c r="Q22" s="157"/>
      <c r="R22" s="158"/>
    </row>
    <row r="23" spans="1:19" ht="39" customHeight="1">
      <c r="A23" s="143"/>
      <c r="B23" s="144"/>
      <c r="C23" s="211"/>
      <c r="D23" s="115" t="s">
        <v>164</v>
      </c>
      <c r="E23" s="139" t="s">
        <v>188</v>
      </c>
      <c r="F23" s="369"/>
      <c r="G23" s="370"/>
      <c r="H23" s="75"/>
      <c r="I23" s="54"/>
      <c r="J23" s="98"/>
      <c r="K23" s="98"/>
      <c r="L23" s="99"/>
      <c r="M23" s="306"/>
      <c r="N23" s="306"/>
      <c r="O23" s="116"/>
      <c r="P23" s="117"/>
      <c r="Q23" s="117"/>
      <c r="R23" s="118"/>
    </row>
    <row r="24" spans="1:19" ht="29.25" customHeight="1" thickBot="1">
      <c r="A24" s="143"/>
      <c r="B24" s="144"/>
      <c r="C24" s="145"/>
      <c r="D24" s="278" t="s">
        <v>165</v>
      </c>
      <c r="E24" s="243"/>
      <c r="F24" s="412"/>
      <c r="G24" s="414"/>
      <c r="H24" s="363"/>
      <c r="I24" s="285"/>
      <c r="J24" s="286"/>
      <c r="K24" s="287"/>
      <c r="L24" s="375"/>
      <c r="M24" s="288"/>
      <c r="N24" s="288"/>
      <c r="O24" s="364"/>
      <c r="P24" s="257"/>
      <c r="Q24" s="257"/>
      <c r="R24" s="258"/>
    </row>
    <row r="25" spans="1:19" ht="53.25" customHeight="1" thickBot="1">
      <c r="A25" s="239"/>
      <c r="B25" s="240"/>
      <c r="C25" s="371"/>
      <c r="D25" s="374" t="s">
        <v>166</v>
      </c>
      <c r="E25" s="424"/>
      <c r="F25" s="412"/>
      <c r="G25" s="414"/>
      <c r="H25" s="281"/>
      <c r="I25" s="425"/>
      <c r="J25" s="286"/>
      <c r="K25" s="286"/>
      <c r="L25" s="287"/>
      <c r="M25" s="426"/>
      <c r="N25" s="426"/>
      <c r="O25" s="364"/>
      <c r="P25" s="84"/>
      <c r="Q25" s="84"/>
      <c r="R25" s="85"/>
    </row>
    <row r="26" spans="1:19" ht="29.25" customHeight="1">
      <c r="A26" s="140"/>
      <c r="B26" s="141"/>
      <c r="C26" s="265"/>
      <c r="D26" s="373" t="s">
        <v>167</v>
      </c>
      <c r="E26" s="444"/>
      <c r="F26" s="410"/>
      <c r="G26" s="413"/>
      <c r="H26" s="266"/>
      <c r="I26" s="270"/>
      <c r="J26" s="271"/>
      <c r="K26" s="271"/>
      <c r="L26" s="272"/>
      <c r="M26" s="273"/>
      <c r="N26" s="273"/>
      <c r="O26" s="445"/>
      <c r="P26" s="155"/>
      <c r="Q26" s="155"/>
      <c r="R26" s="156"/>
    </row>
    <row r="27" spans="1:19" ht="40.5" customHeight="1" thickBot="1">
      <c r="A27" s="143"/>
      <c r="B27" s="144"/>
      <c r="C27" s="211"/>
      <c r="D27" s="336" t="s">
        <v>168</v>
      </c>
      <c r="E27" s="415" t="s">
        <v>180</v>
      </c>
      <c r="F27" s="376"/>
      <c r="G27" s="377"/>
      <c r="H27" s="64"/>
      <c r="I27" s="110"/>
      <c r="J27" s="104"/>
      <c r="K27" s="104"/>
      <c r="L27" s="105"/>
      <c r="M27" s="111"/>
      <c r="N27" s="111"/>
      <c r="O27" s="337"/>
      <c r="P27" s="168"/>
      <c r="Q27" s="168"/>
      <c r="R27" s="169"/>
    </row>
    <row r="28" spans="1:19" ht="18.75" customHeight="1">
      <c r="A28" s="143"/>
      <c r="B28" s="144"/>
      <c r="C28" s="145"/>
      <c r="D28" s="324" t="s">
        <v>153</v>
      </c>
      <c r="E28" s="259"/>
      <c r="F28" s="378" t="s">
        <v>58</v>
      </c>
      <c r="G28" s="379" t="s">
        <v>65</v>
      </c>
      <c r="H28" s="380" t="s">
        <v>54</v>
      </c>
      <c r="I28" s="39">
        <f>J28+L28</f>
        <v>0</v>
      </c>
      <c r="J28" s="40"/>
      <c r="K28" s="40"/>
      <c r="L28" s="41"/>
      <c r="M28" s="42">
        <v>24.1</v>
      </c>
      <c r="N28" s="42">
        <v>24.1</v>
      </c>
      <c r="O28" s="491" t="s">
        <v>191</v>
      </c>
      <c r="P28" s="151"/>
      <c r="Q28" s="151"/>
      <c r="R28" s="152">
        <v>4</v>
      </c>
    </row>
    <row r="29" spans="1:19" ht="27.75" customHeight="1">
      <c r="A29" s="143"/>
      <c r="B29" s="144"/>
      <c r="C29" s="145"/>
      <c r="D29" s="494" t="s">
        <v>148</v>
      </c>
      <c r="E29" s="260"/>
      <c r="F29" s="381"/>
      <c r="G29" s="367"/>
      <c r="H29" s="164" t="s">
        <v>67</v>
      </c>
      <c r="I29" s="180">
        <f>J29+L29</f>
        <v>0</v>
      </c>
      <c r="J29" s="48"/>
      <c r="K29" s="48"/>
      <c r="L29" s="49"/>
      <c r="M29" s="50">
        <v>136.9</v>
      </c>
      <c r="N29" s="50">
        <v>136.9</v>
      </c>
      <c r="O29" s="492"/>
      <c r="P29" s="151"/>
      <c r="Q29" s="151"/>
      <c r="R29" s="152"/>
    </row>
    <row r="30" spans="1:19" ht="13.5" customHeight="1">
      <c r="A30" s="143"/>
      <c r="B30" s="144"/>
      <c r="C30" s="145"/>
      <c r="D30" s="533"/>
      <c r="E30" s="260"/>
      <c r="F30" s="381"/>
      <c r="G30" s="367"/>
      <c r="H30" s="534"/>
      <c r="I30" s="174"/>
      <c r="J30" s="48"/>
      <c r="K30" s="48"/>
      <c r="L30" s="49"/>
      <c r="M30" s="50"/>
      <c r="N30" s="50"/>
      <c r="O30" s="337"/>
      <c r="P30" s="207"/>
      <c r="Q30" s="207"/>
      <c r="R30" s="208"/>
    </row>
    <row r="31" spans="1:19" ht="54" customHeight="1">
      <c r="A31" s="143"/>
      <c r="B31" s="144"/>
      <c r="C31" s="145"/>
      <c r="D31" s="336" t="s">
        <v>147</v>
      </c>
      <c r="E31" s="260"/>
      <c r="F31" s="382"/>
      <c r="G31" s="367"/>
      <c r="H31" s="534"/>
      <c r="I31" s="163"/>
      <c r="J31" s="48"/>
      <c r="K31" s="48"/>
      <c r="L31" s="49"/>
      <c r="M31" s="50"/>
      <c r="N31" s="50"/>
      <c r="O31" s="335"/>
      <c r="P31" s="151"/>
      <c r="Q31" s="151"/>
      <c r="R31" s="152"/>
      <c r="S31" s="189"/>
    </row>
    <row r="32" spans="1:19" ht="25.5">
      <c r="A32" s="143"/>
      <c r="B32" s="144"/>
      <c r="C32" s="145"/>
      <c r="D32" s="334" t="s">
        <v>149</v>
      </c>
      <c r="E32" s="260"/>
      <c r="F32" s="360"/>
      <c r="G32" s="367"/>
      <c r="H32" s="23"/>
      <c r="I32" s="174"/>
      <c r="J32" s="48"/>
      <c r="K32" s="48"/>
      <c r="L32" s="49"/>
      <c r="M32" s="50"/>
      <c r="N32" s="50"/>
      <c r="O32" s="335"/>
      <c r="P32" s="151"/>
      <c r="Q32" s="151"/>
      <c r="R32" s="152"/>
    </row>
    <row r="33" spans="1:18" ht="21" customHeight="1">
      <c r="A33" s="143"/>
      <c r="B33" s="144"/>
      <c r="C33" s="145"/>
      <c r="D33" s="598" t="s">
        <v>150</v>
      </c>
      <c r="E33" s="260"/>
      <c r="F33" s="360"/>
      <c r="G33" s="367"/>
      <c r="H33" s="23"/>
      <c r="I33" s="54"/>
      <c r="J33" s="48"/>
      <c r="K33" s="48"/>
      <c r="L33" s="49"/>
      <c r="M33" s="95"/>
      <c r="N33" s="95"/>
      <c r="O33" s="24"/>
      <c r="P33" s="86"/>
      <c r="Q33" s="86"/>
      <c r="R33" s="87"/>
    </row>
    <row r="34" spans="1:18" ht="21" customHeight="1" thickBot="1">
      <c r="A34" s="143"/>
      <c r="B34" s="144"/>
      <c r="C34" s="145"/>
      <c r="D34" s="494"/>
      <c r="E34" s="260"/>
      <c r="F34" s="360"/>
      <c r="G34" s="367"/>
      <c r="H34" s="192" t="s">
        <v>10</v>
      </c>
      <c r="I34" s="193">
        <f t="shared" ref="I34:N34" si="0">SUM(I12:I33)</f>
        <v>661.40000000000009</v>
      </c>
      <c r="J34" s="193">
        <f t="shared" si="0"/>
        <v>74.599999999999994</v>
      </c>
      <c r="K34" s="193">
        <f t="shared" si="0"/>
        <v>68.599999999999994</v>
      </c>
      <c r="L34" s="193">
        <f t="shared" si="0"/>
        <v>586.79999999999995</v>
      </c>
      <c r="M34" s="193">
        <f t="shared" si="0"/>
        <v>1078.3000000000002</v>
      </c>
      <c r="N34" s="193">
        <f t="shared" si="0"/>
        <v>1078.3000000000002</v>
      </c>
      <c r="O34" s="134"/>
      <c r="P34" s="135"/>
      <c r="Q34" s="135"/>
      <c r="R34" s="136"/>
    </row>
    <row r="35" spans="1:18" ht="16.5" customHeight="1">
      <c r="A35" s="140" t="s">
        <v>9</v>
      </c>
      <c r="B35" s="141" t="s">
        <v>9</v>
      </c>
      <c r="C35" s="142" t="s">
        <v>11</v>
      </c>
      <c r="D35" s="224" t="s">
        <v>132</v>
      </c>
      <c r="E35" s="383" t="s">
        <v>68</v>
      </c>
      <c r="F35" s="405" t="s">
        <v>58</v>
      </c>
      <c r="G35" s="413" t="s">
        <v>65</v>
      </c>
      <c r="H35" s="380" t="s">
        <v>54</v>
      </c>
      <c r="I35" s="270">
        <f>J35+L35</f>
        <v>259.8</v>
      </c>
      <c r="J35" s="271"/>
      <c r="K35" s="271"/>
      <c r="L35" s="272">
        <v>259.8</v>
      </c>
      <c r="M35" s="273">
        <v>188.5</v>
      </c>
      <c r="N35" s="384">
        <v>100</v>
      </c>
      <c r="O35" s="22" t="s">
        <v>189</v>
      </c>
      <c r="P35" s="385">
        <v>5</v>
      </c>
      <c r="Q35" s="385">
        <v>4</v>
      </c>
      <c r="R35" s="386">
        <v>1</v>
      </c>
    </row>
    <row r="36" spans="1:18" ht="16.5" customHeight="1">
      <c r="A36" s="143"/>
      <c r="B36" s="144"/>
      <c r="C36" s="145"/>
      <c r="D36" s="225" t="s">
        <v>173</v>
      </c>
      <c r="E36" s="609" t="s">
        <v>179</v>
      </c>
      <c r="F36" s="360"/>
      <c r="G36" s="367"/>
      <c r="H36" s="23"/>
      <c r="I36" s="174"/>
      <c r="J36" s="48"/>
      <c r="K36" s="48"/>
      <c r="L36" s="49"/>
      <c r="M36" s="50"/>
      <c r="N36" s="387"/>
      <c r="O36" s="24"/>
      <c r="P36" s="86"/>
      <c r="Q36" s="86"/>
      <c r="R36" s="87"/>
    </row>
    <row r="37" spans="1:18" ht="27.75" customHeight="1">
      <c r="A37" s="143"/>
      <c r="B37" s="144"/>
      <c r="C37" s="145"/>
      <c r="D37" s="226" t="s">
        <v>175</v>
      </c>
      <c r="E37" s="610"/>
      <c r="F37" s="360"/>
      <c r="G37" s="367"/>
      <c r="H37" s="23"/>
      <c r="I37" s="174"/>
      <c r="J37" s="48"/>
      <c r="K37" s="48"/>
      <c r="L37" s="49"/>
      <c r="M37" s="95"/>
      <c r="N37" s="310"/>
      <c r="O37" s="24"/>
      <c r="P37" s="86"/>
      <c r="Q37" s="86"/>
      <c r="R37" s="87"/>
    </row>
    <row r="38" spans="1:18" ht="27" customHeight="1">
      <c r="A38" s="143"/>
      <c r="B38" s="144"/>
      <c r="C38" s="145"/>
      <c r="D38" s="226" t="s">
        <v>133</v>
      </c>
      <c r="E38" s="610"/>
      <c r="F38" s="360"/>
      <c r="G38" s="367"/>
      <c r="H38" s="23"/>
      <c r="I38" s="174"/>
      <c r="J38" s="48"/>
      <c r="K38" s="48"/>
      <c r="L38" s="49"/>
      <c r="M38" s="95"/>
      <c r="N38" s="310"/>
      <c r="O38" s="24"/>
      <c r="P38" s="86"/>
      <c r="Q38" s="86"/>
      <c r="R38" s="87"/>
    </row>
    <row r="39" spans="1:18" ht="15.75" customHeight="1" thickBot="1">
      <c r="A39" s="143"/>
      <c r="B39" s="144"/>
      <c r="C39" s="145"/>
      <c r="D39" s="388" t="s">
        <v>134</v>
      </c>
      <c r="E39" s="610"/>
      <c r="F39" s="360"/>
      <c r="G39" s="367"/>
      <c r="H39" s="23"/>
      <c r="I39" s="163"/>
      <c r="J39" s="48"/>
      <c r="K39" s="48"/>
      <c r="L39" s="49"/>
      <c r="M39" s="50"/>
      <c r="N39" s="387"/>
      <c r="O39" s="24"/>
      <c r="P39" s="86"/>
      <c r="Q39" s="86"/>
      <c r="R39" s="87"/>
    </row>
    <row r="40" spans="1:18" ht="43.5" customHeight="1" thickBot="1">
      <c r="A40" s="239"/>
      <c r="B40" s="240"/>
      <c r="C40" s="241"/>
      <c r="D40" s="374" t="s">
        <v>76</v>
      </c>
      <c r="E40" s="447"/>
      <c r="F40" s="372"/>
      <c r="G40" s="414"/>
      <c r="H40" s="281"/>
      <c r="I40" s="425"/>
      <c r="J40" s="286"/>
      <c r="K40" s="286"/>
      <c r="L40" s="287"/>
      <c r="M40" s="426"/>
      <c r="N40" s="446"/>
      <c r="O40" s="409"/>
      <c r="P40" s="340"/>
      <c r="Q40" s="340"/>
      <c r="R40" s="342"/>
    </row>
    <row r="41" spans="1:18" ht="25.5" customHeight="1">
      <c r="A41" s="143"/>
      <c r="B41" s="144"/>
      <c r="C41" s="145"/>
      <c r="D41" s="442" t="s">
        <v>172</v>
      </c>
      <c r="E41" s="215"/>
      <c r="F41" s="360"/>
      <c r="G41" s="367"/>
      <c r="H41" s="75"/>
      <c r="I41" s="102"/>
      <c r="J41" s="98"/>
      <c r="K41" s="98"/>
      <c r="L41" s="99"/>
      <c r="M41" s="100"/>
      <c r="N41" s="443"/>
      <c r="O41" s="134"/>
      <c r="P41" s="135"/>
      <c r="Q41" s="135"/>
      <c r="R41" s="136"/>
    </row>
    <row r="42" spans="1:18" ht="41.25" customHeight="1">
      <c r="A42" s="143"/>
      <c r="B42" s="144"/>
      <c r="C42" s="145"/>
      <c r="D42" s="389" t="s">
        <v>140</v>
      </c>
      <c r="E42" s="215"/>
      <c r="F42" s="360"/>
      <c r="G42" s="367"/>
      <c r="H42" s="23"/>
      <c r="I42" s="163"/>
      <c r="J42" s="48"/>
      <c r="K42" s="48"/>
      <c r="L42" s="49"/>
      <c r="M42" s="95"/>
      <c r="N42" s="310"/>
      <c r="O42" s="134"/>
      <c r="P42" s="135"/>
      <c r="Q42" s="86"/>
      <c r="R42" s="87"/>
    </row>
    <row r="43" spans="1:18" ht="29.25" customHeight="1">
      <c r="A43" s="143"/>
      <c r="B43" s="144"/>
      <c r="C43" s="145"/>
      <c r="D43" s="598" t="s">
        <v>141</v>
      </c>
      <c r="E43" s="215"/>
      <c r="F43" s="360"/>
      <c r="G43" s="367"/>
      <c r="H43" s="64"/>
      <c r="I43" s="47"/>
      <c r="J43" s="55"/>
      <c r="K43" s="55"/>
      <c r="L43" s="56"/>
      <c r="M43" s="57"/>
      <c r="N43" s="311"/>
      <c r="O43" s="172"/>
      <c r="P43" s="132"/>
      <c r="Q43" s="132"/>
      <c r="R43" s="133"/>
    </row>
    <row r="44" spans="1:18" ht="13.5" thickBot="1">
      <c r="A44" s="143"/>
      <c r="B44" s="144"/>
      <c r="C44" s="145"/>
      <c r="D44" s="494"/>
      <c r="E44" s="390"/>
      <c r="F44" s="360"/>
      <c r="G44" s="391"/>
      <c r="H44" s="392" t="s">
        <v>10</v>
      </c>
      <c r="I44" s="393">
        <f t="shared" ref="I44:N44" si="1">SUM(I35:I43)</f>
        <v>259.8</v>
      </c>
      <c r="J44" s="393">
        <f t="shared" si="1"/>
        <v>0</v>
      </c>
      <c r="K44" s="393">
        <f t="shared" si="1"/>
        <v>0</v>
      </c>
      <c r="L44" s="393">
        <f t="shared" si="1"/>
        <v>259.8</v>
      </c>
      <c r="M44" s="393">
        <f t="shared" si="1"/>
        <v>188.5</v>
      </c>
      <c r="N44" s="393">
        <f t="shared" si="1"/>
        <v>100</v>
      </c>
      <c r="O44" s="24"/>
      <c r="P44" s="86"/>
      <c r="Q44" s="86"/>
      <c r="R44" s="394"/>
    </row>
    <row r="45" spans="1:18" ht="12.75" customHeight="1">
      <c r="A45" s="552" t="s">
        <v>9</v>
      </c>
      <c r="B45" s="555" t="s">
        <v>9</v>
      </c>
      <c r="C45" s="558" t="s">
        <v>57</v>
      </c>
      <c r="D45" s="519" t="s">
        <v>135</v>
      </c>
      <c r="E45" s="495"/>
      <c r="F45" s="521" t="s">
        <v>58</v>
      </c>
      <c r="G45" s="499" t="s">
        <v>65</v>
      </c>
      <c r="H45" s="21" t="s">
        <v>54</v>
      </c>
      <c r="I45" s="39">
        <f>J45+L45</f>
        <v>33</v>
      </c>
      <c r="J45" s="40"/>
      <c r="K45" s="40"/>
      <c r="L45" s="41">
        <v>33</v>
      </c>
      <c r="M45" s="42">
        <v>40</v>
      </c>
      <c r="N45" s="42">
        <v>20</v>
      </c>
      <c r="O45" s="22"/>
      <c r="P45" s="385"/>
      <c r="Q45" s="385"/>
      <c r="R45" s="386"/>
    </row>
    <row r="46" spans="1:18">
      <c r="A46" s="553"/>
      <c r="B46" s="556"/>
      <c r="C46" s="559"/>
      <c r="D46" s="520"/>
      <c r="E46" s="496"/>
      <c r="F46" s="522"/>
      <c r="G46" s="500"/>
      <c r="H46" s="64"/>
      <c r="I46" s="47">
        <f>J46+L46</f>
        <v>0</v>
      </c>
      <c r="J46" s="48"/>
      <c r="K46" s="48"/>
      <c r="L46" s="49"/>
      <c r="M46" s="50"/>
      <c r="N46" s="50"/>
      <c r="O46" s="24"/>
      <c r="P46" s="86"/>
      <c r="Q46" s="86"/>
      <c r="R46" s="87"/>
    </row>
    <row r="47" spans="1:18">
      <c r="A47" s="553"/>
      <c r="B47" s="556"/>
      <c r="C47" s="559"/>
      <c r="D47" s="494" t="s">
        <v>190</v>
      </c>
      <c r="E47" s="496"/>
      <c r="F47" s="522"/>
      <c r="G47" s="500"/>
      <c r="H47" s="64"/>
      <c r="I47" s="110"/>
      <c r="J47" s="104"/>
      <c r="K47" s="104"/>
      <c r="L47" s="105"/>
      <c r="M47" s="111"/>
      <c r="N47" s="111"/>
      <c r="O47" s="479" t="s">
        <v>79</v>
      </c>
      <c r="P47" s="86">
        <v>1</v>
      </c>
      <c r="Q47" s="86"/>
      <c r="R47" s="87"/>
    </row>
    <row r="48" spans="1:18">
      <c r="A48" s="553"/>
      <c r="B48" s="556"/>
      <c r="C48" s="559"/>
      <c r="D48" s="494"/>
      <c r="E48" s="496"/>
      <c r="F48" s="522"/>
      <c r="G48" s="500"/>
      <c r="H48" s="75"/>
      <c r="I48" s="102"/>
      <c r="J48" s="48"/>
      <c r="K48" s="48"/>
      <c r="L48" s="49"/>
      <c r="M48" s="50"/>
      <c r="N48" s="50"/>
      <c r="O48" s="479"/>
      <c r="P48" s="86"/>
      <c r="Q48" s="86"/>
      <c r="R48" s="87"/>
    </row>
    <row r="49" spans="1:18">
      <c r="A49" s="553"/>
      <c r="B49" s="556"/>
      <c r="C49" s="559"/>
      <c r="D49" s="494"/>
      <c r="E49" s="496"/>
      <c r="F49" s="522"/>
      <c r="G49" s="500"/>
      <c r="H49" s="64"/>
      <c r="I49" s="110"/>
      <c r="J49" s="104"/>
      <c r="K49" s="104"/>
      <c r="L49" s="105"/>
      <c r="M49" s="111"/>
      <c r="N49" s="111"/>
      <c r="O49" s="24"/>
      <c r="P49" s="86"/>
      <c r="Q49" s="86"/>
      <c r="R49" s="87"/>
    </row>
    <row r="50" spans="1:18" ht="14.25" customHeight="1">
      <c r="A50" s="553"/>
      <c r="B50" s="556"/>
      <c r="C50" s="559"/>
      <c r="D50" s="494" t="s">
        <v>78</v>
      </c>
      <c r="E50" s="496"/>
      <c r="F50" s="522"/>
      <c r="G50" s="500"/>
      <c r="H50" s="64"/>
      <c r="I50" s="110"/>
      <c r="J50" s="104"/>
      <c r="K50" s="104"/>
      <c r="L50" s="105"/>
      <c r="M50" s="111"/>
      <c r="N50" s="111"/>
      <c r="O50" s="479" t="s">
        <v>69</v>
      </c>
      <c r="P50" s="86"/>
      <c r="Q50" s="86">
        <v>1</v>
      </c>
      <c r="R50" s="87"/>
    </row>
    <row r="51" spans="1:18" ht="14.25" customHeight="1">
      <c r="A51" s="553"/>
      <c r="B51" s="556"/>
      <c r="C51" s="559"/>
      <c r="D51" s="494"/>
      <c r="E51" s="496"/>
      <c r="F51" s="522"/>
      <c r="G51" s="500"/>
      <c r="H51" s="75"/>
      <c r="I51" s="102"/>
      <c r="J51" s="48"/>
      <c r="K51" s="48"/>
      <c r="L51" s="49"/>
      <c r="M51" s="50"/>
      <c r="N51" s="50"/>
      <c r="O51" s="479"/>
      <c r="P51" s="86"/>
      <c r="Q51" s="86"/>
      <c r="R51" s="87"/>
    </row>
    <row r="52" spans="1:18" ht="14.25" customHeight="1" thickBot="1">
      <c r="A52" s="554"/>
      <c r="B52" s="557"/>
      <c r="C52" s="560"/>
      <c r="D52" s="498"/>
      <c r="E52" s="497"/>
      <c r="F52" s="523"/>
      <c r="G52" s="501"/>
      <c r="H52" s="20" t="s">
        <v>10</v>
      </c>
      <c r="I52" s="58">
        <f t="shared" ref="I52:N52" si="2">SUM(I45:I51)</f>
        <v>33</v>
      </c>
      <c r="J52" s="59">
        <f t="shared" si="2"/>
        <v>0</v>
      </c>
      <c r="K52" s="59">
        <f t="shared" si="2"/>
        <v>0</v>
      </c>
      <c r="L52" s="59">
        <f t="shared" si="2"/>
        <v>33</v>
      </c>
      <c r="M52" s="61">
        <f t="shared" si="2"/>
        <v>40</v>
      </c>
      <c r="N52" s="61">
        <f t="shared" si="2"/>
        <v>20</v>
      </c>
      <c r="O52" s="25"/>
      <c r="P52" s="340"/>
      <c r="Q52" s="340"/>
      <c r="R52" s="342"/>
    </row>
    <row r="53" spans="1:18" ht="13.5" customHeight="1">
      <c r="A53" s="552" t="s">
        <v>9</v>
      </c>
      <c r="B53" s="555" t="s">
        <v>9</v>
      </c>
      <c r="C53" s="558" t="s">
        <v>58</v>
      </c>
      <c r="D53" s="583" t="s">
        <v>84</v>
      </c>
      <c r="E53" s="495"/>
      <c r="F53" s="521" t="s">
        <v>58</v>
      </c>
      <c r="G53" s="499" t="s">
        <v>65</v>
      </c>
      <c r="H53" s="21" t="s">
        <v>54</v>
      </c>
      <c r="I53" s="39">
        <f>J53+L53</f>
        <v>27</v>
      </c>
      <c r="J53" s="40">
        <v>27</v>
      </c>
      <c r="K53" s="40"/>
      <c r="L53" s="41"/>
      <c r="M53" s="42">
        <v>27</v>
      </c>
      <c r="N53" s="42">
        <v>27</v>
      </c>
      <c r="O53" s="478" t="s">
        <v>85</v>
      </c>
      <c r="P53" s="86">
        <v>100</v>
      </c>
      <c r="Q53" s="86">
        <v>100</v>
      </c>
      <c r="R53" s="87">
        <v>100</v>
      </c>
    </row>
    <row r="54" spans="1:18" ht="13.5" customHeight="1">
      <c r="A54" s="553"/>
      <c r="B54" s="556"/>
      <c r="C54" s="559"/>
      <c r="D54" s="584"/>
      <c r="E54" s="496"/>
      <c r="F54" s="522"/>
      <c r="G54" s="500"/>
      <c r="H54" s="64"/>
      <c r="I54" s="47">
        <f>J54+L54</f>
        <v>0</v>
      </c>
      <c r="J54" s="48"/>
      <c r="K54" s="48"/>
      <c r="L54" s="49"/>
      <c r="M54" s="50"/>
      <c r="N54" s="50"/>
      <c r="O54" s="479"/>
      <c r="P54" s="86"/>
      <c r="Q54" s="86"/>
      <c r="R54" s="87"/>
    </row>
    <row r="55" spans="1:18" ht="13.5" customHeight="1">
      <c r="A55" s="553"/>
      <c r="B55" s="556"/>
      <c r="C55" s="559"/>
      <c r="D55" s="584"/>
      <c r="E55" s="496"/>
      <c r="F55" s="522"/>
      <c r="G55" s="500"/>
      <c r="H55" s="23"/>
      <c r="I55" s="54">
        <f>J55+L55</f>
        <v>0</v>
      </c>
      <c r="J55" s="55"/>
      <c r="K55" s="55"/>
      <c r="L55" s="56"/>
      <c r="M55" s="57"/>
      <c r="N55" s="57"/>
      <c r="O55" s="24" t="s">
        <v>171</v>
      </c>
      <c r="P55" s="86">
        <v>1</v>
      </c>
      <c r="Q55" s="86">
        <v>1</v>
      </c>
      <c r="R55" s="87">
        <v>1</v>
      </c>
    </row>
    <row r="56" spans="1:18" ht="13.5" customHeight="1" thickBot="1">
      <c r="A56" s="554"/>
      <c r="B56" s="557"/>
      <c r="C56" s="560"/>
      <c r="D56" s="585"/>
      <c r="E56" s="497"/>
      <c r="F56" s="523"/>
      <c r="G56" s="501"/>
      <c r="H56" s="20" t="s">
        <v>10</v>
      </c>
      <c r="I56" s="58">
        <f t="shared" ref="I56:N56" si="3">SUM(I53:I55)</f>
        <v>27</v>
      </c>
      <c r="J56" s="59">
        <f t="shared" si="3"/>
        <v>27</v>
      </c>
      <c r="K56" s="59">
        <f t="shared" si="3"/>
        <v>0</v>
      </c>
      <c r="L56" s="59">
        <f t="shared" si="3"/>
        <v>0</v>
      </c>
      <c r="M56" s="61">
        <f t="shared" si="3"/>
        <v>27</v>
      </c>
      <c r="N56" s="61">
        <f t="shared" si="3"/>
        <v>27</v>
      </c>
      <c r="O56" s="25"/>
      <c r="P56" s="340"/>
      <c r="Q56" s="340"/>
      <c r="R56" s="342"/>
    </row>
    <row r="57" spans="1:18" ht="12.75" customHeight="1">
      <c r="A57" s="552" t="s">
        <v>9</v>
      </c>
      <c r="B57" s="555" t="s">
        <v>9</v>
      </c>
      <c r="C57" s="558" t="s">
        <v>59</v>
      </c>
      <c r="D57" s="347" t="s">
        <v>80</v>
      </c>
      <c r="E57" s="495"/>
      <c r="F57" s="521" t="s">
        <v>58</v>
      </c>
      <c r="G57" s="499" t="s">
        <v>65</v>
      </c>
      <c r="H57" s="21" t="s">
        <v>54</v>
      </c>
      <c r="I57" s="39">
        <f t="shared" ref="I57:I63" si="4">J57+L57</f>
        <v>0</v>
      </c>
      <c r="J57" s="40"/>
      <c r="K57" s="40"/>
      <c r="L57" s="41"/>
      <c r="M57" s="42">
        <v>120</v>
      </c>
      <c r="N57" s="42">
        <v>120</v>
      </c>
      <c r="O57" s="491" t="s">
        <v>83</v>
      </c>
      <c r="P57" s="395"/>
      <c r="Q57" s="600">
        <v>1</v>
      </c>
      <c r="R57" s="595">
        <v>1</v>
      </c>
    </row>
    <row r="58" spans="1:18">
      <c r="A58" s="553"/>
      <c r="B58" s="556"/>
      <c r="C58" s="559"/>
      <c r="D58" s="598" t="s">
        <v>81</v>
      </c>
      <c r="E58" s="496"/>
      <c r="F58" s="522"/>
      <c r="G58" s="500"/>
      <c r="H58" s="64"/>
      <c r="I58" s="110">
        <f t="shared" si="4"/>
        <v>0</v>
      </c>
      <c r="J58" s="104"/>
      <c r="K58" s="104"/>
      <c r="L58" s="105"/>
      <c r="M58" s="154"/>
      <c r="N58" s="154"/>
      <c r="O58" s="492"/>
      <c r="P58" s="601"/>
      <c r="Q58" s="601"/>
      <c r="R58" s="596"/>
    </row>
    <row r="59" spans="1:18">
      <c r="A59" s="553"/>
      <c r="B59" s="556"/>
      <c r="C59" s="559"/>
      <c r="D59" s="494"/>
      <c r="E59" s="496"/>
      <c r="F59" s="522"/>
      <c r="G59" s="500"/>
      <c r="H59" s="75"/>
      <c r="I59" s="102">
        <f t="shared" si="4"/>
        <v>0</v>
      </c>
      <c r="J59" s="48"/>
      <c r="K59" s="48"/>
      <c r="L59" s="49"/>
      <c r="M59" s="50"/>
      <c r="N59" s="50"/>
      <c r="O59" s="492"/>
      <c r="P59" s="601"/>
      <c r="Q59" s="601"/>
      <c r="R59" s="596"/>
    </row>
    <row r="60" spans="1:18">
      <c r="A60" s="553"/>
      <c r="B60" s="556"/>
      <c r="C60" s="559"/>
      <c r="D60" s="533"/>
      <c r="E60" s="496"/>
      <c r="F60" s="522"/>
      <c r="G60" s="500"/>
      <c r="H60" s="64"/>
      <c r="I60" s="110">
        <f t="shared" si="4"/>
        <v>0</v>
      </c>
      <c r="J60" s="104"/>
      <c r="K60" s="104"/>
      <c r="L60" s="105"/>
      <c r="M60" s="111"/>
      <c r="N60" s="111"/>
      <c r="O60" s="492"/>
      <c r="P60" s="601"/>
      <c r="Q60" s="601"/>
      <c r="R60" s="596"/>
    </row>
    <row r="61" spans="1:18">
      <c r="A61" s="553"/>
      <c r="B61" s="556"/>
      <c r="C61" s="559"/>
      <c r="D61" s="598" t="s">
        <v>82</v>
      </c>
      <c r="E61" s="496"/>
      <c r="F61" s="522"/>
      <c r="G61" s="500"/>
      <c r="H61" s="75"/>
      <c r="I61" s="102">
        <f t="shared" si="4"/>
        <v>0</v>
      </c>
      <c r="J61" s="48"/>
      <c r="K61" s="48"/>
      <c r="L61" s="49"/>
      <c r="M61" s="50"/>
      <c r="N61" s="50"/>
      <c r="O61" s="492"/>
      <c r="P61" s="601"/>
      <c r="Q61" s="601"/>
      <c r="R61" s="596"/>
    </row>
    <row r="62" spans="1:18">
      <c r="A62" s="553"/>
      <c r="B62" s="556"/>
      <c r="C62" s="559"/>
      <c r="D62" s="494"/>
      <c r="E62" s="496"/>
      <c r="F62" s="522"/>
      <c r="G62" s="500"/>
      <c r="H62" s="64"/>
      <c r="I62" s="110">
        <f t="shared" si="4"/>
        <v>0</v>
      </c>
      <c r="J62" s="104"/>
      <c r="K62" s="104"/>
      <c r="L62" s="105"/>
      <c r="M62" s="111"/>
      <c r="N62" s="111"/>
      <c r="O62" s="492"/>
      <c r="P62" s="601"/>
      <c r="Q62" s="601"/>
      <c r="R62" s="596"/>
    </row>
    <row r="63" spans="1:18">
      <c r="A63" s="553"/>
      <c r="B63" s="556"/>
      <c r="C63" s="559"/>
      <c r="D63" s="599" t="s">
        <v>169</v>
      </c>
      <c r="E63" s="496"/>
      <c r="F63" s="522"/>
      <c r="G63" s="500"/>
      <c r="H63" s="64"/>
      <c r="I63" s="110">
        <f t="shared" si="4"/>
        <v>0</v>
      </c>
      <c r="J63" s="104"/>
      <c r="K63" s="104"/>
      <c r="L63" s="105"/>
      <c r="M63" s="111"/>
      <c r="N63" s="111"/>
      <c r="O63" s="492"/>
      <c r="P63" s="601"/>
      <c r="Q63" s="601"/>
      <c r="R63" s="596"/>
    </row>
    <row r="64" spans="1:18" ht="17.25" customHeight="1" thickBot="1">
      <c r="A64" s="554"/>
      <c r="B64" s="557"/>
      <c r="C64" s="560"/>
      <c r="D64" s="585"/>
      <c r="E64" s="497"/>
      <c r="F64" s="523"/>
      <c r="G64" s="501"/>
      <c r="H64" s="20" t="s">
        <v>10</v>
      </c>
      <c r="I64" s="58">
        <f t="shared" ref="I64:N64" si="5">SUM(I57:I63)</f>
        <v>0</v>
      </c>
      <c r="J64" s="59">
        <f t="shared" si="5"/>
        <v>0</v>
      </c>
      <c r="K64" s="59">
        <f t="shared" si="5"/>
        <v>0</v>
      </c>
      <c r="L64" s="59">
        <f t="shared" si="5"/>
        <v>0</v>
      </c>
      <c r="M64" s="61">
        <f t="shared" si="5"/>
        <v>120</v>
      </c>
      <c r="N64" s="61">
        <f t="shared" si="5"/>
        <v>120</v>
      </c>
      <c r="O64" s="592"/>
      <c r="P64" s="602"/>
      <c r="Q64" s="602"/>
      <c r="R64" s="597"/>
    </row>
    <row r="65" spans="1:18" ht="13.5" thickBot="1">
      <c r="A65" s="15" t="s">
        <v>9</v>
      </c>
      <c r="B65" s="16" t="s">
        <v>9</v>
      </c>
      <c r="C65" s="480" t="s">
        <v>12</v>
      </c>
      <c r="D65" s="480"/>
      <c r="E65" s="480"/>
      <c r="F65" s="480"/>
      <c r="G65" s="480"/>
      <c r="H65" s="481"/>
      <c r="I65" s="62">
        <f t="shared" ref="I65:N65" si="6">I64+I56+I52+I44+I34</f>
        <v>981.2</v>
      </c>
      <c r="J65" s="62">
        <f t="shared" si="6"/>
        <v>101.6</v>
      </c>
      <c r="K65" s="62">
        <f t="shared" si="6"/>
        <v>68.599999999999994</v>
      </c>
      <c r="L65" s="62">
        <f t="shared" si="6"/>
        <v>879.59999999999991</v>
      </c>
      <c r="M65" s="62">
        <f t="shared" si="6"/>
        <v>1453.8000000000002</v>
      </c>
      <c r="N65" s="62">
        <f t="shared" si="6"/>
        <v>1345.3000000000002</v>
      </c>
      <c r="O65" s="330"/>
      <c r="P65" s="127"/>
      <c r="Q65" s="127"/>
      <c r="R65" s="128"/>
    </row>
    <row r="66" spans="1:18" ht="13.5" thickBot="1">
      <c r="A66" s="15" t="s">
        <v>9</v>
      </c>
      <c r="B66" s="16" t="s">
        <v>11</v>
      </c>
      <c r="C66" s="505" t="s">
        <v>86</v>
      </c>
      <c r="D66" s="506"/>
      <c r="E66" s="506"/>
      <c r="F66" s="506"/>
      <c r="G66" s="506"/>
      <c r="H66" s="506"/>
      <c r="I66" s="506"/>
      <c r="J66" s="506"/>
      <c r="K66" s="506"/>
      <c r="L66" s="506"/>
      <c r="M66" s="506"/>
      <c r="N66" s="506"/>
      <c r="O66" s="506"/>
      <c r="P66" s="506"/>
      <c r="Q66" s="506"/>
      <c r="R66" s="507"/>
    </row>
    <row r="67" spans="1:18" ht="12.75" customHeight="1">
      <c r="A67" s="552" t="s">
        <v>9</v>
      </c>
      <c r="B67" s="555" t="s">
        <v>11</v>
      </c>
      <c r="C67" s="558" t="s">
        <v>9</v>
      </c>
      <c r="D67" s="396" t="s">
        <v>185</v>
      </c>
      <c r="E67" s="495" t="s">
        <v>178</v>
      </c>
      <c r="F67" s="488" t="s">
        <v>9</v>
      </c>
      <c r="G67" s="499" t="s">
        <v>65</v>
      </c>
      <c r="H67" s="416" t="s">
        <v>54</v>
      </c>
      <c r="I67" s="270">
        <f>J67+L67</f>
        <v>66</v>
      </c>
      <c r="J67" s="271">
        <v>66</v>
      </c>
      <c r="K67" s="271"/>
      <c r="L67" s="419"/>
      <c r="M67" s="295">
        <v>120</v>
      </c>
      <c r="N67" s="399">
        <v>120</v>
      </c>
      <c r="O67" s="397"/>
      <c r="P67" s="400"/>
      <c r="Q67" s="398"/>
      <c r="R67" s="401"/>
    </row>
    <row r="68" spans="1:18" ht="27.75" customHeight="1">
      <c r="A68" s="553"/>
      <c r="B68" s="556"/>
      <c r="C68" s="559"/>
      <c r="D68" s="325" t="s">
        <v>88</v>
      </c>
      <c r="E68" s="496"/>
      <c r="F68" s="489"/>
      <c r="G68" s="500"/>
      <c r="H68" s="6"/>
      <c r="I68" s="420"/>
      <c r="J68" s="422"/>
      <c r="K68" s="422"/>
      <c r="L68" s="421"/>
      <c r="M68" s="6"/>
      <c r="N68" s="50"/>
      <c r="O68" s="24" t="s">
        <v>75</v>
      </c>
      <c r="P68" s="82">
        <v>85</v>
      </c>
      <c r="Q68" s="157">
        <v>90</v>
      </c>
      <c r="R68" s="158">
        <v>90</v>
      </c>
    </row>
    <row r="69" spans="1:18" ht="27" customHeight="1">
      <c r="A69" s="553"/>
      <c r="B69" s="556"/>
      <c r="C69" s="559"/>
      <c r="D69" s="494" t="s">
        <v>89</v>
      </c>
      <c r="E69" s="496"/>
      <c r="F69" s="489"/>
      <c r="G69" s="500"/>
      <c r="H69" s="416"/>
      <c r="I69" s="163"/>
      <c r="J69" s="48"/>
      <c r="K69" s="48"/>
      <c r="L69" s="299"/>
      <c r="M69" s="295"/>
      <c r="N69" s="50"/>
      <c r="O69" s="24"/>
      <c r="P69" s="82"/>
      <c r="Q69" s="82"/>
      <c r="R69" s="83"/>
    </row>
    <row r="70" spans="1:18" ht="15.75" customHeight="1">
      <c r="A70" s="553"/>
      <c r="B70" s="556"/>
      <c r="C70" s="559"/>
      <c r="D70" s="494"/>
      <c r="E70" s="496"/>
      <c r="F70" s="489"/>
      <c r="G70" s="500"/>
      <c r="H70" s="416"/>
      <c r="I70" s="163"/>
      <c r="J70" s="48"/>
      <c r="K70" s="48"/>
      <c r="L70" s="299"/>
      <c r="M70" s="402"/>
      <c r="N70" s="95"/>
      <c r="O70" s="24"/>
      <c r="P70" s="82"/>
      <c r="Q70" s="82"/>
      <c r="R70" s="83"/>
    </row>
    <row r="71" spans="1:18">
      <c r="A71" s="331"/>
      <c r="B71" s="327"/>
      <c r="C71" s="323"/>
      <c r="D71" s="494" t="s">
        <v>170</v>
      </c>
      <c r="E71" s="593"/>
      <c r="F71" s="329"/>
      <c r="G71" s="367"/>
      <c r="H71" s="417"/>
      <c r="I71" s="102"/>
      <c r="J71" s="98"/>
      <c r="K71" s="98"/>
      <c r="L71" s="403"/>
      <c r="M71" s="404"/>
      <c r="N71" s="100"/>
      <c r="O71" s="24"/>
      <c r="P71" s="82"/>
      <c r="Q71" s="82"/>
      <c r="R71" s="83"/>
    </row>
    <row r="72" spans="1:18" ht="13.5" thickBot="1">
      <c r="A72" s="331"/>
      <c r="B72" s="327"/>
      <c r="C72" s="323"/>
      <c r="D72" s="498"/>
      <c r="E72" s="594"/>
      <c r="F72" s="329"/>
      <c r="G72" s="367"/>
      <c r="H72" s="418" t="s">
        <v>10</v>
      </c>
      <c r="I72" s="301">
        <f>SUM(I67:I71)</f>
        <v>66</v>
      </c>
      <c r="J72" s="58">
        <f>SUM(J67:J71)</f>
        <v>66</v>
      </c>
      <c r="K72" s="58">
        <f>SUM(K67:K71)</f>
        <v>0</v>
      </c>
      <c r="L72" s="302">
        <f>SUM(L67:L71)</f>
        <v>0</v>
      </c>
      <c r="M72" s="289">
        <f>SUM(M67:M71)</f>
        <v>120</v>
      </c>
      <c r="N72" s="61">
        <f>SUM(N68:N71)</f>
        <v>0</v>
      </c>
      <c r="O72" s="25"/>
      <c r="P72" s="84"/>
      <c r="Q72" s="84"/>
      <c r="R72" s="85"/>
    </row>
    <row r="73" spans="1:18" ht="12.75" customHeight="1">
      <c r="A73" s="552" t="s">
        <v>9</v>
      </c>
      <c r="B73" s="555" t="s">
        <v>11</v>
      </c>
      <c r="C73" s="558" t="s">
        <v>11</v>
      </c>
      <c r="D73" s="508" t="s">
        <v>91</v>
      </c>
      <c r="E73" s="485"/>
      <c r="F73" s="488" t="s">
        <v>9</v>
      </c>
      <c r="G73" s="499" t="s">
        <v>65</v>
      </c>
      <c r="H73" s="26" t="s">
        <v>119</v>
      </c>
      <c r="I73" s="39">
        <f>J73+L73</f>
        <v>2200</v>
      </c>
      <c r="J73" s="40">
        <v>2200</v>
      </c>
      <c r="K73" s="40"/>
      <c r="L73" s="41"/>
      <c r="M73" s="42"/>
      <c r="N73" s="42"/>
      <c r="O73" s="22" t="s">
        <v>92</v>
      </c>
      <c r="P73" s="88">
        <v>7</v>
      </c>
      <c r="Q73" s="88"/>
      <c r="R73" s="89"/>
    </row>
    <row r="74" spans="1:18">
      <c r="A74" s="553"/>
      <c r="B74" s="556"/>
      <c r="C74" s="559"/>
      <c r="D74" s="509"/>
      <c r="E74" s="486"/>
      <c r="F74" s="489"/>
      <c r="G74" s="500"/>
      <c r="H74" s="65"/>
      <c r="I74" s="47">
        <f>J74+L74</f>
        <v>0</v>
      </c>
      <c r="J74" s="48"/>
      <c r="K74" s="48"/>
      <c r="L74" s="49"/>
      <c r="M74" s="50"/>
      <c r="N74" s="50"/>
      <c r="O74" s="24"/>
      <c r="P74" s="82"/>
      <c r="Q74" s="82"/>
      <c r="R74" s="83"/>
    </row>
    <row r="75" spans="1:18" ht="13.5" thickBot="1">
      <c r="A75" s="554"/>
      <c r="B75" s="557"/>
      <c r="C75" s="560"/>
      <c r="D75" s="510"/>
      <c r="E75" s="487"/>
      <c r="F75" s="490"/>
      <c r="G75" s="501"/>
      <c r="H75" s="20" t="s">
        <v>10</v>
      </c>
      <c r="I75" s="58">
        <f t="shared" ref="I75:N75" si="7">SUM(I73:I74)</f>
        <v>2200</v>
      </c>
      <c r="J75" s="59">
        <f t="shared" si="7"/>
        <v>2200</v>
      </c>
      <c r="K75" s="59">
        <f t="shared" si="7"/>
        <v>0</v>
      </c>
      <c r="L75" s="59">
        <f t="shared" si="7"/>
        <v>0</v>
      </c>
      <c r="M75" s="61">
        <f t="shared" si="7"/>
        <v>0</v>
      </c>
      <c r="N75" s="61">
        <f t="shared" si="7"/>
        <v>0</v>
      </c>
      <c r="O75" s="25"/>
      <c r="P75" s="84"/>
      <c r="Q75" s="84"/>
      <c r="R75" s="85"/>
    </row>
    <row r="76" spans="1:18" ht="12.75" customHeight="1">
      <c r="A76" s="552" t="s">
        <v>9</v>
      </c>
      <c r="B76" s="555" t="s">
        <v>11</v>
      </c>
      <c r="C76" s="558" t="s">
        <v>57</v>
      </c>
      <c r="D76" s="508" t="s">
        <v>93</v>
      </c>
      <c r="E76" s="485"/>
      <c r="F76" s="488" t="s">
        <v>9</v>
      </c>
      <c r="G76" s="499" t="s">
        <v>65</v>
      </c>
      <c r="H76" s="26" t="s">
        <v>54</v>
      </c>
      <c r="I76" s="39">
        <f>J76+L76</f>
        <v>8</v>
      </c>
      <c r="J76" s="40">
        <v>8</v>
      </c>
      <c r="K76" s="40"/>
      <c r="L76" s="41"/>
      <c r="M76" s="42">
        <v>10</v>
      </c>
      <c r="N76" s="42">
        <v>10</v>
      </c>
      <c r="O76" s="491" t="s">
        <v>94</v>
      </c>
      <c r="P76" s="155">
        <v>1</v>
      </c>
      <c r="Q76" s="155">
        <v>1</v>
      </c>
      <c r="R76" s="156">
        <v>1</v>
      </c>
    </row>
    <row r="77" spans="1:18" ht="13.5" thickBot="1">
      <c r="A77" s="554"/>
      <c r="B77" s="557"/>
      <c r="C77" s="560"/>
      <c r="D77" s="510"/>
      <c r="E77" s="487"/>
      <c r="F77" s="490"/>
      <c r="G77" s="501"/>
      <c r="H77" s="20" t="s">
        <v>10</v>
      </c>
      <c r="I77" s="58">
        <f t="shared" ref="I77:N77" si="8">SUM(I76:I76)</f>
        <v>8</v>
      </c>
      <c r="J77" s="59">
        <f t="shared" si="8"/>
        <v>8</v>
      </c>
      <c r="K77" s="59">
        <f t="shared" si="8"/>
        <v>0</v>
      </c>
      <c r="L77" s="59">
        <f t="shared" si="8"/>
        <v>0</v>
      </c>
      <c r="M77" s="61">
        <f t="shared" si="8"/>
        <v>10</v>
      </c>
      <c r="N77" s="61">
        <f t="shared" si="8"/>
        <v>10</v>
      </c>
      <c r="O77" s="592"/>
      <c r="P77" s="159"/>
      <c r="Q77" s="159"/>
      <c r="R77" s="160"/>
    </row>
    <row r="78" spans="1:18" ht="14.25" customHeight="1">
      <c r="A78" s="552" t="s">
        <v>9</v>
      </c>
      <c r="B78" s="555" t="s">
        <v>11</v>
      </c>
      <c r="C78" s="558" t="s">
        <v>58</v>
      </c>
      <c r="D78" s="508" t="s">
        <v>95</v>
      </c>
      <c r="E78" s="485"/>
      <c r="F78" s="488" t="s">
        <v>9</v>
      </c>
      <c r="G78" s="499" t="s">
        <v>65</v>
      </c>
      <c r="H78" s="26" t="s">
        <v>54</v>
      </c>
      <c r="I78" s="39">
        <f>J78+L78</f>
        <v>0</v>
      </c>
      <c r="J78" s="40"/>
      <c r="K78" s="40"/>
      <c r="L78" s="41"/>
      <c r="M78" s="42">
        <v>10</v>
      </c>
      <c r="N78" s="42"/>
      <c r="O78" s="22" t="s">
        <v>96</v>
      </c>
      <c r="P78" s="88"/>
      <c r="Q78" s="88">
        <v>1</v>
      </c>
      <c r="R78" s="89"/>
    </row>
    <row r="79" spans="1:18" ht="14.25" customHeight="1" thickBot="1">
      <c r="A79" s="554"/>
      <c r="B79" s="557"/>
      <c r="C79" s="560"/>
      <c r="D79" s="510"/>
      <c r="E79" s="487"/>
      <c r="F79" s="490"/>
      <c r="G79" s="501"/>
      <c r="H79" s="20" t="s">
        <v>10</v>
      </c>
      <c r="I79" s="58">
        <f t="shared" ref="I79:N79" si="9">SUM(I78:I78)</f>
        <v>0</v>
      </c>
      <c r="J79" s="59">
        <f t="shared" si="9"/>
        <v>0</v>
      </c>
      <c r="K79" s="59">
        <f t="shared" si="9"/>
        <v>0</v>
      </c>
      <c r="L79" s="59">
        <f t="shared" si="9"/>
        <v>0</v>
      </c>
      <c r="M79" s="61">
        <f t="shared" si="9"/>
        <v>10</v>
      </c>
      <c r="N79" s="61">
        <f t="shared" si="9"/>
        <v>0</v>
      </c>
      <c r="O79" s="25"/>
      <c r="P79" s="84"/>
      <c r="Q79" s="84"/>
      <c r="R79" s="85"/>
    </row>
    <row r="80" spans="1:18" ht="13.5" thickBot="1">
      <c r="A80" s="28" t="s">
        <v>9</v>
      </c>
      <c r="B80" s="16" t="s">
        <v>11</v>
      </c>
      <c r="C80" s="480" t="s">
        <v>12</v>
      </c>
      <c r="D80" s="480"/>
      <c r="E80" s="480"/>
      <c r="F80" s="480"/>
      <c r="G80" s="480"/>
      <c r="H80" s="481"/>
      <c r="I80" s="62">
        <f t="shared" ref="I80:N80" si="10">I79+I77+I75+I72</f>
        <v>2274</v>
      </c>
      <c r="J80" s="62">
        <f t="shared" si="10"/>
        <v>2274</v>
      </c>
      <c r="K80" s="62">
        <f t="shared" si="10"/>
        <v>0</v>
      </c>
      <c r="L80" s="351">
        <f t="shared" si="10"/>
        <v>0</v>
      </c>
      <c r="M80" s="354">
        <f t="shared" si="10"/>
        <v>140</v>
      </c>
      <c r="N80" s="62">
        <f t="shared" si="10"/>
        <v>10</v>
      </c>
      <c r="O80" s="482"/>
      <c r="P80" s="483"/>
      <c r="Q80" s="483"/>
      <c r="R80" s="484"/>
    </row>
    <row r="81" spans="1:18" ht="13.5" thickBot="1">
      <c r="A81" s="15" t="s">
        <v>9</v>
      </c>
      <c r="B81" s="16" t="s">
        <v>57</v>
      </c>
      <c r="C81" s="505" t="s">
        <v>87</v>
      </c>
      <c r="D81" s="506"/>
      <c r="E81" s="506"/>
      <c r="F81" s="506"/>
      <c r="G81" s="506"/>
      <c r="H81" s="506"/>
      <c r="I81" s="506"/>
      <c r="J81" s="506"/>
      <c r="K81" s="506"/>
      <c r="L81" s="506"/>
      <c r="M81" s="506"/>
      <c r="N81" s="506"/>
      <c r="O81" s="506"/>
      <c r="P81" s="506"/>
      <c r="Q81" s="506"/>
      <c r="R81" s="507"/>
    </row>
    <row r="82" spans="1:18" ht="13.5" customHeight="1">
      <c r="A82" s="552" t="s">
        <v>9</v>
      </c>
      <c r="B82" s="555" t="s">
        <v>57</v>
      </c>
      <c r="C82" s="558" t="s">
        <v>9</v>
      </c>
      <c r="D82" s="508" t="s">
        <v>97</v>
      </c>
      <c r="E82" s="485" t="s">
        <v>186</v>
      </c>
      <c r="F82" s="488" t="s">
        <v>58</v>
      </c>
      <c r="G82" s="499" t="s">
        <v>65</v>
      </c>
      <c r="H82" s="26" t="s">
        <v>54</v>
      </c>
      <c r="I82" s="39">
        <f>J82+L82</f>
        <v>105</v>
      </c>
      <c r="J82" s="40">
        <v>105</v>
      </c>
      <c r="K82" s="40"/>
      <c r="L82" s="41"/>
      <c r="M82" s="42">
        <v>105</v>
      </c>
      <c r="N82" s="42">
        <v>105</v>
      </c>
      <c r="O82" s="478" t="s">
        <v>98</v>
      </c>
      <c r="P82" s="88">
        <v>80</v>
      </c>
      <c r="Q82" s="88">
        <v>80</v>
      </c>
      <c r="R82" s="89">
        <v>80</v>
      </c>
    </row>
    <row r="83" spans="1:18" ht="13.5" customHeight="1">
      <c r="A83" s="553"/>
      <c r="B83" s="556"/>
      <c r="C83" s="559"/>
      <c r="D83" s="509"/>
      <c r="E83" s="486"/>
      <c r="F83" s="489"/>
      <c r="G83" s="500"/>
      <c r="H83" s="65"/>
      <c r="I83" s="47">
        <f>J83+L83</f>
        <v>0</v>
      </c>
      <c r="J83" s="48"/>
      <c r="K83" s="48"/>
      <c r="L83" s="49"/>
      <c r="M83" s="50"/>
      <c r="N83" s="50"/>
      <c r="O83" s="479"/>
      <c r="P83" s="82"/>
      <c r="Q83" s="82"/>
      <c r="R83" s="83"/>
    </row>
    <row r="84" spans="1:18" ht="13.5" customHeight="1">
      <c r="A84" s="553"/>
      <c r="B84" s="556"/>
      <c r="C84" s="559"/>
      <c r="D84" s="509"/>
      <c r="E84" s="486"/>
      <c r="F84" s="489"/>
      <c r="G84" s="500"/>
      <c r="H84" s="96"/>
      <c r="I84" s="54">
        <f>J84+L84</f>
        <v>0</v>
      </c>
      <c r="J84" s="104"/>
      <c r="K84" s="104"/>
      <c r="L84" s="105"/>
      <c r="M84" s="111"/>
      <c r="N84" s="111"/>
      <c r="O84" s="517" t="s">
        <v>99</v>
      </c>
      <c r="P84" s="168">
        <v>5</v>
      </c>
      <c r="Q84" s="168">
        <v>5</v>
      </c>
      <c r="R84" s="169">
        <v>5</v>
      </c>
    </row>
    <row r="85" spans="1:18" ht="13.5" customHeight="1" thickBot="1">
      <c r="A85" s="554"/>
      <c r="B85" s="557"/>
      <c r="C85" s="560"/>
      <c r="D85" s="510"/>
      <c r="E85" s="487"/>
      <c r="F85" s="490"/>
      <c r="G85" s="501"/>
      <c r="H85" s="29" t="s">
        <v>10</v>
      </c>
      <c r="I85" s="406">
        <f t="shared" ref="I85:N85" si="11">SUM(I82:I84)</f>
        <v>105</v>
      </c>
      <c r="J85" s="407">
        <f t="shared" si="11"/>
        <v>105</v>
      </c>
      <c r="K85" s="407">
        <f t="shared" si="11"/>
        <v>0</v>
      </c>
      <c r="L85" s="407">
        <f t="shared" si="11"/>
        <v>0</v>
      </c>
      <c r="M85" s="79">
        <f t="shared" si="11"/>
        <v>105</v>
      </c>
      <c r="N85" s="79">
        <f t="shared" si="11"/>
        <v>105</v>
      </c>
      <c r="O85" s="518"/>
      <c r="P85" s="84"/>
      <c r="Q85" s="84"/>
      <c r="R85" s="85"/>
    </row>
    <row r="86" spans="1:18" ht="14.25" customHeight="1">
      <c r="A86" s="552" t="s">
        <v>9</v>
      </c>
      <c r="B86" s="555" t="s">
        <v>57</v>
      </c>
      <c r="C86" s="558" t="s">
        <v>11</v>
      </c>
      <c r="D86" s="508" t="s">
        <v>100</v>
      </c>
      <c r="E86" s="485"/>
      <c r="F86" s="488" t="s">
        <v>58</v>
      </c>
      <c r="G86" s="499" t="s">
        <v>65</v>
      </c>
      <c r="H86" s="26" t="s">
        <v>54</v>
      </c>
      <c r="I86" s="39">
        <f>J86+L86</f>
        <v>12</v>
      </c>
      <c r="J86" s="40">
        <v>12</v>
      </c>
      <c r="K86" s="40"/>
      <c r="L86" s="41"/>
      <c r="M86" s="42">
        <v>12</v>
      </c>
      <c r="N86" s="42">
        <v>12</v>
      </c>
      <c r="O86" s="478" t="s">
        <v>182</v>
      </c>
      <c r="P86" s="88">
        <v>2</v>
      </c>
      <c r="Q86" s="88">
        <v>2</v>
      </c>
      <c r="R86" s="89">
        <v>2</v>
      </c>
    </row>
    <row r="87" spans="1:18" ht="14.25" customHeight="1">
      <c r="A87" s="553"/>
      <c r="B87" s="556"/>
      <c r="C87" s="559"/>
      <c r="D87" s="509"/>
      <c r="E87" s="486"/>
      <c r="F87" s="489"/>
      <c r="G87" s="500"/>
      <c r="H87" s="65"/>
      <c r="I87" s="47">
        <f>J87+L87</f>
        <v>0</v>
      </c>
      <c r="J87" s="48"/>
      <c r="K87" s="48"/>
      <c r="L87" s="49"/>
      <c r="M87" s="50"/>
      <c r="N87" s="50"/>
      <c r="O87" s="479"/>
      <c r="P87" s="82"/>
      <c r="Q87" s="82"/>
      <c r="R87" s="83"/>
    </row>
    <row r="88" spans="1:18" ht="14.25" customHeight="1" thickBot="1">
      <c r="A88" s="554"/>
      <c r="B88" s="557"/>
      <c r="C88" s="560"/>
      <c r="D88" s="510"/>
      <c r="E88" s="487"/>
      <c r="F88" s="490"/>
      <c r="G88" s="501"/>
      <c r="H88" s="20" t="s">
        <v>10</v>
      </c>
      <c r="I88" s="58">
        <f t="shared" ref="I88:N88" si="12">SUM(I86:I87)</f>
        <v>12</v>
      </c>
      <c r="J88" s="59">
        <f t="shared" si="12"/>
        <v>12</v>
      </c>
      <c r="K88" s="59">
        <f t="shared" si="12"/>
        <v>0</v>
      </c>
      <c r="L88" s="59">
        <f t="shared" si="12"/>
        <v>0</v>
      </c>
      <c r="M88" s="61">
        <f t="shared" si="12"/>
        <v>12</v>
      </c>
      <c r="N88" s="61">
        <f t="shared" si="12"/>
        <v>12</v>
      </c>
      <c r="O88" s="518"/>
      <c r="P88" s="84"/>
      <c r="Q88" s="84"/>
      <c r="R88" s="85"/>
    </row>
    <row r="89" spans="1:18" ht="18" customHeight="1">
      <c r="A89" s="552" t="s">
        <v>9</v>
      </c>
      <c r="B89" s="555" t="s">
        <v>57</v>
      </c>
      <c r="C89" s="558" t="s">
        <v>57</v>
      </c>
      <c r="D89" s="508" t="s">
        <v>104</v>
      </c>
      <c r="E89" s="485"/>
      <c r="F89" s="488" t="s">
        <v>58</v>
      </c>
      <c r="G89" s="499" t="s">
        <v>65</v>
      </c>
      <c r="H89" s="26" t="s">
        <v>54</v>
      </c>
      <c r="I89" s="39">
        <f>J89+L89</f>
        <v>40</v>
      </c>
      <c r="J89" s="40"/>
      <c r="K89" s="40"/>
      <c r="L89" s="41">
        <v>40</v>
      </c>
      <c r="M89" s="42">
        <v>10</v>
      </c>
      <c r="N89" s="42">
        <v>10</v>
      </c>
      <c r="O89" s="478" t="s">
        <v>105</v>
      </c>
      <c r="P89" s="88">
        <v>100</v>
      </c>
      <c r="Q89" s="88"/>
      <c r="R89" s="89"/>
    </row>
    <row r="90" spans="1:18" ht="18" customHeight="1">
      <c r="A90" s="553"/>
      <c r="B90" s="556"/>
      <c r="C90" s="559"/>
      <c r="D90" s="509"/>
      <c r="E90" s="486"/>
      <c r="F90" s="489"/>
      <c r="G90" s="500"/>
      <c r="H90" s="65"/>
      <c r="I90" s="47">
        <f>J90+L90</f>
        <v>0</v>
      </c>
      <c r="J90" s="48"/>
      <c r="K90" s="48"/>
      <c r="L90" s="49"/>
      <c r="M90" s="50"/>
      <c r="N90" s="50"/>
      <c r="O90" s="479"/>
      <c r="P90" s="82"/>
      <c r="Q90" s="82"/>
      <c r="R90" s="83"/>
    </row>
    <row r="91" spans="1:18" ht="18" customHeight="1" thickBot="1">
      <c r="A91" s="554"/>
      <c r="B91" s="557"/>
      <c r="C91" s="560"/>
      <c r="D91" s="510"/>
      <c r="E91" s="487"/>
      <c r="F91" s="490"/>
      <c r="G91" s="501"/>
      <c r="H91" s="20" t="s">
        <v>10</v>
      </c>
      <c r="I91" s="58">
        <f t="shared" ref="I91:N91" si="13">SUM(I89:I90)</f>
        <v>40</v>
      </c>
      <c r="J91" s="59">
        <f t="shared" si="13"/>
        <v>0</v>
      </c>
      <c r="K91" s="59">
        <f t="shared" si="13"/>
        <v>0</v>
      </c>
      <c r="L91" s="59">
        <f t="shared" si="13"/>
        <v>40</v>
      </c>
      <c r="M91" s="61">
        <f t="shared" si="13"/>
        <v>10</v>
      </c>
      <c r="N91" s="61">
        <f t="shared" si="13"/>
        <v>10</v>
      </c>
      <c r="O91" s="25"/>
      <c r="P91" s="84"/>
      <c r="Q91" s="84"/>
      <c r="R91" s="85"/>
    </row>
    <row r="92" spans="1:18" ht="12.75" customHeight="1">
      <c r="A92" s="552" t="s">
        <v>9</v>
      </c>
      <c r="B92" s="555" t="s">
        <v>57</v>
      </c>
      <c r="C92" s="558" t="s">
        <v>58</v>
      </c>
      <c r="D92" s="508" t="s">
        <v>108</v>
      </c>
      <c r="E92" s="485"/>
      <c r="F92" s="488" t="s">
        <v>58</v>
      </c>
      <c r="G92" s="499" t="s">
        <v>65</v>
      </c>
      <c r="H92" s="26" t="s">
        <v>54</v>
      </c>
      <c r="I92" s="39">
        <f>J92+L92</f>
        <v>0</v>
      </c>
      <c r="J92" s="40"/>
      <c r="K92" s="40"/>
      <c r="L92" s="41"/>
      <c r="M92" s="42">
        <v>30</v>
      </c>
      <c r="N92" s="42"/>
      <c r="O92" s="478" t="s">
        <v>154</v>
      </c>
      <c r="P92" s="88"/>
      <c r="Q92" s="88">
        <v>1</v>
      </c>
      <c r="R92" s="89"/>
    </row>
    <row r="93" spans="1:18" ht="13.5" thickBot="1">
      <c r="A93" s="554"/>
      <c r="B93" s="557"/>
      <c r="C93" s="560"/>
      <c r="D93" s="510"/>
      <c r="E93" s="487"/>
      <c r="F93" s="490"/>
      <c r="G93" s="501"/>
      <c r="H93" s="20" t="s">
        <v>10</v>
      </c>
      <c r="I93" s="58">
        <f t="shared" ref="I93:N93" si="14">SUM(I92:I92)</f>
        <v>0</v>
      </c>
      <c r="J93" s="59">
        <f t="shared" si="14"/>
        <v>0</v>
      </c>
      <c r="K93" s="59">
        <f t="shared" si="14"/>
        <v>0</v>
      </c>
      <c r="L93" s="59">
        <f t="shared" si="14"/>
        <v>0</v>
      </c>
      <c r="M93" s="61">
        <f t="shared" si="14"/>
        <v>30</v>
      </c>
      <c r="N93" s="61">
        <f t="shared" si="14"/>
        <v>0</v>
      </c>
      <c r="O93" s="518"/>
      <c r="P93" s="84"/>
      <c r="Q93" s="84"/>
      <c r="R93" s="85"/>
    </row>
    <row r="94" spans="1:18" ht="13.5" thickBot="1">
      <c r="A94" s="28" t="s">
        <v>9</v>
      </c>
      <c r="B94" s="16" t="s">
        <v>57</v>
      </c>
      <c r="C94" s="480" t="s">
        <v>12</v>
      </c>
      <c r="D94" s="480"/>
      <c r="E94" s="480"/>
      <c r="F94" s="480"/>
      <c r="G94" s="480"/>
      <c r="H94" s="481"/>
      <c r="I94" s="62">
        <f>J94+L94</f>
        <v>157</v>
      </c>
      <c r="J94" s="62">
        <f>SUM(J93,J91,J88,J85)</f>
        <v>117</v>
      </c>
      <c r="K94" s="62">
        <f>SUM(K93,K91,K88,K85)</f>
        <v>0</v>
      </c>
      <c r="L94" s="63">
        <f>SUM(L93,L91,L88,L85)</f>
        <v>40</v>
      </c>
      <c r="M94" s="63">
        <f>SUM(M93,M91,M88,M85)</f>
        <v>157</v>
      </c>
      <c r="N94" s="62">
        <f>SUM(N93,N91,N88,N85)</f>
        <v>127</v>
      </c>
      <c r="O94" s="482"/>
      <c r="P94" s="483"/>
      <c r="Q94" s="483"/>
      <c r="R94" s="484"/>
    </row>
    <row r="95" spans="1:18" ht="13.5" thickBot="1">
      <c r="A95" s="28" t="s">
        <v>9</v>
      </c>
      <c r="B95" s="511" t="s">
        <v>13</v>
      </c>
      <c r="C95" s="512"/>
      <c r="D95" s="512"/>
      <c r="E95" s="512"/>
      <c r="F95" s="512"/>
      <c r="G95" s="512"/>
      <c r="H95" s="513"/>
      <c r="I95" s="33">
        <f>J95+L95</f>
        <v>3412.2</v>
      </c>
      <c r="J95" s="33">
        <f>J94+J80+J65</f>
        <v>2492.6</v>
      </c>
      <c r="K95" s="33">
        <f>K94+K80+K65</f>
        <v>68.599999999999994</v>
      </c>
      <c r="L95" s="34">
        <f>L94+L80+L65</f>
        <v>919.59999999999991</v>
      </c>
      <c r="M95" s="34">
        <f>M94+M80+M65</f>
        <v>1750.8000000000002</v>
      </c>
      <c r="N95" s="33">
        <f>N94+N80+N65</f>
        <v>1482.3000000000002</v>
      </c>
      <c r="O95" s="514"/>
      <c r="P95" s="515"/>
      <c r="Q95" s="515"/>
      <c r="R95" s="516"/>
    </row>
    <row r="96" spans="1:18" ht="16.5" customHeight="1" thickBot="1">
      <c r="A96" s="14" t="s">
        <v>11</v>
      </c>
      <c r="B96" s="586" t="s">
        <v>109</v>
      </c>
      <c r="C96" s="587"/>
      <c r="D96" s="587"/>
      <c r="E96" s="587"/>
      <c r="F96" s="587"/>
      <c r="G96" s="587"/>
      <c r="H96" s="587"/>
      <c r="I96" s="587"/>
      <c r="J96" s="587"/>
      <c r="K96" s="587"/>
      <c r="L96" s="587"/>
      <c r="M96" s="587"/>
      <c r="N96" s="587"/>
      <c r="O96" s="587"/>
      <c r="P96" s="587"/>
      <c r="Q96" s="587"/>
      <c r="R96" s="588"/>
    </row>
    <row r="97" spans="1:18" ht="13.5" thickBot="1">
      <c r="A97" s="15" t="s">
        <v>11</v>
      </c>
      <c r="B97" s="16" t="s">
        <v>9</v>
      </c>
      <c r="C97" s="589" t="s">
        <v>110</v>
      </c>
      <c r="D97" s="590"/>
      <c r="E97" s="590"/>
      <c r="F97" s="590"/>
      <c r="G97" s="590"/>
      <c r="H97" s="590"/>
      <c r="I97" s="590"/>
      <c r="J97" s="590"/>
      <c r="K97" s="590"/>
      <c r="L97" s="590"/>
      <c r="M97" s="590"/>
      <c r="N97" s="590"/>
      <c r="O97" s="590"/>
      <c r="P97" s="590"/>
      <c r="Q97" s="590"/>
      <c r="R97" s="591"/>
    </row>
    <row r="98" spans="1:18" ht="12.75" customHeight="1">
      <c r="A98" s="577" t="s">
        <v>11</v>
      </c>
      <c r="B98" s="580" t="s">
        <v>9</v>
      </c>
      <c r="C98" s="562" t="s">
        <v>9</v>
      </c>
      <c r="D98" s="583" t="s">
        <v>112</v>
      </c>
      <c r="E98" s="485"/>
      <c r="F98" s="488" t="s">
        <v>58</v>
      </c>
      <c r="G98" s="502" t="s">
        <v>65</v>
      </c>
      <c r="H98" s="67" t="s">
        <v>54</v>
      </c>
      <c r="I98" s="39">
        <f>J98+L98</f>
        <v>10</v>
      </c>
      <c r="J98" s="40">
        <v>10</v>
      </c>
      <c r="K98" s="40"/>
      <c r="L98" s="41"/>
      <c r="M98" s="42">
        <v>20</v>
      </c>
      <c r="N98" s="42">
        <v>20</v>
      </c>
      <c r="O98" s="478" t="s">
        <v>183</v>
      </c>
      <c r="P98" s="88">
        <v>2</v>
      </c>
      <c r="Q98" s="155">
        <v>4</v>
      </c>
      <c r="R98" s="156">
        <v>4</v>
      </c>
    </row>
    <row r="99" spans="1:18">
      <c r="A99" s="578"/>
      <c r="B99" s="581"/>
      <c r="C99" s="563"/>
      <c r="D99" s="584"/>
      <c r="E99" s="486"/>
      <c r="F99" s="489"/>
      <c r="G99" s="503"/>
      <c r="H99" s="68"/>
      <c r="I99" s="47">
        <f>J99+L99</f>
        <v>0</v>
      </c>
      <c r="J99" s="48"/>
      <c r="K99" s="48"/>
      <c r="L99" s="49"/>
      <c r="M99" s="50"/>
      <c r="N99" s="50"/>
      <c r="O99" s="479"/>
      <c r="P99" s="82"/>
      <c r="Q99" s="82"/>
      <c r="R99" s="83"/>
    </row>
    <row r="100" spans="1:18" ht="13.5" thickBot="1">
      <c r="A100" s="579"/>
      <c r="B100" s="582"/>
      <c r="C100" s="564"/>
      <c r="D100" s="585"/>
      <c r="E100" s="487"/>
      <c r="F100" s="490"/>
      <c r="G100" s="504"/>
      <c r="H100" s="20" t="s">
        <v>10</v>
      </c>
      <c r="I100" s="58">
        <f t="shared" ref="I100:N100" si="15">SUM(I98:I99)</f>
        <v>10</v>
      </c>
      <c r="J100" s="59">
        <f t="shared" si="15"/>
        <v>10</v>
      </c>
      <c r="K100" s="59">
        <f t="shared" si="15"/>
        <v>0</v>
      </c>
      <c r="L100" s="59">
        <f t="shared" si="15"/>
        <v>0</v>
      </c>
      <c r="M100" s="61">
        <f t="shared" si="15"/>
        <v>20</v>
      </c>
      <c r="N100" s="61">
        <f t="shared" si="15"/>
        <v>20</v>
      </c>
      <c r="O100" s="518"/>
      <c r="P100" s="84"/>
      <c r="Q100" s="84"/>
      <c r="R100" s="85"/>
    </row>
    <row r="101" spans="1:18" ht="12.75" customHeight="1">
      <c r="A101" s="552" t="s">
        <v>11</v>
      </c>
      <c r="B101" s="555" t="s">
        <v>9</v>
      </c>
      <c r="C101" s="562" t="s">
        <v>11</v>
      </c>
      <c r="D101" s="493" t="s">
        <v>113</v>
      </c>
      <c r="E101" s="495"/>
      <c r="F101" s="550" t="s">
        <v>58</v>
      </c>
      <c r="G101" s="499" t="s">
        <v>65</v>
      </c>
      <c r="H101" s="21" t="s">
        <v>54</v>
      </c>
      <c r="I101" s="39">
        <f>J101+L101</f>
        <v>0</v>
      </c>
      <c r="J101" s="40"/>
      <c r="K101" s="40"/>
      <c r="L101" s="41"/>
      <c r="M101" s="42">
        <v>30</v>
      </c>
      <c r="N101" s="42"/>
      <c r="O101" s="22" t="s">
        <v>114</v>
      </c>
      <c r="P101" s="88"/>
      <c r="Q101" s="155">
        <v>1</v>
      </c>
      <c r="R101" s="89"/>
    </row>
    <row r="102" spans="1:18" ht="13.5" thickBot="1">
      <c r="A102" s="554"/>
      <c r="B102" s="557"/>
      <c r="C102" s="564"/>
      <c r="D102" s="498"/>
      <c r="E102" s="497"/>
      <c r="F102" s="561"/>
      <c r="G102" s="501"/>
      <c r="H102" s="29" t="s">
        <v>10</v>
      </c>
      <c r="I102" s="58">
        <f t="shared" ref="I102:N102" si="16">SUM(I101:I101)</f>
        <v>0</v>
      </c>
      <c r="J102" s="59">
        <f t="shared" si="16"/>
        <v>0</v>
      </c>
      <c r="K102" s="59">
        <f t="shared" si="16"/>
        <v>0</v>
      </c>
      <c r="L102" s="59">
        <f t="shared" si="16"/>
        <v>0</v>
      </c>
      <c r="M102" s="61">
        <f t="shared" si="16"/>
        <v>30</v>
      </c>
      <c r="N102" s="61">
        <f t="shared" si="16"/>
        <v>0</v>
      </c>
      <c r="O102" s="74"/>
      <c r="P102" s="84"/>
      <c r="Q102" s="91"/>
      <c r="R102" s="85"/>
    </row>
    <row r="103" spans="1:18" ht="13.5" thickBot="1">
      <c r="A103" s="332" t="s">
        <v>11</v>
      </c>
      <c r="B103" s="328" t="s">
        <v>9</v>
      </c>
      <c r="C103" s="565" t="s">
        <v>12</v>
      </c>
      <c r="D103" s="480"/>
      <c r="E103" s="480"/>
      <c r="F103" s="480"/>
      <c r="G103" s="480"/>
      <c r="H103" s="481"/>
      <c r="I103" s="62">
        <f t="shared" ref="I103:N103" si="17">SUM(I102,I100)</f>
        <v>10</v>
      </c>
      <c r="J103" s="62">
        <f t="shared" si="17"/>
        <v>10</v>
      </c>
      <c r="K103" s="62">
        <f t="shared" si="17"/>
        <v>0</v>
      </c>
      <c r="L103" s="63">
        <f t="shared" si="17"/>
        <v>0</v>
      </c>
      <c r="M103" s="63">
        <f t="shared" si="17"/>
        <v>50</v>
      </c>
      <c r="N103" s="62">
        <f t="shared" si="17"/>
        <v>20</v>
      </c>
      <c r="O103" s="482"/>
      <c r="P103" s="483"/>
      <c r="Q103" s="483"/>
      <c r="R103" s="484"/>
    </row>
    <row r="104" spans="1:18" ht="13.5" thickBot="1">
      <c r="A104" s="15" t="s">
        <v>11</v>
      </c>
      <c r="B104" s="16" t="s">
        <v>11</v>
      </c>
      <c r="C104" s="505" t="s">
        <v>111</v>
      </c>
      <c r="D104" s="506"/>
      <c r="E104" s="506"/>
      <c r="F104" s="506"/>
      <c r="G104" s="506"/>
      <c r="H104" s="506"/>
      <c r="I104" s="506"/>
      <c r="J104" s="506"/>
      <c r="K104" s="506"/>
      <c r="L104" s="506"/>
      <c r="M104" s="506"/>
      <c r="N104" s="506"/>
      <c r="O104" s="506"/>
      <c r="P104" s="506"/>
      <c r="Q104" s="506"/>
      <c r="R104" s="507"/>
    </row>
    <row r="105" spans="1:18" ht="12.75" customHeight="1">
      <c r="A105" s="552" t="s">
        <v>11</v>
      </c>
      <c r="B105" s="555" t="s">
        <v>11</v>
      </c>
      <c r="C105" s="558" t="s">
        <v>9</v>
      </c>
      <c r="D105" s="508" t="s">
        <v>125</v>
      </c>
      <c r="E105" s="485"/>
      <c r="F105" s="488" t="s">
        <v>58</v>
      </c>
      <c r="G105" s="499" t="s">
        <v>65</v>
      </c>
      <c r="H105" s="26" t="s">
        <v>54</v>
      </c>
      <c r="I105" s="39">
        <f>J105+L105</f>
        <v>10</v>
      </c>
      <c r="J105" s="40"/>
      <c r="K105" s="40"/>
      <c r="L105" s="41">
        <v>10</v>
      </c>
      <c r="M105" s="42"/>
      <c r="N105" s="42"/>
      <c r="O105" s="491" t="s">
        <v>124</v>
      </c>
      <c r="P105" s="155">
        <v>1</v>
      </c>
      <c r="Q105" s="88"/>
      <c r="R105" s="89"/>
    </row>
    <row r="106" spans="1:18">
      <c r="A106" s="553"/>
      <c r="B106" s="556"/>
      <c r="C106" s="559"/>
      <c r="D106" s="509"/>
      <c r="E106" s="486"/>
      <c r="F106" s="489"/>
      <c r="G106" s="500"/>
      <c r="H106" s="65"/>
      <c r="I106" s="47">
        <f>J106+L106</f>
        <v>0</v>
      </c>
      <c r="J106" s="48"/>
      <c r="K106" s="48"/>
      <c r="L106" s="49"/>
      <c r="M106" s="50"/>
      <c r="N106" s="50"/>
      <c r="O106" s="492"/>
      <c r="P106" s="157"/>
      <c r="Q106" s="82"/>
      <c r="R106" s="83"/>
    </row>
    <row r="107" spans="1:18" ht="13.5" thickBot="1">
      <c r="A107" s="554"/>
      <c r="B107" s="557"/>
      <c r="C107" s="560"/>
      <c r="D107" s="510"/>
      <c r="E107" s="487"/>
      <c r="F107" s="490"/>
      <c r="G107" s="501"/>
      <c r="H107" s="20" t="s">
        <v>10</v>
      </c>
      <c r="I107" s="58">
        <f t="shared" ref="I107:N107" si="18">SUM(I105:I106)</f>
        <v>10</v>
      </c>
      <c r="J107" s="59">
        <f t="shared" si="18"/>
        <v>0</v>
      </c>
      <c r="K107" s="59">
        <f t="shared" si="18"/>
        <v>0</v>
      </c>
      <c r="L107" s="59">
        <f t="shared" si="18"/>
        <v>10</v>
      </c>
      <c r="M107" s="61">
        <f t="shared" si="18"/>
        <v>0</v>
      </c>
      <c r="N107" s="61">
        <f t="shared" si="18"/>
        <v>0</v>
      </c>
      <c r="O107" s="25"/>
      <c r="P107" s="84"/>
      <c r="Q107" s="84"/>
      <c r="R107" s="85"/>
    </row>
    <row r="108" spans="1:18" ht="26.25" customHeight="1">
      <c r="A108" s="552" t="s">
        <v>11</v>
      </c>
      <c r="B108" s="555" t="s">
        <v>11</v>
      </c>
      <c r="C108" s="562" t="s">
        <v>11</v>
      </c>
      <c r="D108" s="493" t="s">
        <v>126</v>
      </c>
      <c r="E108" s="495" t="s">
        <v>181</v>
      </c>
      <c r="F108" s="550" t="s">
        <v>58</v>
      </c>
      <c r="G108" s="499" t="s">
        <v>65</v>
      </c>
      <c r="H108" s="21" t="s">
        <v>54</v>
      </c>
      <c r="I108" s="39">
        <f t="shared" ref="I108:I113" si="19">J108+L108</f>
        <v>20</v>
      </c>
      <c r="J108" s="40"/>
      <c r="K108" s="40"/>
      <c r="L108" s="41">
        <v>20</v>
      </c>
      <c r="M108" s="42">
        <v>100</v>
      </c>
      <c r="N108" s="42">
        <v>100</v>
      </c>
      <c r="O108" s="478" t="s">
        <v>118</v>
      </c>
      <c r="P108" s="155">
        <v>3</v>
      </c>
      <c r="Q108" s="155">
        <v>2</v>
      </c>
      <c r="R108" s="156">
        <v>2</v>
      </c>
    </row>
    <row r="109" spans="1:18" ht="15" customHeight="1">
      <c r="A109" s="553"/>
      <c r="B109" s="556"/>
      <c r="C109" s="563"/>
      <c r="D109" s="494"/>
      <c r="E109" s="496"/>
      <c r="F109" s="551"/>
      <c r="G109" s="500"/>
      <c r="H109" s="137"/>
      <c r="I109" s="102">
        <f t="shared" si="19"/>
        <v>0</v>
      </c>
      <c r="J109" s="98"/>
      <c r="K109" s="98"/>
      <c r="L109" s="99"/>
      <c r="M109" s="100"/>
      <c r="N109" s="100"/>
      <c r="O109" s="479"/>
      <c r="P109" s="82"/>
      <c r="Q109" s="82"/>
      <c r="R109" s="83"/>
    </row>
    <row r="110" spans="1:18">
      <c r="A110" s="553"/>
      <c r="B110" s="556"/>
      <c r="C110" s="563"/>
      <c r="D110" s="494" t="s">
        <v>127</v>
      </c>
      <c r="E110" s="496"/>
      <c r="F110" s="551"/>
      <c r="G110" s="500"/>
      <c r="H110" s="137"/>
      <c r="I110" s="102">
        <f t="shared" si="19"/>
        <v>0</v>
      </c>
      <c r="J110" s="98"/>
      <c r="K110" s="98"/>
      <c r="L110" s="99"/>
      <c r="M110" s="100"/>
      <c r="N110" s="100"/>
      <c r="O110" s="24"/>
      <c r="P110" s="82"/>
      <c r="Q110" s="82"/>
      <c r="R110" s="83"/>
    </row>
    <row r="111" spans="1:18">
      <c r="A111" s="553"/>
      <c r="B111" s="556"/>
      <c r="C111" s="563"/>
      <c r="D111" s="494"/>
      <c r="E111" s="496"/>
      <c r="F111" s="551"/>
      <c r="G111" s="500"/>
      <c r="H111" s="75"/>
      <c r="I111" s="102">
        <f t="shared" si="19"/>
        <v>0</v>
      </c>
      <c r="J111" s="98"/>
      <c r="K111" s="98"/>
      <c r="L111" s="99"/>
      <c r="M111" s="100"/>
      <c r="N111" s="100"/>
      <c r="O111" s="24"/>
      <c r="P111" s="82"/>
      <c r="Q111" s="90"/>
      <c r="R111" s="83"/>
    </row>
    <row r="112" spans="1:18">
      <c r="A112" s="553"/>
      <c r="B112" s="556"/>
      <c r="C112" s="563"/>
      <c r="D112" s="334" t="s">
        <v>128</v>
      </c>
      <c r="E112" s="496"/>
      <c r="F112" s="551"/>
      <c r="G112" s="500"/>
      <c r="H112" s="137"/>
      <c r="I112" s="102">
        <f t="shared" si="19"/>
        <v>0</v>
      </c>
      <c r="J112" s="98"/>
      <c r="K112" s="98"/>
      <c r="L112" s="99"/>
      <c r="M112" s="100"/>
      <c r="N112" s="100"/>
      <c r="O112" s="24"/>
      <c r="P112" s="82"/>
      <c r="Q112" s="82"/>
      <c r="R112" s="83"/>
    </row>
    <row r="113" spans="1:18">
      <c r="A113" s="553"/>
      <c r="B113" s="556"/>
      <c r="C113" s="563"/>
      <c r="D113" s="494" t="s">
        <v>184</v>
      </c>
      <c r="E113" s="496"/>
      <c r="F113" s="551"/>
      <c r="G113" s="500"/>
      <c r="H113" s="137"/>
      <c r="I113" s="102">
        <f t="shared" si="19"/>
        <v>0</v>
      </c>
      <c r="J113" s="48"/>
      <c r="K113" s="48"/>
      <c r="L113" s="49"/>
      <c r="M113" s="50"/>
      <c r="N113" s="50"/>
      <c r="O113" s="24"/>
      <c r="P113" s="82"/>
      <c r="Q113" s="82"/>
      <c r="R113" s="83"/>
    </row>
    <row r="114" spans="1:18" ht="13.5" thickBot="1">
      <c r="A114" s="554"/>
      <c r="B114" s="557"/>
      <c r="C114" s="564"/>
      <c r="D114" s="498"/>
      <c r="E114" s="497"/>
      <c r="F114" s="561"/>
      <c r="G114" s="501"/>
      <c r="H114" s="29" t="s">
        <v>10</v>
      </c>
      <c r="I114" s="58">
        <f t="shared" ref="I114:N114" si="20">SUM(I108:I113)</f>
        <v>20</v>
      </c>
      <c r="J114" s="59">
        <f t="shared" si="20"/>
        <v>0</v>
      </c>
      <c r="K114" s="59">
        <f t="shared" si="20"/>
        <v>0</v>
      </c>
      <c r="L114" s="59">
        <f t="shared" si="20"/>
        <v>20</v>
      </c>
      <c r="M114" s="61">
        <f t="shared" si="20"/>
        <v>100</v>
      </c>
      <c r="N114" s="61">
        <f t="shared" si="20"/>
        <v>100</v>
      </c>
      <c r="O114" s="74"/>
      <c r="P114" s="84"/>
      <c r="Q114" s="91"/>
      <c r="R114" s="85"/>
    </row>
    <row r="115" spans="1:18" ht="12.75" customHeight="1">
      <c r="A115" s="552" t="s">
        <v>11</v>
      </c>
      <c r="B115" s="555" t="s">
        <v>11</v>
      </c>
      <c r="C115" s="558" t="s">
        <v>57</v>
      </c>
      <c r="D115" s="508" t="s">
        <v>116</v>
      </c>
      <c r="E115" s="485" t="s">
        <v>187</v>
      </c>
      <c r="F115" s="488" t="s">
        <v>58</v>
      </c>
      <c r="G115" s="499" t="s">
        <v>137</v>
      </c>
      <c r="H115" s="26" t="s">
        <v>54</v>
      </c>
      <c r="I115" s="39">
        <f>J115+L115</f>
        <v>0</v>
      </c>
      <c r="J115" s="40"/>
      <c r="K115" s="40"/>
      <c r="L115" s="41"/>
      <c r="M115" s="42">
        <v>150</v>
      </c>
      <c r="N115" s="42">
        <v>150</v>
      </c>
      <c r="O115" s="22" t="s">
        <v>117</v>
      </c>
      <c r="P115" s="88"/>
      <c r="Q115" s="88">
        <v>2</v>
      </c>
      <c r="R115" s="89">
        <v>2</v>
      </c>
    </row>
    <row r="116" spans="1:18" ht="14.25" customHeight="1">
      <c r="A116" s="553"/>
      <c r="B116" s="556"/>
      <c r="C116" s="559"/>
      <c r="D116" s="509"/>
      <c r="E116" s="486"/>
      <c r="F116" s="489"/>
      <c r="G116" s="500"/>
      <c r="H116" s="65"/>
      <c r="I116" s="47">
        <f>J116+L116</f>
        <v>0</v>
      </c>
      <c r="J116" s="48"/>
      <c r="K116" s="48"/>
      <c r="L116" s="49"/>
      <c r="M116" s="50"/>
      <c r="N116" s="50"/>
      <c r="O116" s="24"/>
      <c r="P116" s="82"/>
      <c r="Q116" s="82"/>
      <c r="R116" s="83"/>
    </row>
    <row r="117" spans="1:18" ht="14.25" customHeight="1" thickBot="1">
      <c r="A117" s="554"/>
      <c r="B117" s="557"/>
      <c r="C117" s="560"/>
      <c r="D117" s="510"/>
      <c r="E117" s="487"/>
      <c r="F117" s="490"/>
      <c r="G117" s="501"/>
      <c r="H117" s="20" t="s">
        <v>10</v>
      </c>
      <c r="I117" s="58">
        <f t="shared" ref="I117:N117" si="21">SUM(I115:I116)</f>
        <v>0</v>
      </c>
      <c r="J117" s="59">
        <f t="shared" si="21"/>
        <v>0</v>
      </c>
      <c r="K117" s="59">
        <f t="shared" si="21"/>
        <v>0</v>
      </c>
      <c r="L117" s="59">
        <f t="shared" si="21"/>
        <v>0</v>
      </c>
      <c r="M117" s="61">
        <f t="shared" si="21"/>
        <v>150</v>
      </c>
      <c r="N117" s="61">
        <f t="shared" si="21"/>
        <v>150</v>
      </c>
      <c r="O117" s="25"/>
      <c r="P117" s="84"/>
      <c r="Q117" s="84"/>
      <c r="R117" s="85"/>
    </row>
    <row r="118" spans="1:18" ht="14.25" customHeight="1">
      <c r="A118" s="552" t="s">
        <v>11</v>
      </c>
      <c r="B118" s="555" t="s">
        <v>11</v>
      </c>
      <c r="C118" s="558" t="s">
        <v>58</v>
      </c>
      <c r="D118" s="508" t="s">
        <v>136</v>
      </c>
      <c r="E118" s="485" t="s">
        <v>187</v>
      </c>
      <c r="F118" s="488" t="s">
        <v>58</v>
      </c>
      <c r="G118" s="499" t="s">
        <v>65</v>
      </c>
      <c r="H118" s="26" t="s">
        <v>54</v>
      </c>
      <c r="I118" s="39">
        <f>J118+L118</f>
        <v>0</v>
      </c>
      <c r="J118" s="40"/>
      <c r="K118" s="40"/>
      <c r="L118" s="41"/>
      <c r="M118" s="42">
        <v>100</v>
      </c>
      <c r="N118" s="42">
        <v>100</v>
      </c>
      <c r="O118" s="478" t="s">
        <v>122</v>
      </c>
      <c r="P118" s="88"/>
      <c r="Q118" s="88">
        <v>1</v>
      </c>
      <c r="R118" s="89">
        <v>1</v>
      </c>
    </row>
    <row r="119" spans="1:18" ht="14.25" customHeight="1">
      <c r="A119" s="553"/>
      <c r="B119" s="556"/>
      <c r="C119" s="559"/>
      <c r="D119" s="509"/>
      <c r="E119" s="486"/>
      <c r="F119" s="489"/>
      <c r="G119" s="500"/>
      <c r="H119" s="65"/>
      <c r="I119" s="47">
        <f>J119+L119</f>
        <v>0</v>
      </c>
      <c r="J119" s="48"/>
      <c r="K119" s="48"/>
      <c r="L119" s="49"/>
      <c r="M119" s="50"/>
      <c r="N119" s="50"/>
      <c r="O119" s="479"/>
      <c r="P119" s="82"/>
      <c r="Q119" s="82"/>
      <c r="R119" s="83"/>
    </row>
    <row r="120" spans="1:18" ht="14.25" customHeight="1" thickBot="1">
      <c r="A120" s="554"/>
      <c r="B120" s="557"/>
      <c r="C120" s="560"/>
      <c r="D120" s="510"/>
      <c r="E120" s="487"/>
      <c r="F120" s="490"/>
      <c r="G120" s="501"/>
      <c r="H120" s="20" t="s">
        <v>10</v>
      </c>
      <c r="I120" s="58">
        <f t="shared" ref="I120:N120" si="22">SUM(I118:I119)</f>
        <v>0</v>
      </c>
      <c r="J120" s="59">
        <f t="shared" si="22"/>
        <v>0</v>
      </c>
      <c r="K120" s="59">
        <f t="shared" si="22"/>
        <v>0</v>
      </c>
      <c r="L120" s="59">
        <f t="shared" si="22"/>
        <v>0</v>
      </c>
      <c r="M120" s="61">
        <f t="shared" si="22"/>
        <v>100</v>
      </c>
      <c r="N120" s="61">
        <f t="shared" si="22"/>
        <v>100</v>
      </c>
      <c r="O120" s="25"/>
      <c r="P120" s="84"/>
      <c r="Q120" s="84"/>
      <c r="R120" s="85"/>
    </row>
    <row r="121" spans="1:18" ht="14.25" customHeight="1" thickBot="1">
      <c r="A121" s="28" t="s">
        <v>9</v>
      </c>
      <c r="B121" s="16" t="s">
        <v>11</v>
      </c>
      <c r="C121" s="480" t="s">
        <v>12</v>
      </c>
      <c r="D121" s="480"/>
      <c r="E121" s="480"/>
      <c r="F121" s="480"/>
      <c r="G121" s="480"/>
      <c r="H121" s="481"/>
      <c r="I121" s="62">
        <f>J121+L121</f>
        <v>30</v>
      </c>
      <c r="J121" s="62">
        <f>J120+J117+J114+J107</f>
        <v>0</v>
      </c>
      <c r="K121" s="62">
        <f>K120+K117+K114+K107</f>
        <v>0</v>
      </c>
      <c r="L121" s="63">
        <f>L120+L117+L114+L107</f>
        <v>30</v>
      </c>
      <c r="M121" s="63">
        <f>M120+M117+M114+M107</f>
        <v>350</v>
      </c>
      <c r="N121" s="62">
        <f>N120+N117+N114+N107</f>
        <v>350</v>
      </c>
      <c r="O121" s="482"/>
      <c r="P121" s="483"/>
      <c r="Q121" s="483"/>
      <c r="R121" s="484"/>
    </row>
    <row r="122" spans="1:18" ht="14.25" customHeight="1" thickBot="1">
      <c r="A122" s="15" t="s">
        <v>11</v>
      </c>
      <c r="B122" s="511" t="s">
        <v>13</v>
      </c>
      <c r="C122" s="512"/>
      <c r="D122" s="512"/>
      <c r="E122" s="512"/>
      <c r="F122" s="512"/>
      <c r="G122" s="512"/>
      <c r="H122" s="513"/>
      <c r="I122" s="33">
        <f>J122+L122</f>
        <v>40</v>
      </c>
      <c r="J122" s="33">
        <f>J121+J103</f>
        <v>10</v>
      </c>
      <c r="K122" s="33">
        <f>K121+K103</f>
        <v>0</v>
      </c>
      <c r="L122" s="34">
        <f>L121+L103</f>
        <v>30</v>
      </c>
      <c r="M122" s="34">
        <f>M121+M103</f>
        <v>400</v>
      </c>
      <c r="N122" s="34">
        <f>N121+N103</f>
        <v>370</v>
      </c>
      <c r="O122" s="514"/>
      <c r="P122" s="515"/>
      <c r="Q122" s="515"/>
      <c r="R122" s="516"/>
    </row>
    <row r="123" spans="1:18" ht="14.25" customHeight="1" thickBot="1">
      <c r="A123" s="30" t="s">
        <v>9</v>
      </c>
      <c r="B123" s="571" t="s">
        <v>37</v>
      </c>
      <c r="C123" s="572"/>
      <c r="D123" s="572"/>
      <c r="E123" s="572"/>
      <c r="F123" s="572"/>
      <c r="G123" s="572"/>
      <c r="H123" s="573"/>
      <c r="I123" s="71">
        <f t="shared" ref="I123:N123" si="23">SUM(I95,I122)</f>
        <v>3452.2</v>
      </c>
      <c r="J123" s="72">
        <f t="shared" si="23"/>
        <v>2502.6</v>
      </c>
      <c r="K123" s="72">
        <f t="shared" si="23"/>
        <v>68.599999999999994</v>
      </c>
      <c r="L123" s="70">
        <f t="shared" si="23"/>
        <v>949.59999999999991</v>
      </c>
      <c r="M123" s="69">
        <f t="shared" si="23"/>
        <v>2150.8000000000002</v>
      </c>
      <c r="N123" s="69">
        <f t="shared" si="23"/>
        <v>1852.3000000000002</v>
      </c>
      <c r="O123" s="574"/>
      <c r="P123" s="575"/>
      <c r="Q123" s="575"/>
      <c r="R123" s="576"/>
    </row>
    <row r="124" spans="1:18" s="408" customFormat="1" ht="24" customHeight="1">
      <c r="A124" s="566" t="s">
        <v>177</v>
      </c>
      <c r="B124" s="566"/>
      <c r="C124" s="566"/>
      <c r="D124" s="566"/>
      <c r="E124" s="566"/>
      <c r="F124" s="566"/>
      <c r="G124" s="566"/>
      <c r="H124" s="566"/>
      <c r="I124" s="566"/>
      <c r="J124" s="566"/>
      <c r="K124" s="566"/>
      <c r="L124" s="566"/>
      <c r="M124" s="566"/>
      <c r="N124" s="566"/>
      <c r="O124" s="566"/>
      <c r="P124" s="566"/>
      <c r="Q124" s="566"/>
      <c r="R124" s="566"/>
    </row>
    <row r="125" spans="1:18" s="408" customFormat="1" ht="14.25" customHeight="1" thickBot="1">
      <c r="A125" s="567" t="s">
        <v>18</v>
      </c>
      <c r="B125" s="567"/>
      <c r="C125" s="567"/>
      <c r="D125" s="567"/>
      <c r="E125" s="567"/>
      <c r="F125" s="567"/>
      <c r="G125" s="567"/>
      <c r="H125" s="567"/>
      <c r="I125" s="567"/>
      <c r="J125" s="567"/>
      <c r="K125" s="567"/>
      <c r="L125" s="567"/>
      <c r="M125" s="567"/>
      <c r="N125" s="567"/>
      <c r="O125" s="5"/>
      <c r="P125" s="5"/>
      <c r="Q125" s="5"/>
      <c r="R125" s="5"/>
    </row>
    <row r="126" spans="1:18" ht="45" customHeight="1" thickBot="1">
      <c r="A126" s="568" t="s">
        <v>14</v>
      </c>
      <c r="B126" s="569"/>
      <c r="C126" s="569"/>
      <c r="D126" s="569"/>
      <c r="E126" s="569"/>
      <c r="F126" s="569"/>
      <c r="G126" s="569"/>
      <c r="H126" s="570"/>
      <c r="I126" s="568" t="s">
        <v>43</v>
      </c>
      <c r="J126" s="569"/>
      <c r="K126" s="569"/>
      <c r="L126" s="570"/>
      <c r="M126" s="76" t="s">
        <v>145</v>
      </c>
      <c r="N126" s="76" t="s">
        <v>146</v>
      </c>
    </row>
    <row r="127" spans="1:18" ht="14.25" customHeight="1">
      <c r="A127" s="460" t="s">
        <v>19</v>
      </c>
      <c r="B127" s="461"/>
      <c r="C127" s="461"/>
      <c r="D127" s="461"/>
      <c r="E127" s="461"/>
      <c r="F127" s="461"/>
      <c r="G127" s="461"/>
      <c r="H127" s="462"/>
      <c r="I127" s="463">
        <f>SUM(I128:L128)</f>
        <v>690</v>
      </c>
      <c r="J127" s="464"/>
      <c r="K127" s="464"/>
      <c r="L127" s="465"/>
      <c r="M127" s="80">
        <f>SUM(M128:M128)</f>
        <v>1234.2</v>
      </c>
      <c r="N127" s="80">
        <f>SUM(N128:N128)</f>
        <v>1055.7</v>
      </c>
    </row>
    <row r="128" spans="1:18" ht="14.25" customHeight="1">
      <c r="A128" s="466" t="s">
        <v>45</v>
      </c>
      <c r="B128" s="467"/>
      <c r="C128" s="467"/>
      <c r="D128" s="467"/>
      <c r="E128" s="467"/>
      <c r="F128" s="467"/>
      <c r="G128" s="467"/>
      <c r="H128" s="468"/>
      <c r="I128" s="451">
        <f>SUMIF(H12:H123,"SB",I12:I123)</f>
        <v>690</v>
      </c>
      <c r="J128" s="452"/>
      <c r="K128" s="452"/>
      <c r="L128" s="453"/>
      <c r="M128" s="77">
        <f>SUMIF(H12:H123,"SB",M12:M123)</f>
        <v>1234.2</v>
      </c>
      <c r="N128" s="77">
        <f>SUMIF(H12:H123,"SB",N12:N123)</f>
        <v>1055.7</v>
      </c>
    </row>
    <row r="129" spans="1:18">
      <c r="A129" s="469" t="s">
        <v>20</v>
      </c>
      <c r="B129" s="470"/>
      <c r="C129" s="470"/>
      <c r="D129" s="470"/>
      <c r="E129" s="470"/>
      <c r="F129" s="470"/>
      <c r="G129" s="470"/>
      <c r="H129" s="471"/>
      <c r="I129" s="472">
        <f>SUM(I130:L131)</f>
        <v>2762.2</v>
      </c>
      <c r="J129" s="473"/>
      <c r="K129" s="473"/>
      <c r="L129" s="474"/>
      <c r="M129" s="81">
        <f>SUM(M130:M131)</f>
        <v>916.6</v>
      </c>
      <c r="N129" s="81">
        <f>SUM(N130:N131)</f>
        <v>916.6</v>
      </c>
      <c r="O129" s="6"/>
      <c r="P129" s="6"/>
      <c r="Q129" s="6"/>
      <c r="R129" s="6"/>
    </row>
    <row r="130" spans="1:18">
      <c r="A130" s="475" t="s">
        <v>46</v>
      </c>
      <c r="B130" s="476"/>
      <c r="C130" s="476"/>
      <c r="D130" s="476"/>
      <c r="E130" s="476"/>
      <c r="F130" s="476"/>
      <c r="G130" s="476"/>
      <c r="H130" s="477"/>
      <c r="I130" s="451">
        <f>SUMIF(H12:H123,"ES",I12:I123)</f>
        <v>562.20000000000005</v>
      </c>
      <c r="J130" s="452"/>
      <c r="K130" s="452"/>
      <c r="L130" s="453"/>
      <c r="M130" s="77">
        <f>SUMIF(H12:H123,"ES",M12:M123)</f>
        <v>916.6</v>
      </c>
      <c r="N130" s="77">
        <f>SUMIF(H12:H123,"ES",N12:N123)</f>
        <v>916.6</v>
      </c>
      <c r="O130" s="6"/>
      <c r="P130" s="6"/>
      <c r="Q130" s="6"/>
      <c r="R130" s="6"/>
    </row>
    <row r="131" spans="1:18">
      <c r="A131" s="448" t="s">
        <v>47</v>
      </c>
      <c r="B131" s="449"/>
      <c r="C131" s="449"/>
      <c r="D131" s="449"/>
      <c r="E131" s="449"/>
      <c r="F131" s="449"/>
      <c r="G131" s="449"/>
      <c r="H131" s="450"/>
      <c r="I131" s="451">
        <f>SUMIF(H12:H123,"LRVB",I12:I123)</f>
        <v>2200</v>
      </c>
      <c r="J131" s="452"/>
      <c r="K131" s="452"/>
      <c r="L131" s="453"/>
      <c r="M131" s="77">
        <f>SUMIF(H12:H123,"LRVB",M12:M123)</f>
        <v>0</v>
      </c>
      <c r="N131" s="77">
        <f>SUMIF(H12:H123,"LRVB",N12:N123)</f>
        <v>0</v>
      </c>
      <c r="O131" s="6"/>
      <c r="P131" s="6"/>
      <c r="Q131" s="6"/>
      <c r="R131" s="6"/>
    </row>
    <row r="132" spans="1:18" ht="13.5" thickBot="1">
      <c r="A132" s="454" t="s">
        <v>21</v>
      </c>
      <c r="B132" s="455"/>
      <c r="C132" s="455"/>
      <c r="D132" s="455"/>
      <c r="E132" s="455"/>
      <c r="F132" s="455"/>
      <c r="G132" s="455"/>
      <c r="H132" s="456"/>
      <c r="I132" s="457">
        <f>SUM(I127,I129)</f>
        <v>3452.2</v>
      </c>
      <c r="J132" s="458"/>
      <c r="K132" s="458"/>
      <c r="L132" s="459"/>
      <c r="M132" s="79">
        <f>SUM(M127,M129)</f>
        <v>2150.8000000000002</v>
      </c>
      <c r="N132" s="79">
        <f>SUM(N127,N129)</f>
        <v>1972.3000000000002</v>
      </c>
      <c r="O132" s="6"/>
      <c r="P132" s="6"/>
      <c r="Q132" s="6"/>
      <c r="R132" s="6"/>
    </row>
    <row r="133" spans="1:18" ht="9.75" customHeight="1"/>
    <row r="134" spans="1:18" hidden="1"/>
    <row r="135" spans="1:18" ht="2.25" hidden="1" customHeight="1"/>
    <row r="136" spans="1:18" hidden="1">
      <c r="M136" s="6"/>
      <c r="O136" s="6"/>
      <c r="P136" s="6"/>
      <c r="Q136" s="6"/>
      <c r="R136" s="6"/>
    </row>
    <row r="137" spans="1:18" hidden="1"/>
    <row r="138" spans="1:18" hidden="1"/>
    <row r="139" spans="1:18" hidden="1"/>
    <row r="140" spans="1:18" hidden="1"/>
    <row r="141" spans="1:18" hidden="1"/>
    <row r="142" spans="1:18" hidden="1"/>
    <row r="143" spans="1:18" hidden="1"/>
    <row r="144" spans="1:18" hidden="1"/>
    <row r="145" hidden="1"/>
    <row r="146" hidden="1"/>
  </sheetData>
  <mergeCells count="221">
    <mergeCell ref="A8:R8"/>
    <mergeCell ref="A9:R9"/>
    <mergeCell ref="H5:H7"/>
    <mergeCell ref="A1:R1"/>
    <mergeCell ref="A2:R2"/>
    <mergeCell ref="A3:R3"/>
    <mergeCell ref="P4:R4"/>
    <mergeCell ref="A45:A52"/>
    <mergeCell ref="B45:B52"/>
    <mergeCell ref="C45:C52"/>
    <mergeCell ref="E47:E49"/>
    <mergeCell ref="G45:G52"/>
    <mergeCell ref="E45:E46"/>
    <mergeCell ref="M5:M7"/>
    <mergeCell ref="O5:R5"/>
    <mergeCell ref="I6:I7"/>
    <mergeCell ref="J6:K6"/>
    <mergeCell ref="L6:L7"/>
    <mergeCell ref="O6:O7"/>
    <mergeCell ref="P6:R6"/>
    <mergeCell ref="N5:N7"/>
    <mergeCell ref="I5:L5"/>
    <mergeCell ref="G5:G7"/>
    <mergeCell ref="A5:A7"/>
    <mergeCell ref="D53:D56"/>
    <mergeCell ref="A53:A56"/>
    <mergeCell ref="B53:B56"/>
    <mergeCell ref="C53:C56"/>
    <mergeCell ref="E53:E56"/>
    <mergeCell ref="D33:D34"/>
    <mergeCell ref="E36:E39"/>
    <mergeCell ref="D43:D44"/>
    <mergeCell ref="O53:O54"/>
    <mergeCell ref="C73:C75"/>
    <mergeCell ref="Q57:Q64"/>
    <mergeCell ref="D58:D60"/>
    <mergeCell ref="P58:P64"/>
    <mergeCell ref="G67:G70"/>
    <mergeCell ref="F73:F75"/>
    <mergeCell ref="G73:G75"/>
    <mergeCell ref="E73:E75"/>
    <mergeCell ref="A73:A75"/>
    <mergeCell ref="B73:B75"/>
    <mergeCell ref="D73:D75"/>
    <mergeCell ref="C57:C64"/>
    <mergeCell ref="A67:A70"/>
    <mergeCell ref="B67:B70"/>
    <mergeCell ref="C67:C70"/>
    <mergeCell ref="D71:D72"/>
    <mergeCell ref="R57:R64"/>
    <mergeCell ref="A57:A64"/>
    <mergeCell ref="B57:B64"/>
    <mergeCell ref="G57:G64"/>
    <mergeCell ref="F57:F64"/>
    <mergeCell ref="E57:E64"/>
    <mergeCell ref="O57:O64"/>
    <mergeCell ref="D61:D62"/>
    <mergeCell ref="D63:D64"/>
    <mergeCell ref="O76:O77"/>
    <mergeCell ref="E78:E79"/>
    <mergeCell ref="G53:G56"/>
    <mergeCell ref="F53:F56"/>
    <mergeCell ref="G78:G79"/>
    <mergeCell ref="C65:H65"/>
    <mergeCell ref="C66:R66"/>
    <mergeCell ref="E67:E72"/>
    <mergeCell ref="F67:F70"/>
    <mergeCell ref="D69:D70"/>
    <mergeCell ref="F76:F77"/>
    <mergeCell ref="G76:G77"/>
    <mergeCell ref="A78:A79"/>
    <mergeCell ref="A76:A77"/>
    <mergeCell ref="B76:B77"/>
    <mergeCell ref="C76:C77"/>
    <mergeCell ref="C86:C88"/>
    <mergeCell ref="A82:A85"/>
    <mergeCell ref="B82:B85"/>
    <mergeCell ref="C82:C85"/>
    <mergeCell ref="D76:D77"/>
    <mergeCell ref="E76:E77"/>
    <mergeCell ref="A89:A91"/>
    <mergeCell ref="B89:B91"/>
    <mergeCell ref="C89:C91"/>
    <mergeCell ref="D89:D91"/>
    <mergeCell ref="D82:D85"/>
    <mergeCell ref="B78:B79"/>
    <mergeCell ref="C78:C79"/>
    <mergeCell ref="D78:D79"/>
    <mergeCell ref="A86:A88"/>
    <mergeCell ref="B86:B88"/>
    <mergeCell ref="F92:F93"/>
    <mergeCell ref="A101:A102"/>
    <mergeCell ref="B101:B102"/>
    <mergeCell ref="C101:C102"/>
    <mergeCell ref="D101:D102"/>
    <mergeCell ref="E92:E93"/>
    <mergeCell ref="A92:A93"/>
    <mergeCell ref="B92:B93"/>
    <mergeCell ref="A98:A100"/>
    <mergeCell ref="B98:B100"/>
    <mergeCell ref="C98:C100"/>
    <mergeCell ref="D98:D100"/>
    <mergeCell ref="B96:R96"/>
    <mergeCell ref="C97:R97"/>
    <mergeCell ref="O98:O100"/>
    <mergeCell ref="E98:E100"/>
    <mergeCell ref="F98:F100"/>
    <mergeCell ref="C108:C114"/>
    <mergeCell ref="C103:H103"/>
    <mergeCell ref="A124:R124"/>
    <mergeCell ref="A125:N125"/>
    <mergeCell ref="A126:H126"/>
    <mergeCell ref="I126:L126"/>
    <mergeCell ref="B122:H122"/>
    <mergeCell ref="O122:R122"/>
    <mergeCell ref="B123:H123"/>
    <mergeCell ref="O123:R123"/>
    <mergeCell ref="A108:A114"/>
    <mergeCell ref="F108:F114"/>
    <mergeCell ref="E101:E102"/>
    <mergeCell ref="F101:F102"/>
    <mergeCell ref="A115:A117"/>
    <mergeCell ref="B115:B117"/>
    <mergeCell ref="A105:A107"/>
    <mergeCell ref="B105:B107"/>
    <mergeCell ref="D105:D107"/>
    <mergeCell ref="B108:B114"/>
    <mergeCell ref="C115:C117"/>
    <mergeCell ref="D115:D117"/>
    <mergeCell ref="C118:C120"/>
    <mergeCell ref="D118:D120"/>
    <mergeCell ref="F118:F120"/>
    <mergeCell ref="G115:G117"/>
    <mergeCell ref="B10:R10"/>
    <mergeCell ref="C11:R11"/>
    <mergeCell ref="D12:D13"/>
    <mergeCell ref="F12:F18"/>
    <mergeCell ref="G101:G102"/>
    <mergeCell ref="E105:E107"/>
    <mergeCell ref="C105:C107"/>
    <mergeCell ref="E89:E91"/>
    <mergeCell ref="C94:H94"/>
    <mergeCell ref="G89:G91"/>
    <mergeCell ref="O21:O22"/>
    <mergeCell ref="O28:O29"/>
    <mergeCell ref="D29:D30"/>
    <mergeCell ref="H30:H31"/>
    <mergeCell ref="G118:G120"/>
    <mergeCell ref="B5:B7"/>
    <mergeCell ref="C5:C7"/>
    <mergeCell ref="D5:D7"/>
    <mergeCell ref="E5:E7"/>
    <mergeCell ref="F5:F7"/>
    <mergeCell ref="Q12:Q13"/>
    <mergeCell ref="R12:R13"/>
    <mergeCell ref="E12:E13"/>
    <mergeCell ref="P12:P13"/>
    <mergeCell ref="G12:G18"/>
    <mergeCell ref="O12:O13"/>
    <mergeCell ref="D45:D46"/>
    <mergeCell ref="F45:F52"/>
    <mergeCell ref="D47:D49"/>
    <mergeCell ref="O47:O48"/>
    <mergeCell ref="D50:D52"/>
    <mergeCell ref="O50:O51"/>
    <mergeCell ref="E50:E52"/>
    <mergeCell ref="C80:H80"/>
    <mergeCell ref="O92:O93"/>
    <mergeCell ref="E86:E88"/>
    <mergeCell ref="F86:F88"/>
    <mergeCell ref="G86:G88"/>
    <mergeCell ref="O86:O88"/>
    <mergeCell ref="O89:O90"/>
    <mergeCell ref="F89:F91"/>
    <mergeCell ref="C92:C93"/>
    <mergeCell ref="D92:D93"/>
    <mergeCell ref="C81:R81"/>
    <mergeCell ref="O82:O83"/>
    <mergeCell ref="O84:O85"/>
    <mergeCell ref="E82:E85"/>
    <mergeCell ref="F82:F85"/>
    <mergeCell ref="G82:G85"/>
    <mergeCell ref="O103:R103"/>
    <mergeCell ref="G92:G93"/>
    <mergeCell ref="G98:G100"/>
    <mergeCell ref="C104:R104"/>
    <mergeCell ref="D86:D88"/>
    <mergeCell ref="F78:F79"/>
    <mergeCell ref="O94:R94"/>
    <mergeCell ref="B95:H95"/>
    <mergeCell ref="O95:R95"/>
    <mergeCell ref="O80:R80"/>
    <mergeCell ref="O105:O106"/>
    <mergeCell ref="D108:D109"/>
    <mergeCell ref="E108:E114"/>
    <mergeCell ref="O108:O109"/>
    <mergeCell ref="D110:D111"/>
    <mergeCell ref="D113:D114"/>
    <mergeCell ref="F105:F107"/>
    <mergeCell ref="G105:G107"/>
    <mergeCell ref="G108:G114"/>
    <mergeCell ref="A130:H130"/>
    <mergeCell ref="I130:L130"/>
    <mergeCell ref="O118:O119"/>
    <mergeCell ref="C121:H121"/>
    <mergeCell ref="O121:R121"/>
    <mergeCell ref="E115:E117"/>
    <mergeCell ref="F115:F117"/>
    <mergeCell ref="A118:A120"/>
    <mergeCell ref="B118:B120"/>
    <mergeCell ref="E118:E120"/>
    <mergeCell ref="A131:H131"/>
    <mergeCell ref="I131:L131"/>
    <mergeCell ref="A132:H132"/>
    <mergeCell ref="I132:L132"/>
    <mergeCell ref="A127:H127"/>
    <mergeCell ref="I127:L127"/>
    <mergeCell ref="A128:H128"/>
    <mergeCell ref="I128:L128"/>
    <mergeCell ref="A129:H129"/>
    <mergeCell ref="I129:L129"/>
  </mergeCells>
  <phoneticPr fontId="0" type="noConversion"/>
  <printOptions horizontalCentered="1"/>
  <pageMargins left="0" right="0" top="0.39370078740157483" bottom="0" header="0.31496062992125984" footer="0.31496062992125984"/>
  <pageSetup paperSize="9" orientation="landscape" r:id="rId1"/>
  <rowBreaks count="5" manualBreakCount="5">
    <brk id="19" max="17" man="1"/>
    <brk id="25" max="17" man="1"/>
    <brk id="40" max="17" man="1"/>
    <brk id="65" max="17" man="1"/>
    <brk id="93" max="17" man="1"/>
  </rowBreaks>
  <legacyDrawing r:id="rId2"/>
</worksheet>
</file>

<file path=xl/worksheets/sheet2.xml><?xml version="1.0" encoding="utf-8"?>
<worksheet xmlns="http://schemas.openxmlformats.org/spreadsheetml/2006/main" xmlns:r="http://schemas.openxmlformats.org/officeDocument/2006/relationships">
  <dimension ref="A1:AW168"/>
  <sheetViews>
    <sheetView zoomScaleNormal="100" zoomScaleSheetLayoutView="80" workbookViewId="0">
      <selection sqref="A1:AB1"/>
    </sheetView>
  </sheetViews>
  <sheetFormatPr defaultRowHeight="12.75"/>
  <cols>
    <col min="1" max="3" width="2.85546875" style="11" customWidth="1"/>
    <col min="4" max="4" width="2.7109375" style="11" customWidth="1"/>
    <col min="5" max="5" width="30.7109375" style="11" customWidth="1"/>
    <col min="6" max="6" width="2.7109375" style="138" customWidth="1"/>
    <col min="7" max="7" width="2.7109375" style="11" customWidth="1"/>
    <col min="8" max="8" width="2.7109375" style="12" customWidth="1"/>
    <col min="9" max="9" width="10.7109375" style="12" customWidth="1"/>
    <col min="10" max="10" width="7.7109375" style="13" customWidth="1"/>
    <col min="11" max="24" width="7.7109375" style="11" customWidth="1"/>
    <col min="25" max="25" width="20.7109375" style="11" customWidth="1"/>
    <col min="26" max="28" width="3.7109375" style="11" customWidth="1"/>
    <col min="29" max="16384" width="9.140625" style="6"/>
  </cols>
  <sheetData>
    <row r="1" spans="1:31" ht="18" customHeight="1">
      <c r="A1" s="635" t="s">
        <v>139</v>
      </c>
      <c r="B1" s="635"/>
      <c r="C1" s="635"/>
      <c r="D1" s="635"/>
      <c r="E1" s="635"/>
      <c r="F1" s="635"/>
      <c r="G1" s="635"/>
      <c r="H1" s="635"/>
      <c r="I1" s="635"/>
      <c r="J1" s="635"/>
      <c r="K1" s="635"/>
      <c r="L1" s="635"/>
      <c r="M1" s="635"/>
      <c r="N1" s="635"/>
      <c r="O1" s="635"/>
      <c r="P1" s="635"/>
      <c r="Q1" s="635"/>
      <c r="R1" s="635"/>
      <c r="S1" s="635"/>
      <c r="T1" s="635"/>
      <c r="U1" s="635"/>
      <c r="V1" s="635"/>
      <c r="W1" s="635"/>
      <c r="X1" s="635"/>
      <c r="Y1" s="635"/>
      <c r="Z1" s="635"/>
      <c r="AA1" s="635"/>
      <c r="AB1" s="635"/>
    </row>
    <row r="2" spans="1:31" ht="18" customHeight="1">
      <c r="A2" s="636" t="s">
        <v>61</v>
      </c>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row>
    <row r="3" spans="1:31" ht="18" customHeight="1">
      <c r="A3" s="637" t="s">
        <v>38</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4"/>
      <c r="AD3" s="4"/>
      <c r="AE3" s="4"/>
    </row>
    <row r="4" spans="1:31" ht="15" customHeight="1" thickBot="1">
      <c r="Z4" s="638" t="s">
        <v>0</v>
      </c>
      <c r="AA4" s="638"/>
      <c r="AB4" s="638"/>
    </row>
    <row r="5" spans="1:31" ht="30" customHeight="1">
      <c r="A5" s="606" t="s">
        <v>39</v>
      </c>
      <c r="B5" s="535" t="s">
        <v>1</v>
      </c>
      <c r="C5" s="535" t="s">
        <v>2</v>
      </c>
      <c r="D5" s="535" t="s">
        <v>56</v>
      </c>
      <c r="E5" s="538" t="s">
        <v>16</v>
      </c>
      <c r="F5" s="606" t="s">
        <v>3</v>
      </c>
      <c r="G5" s="535" t="s">
        <v>50</v>
      </c>
      <c r="H5" s="651" t="s">
        <v>4</v>
      </c>
      <c r="I5" s="657" t="s">
        <v>40</v>
      </c>
      <c r="J5" s="611" t="s">
        <v>5</v>
      </c>
      <c r="K5" s="626" t="s">
        <v>130</v>
      </c>
      <c r="L5" s="627"/>
      <c r="M5" s="627"/>
      <c r="N5" s="628"/>
      <c r="O5" s="626" t="s">
        <v>55</v>
      </c>
      <c r="P5" s="627"/>
      <c r="Q5" s="627"/>
      <c r="R5" s="628"/>
      <c r="S5" s="626" t="s">
        <v>43</v>
      </c>
      <c r="T5" s="627"/>
      <c r="U5" s="627"/>
      <c r="V5" s="628"/>
      <c r="W5" s="611" t="s">
        <v>48</v>
      </c>
      <c r="X5" s="611" t="s">
        <v>49</v>
      </c>
      <c r="Y5" s="614" t="s">
        <v>15</v>
      </c>
      <c r="Z5" s="615"/>
      <c r="AA5" s="615"/>
      <c r="AB5" s="616"/>
    </row>
    <row r="6" spans="1:31" ht="14.25" customHeight="1">
      <c r="A6" s="607"/>
      <c r="B6" s="536"/>
      <c r="C6" s="536"/>
      <c r="D6" s="536"/>
      <c r="E6" s="539"/>
      <c r="F6" s="607"/>
      <c r="G6" s="536"/>
      <c r="H6" s="652"/>
      <c r="I6" s="658"/>
      <c r="J6" s="612"/>
      <c r="K6" s="617" t="s">
        <v>6</v>
      </c>
      <c r="L6" s="618" t="s">
        <v>7</v>
      </c>
      <c r="M6" s="619"/>
      <c r="N6" s="620" t="s">
        <v>23</v>
      </c>
      <c r="O6" s="617" t="s">
        <v>6</v>
      </c>
      <c r="P6" s="618" t="s">
        <v>7</v>
      </c>
      <c r="Q6" s="619"/>
      <c r="R6" s="620" t="s">
        <v>23</v>
      </c>
      <c r="S6" s="617" t="s">
        <v>6</v>
      </c>
      <c r="T6" s="618" t="s">
        <v>7</v>
      </c>
      <c r="U6" s="619"/>
      <c r="V6" s="620" t="s">
        <v>23</v>
      </c>
      <c r="W6" s="612"/>
      <c r="X6" s="612"/>
      <c r="Y6" s="622" t="s">
        <v>16</v>
      </c>
      <c r="Z6" s="618" t="s">
        <v>8</v>
      </c>
      <c r="AA6" s="624"/>
      <c r="AB6" s="625"/>
    </row>
    <row r="7" spans="1:31" ht="99" customHeight="1" thickBot="1">
      <c r="A7" s="608"/>
      <c r="B7" s="537"/>
      <c r="C7" s="537"/>
      <c r="D7" s="537"/>
      <c r="E7" s="540"/>
      <c r="F7" s="608"/>
      <c r="G7" s="537"/>
      <c r="H7" s="653"/>
      <c r="I7" s="659"/>
      <c r="J7" s="613"/>
      <c r="K7" s="608"/>
      <c r="L7" s="8" t="s">
        <v>6</v>
      </c>
      <c r="M7" s="7" t="s">
        <v>17</v>
      </c>
      <c r="N7" s="621"/>
      <c r="O7" s="608"/>
      <c r="P7" s="8" t="s">
        <v>6</v>
      </c>
      <c r="Q7" s="7" t="s">
        <v>17</v>
      </c>
      <c r="R7" s="621"/>
      <c r="S7" s="608"/>
      <c r="T7" s="8" t="s">
        <v>6</v>
      </c>
      <c r="U7" s="7" t="s">
        <v>17</v>
      </c>
      <c r="V7" s="621"/>
      <c r="W7" s="613"/>
      <c r="X7" s="613"/>
      <c r="Y7" s="623"/>
      <c r="Z7" s="9" t="s">
        <v>51</v>
      </c>
      <c r="AA7" s="9" t="s">
        <v>52</v>
      </c>
      <c r="AB7" s="10" t="s">
        <v>53</v>
      </c>
    </row>
    <row r="8" spans="1:31" s="78" customFormat="1" ht="14.25" customHeight="1">
      <c r="A8" s="629" t="s">
        <v>120</v>
      </c>
      <c r="B8" s="630"/>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1"/>
    </row>
    <row r="9" spans="1:31" s="78" customFormat="1" ht="14.25" customHeight="1">
      <c r="A9" s="632" t="s">
        <v>62</v>
      </c>
      <c r="B9" s="633"/>
      <c r="C9" s="633"/>
      <c r="D9" s="633"/>
      <c r="E9" s="633"/>
      <c r="F9" s="633"/>
      <c r="G9" s="633"/>
      <c r="H9" s="633"/>
      <c r="I9" s="633"/>
      <c r="J9" s="633"/>
      <c r="K9" s="633"/>
      <c r="L9" s="633"/>
      <c r="M9" s="633"/>
      <c r="N9" s="633"/>
      <c r="O9" s="633"/>
      <c r="P9" s="633"/>
      <c r="Q9" s="633"/>
      <c r="R9" s="633"/>
      <c r="S9" s="633"/>
      <c r="T9" s="633"/>
      <c r="U9" s="633"/>
      <c r="V9" s="633"/>
      <c r="W9" s="633"/>
      <c r="X9" s="633"/>
      <c r="Y9" s="633"/>
      <c r="Z9" s="633"/>
      <c r="AA9" s="633"/>
      <c r="AB9" s="634"/>
    </row>
    <row r="10" spans="1:31" ht="14.25" customHeight="1" thickBot="1">
      <c r="A10" s="346" t="s">
        <v>9</v>
      </c>
      <c r="B10" s="544" t="s">
        <v>63</v>
      </c>
      <c r="C10" s="545"/>
      <c r="D10" s="545"/>
      <c r="E10" s="545"/>
      <c r="F10" s="545"/>
      <c r="G10" s="545"/>
      <c r="H10" s="545"/>
      <c r="I10" s="545"/>
      <c r="J10" s="545"/>
      <c r="K10" s="545"/>
      <c r="L10" s="545"/>
      <c r="M10" s="545"/>
      <c r="N10" s="545"/>
      <c r="O10" s="545"/>
      <c r="P10" s="545"/>
      <c r="Q10" s="545"/>
      <c r="R10" s="545"/>
      <c r="S10" s="545"/>
      <c r="T10" s="545"/>
      <c r="U10" s="545"/>
      <c r="V10" s="545"/>
      <c r="W10" s="545"/>
      <c r="X10" s="545"/>
      <c r="Y10" s="545"/>
      <c r="Z10" s="545"/>
      <c r="AA10" s="545"/>
      <c r="AB10" s="546"/>
    </row>
    <row r="11" spans="1:31" ht="14.25" customHeight="1" thickBot="1">
      <c r="A11" s="15" t="s">
        <v>9</v>
      </c>
      <c r="B11" s="16" t="s">
        <v>9</v>
      </c>
      <c r="C11" s="589" t="s">
        <v>64</v>
      </c>
      <c r="D11" s="590"/>
      <c r="E11" s="590"/>
      <c r="F11" s="590"/>
      <c r="G11" s="590"/>
      <c r="H11" s="590"/>
      <c r="I11" s="590"/>
      <c r="J11" s="590"/>
      <c r="K11" s="590"/>
      <c r="L11" s="590"/>
      <c r="M11" s="590"/>
      <c r="N11" s="590"/>
      <c r="O11" s="590"/>
      <c r="P11" s="590"/>
      <c r="Q11" s="590"/>
      <c r="R11" s="590"/>
      <c r="S11" s="590"/>
      <c r="T11" s="590"/>
      <c r="U11" s="590"/>
      <c r="V11" s="590"/>
      <c r="W11" s="590"/>
      <c r="X11" s="590"/>
      <c r="Y11" s="590"/>
      <c r="Z11" s="590"/>
      <c r="AA11" s="590"/>
      <c r="AB11" s="591"/>
    </row>
    <row r="12" spans="1:31" ht="14.25" customHeight="1">
      <c r="A12" s="140" t="s">
        <v>9</v>
      </c>
      <c r="B12" s="141" t="s">
        <v>9</v>
      </c>
      <c r="C12" s="142" t="s">
        <v>9</v>
      </c>
      <c r="D12" s="190"/>
      <c r="E12" s="493" t="s">
        <v>138</v>
      </c>
      <c r="F12" s="528" t="s">
        <v>68</v>
      </c>
      <c r="G12" s="146" t="s">
        <v>58</v>
      </c>
      <c r="H12" s="147" t="s">
        <v>65</v>
      </c>
      <c r="I12" s="645" t="s">
        <v>66</v>
      </c>
      <c r="J12" s="17" t="s">
        <v>54</v>
      </c>
      <c r="K12" s="35">
        <f>L12+N12</f>
        <v>137.6</v>
      </c>
      <c r="L12" s="36">
        <v>17.8</v>
      </c>
      <c r="M12" s="36"/>
      <c r="N12" s="37">
        <v>119.8</v>
      </c>
      <c r="O12" s="35">
        <f>P12+R12</f>
        <v>99.2</v>
      </c>
      <c r="P12" s="36">
        <v>11.2</v>
      </c>
      <c r="Q12" s="36">
        <v>8.1999999999999993</v>
      </c>
      <c r="R12" s="38">
        <v>88</v>
      </c>
      <c r="S12" s="39">
        <f>T12+V12</f>
        <v>99.2</v>
      </c>
      <c r="T12" s="40">
        <v>11.2</v>
      </c>
      <c r="U12" s="40">
        <v>8.1999999999999993</v>
      </c>
      <c r="V12" s="41">
        <v>88</v>
      </c>
      <c r="W12" s="42">
        <v>137.6</v>
      </c>
      <c r="X12" s="42">
        <v>137.6</v>
      </c>
      <c r="Y12" s="693" t="s">
        <v>71</v>
      </c>
      <c r="Z12" s="667">
        <v>7</v>
      </c>
      <c r="AA12" s="667"/>
      <c r="AB12" s="526"/>
    </row>
    <row r="13" spans="1:31" ht="27" customHeight="1">
      <c r="A13" s="143"/>
      <c r="B13" s="144"/>
      <c r="C13" s="145"/>
      <c r="D13" s="209" t="s">
        <v>9</v>
      </c>
      <c r="E13" s="494"/>
      <c r="F13" s="529"/>
      <c r="G13" s="148"/>
      <c r="H13" s="149"/>
      <c r="I13" s="646"/>
      <c r="J13" s="161" t="s">
        <v>67</v>
      </c>
      <c r="K13" s="43">
        <f>L13+N13</f>
        <v>779.7</v>
      </c>
      <c r="L13" s="103">
        <v>100.6</v>
      </c>
      <c r="M13" s="103"/>
      <c r="N13" s="45">
        <v>679.1</v>
      </c>
      <c r="O13" s="43">
        <f>P13+R13</f>
        <v>562.20000000000005</v>
      </c>
      <c r="P13" s="103">
        <v>63.4</v>
      </c>
      <c r="Q13" s="103">
        <v>60.4</v>
      </c>
      <c r="R13" s="45">
        <v>498.8</v>
      </c>
      <c r="S13" s="355">
        <f>T13+V13</f>
        <v>562.20000000000005</v>
      </c>
      <c r="T13" s="356">
        <v>63.4</v>
      </c>
      <c r="U13" s="356">
        <v>60.4</v>
      </c>
      <c r="V13" s="357">
        <v>498.8</v>
      </c>
      <c r="W13" s="106">
        <v>779.7</v>
      </c>
      <c r="X13" s="106">
        <v>779.7</v>
      </c>
      <c r="Y13" s="694"/>
      <c r="Z13" s="668"/>
      <c r="AA13" s="668"/>
      <c r="AB13" s="527"/>
    </row>
    <row r="14" spans="1:31" ht="54" customHeight="1">
      <c r="A14" s="143"/>
      <c r="B14" s="144"/>
      <c r="C14" s="145"/>
      <c r="D14" s="191"/>
      <c r="E14" s="114" t="s">
        <v>156</v>
      </c>
      <c r="F14" s="139"/>
      <c r="G14" s="148"/>
      <c r="H14" s="149"/>
      <c r="I14" s="646"/>
      <c r="J14" s="18"/>
      <c r="K14" s="101"/>
      <c r="L14" s="44"/>
      <c r="M14" s="44"/>
      <c r="N14" s="93"/>
      <c r="O14" s="101"/>
      <c r="P14" s="44"/>
      <c r="Q14" s="44"/>
      <c r="R14" s="46"/>
      <c r="S14" s="102"/>
      <c r="T14" s="48"/>
      <c r="U14" s="48"/>
      <c r="V14" s="49"/>
      <c r="W14" s="50"/>
      <c r="X14" s="50"/>
      <c r="Y14" s="121" t="s">
        <v>69</v>
      </c>
      <c r="Z14" s="119">
        <v>1</v>
      </c>
      <c r="AA14" s="119"/>
      <c r="AB14" s="120"/>
    </row>
    <row r="15" spans="1:31" ht="28.5" customHeight="1">
      <c r="A15" s="143"/>
      <c r="B15" s="144"/>
      <c r="C15" s="145"/>
      <c r="D15" s="191"/>
      <c r="E15" s="113" t="s">
        <v>157</v>
      </c>
      <c r="F15" s="139"/>
      <c r="G15" s="148"/>
      <c r="H15" s="149"/>
      <c r="I15" s="150"/>
      <c r="J15" s="64"/>
      <c r="K15" s="107"/>
      <c r="L15" s="108"/>
      <c r="M15" s="108"/>
      <c r="N15" s="45"/>
      <c r="O15" s="107"/>
      <c r="P15" s="108"/>
      <c r="Q15" s="108"/>
      <c r="R15" s="109"/>
      <c r="S15" s="110"/>
      <c r="T15" s="104"/>
      <c r="U15" s="104"/>
      <c r="V15" s="105"/>
      <c r="W15" s="111"/>
      <c r="X15" s="111"/>
      <c r="Y15" s="116" t="s">
        <v>70</v>
      </c>
      <c r="Z15" s="117">
        <v>1</v>
      </c>
      <c r="AA15" s="117"/>
      <c r="AB15" s="118"/>
      <c r="AD15" s="19"/>
    </row>
    <row r="16" spans="1:31" ht="40.5" customHeight="1">
      <c r="A16" s="143"/>
      <c r="B16" s="144"/>
      <c r="C16" s="145"/>
      <c r="D16" s="191"/>
      <c r="E16" s="113" t="s">
        <v>158</v>
      </c>
      <c r="F16" s="348" t="s">
        <v>180</v>
      </c>
      <c r="G16" s="148"/>
      <c r="H16" s="149"/>
      <c r="I16" s="150"/>
      <c r="J16" s="18"/>
      <c r="K16" s="101"/>
      <c r="L16" s="44"/>
      <c r="M16" s="44"/>
      <c r="N16" s="93"/>
      <c r="O16" s="101"/>
      <c r="P16" s="44"/>
      <c r="Q16" s="44"/>
      <c r="R16" s="46"/>
      <c r="S16" s="102"/>
      <c r="T16" s="48"/>
      <c r="U16" s="48"/>
      <c r="V16" s="49"/>
      <c r="W16" s="50"/>
      <c r="X16" s="50"/>
      <c r="Y16" s="116" t="s">
        <v>70</v>
      </c>
      <c r="Z16" s="119">
        <v>1</v>
      </c>
      <c r="AA16" s="119"/>
      <c r="AB16" s="120"/>
    </row>
    <row r="17" spans="1:30" ht="40.5" customHeight="1">
      <c r="A17" s="143"/>
      <c r="B17" s="144"/>
      <c r="C17" s="145"/>
      <c r="D17" s="191"/>
      <c r="E17" s="112" t="s">
        <v>159</v>
      </c>
      <c r="F17" s="349"/>
      <c r="G17" s="148"/>
      <c r="H17" s="149"/>
      <c r="I17" s="150"/>
      <c r="J17" s="64"/>
      <c r="K17" s="107"/>
      <c r="L17" s="108"/>
      <c r="M17" s="108"/>
      <c r="N17" s="45"/>
      <c r="O17" s="107"/>
      <c r="P17" s="108"/>
      <c r="Q17" s="108"/>
      <c r="R17" s="109"/>
      <c r="S17" s="110"/>
      <c r="T17" s="104"/>
      <c r="U17" s="104"/>
      <c r="V17" s="105"/>
      <c r="W17" s="111"/>
      <c r="X17" s="111"/>
      <c r="Y17" s="116" t="s">
        <v>70</v>
      </c>
      <c r="Z17" s="117">
        <v>1</v>
      </c>
      <c r="AA17" s="117"/>
      <c r="AB17" s="118"/>
      <c r="AD17" s="19"/>
    </row>
    <row r="18" spans="1:30" ht="14.25" customHeight="1">
      <c r="A18" s="143"/>
      <c r="B18" s="144"/>
      <c r="C18" s="145"/>
      <c r="D18" s="191"/>
      <c r="E18" s="114" t="s">
        <v>160</v>
      </c>
      <c r="F18" s="350"/>
      <c r="G18" s="148"/>
      <c r="H18" s="149"/>
      <c r="I18" s="150"/>
      <c r="J18" s="18"/>
      <c r="K18" s="101"/>
      <c r="L18" s="44"/>
      <c r="M18" s="44"/>
      <c r="N18" s="93"/>
      <c r="O18" s="101"/>
      <c r="P18" s="44"/>
      <c r="Q18" s="44"/>
      <c r="R18" s="46"/>
      <c r="S18" s="102"/>
      <c r="T18" s="48"/>
      <c r="U18" s="48"/>
      <c r="V18" s="49"/>
      <c r="W18" s="50"/>
      <c r="X18" s="50"/>
      <c r="Y18" s="116" t="s">
        <v>70</v>
      </c>
      <c r="Z18" s="119">
        <v>1</v>
      </c>
      <c r="AA18" s="119"/>
      <c r="AB18" s="120"/>
    </row>
    <row r="19" spans="1:30" ht="132" customHeight="1">
      <c r="A19" s="143"/>
      <c r="B19" s="144"/>
      <c r="C19" s="145"/>
      <c r="D19" s="191"/>
      <c r="E19" s="114" t="s">
        <v>161</v>
      </c>
      <c r="F19" s="139"/>
      <c r="G19" s="148"/>
      <c r="H19" s="149"/>
      <c r="I19" s="150"/>
      <c r="J19" s="64"/>
      <c r="K19" s="107"/>
      <c r="L19" s="108"/>
      <c r="M19" s="108"/>
      <c r="N19" s="45"/>
      <c r="O19" s="107"/>
      <c r="P19" s="108"/>
      <c r="Q19" s="108"/>
      <c r="R19" s="109"/>
      <c r="S19" s="110"/>
      <c r="T19" s="104"/>
      <c r="U19" s="104"/>
      <c r="V19" s="105"/>
      <c r="W19" s="111"/>
      <c r="X19" s="111"/>
      <c r="Y19" s="116" t="s">
        <v>123</v>
      </c>
      <c r="Z19" s="117">
        <v>2</v>
      </c>
      <c r="AA19" s="117"/>
      <c r="AB19" s="118"/>
      <c r="AD19" s="19"/>
    </row>
    <row r="20" spans="1:30" ht="54" customHeight="1" thickBot="1">
      <c r="A20" s="239"/>
      <c r="B20" s="240"/>
      <c r="C20" s="241"/>
      <c r="D20" s="213"/>
      <c r="E20" s="242" t="s">
        <v>162</v>
      </c>
      <c r="F20" s="243"/>
      <c r="G20" s="244"/>
      <c r="H20" s="245"/>
      <c r="I20" s="246"/>
      <c r="J20" s="247"/>
      <c r="K20" s="248"/>
      <c r="L20" s="249"/>
      <c r="M20" s="249"/>
      <c r="N20" s="250"/>
      <c r="O20" s="248"/>
      <c r="P20" s="249"/>
      <c r="Q20" s="249"/>
      <c r="R20" s="251"/>
      <c r="S20" s="252"/>
      <c r="T20" s="253"/>
      <c r="U20" s="253"/>
      <c r="V20" s="254"/>
      <c r="W20" s="255"/>
      <c r="X20" s="255"/>
      <c r="Y20" s="256"/>
      <c r="Z20" s="257"/>
      <c r="AA20" s="257"/>
      <c r="AB20" s="258"/>
      <c r="AD20" s="19"/>
    </row>
    <row r="21" spans="1:30" ht="24.75" customHeight="1">
      <c r="A21" s="140"/>
      <c r="B21" s="141"/>
      <c r="C21" s="265"/>
      <c r="D21" s="212" t="s">
        <v>11</v>
      </c>
      <c r="E21" s="347" t="s">
        <v>152</v>
      </c>
      <c r="F21" s="343"/>
      <c r="G21" s="146"/>
      <c r="H21" s="147"/>
      <c r="I21" s="218"/>
      <c r="J21" s="266"/>
      <c r="K21" s="267"/>
      <c r="L21" s="268"/>
      <c r="M21" s="268"/>
      <c r="N21" s="269"/>
      <c r="O21" s="267"/>
      <c r="P21" s="268"/>
      <c r="Q21" s="268"/>
      <c r="R21" s="269"/>
      <c r="S21" s="270"/>
      <c r="T21" s="271"/>
      <c r="U21" s="271"/>
      <c r="V21" s="272"/>
      <c r="W21" s="273"/>
      <c r="X21" s="273"/>
      <c r="Y21" s="274" t="s">
        <v>72</v>
      </c>
      <c r="Z21" s="275">
        <v>3</v>
      </c>
      <c r="AA21" s="275">
        <v>3</v>
      </c>
      <c r="AB21" s="276">
        <v>6</v>
      </c>
    </row>
    <row r="22" spans="1:30" ht="220.5" customHeight="1">
      <c r="A22" s="143"/>
      <c r="B22" s="144"/>
      <c r="C22" s="211"/>
      <c r="D22" s="191"/>
      <c r="E22" s="238" t="s">
        <v>163</v>
      </c>
      <c r="F22" s="175"/>
      <c r="G22" s="148"/>
      <c r="H22" s="149"/>
      <c r="I22" s="150"/>
      <c r="J22" s="18"/>
      <c r="K22" s="162"/>
      <c r="L22" s="44"/>
      <c r="M22" s="44"/>
      <c r="N22" s="46"/>
      <c r="O22" s="162"/>
      <c r="P22" s="44"/>
      <c r="Q22" s="44"/>
      <c r="R22" s="46"/>
      <c r="S22" s="163"/>
      <c r="T22" s="48"/>
      <c r="U22" s="48"/>
      <c r="V22" s="49"/>
      <c r="W22" s="50"/>
      <c r="X22" s="50"/>
      <c r="Y22" s="167" t="s">
        <v>70</v>
      </c>
      <c r="Z22" s="176"/>
      <c r="AA22" s="187">
        <v>1</v>
      </c>
      <c r="AB22" s="188">
        <v>2</v>
      </c>
    </row>
    <row r="23" spans="1:30" ht="55.5" customHeight="1">
      <c r="A23" s="143"/>
      <c r="B23" s="144"/>
      <c r="C23" s="211"/>
      <c r="D23" s="191"/>
      <c r="E23" s="115" t="s">
        <v>164</v>
      </c>
      <c r="F23" s="139" t="s">
        <v>188</v>
      </c>
      <c r="G23" s="148"/>
      <c r="H23" s="149"/>
      <c r="I23" s="150"/>
      <c r="J23" s="64"/>
      <c r="K23" s="107"/>
      <c r="L23" s="108"/>
      <c r="M23" s="108"/>
      <c r="N23" s="45"/>
      <c r="O23" s="107"/>
      <c r="P23" s="108"/>
      <c r="Q23" s="108"/>
      <c r="R23" s="109"/>
      <c r="S23" s="110"/>
      <c r="T23" s="104"/>
      <c r="U23" s="104"/>
      <c r="V23" s="105"/>
      <c r="W23" s="111"/>
      <c r="X23" s="111"/>
      <c r="Y23" s="121" t="s">
        <v>70</v>
      </c>
      <c r="Z23" s="122"/>
      <c r="AA23" s="122"/>
      <c r="AB23" s="123">
        <v>1</v>
      </c>
      <c r="AD23" s="19"/>
    </row>
    <row r="24" spans="1:30" ht="36.75" customHeight="1">
      <c r="A24" s="143"/>
      <c r="B24" s="144"/>
      <c r="C24" s="211"/>
      <c r="D24" s="191"/>
      <c r="E24" s="115" t="s">
        <v>165</v>
      </c>
      <c r="F24" s="139"/>
      <c r="G24" s="148"/>
      <c r="H24" s="149"/>
      <c r="I24" s="150"/>
      <c r="J24" s="18"/>
      <c r="K24" s="101"/>
      <c r="L24" s="44"/>
      <c r="M24" s="44"/>
      <c r="N24" s="93"/>
      <c r="O24" s="101"/>
      <c r="P24" s="44"/>
      <c r="Q24" s="44"/>
      <c r="R24" s="46"/>
      <c r="S24" s="102"/>
      <c r="T24" s="48"/>
      <c r="U24" s="48"/>
      <c r="V24" s="49"/>
      <c r="W24" s="50"/>
      <c r="X24" s="50"/>
      <c r="Y24" s="116" t="s">
        <v>70</v>
      </c>
      <c r="Z24" s="124"/>
      <c r="AA24" s="124"/>
      <c r="AB24" s="125">
        <v>1</v>
      </c>
    </row>
    <row r="25" spans="1:30" ht="66.75" customHeight="1">
      <c r="A25" s="143"/>
      <c r="B25" s="144"/>
      <c r="C25" s="211"/>
      <c r="D25" s="191"/>
      <c r="E25" s="334" t="s">
        <v>166</v>
      </c>
      <c r="F25" s="345"/>
      <c r="G25" s="148"/>
      <c r="H25" s="149"/>
      <c r="I25" s="150"/>
      <c r="J25" s="164"/>
      <c r="K25" s="165"/>
      <c r="L25" s="52"/>
      <c r="M25" s="52"/>
      <c r="N25" s="126"/>
      <c r="O25" s="165"/>
      <c r="P25" s="52"/>
      <c r="Q25" s="52"/>
      <c r="R25" s="53"/>
      <c r="S25" s="166"/>
      <c r="T25" s="55"/>
      <c r="U25" s="55"/>
      <c r="V25" s="56"/>
      <c r="W25" s="57"/>
      <c r="X25" s="57"/>
      <c r="Y25" s="167" t="s">
        <v>69</v>
      </c>
      <c r="Z25" s="168"/>
      <c r="AA25" s="168"/>
      <c r="AB25" s="169">
        <v>1</v>
      </c>
      <c r="AD25" s="19"/>
    </row>
    <row r="26" spans="1:30" ht="35.25" customHeight="1">
      <c r="A26" s="143"/>
      <c r="B26" s="144"/>
      <c r="C26" s="211"/>
      <c r="D26" s="191"/>
      <c r="E26" s="336" t="s">
        <v>167</v>
      </c>
      <c r="F26" s="344"/>
      <c r="G26" s="181"/>
      <c r="H26" s="182"/>
      <c r="I26" s="183"/>
      <c r="J26" s="184"/>
      <c r="K26" s="179"/>
      <c r="L26" s="185"/>
      <c r="M26" s="185"/>
      <c r="N26" s="126"/>
      <c r="O26" s="179"/>
      <c r="P26" s="185"/>
      <c r="Q26" s="185"/>
      <c r="R26" s="126"/>
      <c r="S26" s="180"/>
      <c r="T26" s="55"/>
      <c r="U26" s="55"/>
      <c r="V26" s="56"/>
      <c r="W26" s="186"/>
      <c r="X26" s="186"/>
      <c r="Y26" s="167" t="s">
        <v>70</v>
      </c>
      <c r="Z26" s="187"/>
      <c r="AA26" s="187"/>
      <c r="AB26" s="188">
        <v>1</v>
      </c>
    </row>
    <row r="27" spans="1:30" ht="30.75" customHeight="1">
      <c r="A27" s="143"/>
      <c r="B27" s="144"/>
      <c r="C27" s="211"/>
      <c r="D27" s="191"/>
      <c r="E27" s="598" t="s">
        <v>168</v>
      </c>
      <c r="F27" s="690" t="s">
        <v>180</v>
      </c>
      <c r="G27" s="181"/>
      <c r="H27" s="182"/>
      <c r="I27" s="183"/>
      <c r="J27" s="64"/>
      <c r="K27" s="107"/>
      <c r="L27" s="108"/>
      <c r="M27" s="108"/>
      <c r="N27" s="45"/>
      <c r="O27" s="107"/>
      <c r="P27" s="108"/>
      <c r="Q27" s="108"/>
      <c r="R27" s="109"/>
      <c r="S27" s="110"/>
      <c r="T27" s="104"/>
      <c r="U27" s="104"/>
      <c r="V27" s="105"/>
      <c r="W27" s="111"/>
      <c r="X27" s="111"/>
      <c r="Y27" s="689" t="s">
        <v>70</v>
      </c>
      <c r="Z27" s="168">
        <v>3</v>
      </c>
      <c r="AA27" s="168">
        <v>2</v>
      </c>
      <c r="AB27" s="169"/>
      <c r="AC27" s="189"/>
      <c r="AD27" s="19"/>
    </row>
    <row r="28" spans="1:30" ht="14.25" customHeight="1" thickBot="1">
      <c r="A28" s="143"/>
      <c r="B28" s="144"/>
      <c r="C28" s="211"/>
      <c r="D28" s="213"/>
      <c r="E28" s="498"/>
      <c r="F28" s="691"/>
      <c r="G28" s="148"/>
      <c r="H28" s="149"/>
      <c r="I28" s="150"/>
      <c r="J28" s="20" t="s">
        <v>10</v>
      </c>
      <c r="K28" s="58">
        <f>L28+N28</f>
        <v>917.3</v>
      </c>
      <c r="L28" s="59">
        <f t="shared" ref="L28:X28" si="0">SUM(L12:L27)</f>
        <v>118.39999999999999</v>
      </c>
      <c r="M28" s="59">
        <f t="shared" si="0"/>
        <v>0</v>
      </c>
      <c r="N28" s="60">
        <f t="shared" si="0"/>
        <v>798.9</v>
      </c>
      <c r="O28" s="58">
        <f t="shared" si="0"/>
        <v>661.40000000000009</v>
      </c>
      <c r="P28" s="59">
        <f t="shared" si="0"/>
        <v>74.599999999999994</v>
      </c>
      <c r="Q28" s="59">
        <f t="shared" si="0"/>
        <v>68.599999999999994</v>
      </c>
      <c r="R28" s="60">
        <f t="shared" si="0"/>
        <v>586.79999999999995</v>
      </c>
      <c r="S28" s="58">
        <f t="shared" si="0"/>
        <v>661.40000000000009</v>
      </c>
      <c r="T28" s="59">
        <f t="shared" si="0"/>
        <v>74.599999999999994</v>
      </c>
      <c r="U28" s="59">
        <f t="shared" si="0"/>
        <v>68.599999999999994</v>
      </c>
      <c r="V28" s="59">
        <f>SUM(V12:V27)</f>
        <v>586.79999999999995</v>
      </c>
      <c r="W28" s="61">
        <f t="shared" si="0"/>
        <v>917.30000000000007</v>
      </c>
      <c r="X28" s="61">
        <f t="shared" si="0"/>
        <v>917.30000000000007</v>
      </c>
      <c r="Y28" s="592"/>
      <c r="Z28" s="177"/>
      <c r="AA28" s="177"/>
      <c r="AB28" s="178"/>
      <c r="AD28" s="19"/>
    </row>
    <row r="29" spans="1:30" ht="14.25" customHeight="1">
      <c r="A29" s="143"/>
      <c r="B29" s="144"/>
      <c r="C29" s="145"/>
      <c r="D29" s="212" t="s">
        <v>57</v>
      </c>
      <c r="E29" s="324" t="s">
        <v>153</v>
      </c>
      <c r="F29" s="259"/>
      <c r="G29" s="216" t="s">
        <v>58</v>
      </c>
      <c r="H29" s="147" t="s">
        <v>65</v>
      </c>
      <c r="I29" s="645" t="s">
        <v>66</v>
      </c>
      <c r="J29" s="21" t="s">
        <v>54</v>
      </c>
      <c r="K29" s="35">
        <f>L29+N29</f>
        <v>0</v>
      </c>
      <c r="L29" s="36"/>
      <c r="M29" s="36"/>
      <c r="N29" s="37"/>
      <c r="O29" s="35">
        <f>P29+R29</f>
        <v>0</v>
      </c>
      <c r="P29" s="36"/>
      <c r="Q29" s="36"/>
      <c r="R29" s="38"/>
      <c r="S29" s="39">
        <f>T29+V29</f>
        <v>0</v>
      </c>
      <c r="T29" s="40"/>
      <c r="U29" s="40"/>
      <c r="V29" s="41"/>
      <c r="W29" s="42">
        <v>24.1</v>
      </c>
      <c r="X29" s="42">
        <v>24.1</v>
      </c>
      <c r="Y29" s="491" t="s">
        <v>123</v>
      </c>
      <c r="Z29" s="151"/>
      <c r="AA29" s="151"/>
      <c r="AB29" s="152">
        <v>2</v>
      </c>
    </row>
    <row r="30" spans="1:30" ht="14.25" customHeight="1">
      <c r="A30" s="143"/>
      <c r="B30" s="144"/>
      <c r="C30" s="145"/>
      <c r="D30" s="209"/>
      <c r="E30" s="494" t="s">
        <v>148</v>
      </c>
      <c r="F30" s="260"/>
      <c r="G30" s="217"/>
      <c r="H30" s="149"/>
      <c r="I30" s="646"/>
      <c r="J30" s="164" t="s">
        <v>67</v>
      </c>
      <c r="K30" s="179">
        <f>L30+N30</f>
        <v>0</v>
      </c>
      <c r="L30" s="185"/>
      <c r="M30" s="185"/>
      <c r="N30" s="126"/>
      <c r="O30" s="179">
        <f>P30+R30</f>
        <v>0</v>
      </c>
      <c r="P30" s="185"/>
      <c r="Q30" s="185"/>
      <c r="R30" s="126"/>
      <c r="S30" s="180">
        <f>T30+V30</f>
        <v>0</v>
      </c>
      <c r="T30" s="48"/>
      <c r="U30" s="48"/>
      <c r="V30" s="49"/>
      <c r="W30" s="50">
        <v>136.9</v>
      </c>
      <c r="X30" s="50">
        <v>136.9</v>
      </c>
      <c r="Y30" s="492"/>
      <c r="Z30" s="151"/>
      <c r="AA30" s="151"/>
      <c r="AB30" s="152"/>
    </row>
    <row r="31" spans="1:30" ht="39" customHeight="1">
      <c r="A31" s="143"/>
      <c r="B31" s="144"/>
      <c r="C31" s="145"/>
      <c r="D31" s="209"/>
      <c r="E31" s="533"/>
      <c r="F31" s="260"/>
      <c r="G31" s="217"/>
      <c r="H31" s="149"/>
      <c r="I31" s="646"/>
      <c r="J31" s="23"/>
      <c r="K31" s="173"/>
      <c r="L31" s="44"/>
      <c r="M31" s="44"/>
      <c r="N31" s="46"/>
      <c r="O31" s="173"/>
      <c r="P31" s="44"/>
      <c r="Q31" s="44"/>
      <c r="R31" s="46"/>
      <c r="S31" s="174"/>
      <c r="T31" s="48"/>
      <c r="U31" s="48"/>
      <c r="V31" s="49"/>
      <c r="W31" s="50"/>
      <c r="X31" s="50"/>
      <c r="Y31" s="337" t="s">
        <v>151</v>
      </c>
      <c r="Z31" s="207"/>
      <c r="AA31" s="207"/>
      <c r="AB31" s="208">
        <v>2</v>
      </c>
    </row>
    <row r="32" spans="1:30" ht="66" customHeight="1" thickBot="1">
      <c r="A32" s="239"/>
      <c r="B32" s="240"/>
      <c r="C32" s="241"/>
      <c r="D32" s="277"/>
      <c r="E32" s="278" t="s">
        <v>147</v>
      </c>
      <c r="F32" s="279"/>
      <c r="G32" s="280"/>
      <c r="H32" s="245"/>
      <c r="I32" s="246"/>
      <c r="J32" s="281"/>
      <c r="K32" s="282"/>
      <c r="L32" s="283"/>
      <c r="M32" s="283"/>
      <c r="N32" s="284"/>
      <c r="O32" s="282"/>
      <c r="P32" s="283"/>
      <c r="Q32" s="283"/>
      <c r="R32" s="284"/>
      <c r="S32" s="285"/>
      <c r="T32" s="286"/>
      <c r="U32" s="286"/>
      <c r="V32" s="287"/>
      <c r="W32" s="288"/>
      <c r="X32" s="288"/>
      <c r="Y32" s="338"/>
      <c r="Z32" s="221"/>
      <c r="AA32" s="221"/>
      <c r="AB32" s="222"/>
    </row>
    <row r="33" spans="1:29" ht="41.25" customHeight="1">
      <c r="A33" s="143"/>
      <c r="B33" s="144"/>
      <c r="C33" s="145"/>
      <c r="D33" s="209"/>
      <c r="E33" s="334" t="s">
        <v>149</v>
      </c>
      <c r="F33" s="260"/>
      <c r="G33" s="217"/>
      <c r="H33" s="149"/>
      <c r="I33" s="150"/>
      <c r="J33" s="23"/>
      <c r="K33" s="162"/>
      <c r="L33" s="44"/>
      <c r="M33" s="44"/>
      <c r="N33" s="46"/>
      <c r="O33" s="173"/>
      <c r="P33" s="44"/>
      <c r="Q33" s="44"/>
      <c r="R33" s="46"/>
      <c r="S33" s="174"/>
      <c r="T33" s="48"/>
      <c r="U33" s="48"/>
      <c r="V33" s="49"/>
      <c r="W33" s="50"/>
      <c r="X33" s="50"/>
      <c r="Y33" s="335"/>
      <c r="Z33" s="151"/>
      <c r="AA33" s="151"/>
      <c r="AB33" s="152"/>
    </row>
    <row r="34" spans="1:29" ht="21.75" customHeight="1">
      <c r="A34" s="143"/>
      <c r="B34" s="144"/>
      <c r="C34" s="145"/>
      <c r="D34" s="209"/>
      <c r="E34" s="598" t="s">
        <v>150</v>
      </c>
      <c r="F34" s="260"/>
      <c r="G34" s="217"/>
      <c r="H34" s="149"/>
      <c r="I34" s="150"/>
      <c r="J34" s="23"/>
      <c r="K34" s="51"/>
      <c r="L34" s="92"/>
      <c r="M34" s="92"/>
      <c r="N34" s="93"/>
      <c r="O34" s="51"/>
      <c r="P34" s="92"/>
      <c r="Q34" s="92"/>
      <c r="R34" s="94"/>
      <c r="S34" s="54"/>
      <c r="T34" s="48"/>
      <c r="U34" s="48"/>
      <c r="V34" s="49"/>
      <c r="W34" s="95"/>
      <c r="X34" s="95"/>
      <c r="Y34" s="24"/>
      <c r="Z34" s="86"/>
      <c r="AA34" s="86"/>
      <c r="AB34" s="87"/>
    </row>
    <row r="35" spans="1:29" ht="20.25" customHeight="1">
      <c r="A35" s="143"/>
      <c r="B35" s="144"/>
      <c r="C35" s="145"/>
      <c r="D35" s="209"/>
      <c r="E35" s="494"/>
      <c r="F35" s="261"/>
      <c r="G35" s="262"/>
      <c r="H35" s="263"/>
      <c r="I35" s="264"/>
      <c r="J35" s="192" t="s">
        <v>10</v>
      </c>
      <c r="K35" s="193">
        <f t="shared" ref="K35:V35" si="1">SUM(K29:K34)</f>
        <v>0</v>
      </c>
      <c r="L35" s="194">
        <f t="shared" si="1"/>
        <v>0</v>
      </c>
      <c r="M35" s="194">
        <f t="shared" si="1"/>
        <v>0</v>
      </c>
      <c r="N35" s="195">
        <f t="shared" si="1"/>
        <v>0</v>
      </c>
      <c r="O35" s="193">
        <f t="shared" si="1"/>
        <v>0</v>
      </c>
      <c r="P35" s="194">
        <f t="shared" si="1"/>
        <v>0</v>
      </c>
      <c r="Q35" s="194">
        <f t="shared" si="1"/>
        <v>0</v>
      </c>
      <c r="R35" s="195">
        <f t="shared" si="1"/>
        <v>0</v>
      </c>
      <c r="S35" s="193">
        <f t="shared" si="1"/>
        <v>0</v>
      </c>
      <c r="T35" s="194">
        <f t="shared" si="1"/>
        <v>0</v>
      </c>
      <c r="U35" s="194">
        <f t="shared" si="1"/>
        <v>0</v>
      </c>
      <c r="V35" s="194">
        <f t="shared" si="1"/>
        <v>0</v>
      </c>
      <c r="W35" s="196">
        <f>SUM(W29:W34)</f>
        <v>161</v>
      </c>
      <c r="X35" s="196">
        <f>SUM(X29:X34)</f>
        <v>161</v>
      </c>
      <c r="Y35" s="134"/>
      <c r="Z35" s="135"/>
      <c r="AA35" s="135"/>
      <c r="AB35" s="136"/>
      <c r="AC35" s="189"/>
    </row>
    <row r="36" spans="1:29" ht="14.25" customHeight="1" thickBot="1">
      <c r="A36" s="331"/>
      <c r="B36" s="327"/>
      <c r="C36" s="210"/>
      <c r="D36" s="669"/>
      <c r="E36" s="670"/>
      <c r="F36" s="670"/>
      <c r="G36" s="670"/>
      <c r="H36" s="670"/>
      <c r="I36" s="671"/>
      <c r="J36" s="197" t="s">
        <v>10</v>
      </c>
      <c r="K36" s="198">
        <f>L36+N36</f>
        <v>917.3</v>
      </c>
      <c r="L36" s="199">
        <f>L35+L28</f>
        <v>118.39999999999999</v>
      </c>
      <c r="M36" s="199">
        <f>M35+M28</f>
        <v>0</v>
      </c>
      <c r="N36" s="200">
        <f>N35+N28</f>
        <v>798.9</v>
      </c>
      <c r="O36" s="201">
        <f>P36+R36</f>
        <v>661.4</v>
      </c>
      <c r="P36" s="199">
        <f>P35+P28</f>
        <v>74.599999999999994</v>
      </c>
      <c r="Q36" s="199">
        <f>Q35+Q28</f>
        <v>68.599999999999994</v>
      </c>
      <c r="R36" s="200">
        <f>R35+R28</f>
        <v>586.79999999999995</v>
      </c>
      <c r="S36" s="201">
        <f>T36+V36</f>
        <v>661.4</v>
      </c>
      <c r="T36" s="199">
        <f>T35+T28</f>
        <v>74.599999999999994</v>
      </c>
      <c r="U36" s="199">
        <f>U35+U28</f>
        <v>68.599999999999994</v>
      </c>
      <c r="V36" s="202">
        <f>V35+V28</f>
        <v>586.79999999999995</v>
      </c>
      <c r="W36" s="203">
        <f>W35+W28</f>
        <v>1078.3000000000002</v>
      </c>
      <c r="X36" s="203">
        <f>X35+X28</f>
        <v>1078.3000000000002</v>
      </c>
      <c r="Y36" s="204"/>
      <c r="Z36" s="205"/>
      <c r="AA36" s="205"/>
      <c r="AB36" s="206"/>
      <c r="AC36" s="189"/>
    </row>
    <row r="37" spans="1:29" ht="17.25" customHeight="1">
      <c r="A37" s="552" t="s">
        <v>9</v>
      </c>
      <c r="B37" s="555" t="s">
        <v>9</v>
      </c>
      <c r="C37" s="558" t="s">
        <v>11</v>
      </c>
      <c r="D37" s="190"/>
      <c r="E37" s="224" t="s">
        <v>132</v>
      </c>
      <c r="F37" s="214" t="s">
        <v>68</v>
      </c>
      <c r="G37" s="216" t="s">
        <v>58</v>
      </c>
      <c r="H37" s="147" t="s">
        <v>65</v>
      </c>
      <c r="I37" s="645" t="s">
        <v>66</v>
      </c>
      <c r="J37" s="21" t="s">
        <v>54</v>
      </c>
      <c r="K37" s="35"/>
      <c r="L37" s="36"/>
      <c r="M37" s="36"/>
      <c r="N37" s="37"/>
      <c r="O37" s="35"/>
      <c r="P37" s="36"/>
      <c r="Q37" s="36"/>
      <c r="R37" s="38"/>
      <c r="S37" s="39"/>
      <c r="T37" s="40"/>
      <c r="U37" s="40"/>
      <c r="V37" s="41"/>
      <c r="W37" s="42"/>
      <c r="X37" s="42">
        <v>100</v>
      </c>
      <c r="Y37" s="170" t="s">
        <v>77</v>
      </c>
      <c r="Z37" s="130">
        <v>5</v>
      </c>
      <c r="AA37" s="130">
        <v>4</v>
      </c>
      <c r="AB37" s="131">
        <v>1</v>
      </c>
    </row>
    <row r="38" spans="1:29" ht="30.75" customHeight="1">
      <c r="A38" s="553"/>
      <c r="B38" s="556"/>
      <c r="C38" s="559"/>
      <c r="D38" s="191"/>
      <c r="E38" s="225" t="s">
        <v>173</v>
      </c>
      <c r="F38" s="609" t="s">
        <v>179</v>
      </c>
      <c r="G38" s="217"/>
      <c r="H38" s="149"/>
      <c r="I38" s="646"/>
      <c r="J38" s="64" t="s">
        <v>54</v>
      </c>
      <c r="K38" s="107">
        <f t="shared" ref="K38:K43" si="2">L38+N38</f>
        <v>56.9</v>
      </c>
      <c r="L38" s="103"/>
      <c r="M38" s="103"/>
      <c r="N38" s="45">
        <v>56.9</v>
      </c>
      <c r="O38" s="107">
        <f t="shared" ref="O38:O46" si="3">P38+R38</f>
        <v>28.5</v>
      </c>
      <c r="P38" s="103"/>
      <c r="Q38" s="103"/>
      <c r="R38" s="45">
        <v>28.5</v>
      </c>
      <c r="S38" s="110">
        <v>28.5</v>
      </c>
      <c r="T38" s="104"/>
      <c r="U38" s="104"/>
      <c r="V38" s="105">
        <v>28.5</v>
      </c>
      <c r="W38" s="106"/>
      <c r="X38" s="106"/>
      <c r="Y38" s="172" t="s">
        <v>70</v>
      </c>
      <c r="Z38" s="132">
        <v>1</v>
      </c>
      <c r="AA38" s="132"/>
      <c r="AB38" s="133"/>
    </row>
    <row r="39" spans="1:29" ht="29.25" customHeight="1">
      <c r="A39" s="553"/>
      <c r="B39" s="556"/>
      <c r="C39" s="559"/>
      <c r="D39" s="191"/>
      <c r="E39" s="226" t="s">
        <v>175</v>
      </c>
      <c r="F39" s="610"/>
      <c r="G39" s="217"/>
      <c r="H39" s="149"/>
      <c r="I39" s="150"/>
      <c r="J39" s="64" t="s">
        <v>54</v>
      </c>
      <c r="K39" s="107">
        <f t="shared" si="2"/>
        <v>35</v>
      </c>
      <c r="L39" s="304"/>
      <c r="M39" s="304"/>
      <c r="N39" s="93">
        <v>35</v>
      </c>
      <c r="O39" s="51">
        <f t="shared" si="3"/>
        <v>140</v>
      </c>
      <c r="P39" s="304"/>
      <c r="Q39" s="304"/>
      <c r="R39" s="305">
        <v>140</v>
      </c>
      <c r="S39" s="54">
        <f>T39+V39</f>
        <v>41.5</v>
      </c>
      <c r="T39" s="98"/>
      <c r="U39" s="98"/>
      <c r="V39" s="99">
        <v>41.5</v>
      </c>
      <c r="W39" s="306">
        <v>103.5</v>
      </c>
      <c r="X39" s="306">
        <v>0</v>
      </c>
      <c r="Y39" s="24" t="s">
        <v>70</v>
      </c>
      <c r="Z39" s="135"/>
      <c r="AA39" s="135">
        <v>1</v>
      </c>
      <c r="AB39" s="136"/>
    </row>
    <row r="40" spans="1:29" ht="31.5" customHeight="1">
      <c r="A40" s="553"/>
      <c r="B40" s="556"/>
      <c r="C40" s="559"/>
      <c r="D40" s="191"/>
      <c r="E40" s="226" t="s">
        <v>133</v>
      </c>
      <c r="F40" s="610"/>
      <c r="G40" s="217"/>
      <c r="H40" s="149"/>
      <c r="I40" s="150"/>
      <c r="J40" s="64" t="s">
        <v>54</v>
      </c>
      <c r="K40" s="107">
        <f t="shared" si="2"/>
        <v>0</v>
      </c>
      <c r="L40" s="108"/>
      <c r="M40" s="108"/>
      <c r="N40" s="45"/>
      <c r="O40" s="107">
        <f t="shared" si="3"/>
        <v>50</v>
      </c>
      <c r="P40" s="108"/>
      <c r="Q40" s="108"/>
      <c r="R40" s="109">
        <v>50</v>
      </c>
      <c r="S40" s="110">
        <v>10</v>
      </c>
      <c r="T40" s="104"/>
      <c r="U40" s="104"/>
      <c r="V40" s="105">
        <v>10</v>
      </c>
      <c r="W40" s="111">
        <v>40</v>
      </c>
      <c r="X40" s="111"/>
      <c r="Y40" s="172" t="s">
        <v>70</v>
      </c>
      <c r="Z40" s="132"/>
      <c r="AA40" s="132">
        <v>1</v>
      </c>
      <c r="AB40" s="133"/>
    </row>
    <row r="41" spans="1:29" ht="28.5" customHeight="1">
      <c r="A41" s="553"/>
      <c r="B41" s="556"/>
      <c r="C41" s="559"/>
      <c r="D41" s="191"/>
      <c r="E41" s="226" t="s">
        <v>134</v>
      </c>
      <c r="F41" s="692"/>
      <c r="G41" s="217"/>
      <c r="H41" s="149"/>
      <c r="I41" s="150"/>
      <c r="J41" s="64" t="s">
        <v>54</v>
      </c>
      <c r="K41" s="101">
        <f t="shared" si="2"/>
        <v>10</v>
      </c>
      <c r="L41" s="44"/>
      <c r="M41" s="44"/>
      <c r="N41" s="93">
        <v>10</v>
      </c>
      <c r="O41" s="101">
        <f t="shared" si="3"/>
        <v>10</v>
      </c>
      <c r="P41" s="44"/>
      <c r="Q41" s="44"/>
      <c r="R41" s="46">
        <v>10</v>
      </c>
      <c r="S41" s="102">
        <v>10</v>
      </c>
      <c r="T41" s="48"/>
      <c r="U41" s="48"/>
      <c r="V41" s="49">
        <v>10</v>
      </c>
      <c r="W41" s="50">
        <v>30</v>
      </c>
      <c r="X41" s="50"/>
      <c r="Y41" s="24" t="s">
        <v>70</v>
      </c>
      <c r="Z41" s="132"/>
      <c r="AA41" s="132">
        <v>1</v>
      </c>
      <c r="AB41" s="133"/>
    </row>
    <row r="42" spans="1:29" ht="27" customHeight="1">
      <c r="A42" s="553"/>
      <c r="B42" s="556"/>
      <c r="C42" s="559"/>
      <c r="D42" s="191"/>
      <c r="E42" s="598" t="s">
        <v>76</v>
      </c>
      <c r="F42" s="215"/>
      <c r="G42" s="217"/>
      <c r="H42" s="149"/>
      <c r="I42" s="150"/>
      <c r="J42" s="64" t="s">
        <v>54</v>
      </c>
      <c r="K42" s="107">
        <f t="shared" si="2"/>
        <v>48.1</v>
      </c>
      <c r="L42" s="108"/>
      <c r="M42" s="108"/>
      <c r="N42" s="45">
        <v>48.1</v>
      </c>
      <c r="O42" s="107">
        <f t="shared" si="3"/>
        <v>95.5</v>
      </c>
      <c r="P42" s="108"/>
      <c r="Q42" s="108"/>
      <c r="R42" s="109">
        <v>95.5</v>
      </c>
      <c r="S42" s="110">
        <f>T42+V42</f>
        <v>95.5</v>
      </c>
      <c r="T42" s="104"/>
      <c r="U42" s="104"/>
      <c r="V42" s="105">
        <v>95.5</v>
      </c>
      <c r="W42" s="111"/>
      <c r="X42" s="111"/>
      <c r="Y42" s="517" t="s">
        <v>70</v>
      </c>
      <c r="Z42" s="660">
        <v>1</v>
      </c>
      <c r="AA42" s="660"/>
      <c r="AB42" s="662"/>
    </row>
    <row r="43" spans="1:29" ht="14.25" customHeight="1" thickBot="1">
      <c r="A43" s="553"/>
      <c r="B43" s="556"/>
      <c r="C43" s="559"/>
      <c r="D43" s="213"/>
      <c r="E43" s="498"/>
      <c r="F43" s="227"/>
      <c r="G43" s="223"/>
      <c r="H43" s="245"/>
      <c r="I43" s="246"/>
      <c r="J43" s="219" t="s">
        <v>10</v>
      </c>
      <c r="K43" s="58">
        <f t="shared" si="2"/>
        <v>150</v>
      </c>
      <c r="L43" s="59"/>
      <c r="M43" s="59"/>
      <c r="N43" s="60">
        <f>SUM(N38:N42)</f>
        <v>150</v>
      </c>
      <c r="O43" s="58">
        <f t="shared" si="3"/>
        <v>324</v>
      </c>
      <c r="P43" s="59"/>
      <c r="Q43" s="59"/>
      <c r="R43" s="60">
        <f>SUM(R38:R42)</f>
        <v>324</v>
      </c>
      <c r="S43" s="58">
        <f>SUM(S38:S42)</f>
        <v>185.5</v>
      </c>
      <c r="T43" s="58">
        <f>SUM(T38:T42)</f>
        <v>0</v>
      </c>
      <c r="U43" s="58">
        <f>SUM(U38:U42)</f>
        <v>0</v>
      </c>
      <c r="V43" s="58">
        <f>SUM(V38:V42)</f>
        <v>185.5</v>
      </c>
      <c r="W43" s="220">
        <f>SUM(W39:W42)</f>
        <v>173.5</v>
      </c>
      <c r="X43" s="220">
        <f>SUM(X37:X42)</f>
        <v>100</v>
      </c>
      <c r="Y43" s="518"/>
      <c r="Z43" s="661"/>
      <c r="AA43" s="661"/>
      <c r="AB43" s="663"/>
    </row>
    <row r="44" spans="1:29" ht="29.25" customHeight="1">
      <c r="A44" s="553"/>
      <c r="B44" s="556"/>
      <c r="C44" s="559"/>
      <c r="D44" s="191"/>
      <c r="E44" s="225" t="s">
        <v>172</v>
      </c>
      <c r="F44" s="215"/>
      <c r="G44" s="217"/>
      <c r="H44" s="149"/>
      <c r="I44" s="645" t="s">
        <v>174</v>
      </c>
      <c r="J44" s="64" t="s">
        <v>54</v>
      </c>
      <c r="K44" s="107"/>
      <c r="L44" s="103"/>
      <c r="M44" s="103"/>
      <c r="N44" s="45"/>
      <c r="O44" s="107">
        <f t="shared" si="3"/>
        <v>20</v>
      </c>
      <c r="P44" s="103"/>
      <c r="Q44" s="103"/>
      <c r="R44" s="290">
        <v>20</v>
      </c>
      <c r="S44" s="39">
        <f>T44+V44</f>
        <v>20</v>
      </c>
      <c r="T44" s="40"/>
      <c r="U44" s="40"/>
      <c r="V44" s="297">
        <v>20</v>
      </c>
      <c r="W44" s="42">
        <v>15</v>
      </c>
      <c r="X44" s="315"/>
      <c r="Y44" s="172" t="s">
        <v>70</v>
      </c>
      <c r="Z44" s="132"/>
      <c r="AA44" s="132">
        <v>1</v>
      </c>
      <c r="AB44" s="133"/>
    </row>
    <row r="45" spans="1:29" ht="41.25" customHeight="1">
      <c r="A45" s="553"/>
      <c r="B45" s="556"/>
      <c r="C45" s="559"/>
      <c r="D45" s="191"/>
      <c r="E45" s="325" t="s">
        <v>140</v>
      </c>
      <c r="F45" s="215"/>
      <c r="G45" s="217"/>
      <c r="H45" s="149"/>
      <c r="I45" s="646"/>
      <c r="J45" s="23" t="s">
        <v>54</v>
      </c>
      <c r="K45" s="173">
        <f>L45+N45</f>
        <v>39.5</v>
      </c>
      <c r="L45" s="92"/>
      <c r="M45" s="92"/>
      <c r="N45" s="46">
        <v>39.5</v>
      </c>
      <c r="O45" s="173">
        <f t="shared" si="3"/>
        <v>39.5</v>
      </c>
      <c r="P45" s="92"/>
      <c r="Q45" s="92"/>
      <c r="R45" s="307">
        <v>39.5</v>
      </c>
      <c r="S45" s="163">
        <f>T45+V45</f>
        <v>39.5</v>
      </c>
      <c r="T45" s="48"/>
      <c r="U45" s="48"/>
      <c r="V45" s="299">
        <v>39.5</v>
      </c>
      <c r="W45" s="95"/>
      <c r="X45" s="310"/>
      <c r="Y45" s="134" t="s">
        <v>70</v>
      </c>
      <c r="Z45" s="135">
        <v>1</v>
      </c>
      <c r="AA45" s="86"/>
      <c r="AB45" s="87"/>
    </row>
    <row r="46" spans="1:29" ht="40.5" customHeight="1">
      <c r="A46" s="553"/>
      <c r="B46" s="556"/>
      <c r="C46" s="559"/>
      <c r="D46" s="191"/>
      <c r="E46" s="129" t="s">
        <v>141</v>
      </c>
      <c r="F46" s="215"/>
      <c r="G46" s="217"/>
      <c r="H46" s="149"/>
      <c r="I46" s="646"/>
      <c r="J46" s="64" t="s">
        <v>54</v>
      </c>
      <c r="K46" s="107">
        <f>L46+N46</f>
        <v>14.8</v>
      </c>
      <c r="L46" s="108"/>
      <c r="M46" s="108"/>
      <c r="N46" s="45">
        <v>14.8</v>
      </c>
      <c r="O46" s="107">
        <f t="shared" si="3"/>
        <v>14.8</v>
      </c>
      <c r="P46" s="108"/>
      <c r="Q46" s="108"/>
      <c r="R46" s="308">
        <v>14.8</v>
      </c>
      <c r="S46" s="47">
        <f>T46+V46</f>
        <v>14.8</v>
      </c>
      <c r="T46" s="55"/>
      <c r="U46" s="55"/>
      <c r="V46" s="300">
        <v>14.8</v>
      </c>
      <c r="W46" s="57"/>
      <c r="X46" s="311"/>
      <c r="Y46" s="172" t="s">
        <v>70</v>
      </c>
      <c r="Z46" s="132">
        <v>1</v>
      </c>
      <c r="AA46" s="132"/>
      <c r="AB46" s="133"/>
    </row>
    <row r="47" spans="1:29" ht="28.5" customHeight="1">
      <c r="A47" s="553"/>
      <c r="B47" s="556"/>
      <c r="C47" s="559"/>
      <c r="D47" s="191"/>
      <c r="E47" s="321" t="s">
        <v>74</v>
      </c>
      <c r="F47" s="215"/>
      <c r="G47" s="217"/>
      <c r="H47" s="149"/>
      <c r="I47" s="646"/>
      <c r="J47" s="64" t="s">
        <v>54</v>
      </c>
      <c r="K47" s="107">
        <f>L47+N47</f>
        <v>5</v>
      </c>
      <c r="L47" s="108"/>
      <c r="M47" s="108"/>
      <c r="N47" s="45">
        <v>5</v>
      </c>
      <c r="O47" s="107"/>
      <c r="P47" s="108"/>
      <c r="Q47" s="108"/>
      <c r="R47" s="308"/>
      <c r="S47" s="47"/>
      <c r="T47" s="104"/>
      <c r="U47" s="104"/>
      <c r="V47" s="298"/>
      <c r="W47" s="111"/>
      <c r="X47" s="322"/>
      <c r="Y47" s="24"/>
      <c r="Z47" s="86"/>
      <c r="AA47" s="86"/>
      <c r="AB47" s="87"/>
    </row>
    <row r="48" spans="1:29" ht="15" customHeight="1">
      <c r="A48" s="553"/>
      <c r="B48" s="556"/>
      <c r="C48" s="559"/>
      <c r="D48" s="191"/>
      <c r="E48" s="598" t="s">
        <v>142</v>
      </c>
      <c r="F48" s="215"/>
      <c r="G48" s="217"/>
      <c r="H48" s="149"/>
      <c r="I48" s="646"/>
      <c r="J48" s="23" t="s">
        <v>54</v>
      </c>
      <c r="K48" s="173">
        <f>L48+N48</f>
        <v>10</v>
      </c>
      <c r="L48" s="92"/>
      <c r="M48" s="92"/>
      <c r="N48" s="46">
        <v>10</v>
      </c>
      <c r="O48" s="173"/>
      <c r="P48" s="92"/>
      <c r="Q48" s="92"/>
      <c r="R48" s="307"/>
      <c r="S48" s="163"/>
      <c r="T48" s="48"/>
      <c r="U48" s="48"/>
      <c r="V48" s="299"/>
      <c r="W48" s="95"/>
      <c r="X48" s="310"/>
      <c r="Y48" s="171"/>
      <c r="Z48" s="86"/>
      <c r="AA48" s="86"/>
      <c r="AB48" s="87"/>
    </row>
    <row r="49" spans="1:28" ht="13.5" customHeight="1">
      <c r="A49" s="553"/>
      <c r="B49" s="556"/>
      <c r="C49" s="559"/>
      <c r="D49" s="191"/>
      <c r="E49" s="494"/>
      <c r="F49" s="228"/>
      <c r="G49" s="229"/>
      <c r="H49" s="230"/>
      <c r="I49" s="675"/>
      <c r="J49" s="231" t="s">
        <v>10</v>
      </c>
      <c r="K49" s="232">
        <f>L49+N49</f>
        <v>69.3</v>
      </c>
      <c r="L49" s="233"/>
      <c r="M49" s="233"/>
      <c r="N49" s="234">
        <f>SUM(N45:N48)</f>
        <v>69.3</v>
      </c>
      <c r="O49" s="232">
        <f>P49+R49</f>
        <v>74.3</v>
      </c>
      <c r="P49" s="233"/>
      <c r="Q49" s="233"/>
      <c r="R49" s="235">
        <f>SUM(R44:R48)</f>
        <v>74.3</v>
      </c>
      <c r="S49" s="313">
        <f>SUM(S44:S48)</f>
        <v>74.3</v>
      </c>
      <c r="T49" s="232">
        <f>SUM(T45:T48)</f>
        <v>0</v>
      </c>
      <c r="U49" s="232">
        <f>SUM(U45:U48)</f>
        <v>0</v>
      </c>
      <c r="V49" s="312">
        <f>SUM(V44:V48)</f>
        <v>74.3</v>
      </c>
      <c r="W49" s="236">
        <f>SUM(W44:W48)</f>
        <v>15</v>
      </c>
      <c r="X49" s="312"/>
      <c r="Y49" s="237"/>
      <c r="Z49" s="151"/>
      <c r="AA49" s="151"/>
      <c r="AB49" s="152"/>
    </row>
    <row r="50" spans="1:28" ht="14.25" customHeight="1" thickBot="1">
      <c r="A50" s="554"/>
      <c r="B50" s="557"/>
      <c r="C50" s="560"/>
      <c r="D50" s="654"/>
      <c r="E50" s="655"/>
      <c r="F50" s="655"/>
      <c r="G50" s="655"/>
      <c r="H50" s="655"/>
      <c r="I50" s="656"/>
      <c r="J50" s="197" t="s">
        <v>10</v>
      </c>
      <c r="K50" s="201">
        <f t="shared" ref="K50:X50" si="4">K49+K43</f>
        <v>219.3</v>
      </c>
      <c r="L50" s="201">
        <f t="shared" si="4"/>
        <v>0</v>
      </c>
      <c r="M50" s="201">
        <f t="shared" si="4"/>
        <v>0</v>
      </c>
      <c r="N50" s="201">
        <f t="shared" si="4"/>
        <v>219.3</v>
      </c>
      <c r="O50" s="201">
        <f t="shared" si="4"/>
        <v>398.3</v>
      </c>
      <c r="P50" s="201">
        <f t="shared" si="4"/>
        <v>0</v>
      </c>
      <c r="Q50" s="201">
        <f t="shared" si="4"/>
        <v>0</v>
      </c>
      <c r="R50" s="309">
        <f>R49+R43</f>
        <v>398.3</v>
      </c>
      <c r="S50" s="198">
        <f t="shared" si="4"/>
        <v>259.8</v>
      </c>
      <c r="T50" s="201">
        <f t="shared" si="4"/>
        <v>0</v>
      </c>
      <c r="U50" s="201">
        <f t="shared" si="4"/>
        <v>0</v>
      </c>
      <c r="V50" s="314">
        <f>V49+V43</f>
        <v>259.8</v>
      </c>
      <c r="W50" s="203">
        <f t="shared" si="4"/>
        <v>188.5</v>
      </c>
      <c r="X50" s="201">
        <f t="shared" si="4"/>
        <v>100</v>
      </c>
      <c r="Y50" s="664"/>
      <c r="Z50" s="665"/>
      <c r="AA50" s="665"/>
      <c r="AB50" s="666"/>
    </row>
    <row r="51" spans="1:28" ht="14.25" customHeight="1">
      <c r="A51" s="552" t="s">
        <v>9</v>
      </c>
      <c r="B51" s="555" t="s">
        <v>9</v>
      </c>
      <c r="C51" s="558" t="s">
        <v>57</v>
      </c>
      <c r="D51" s="558"/>
      <c r="E51" s="519" t="s">
        <v>135</v>
      </c>
      <c r="F51" s="495"/>
      <c r="G51" s="521" t="s">
        <v>58</v>
      </c>
      <c r="H51" s="639" t="s">
        <v>65</v>
      </c>
      <c r="I51" s="645" t="s">
        <v>66</v>
      </c>
      <c r="J51" s="21" t="s">
        <v>54</v>
      </c>
      <c r="K51" s="35">
        <f t="shared" ref="K51:K59" si="5">L51+N51</f>
        <v>0</v>
      </c>
      <c r="L51" s="36"/>
      <c r="M51" s="36"/>
      <c r="N51" s="37"/>
      <c r="O51" s="35">
        <f t="shared" ref="O51:O59" si="6">P51+R51</f>
        <v>0</v>
      </c>
      <c r="P51" s="36"/>
      <c r="Q51" s="36"/>
      <c r="R51" s="38"/>
      <c r="S51" s="39">
        <f t="shared" ref="S51:S59" si="7">T51+V51</f>
        <v>0</v>
      </c>
      <c r="T51" s="40"/>
      <c r="U51" s="40"/>
      <c r="V51" s="41"/>
      <c r="W51" s="42">
        <v>40</v>
      </c>
      <c r="X51" s="42">
        <v>20</v>
      </c>
      <c r="Y51" s="22"/>
      <c r="Z51" s="86"/>
      <c r="AA51" s="86"/>
      <c r="AB51" s="87"/>
    </row>
    <row r="52" spans="1:28" ht="14.25" customHeight="1">
      <c r="A52" s="553"/>
      <c r="B52" s="556"/>
      <c r="C52" s="559"/>
      <c r="D52" s="559"/>
      <c r="E52" s="674"/>
      <c r="F52" s="687"/>
      <c r="G52" s="522"/>
      <c r="H52" s="640"/>
      <c r="I52" s="646"/>
      <c r="J52" s="64"/>
      <c r="K52" s="43">
        <f t="shared" si="5"/>
        <v>0</v>
      </c>
      <c r="L52" s="44"/>
      <c r="M52" s="44"/>
      <c r="N52" s="45"/>
      <c r="O52" s="43">
        <f t="shared" si="6"/>
        <v>0</v>
      </c>
      <c r="P52" s="44"/>
      <c r="Q52" s="44"/>
      <c r="R52" s="46"/>
      <c r="S52" s="47">
        <f t="shared" si="7"/>
        <v>0</v>
      </c>
      <c r="T52" s="48"/>
      <c r="U52" s="48"/>
      <c r="V52" s="49"/>
      <c r="W52" s="50"/>
      <c r="X52" s="50"/>
      <c r="Y52" s="24"/>
      <c r="Z52" s="86"/>
      <c r="AA52" s="86"/>
      <c r="AB52" s="87"/>
    </row>
    <row r="53" spans="1:28" ht="14.25" customHeight="1">
      <c r="A53" s="553"/>
      <c r="B53" s="556"/>
      <c r="C53" s="559"/>
      <c r="D53" s="559"/>
      <c r="E53" s="598" t="s">
        <v>155</v>
      </c>
      <c r="F53" s="688"/>
      <c r="G53" s="522"/>
      <c r="H53" s="640"/>
      <c r="I53" s="646"/>
      <c r="J53" s="64" t="s">
        <v>54</v>
      </c>
      <c r="K53" s="107">
        <f t="shared" si="5"/>
        <v>11.9</v>
      </c>
      <c r="L53" s="108"/>
      <c r="M53" s="108"/>
      <c r="N53" s="45">
        <v>11.9</v>
      </c>
      <c r="O53" s="107">
        <f t="shared" si="6"/>
        <v>23.1</v>
      </c>
      <c r="P53" s="108"/>
      <c r="Q53" s="108"/>
      <c r="R53" s="109">
        <v>23.1</v>
      </c>
      <c r="S53" s="110">
        <f t="shared" si="7"/>
        <v>23</v>
      </c>
      <c r="T53" s="104"/>
      <c r="U53" s="104"/>
      <c r="V53" s="105">
        <v>23</v>
      </c>
      <c r="W53" s="111"/>
      <c r="X53" s="111"/>
      <c r="Y53" s="479" t="s">
        <v>79</v>
      </c>
      <c r="Z53" s="86">
        <v>1</v>
      </c>
      <c r="AA53" s="86"/>
      <c r="AB53" s="87"/>
    </row>
    <row r="54" spans="1:28" ht="14.25" customHeight="1">
      <c r="A54" s="553"/>
      <c r="B54" s="556"/>
      <c r="C54" s="559"/>
      <c r="D54" s="559"/>
      <c r="E54" s="494"/>
      <c r="F54" s="496"/>
      <c r="G54" s="522"/>
      <c r="H54" s="640"/>
      <c r="I54" s="646"/>
      <c r="J54" s="75"/>
      <c r="K54" s="101">
        <f t="shared" si="5"/>
        <v>0</v>
      </c>
      <c r="L54" s="44"/>
      <c r="M54" s="44"/>
      <c r="N54" s="93"/>
      <c r="O54" s="101">
        <f t="shared" si="6"/>
        <v>0</v>
      </c>
      <c r="P54" s="44"/>
      <c r="Q54" s="44"/>
      <c r="R54" s="46"/>
      <c r="S54" s="102">
        <f t="shared" si="7"/>
        <v>0</v>
      </c>
      <c r="T54" s="48"/>
      <c r="U54" s="48"/>
      <c r="V54" s="49"/>
      <c r="W54" s="50"/>
      <c r="X54" s="50"/>
      <c r="Y54" s="479"/>
      <c r="Z54" s="86"/>
      <c r="AA54" s="86"/>
      <c r="AB54" s="87"/>
    </row>
    <row r="55" spans="1:28" ht="14.25" customHeight="1">
      <c r="A55" s="553"/>
      <c r="B55" s="556"/>
      <c r="C55" s="559"/>
      <c r="D55" s="559"/>
      <c r="E55" s="494"/>
      <c r="F55" s="496"/>
      <c r="G55" s="522"/>
      <c r="H55" s="640"/>
      <c r="I55" s="646"/>
      <c r="J55" s="64"/>
      <c r="K55" s="107">
        <f t="shared" si="5"/>
        <v>0</v>
      </c>
      <c r="L55" s="108"/>
      <c r="M55" s="108"/>
      <c r="N55" s="45"/>
      <c r="O55" s="107">
        <f t="shared" si="6"/>
        <v>0</v>
      </c>
      <c r="P55" s="108"/>
      <c r="Q55" s="108"/>
      <c r="R55" s="109"/>
      <c r="S55" s="110">
        <f t="shared" si="7"/>
        <v>0</v>
      </c>
      <c r="T55" s="104"/>
      <c r="U55" s="104"/>
      <c r="V55" s="105"/>
      <c r="W55" s="111"/>
      <c r="X55" s="111"/>
      <c r="Y55" s="24"/>
      <c r="Z55" s="86"/>
      <c r="AA55" s="86"/>
      <c r="AB55" s="87"/>
    </row>
    <row r="56" spans="1:28" ht="14.25" customHeight="1">
      <c r="A56" s="553"/>
      <c r="B56" s="556"/>
      <c r="C56" s="559"/>
      <c r="D56" s="559"/>
      <c r="E56" s="533"/>
      <c r="F56" s="687"/>
      <c r="G56" s="522"/>
      <c r="H56" s="640"/>
      <c r="I56" s="646"/>
      <c r="J56" s="75"/>
      <c r="K56" s="101">
        <f t="shared" si="5"/>
        <v>0</v>
      </c>
      <c r="L56" s="44"/>
      <c r="M56" s="44"/>
      <c r="N56" s="93"/>
      <c r="O56" s="101">
        <f t="shared" si="6"/>
        <v>0</v>
      </c>
      <c r="P56" s="44"/>
      <c r="Q56" s="44"/>
      <c r="R56" s="46"/>
      <c r="S56" s="102">
        <f t="shared" si="7"/>
        <v>0</v>
      </c>
      <c r="T56" s="48"/>
      <c r="U56" s="48"/>
      <c r="V56" s="49"/>
      <c r="W56" s="50"/>
      <c r="X56" s="50"/>
      <c r="Y56" s="134"/>
      <c r="Z56" s="135"/>
      <c r="AA56" s="135"/>
      <c r="AB56" s="136"/>
    </row>
    <row r="57" spans="1:28" ht="14.25" customHeight="1">
      <c r="A57" s="553"/>
      <c r="B57" s="556"/>
      <c r="C57" s="559"/>
      <c r="D57" s="559"/>
      <c r="E57" s="494" t="s">
        <v>78</v>
      </c>
      <c r="F57" s="688"/>
      <c r="G57" s="522"/>
      <c r="H57" s="640"/>
      <c r="I57" s="646"/>
      <c r="J57" s="64" t="s">
        <v>54</v>
      </c>
      <c r="K57" s="107">
        <f t="shared" si="5"/>
        <v>50</v>
      </c>
      <c r="L57" s="108"/>
      <c r="M57" s="108"/>
      <c r="N57" s="45">
        <v>50</v>
      </c>
      <c r="O57" s="107">
        <f t="shared" si="6"/>
        <v>40</v>
      </c>
      <c r="P57" s="108"/>
      <c r="Q57" s="108"/>
      <c r="R57" s="109">
        <v>40</v>
      </c>
      <c r="S57" s="110">
        <f t="shared" si="7"/>
        <v>10</v>
      </c>
      <c r="T57" s="104"/>
      <c r="U57" s="104"/>
      <c r="V57" s="105">
        <v>10</v>
      </c>
      <c r="W57" s="111"/>
      <c r="X57" s="111"/>
      <c r="Y57" s="479" t="s">
        <v>69</v>
      </c>
      <c r="Z57" s="86"/>
      <c r="AA57" s="86">
        <v>1</v>
      </c>
      <c r="AB57" s="87"/>
    </row>
    <row r="58" spans="1:28" ht="14.25" customHeight="1">
      <c r="A58" s="553"/>
      <c r="B58" s="556"/>
      <c r="C58" s="559"/>
      <c r="D58" s="559"/>
      <c r="E58" s="494"/>
      <c r="F58" s="496"/>
      <c r="G58" s="522"/>
      <c r="H58" s="640"/>
      <c r="I58" s="646"/>
      <c r="J58" s="75"/>
      <c r="K58" s="101">
        <f t="shared" si="5"/>
        <v>0</v>
      </c>
      <c r="L58" s="44"/>
      <c r="M58" s="44"/>
      <c r="N58" s="93"/>
      <c r="O58" s="101">
        <f t="shared" si="6"/>
        <v>0</v>
      </c>
      <c r="P58" s="44"/>
      <c r="Q58" s="44"/>
      <c r="R58" s="46"/>
      <c r="S58" s="102">
        <f t="shared" si="7"/>
        <v>0</v>
      </c>
      <c r="T58" s="48"/>
      <c r="U58" s="48"/>
      <c r="V58" s="49"/>
      <c r="W58" s="50"/>
      <c r="X58" s="50"/>
      <c r="Y58" s="479"/>
      <c r="Z58" s="86"/>
      <c r="AA58" s="86"/>
      <c r="AB58" s="87"/>
    </row>
    <row r="59" spans="1:28" ht="14.25" customHeight="1">
      <c r="A59" s="553"/>
      <c r="B59" s="556"/>
      <c r="C59" s="559"/>
      <c r="D59" s="559"/>
      <c r="E59" s="494"/>
      <c r="F59" s="496"/>
      <c r="G59" s="522"/>
      <c r="H59" s="640"/>
      <c r="I59" s="646"/>
      <c r="J59" s="23"/>
      <c r="K59" s="51">
        <f t="shared" si="5"/>
        <v>0</v>
      </c>
      <c r="L59" s="52"/>
      <c r="M59" s="52"/>
      <c r="N59" s="45"/>
      <c r="O59" s="51">
        <f t="shared" si="6"/>
        <v>0</v>
      </c>
      <c r="P59" s="52"/>
      <c r="Q59" s="52"/>
      <c r="R59" s="53"/>
      <c r="S59" s="54">
        <f t="shared" si="7"/>
        <v>0</v>
      </c>
      <c r="T59" s="55"/>
      <c r="U59" s="55"/>
      <c r="V59" s="56"/>
      <c r="W59" s="57"/>
      <c r="X59" s="57"/>
      <c r="Y59" s="24"/>
      <c r="Z59" s="86"/>
      <c r="AA59" s="86"/>
      <c r="AB59" s="87"/>
    </row>
    <row r="60" spans="1:28" ht="14.25" customHeight="1" thickBot="1">
      <c r="A60" s="554"/>
      <c r="B60" s="557"/>
      <c r="C60" s="560"/>
      <c r="D60" s="560"/>
      <c r="E60" s="498"/>
      <c r="F60" s="497"/>
      <c r="G60" s="523"/>
      <c r="H60" s="641"/>
      <c r="I60" s="647"/>
      <c r="J60" s="20" t="s">
        <v>10</v>
      </c>
      <c r="K60" s="58">
        <f>SUM(K51:K59)</f>
        <v>61.9</v>
      </c>
      <c r="L60" s="59">
        <f t="shared" ref="L60:X60" si="8">SUM(L51:L59)</f>
        <v>0</v>
      </c>
      <c r="M60" s="59">
        <f t="shared" si="8"/>
        <v>0</v>
      </c>
      <c r="N60" s="60">
        <f>SUM(N51:N59)</f>
        <v>61.9</v>
      </c>
      <c r="O60" s="58">
        <f t="shared" si="8"/>
        <v>63.1</v>
      </c>
      <c r="P60" s="59">
        <f t="shared" si="8"/>
        <v>0</v>
      </c>
      <c r="Q60" s="59">
        <f t="shared" si="8"/>
        <v>0</v>
      </c>
      <c r="R60" s="60">
        <f t="shared" si="8"/>
        <v>63.1</v>
      </c>
      <c r="S60" s="58">
        <f>SUM(S51:S59)</f>
        <v>33</v>
      </c>
      <c r="T60" s="59">
        <f t="shared" si="8"/>
        <v>0</v>
      </c>
      <c r="U60" s="59">
        <f t="shared" si="8"/>
        <v>0</v>
      </c>
      <c r="V60" s="59">
        <f>SUM(V51:V59)</f>
        <v>33</v>
      </c>
      <c r="W60" s="61">
        <f t="shared" si="8"/>
        <v>40</v>
      </c>
      <c r="X60" s="61">
        <f t="shared" si="8"/>
        <v>20</v>
      </c>
      <c r="Y60" s="25"/>
      <c r="Z60" s="340"/>
      <c r="AA60" s="340"/>
      <c r="AB60" s="342"/>
    </row>
    <row r="61" spans="1:28" ht="14.25" customHeight="1">
      <c r="A61" s="552" t="s">
        <v>9</v>
      </c>
      <c r="B61" s="555" t="s">
        <v>9</v>
      </c>
      <c r="C61" s="558" t="s">
        <v>58</v>
      </c>
      <c r="D61" s="558"/>
      <c r="E61" s="583" t="s">
        <v>84</v>
      </c>
      <c r="F61" s="495"/>
      <c r="G61" s="521" t="s">
        <v>58</v>
      </c>
      <c r="H61" s="639" t="s">
        <v>65</v>
      </c>
      <c r="I61" s="645" t="s">
        <v>66</v>
      </c>
      <c r="J61" s="21" t="s">
        <v>54</v>
      </c>
      <c r="K61" s="35">
        <f>L61+N61</f>
        <v>27</v>
      </c>
      <c r="L61" s="36">
        <v>27</v>
      </c>
      <c r="M61" s="36"/>
      <c r="N61" s="37"/>
      <c r="O61" s="35">
        <f>P61+R61</f>
        <v>27</v>
      </c>
      <c r="P61" s="36">
        <v>27</v>
      </c>
      <c r="Q61" s="36"/>
      <c r="R61" s="38"/>
      <c r="S61" s="39">
        <f>T61+V61</f>
        <v>27</v>
      </c>
      <c r="T61" s="40">
        <v>27</v>
      </c>
      <c r="U61" s="40"/>
      <c r="V61" s="41"/>
      <c r="W61" s="42">
        <v>27</v>
      </c>
      <c r="X61" s="42">
        <v>27</v>
      </c>
      <c r="Y61" s="478" t="s">
        <v>85</v>
      </c>
      <c r="Z61" s="86">
        <v>100</v>
      </c>
      <c r="AA61" s="86">
        <v>100</v>
      </c>
      <c r="AB61" s="87">
        <v>100</v>
      </c>
    </row>
    <row r="62" spans="1:28" ht="14.25" customHeight="1">
      <c r="A62" s="553"/>
      <c r="B62" s="556"/>
      <c r="C62" s="559"/>
      <c r="D62" s="559"/>
      <c r="E62" s="584"/>
      <c r="F62" s="496"/>
      <c r="G62" s="522"/>
      <c r="H62" s="640"/>
      <c r="I62" s="646"/>
      <c r="J62" s="64"/>
      <c r="K62" s="43">
        <f>L62+N62</f>
        <v>0</v>
      </c>
      <c r="L62" s="44"/>
      <c r="M62" s="44"/>
      <c r="N62" s="45"/>
      <c r="O62" s="43">
        <f>P62+R62</f>
        <v>0</v>
      </c>
      <c r="P62" s="44"/>
      <c r="Q62" s="44"/>
      <c r="R62" s="46"/>
      <c r="S62" s="47">
        <f>T62+V62</f>
        <v>0</v>
      </c>
      <c r="T62" s="48"/>
      <c r="U62" s="48"/>
      <c r="V62" s="49"/>
      <c r="W62" s="50"/>
      <c r="X62" s="50"/>
      <c r="Y62" s="479"/>
      <c r="Z62" s="86"/>
      <c r="AA62" s="86"/>
      <c r="AB62" s="87"/>
    </row>
    <row r="63" spans="1:28" ht="14.25" customHeight="1">
      <c r="A63" s="553"/>
      <c r="B63" s="556"/>
      <c r="C63" s="559"/>
      <c r="D63" s="559"/>
      <c r="E63" s="584"/>
      <c r="F63" s="496"/>
      <c r="G63" s="522"/>
      <c r="H63" s="640"/>
      <c r="I63" s="646"/>
      <c r="J63" s="23"/>
      <c r="K63" s="51">
        <f>L63+N63</f>
        <v>0</v>
      </c>
      <c r="L63" s="52"/>
      <c r="M63" s="52"/>
      <c r="N63" s="45"/>
      <c r="O63" s="51">
        <f>P63+R63</f>
        <v>0</v>
      </c>
      <c r="P63" s="52"/>
      <c r="Q63" s="52"/>
      <c r="R63" s="53"/>
      <c r="S63" s="54">
        <f>T63+V63</f>
        <v>0</v>
      </c>
      <c r="T63" s="55"/>
      <c r="U63" s="55"/>
      <c r="V63" s="56"/>
      <c r="W63" s="57"/>
      <c r="X63" s="57"/>
      <c r="Y63" s="24" t="s">
        <v>171</v>
      </c>
      <c r="Z63" s="86">
        <v>1</v>
      </c>
      <c r="AA63" s="86">
        <v>1</v>
      </c>
      <c r="AB63" s="87">
        <v>1</v>
      </c>
    </row>
    <row r="64" spans="1:28" ht="14.25" customHeight="1" thickBot="1">
      <c r="A64" s="554"/>
      <c r="B64" s="557"/>
      <c r="C64" s="560"/>
      <c r="D64" s="560"/>
      <c r="E64" s="585"/>
      <c r="F64" s="497"/>
      <c r="G64" s="523"/>
      <c r="H64" s="641"/>
      <c r="I64" s="647"/>
      <c r="J64" s="20" t="s">
        <v>10</v>
      </c>
      <c r="K64" s="58">
        <f t="shared" ref="K64:X64" si="9">SUM(K61:K63)</f>
        <v>27</v>
      </c>
      <c r="L64" s="59">
        <f t="shared" si="9"/>
        <v>27</v>
      </c>
      <c r="M64" s="59">
        <f t="shared" si="9"/>
        <v>0</v>
      </c>
      <c r="N64" s="60">
        <f t="shared" si="9"/>
        <v>0</v>
      </c>
      <c r="O64" s="58">
        <f t="shared" si="9"/>
        <v>27</v>
      </c>
      <c r="P64" s="59">
        <f t="shared" si="9"/>
        <v>27</v>
      </c>
      <c r="Q64" s="59">
        <f t="shared" si="9"/>
        <v>0</v>
      </c>
      <c r="R64" s="60">
        <f t="shared" si="9"/>
        <v>0</v>
      </c>
      <c r="S64" s="58">
        <f t="shared" si="9"/>
        <v>27</v>
      </c>
      <c r="T64" s="59">
        <f t="shared" si="9"/>
        <v>27</v>
      </c>
      <c r="U64" s="59">
        <f t="shared" si="9"/>
        <v>0</v>
      </c>
      <c r="V64" s="59">
        <f t="shared" si="9"/>
        <v>0</v>
      </c>
      <c r="W64" s="61">
        <f t="shared" si="9"/>
        <v>27</v>
      </c>
      <c r="X64" s="61">
        <f t="shared" si="9"/>
        <v>27</v>
      </c>
      <c r="Y64" s="25"/>
      <c r="Z64" s="340"/>
      <c r="AA64" s="340"/>
      <c r="AB64" s="342"/>
    </row>
    <row r="65" spans="1:30" ht="14.25" customHeight="1">
      <c r="A65" s="552" t="s">
        <v>9</v>
      </c>
      <c r="B65" s="555" t="s">
        <v>9</v>
      </c>
      <c r="C65" s="558" t="s">
        <v>59</v>
      </c>
      <c r="D65" s="558"/>
      <c r="E65" s="519" t="s">
        <v>80</v>
      </c>
      <c r="F65" s="495"/>
      <c r="G65" s="521" t="s">
        <v>58</v>
      </c>
      <c r="H65" s="639" t="s">
        <v>65</v>
      </c>
      <c r="I65" s="645" t="s">
        <v>66</v>
      </c>
      <c r="J65" s="21" t="s">
        <v>54</v>
      </c>
      <c r="K65" s="35">
        <f t="shared" ref="K65:K73" si="10">L65+N65</f>
        <v>120</v>
      </c>
      <c r="L65" s="36"/>
      <c r="M65" s="36"/>
      <c r="N65" s="153">
        <v>120</v>
      </c>
      <c r="O65" s="35">
        <f t="shared" ref="O65:O73" si="11">P65+R65</f>
        <v>0</v>
      </c>
      <c r="P65" s="36"/>
      <c r="Q65" s="36"/>
      <c r="R65" s="38"/>
      <c r="S65" s="39">
        <f t="shared" ref="S65:S73" si="12">T65+V65</f>
        <v>0</v>
      </c>
      <c r="T65" s="40"/>
      <c r="U65" s="40"/>
      <c r="V65" s="41"/>
      <c r="W65" s="42">
        <v>120</v>
      </c>
      <c r="X65" s="42">
        <v>120</v>
      </c>
      <c r="Y65" s="491" t="s">
        <v>83</v>
      </c>
      <c r="Z65" s="151">
        <v>1</v>
      </c>
      <c r="AA65" s="151">
        <v>1</v>
      </c>
      <c r="AB65" s="152">
        <v>1</v>
      </c>
    </row>
    <row r="66" spans="1:30" ht="14.25" customHeight="1">
      <c r="A66" s="553"/>
      <c r="B66" s="556"/>
      <c r="C66" s="559"/>
      <c r="D66" s="559"/>
      <c r="E66" s="674"/>
      <c r="F66" s="496"/>
      <c r="G66" s="522"/>
      <c r="H66" s="640"/>
      <c r="I66" s="646"/>
      <c r="J66" s="64"/>
      <c r="K66" s="43">
        <f t="shared" si="10"/>
        <v>0</v>
      </c>
      <c r="L66" s="44"/>
      <c r="M66" s="44"/>
      <c r="N66" s="45"/>
      <c r="O66" s="43">
        <f t="shared" si="11"/>
        <v>0</v>
      </c>
      <c r="P66" s="44"/>
      <c r="Q66" s="44"/>
      <c r="R66" s="46"/>
      <c r="S66" s="47">
        <f t="shared" si="12"/>
        <v>0</v>
      </c>
      <c r="T66" s="48"/>
      <c r="U66" s="48"/>
      <c r="V66" s="49"/>
      <c r="W66" s="50"/>
      <c r="X66" s="50"/>
      <c r="Y66" s="492"/>
      <c r="Z66" s="151"/>
      <c r="AA66" s="151"/>
      <c r="AB66" s="152"/>
    </row>
    <row r="67" spans="1:30" ht="14.25" customHeight="1">
      <c r="A67" s="553"/>
      <c r="B67" s="556"/>
      <c r="C67" s="559"/>
      <c r="D67" s="559"/>
      <c r="E67" s="598" t="s">
        <v>81</v>
      </c>
      <c r="F67" s="496"/>
      <c r="G67" s="522"/>
      <c r="H67" s="640"/>
      <c r="I67" s="646"/>
      <c r="J67" s="64"/>
      <c r="K67" s="107">
        <f t="shared" si="10"/>
        <v>0</v>
      </c>
      <c r="L67" s="108"/>
      <c r="M67" s="108"/>
      <c r="N67" s="45"/>
      <c r="O67" s="107">
        <f t="shared" si="11"/>
        <v>0</v>
      </c>
      <c r="P67" s="108"/>
      <c r="Q67" s="108"/>
      <c r="R67" s="109"/>
      <c r="S67" s="110">
        <f t="shared" si="12"/>
        <v>0</v>
      </c>
      <c r="T67" s="104"/>
      <c r="U67" s="104"/>
      <c r="V67" s="105"/>
      <c r="W67" s="154"/>
      <c r="X67" s="154"/>
      <c r="Y67" s="492"/>
      <c r="Z67" s="151"/>
      <c r="AA67" s="151"/>
      <c r="AB67" s="152"/>
    </row>
    <row r="68" spans="1:30" ht="14.25" customHeight="1">
      <c r="A68" s="553"/>
      <c r="B68" s="556"/>
      <c r="C68" s="559"/>
      <c r="D68" s="559"/>
      <c r="E68" s="494"/>
      <c r="F68" s="496"/>
      <c r="G68" s="522"/>
      <c r="H68" s="640"/>
      <c r="I68" s="646"/>
      <c r="J68" s="75"/>
      <c r="K68" s="101">
        <f t="shared" si="10"/>
        <v>0</v>
      </c>
      <c r="L68" s="44"/>
      <c r="M68" s="44"/>
      <c r="N68" s="93"/>
      <c r="O68" s="101">
        <f t="shared" si="11"/>
        <v>0</v>
      </c>
      <c r="P68" s="44"/>
      <c r="Q68" s="44"/>
      <c r="R68" s="46"/>
      <c r="S68" s="102">
        <f t="shared" si="12"/>
        <v>0</v>
      </c>
      <c r="T68" s="48"/>
      <c r="U68" s="48"/>
      <c r="V68" s="49"/>
      <c r="W68" s="50"/>
      <c r="X68" s="50"/>
      <c r="Y68" s="24"/>
      <c r="Z68" s="86"/>
      <c r="AA68" s="86"/>
      <c r="AB68" s="87"/>
    </row>
    <row r="69" spans="1:30" ht="14.25" customHeight="1">
      <c r="A69" s="553"/>
      <c r="B69" s="556"/>
      <c r="C69" s="559"/>
      <c r="D69" s="559"/>
      <c r="E69" s="533"/>
      <c r="F69" s="496"/>
      <c r="G69" s="522"/>
      <c r="H69" s="640"/>
      <c r="I69" s="646"/>
      <c r="J69" s="64"/>
      <c r="K69" s="107">
        <f t="shared" si="10"/>
        <v>0</v>
      </c>
      <c r="L69" s="108"/>
      <c r="M69" s="108"/>
      <c r="N69" s="45"/>
      <c r="O69" s="107">
        <f t="shared" si="11"/>
        <v>0</v>
      </c>
      <c r="P69" s="108"/>
      <c r="Q69" s="108"/>
      <c r="R69" s="109"/>
      <c r="S69" s="110">
        <f t="shared" si="12"/>
        <v>0</v>
      </c>
      <c r="T69" s="104"/>
      <c r="U69" s="104"/>
      <c r="V69" s="105"/>
      <c r="W69" s="111"/>
      <c r="X69" s="111"/>
      <c r="Y69" s="24"/>
      <c r="Z69" s="86"/>
      <c r="AA69" s="86"/>
      <c r="AB69" s="87"/>
    </row>
    <row r="70" spans="1:30" ht="14.25" customHeight="1">
      <c r="A70" s="553"/>
      <c r="B70" s="556"/>
      <c r="C70" s="559"/>
      <c r="D70" s="559"/>
      <c r="E70" s="598" t="s">
        <v>82</v>
      </c>
      <c r="F70" s="496"/>
      <c r="G70" s="522"/>
      <c r="H70" s="640"/>
      <c r="I70" s="646"/>
      <c r="J70" s="75" t="s">
        <v>54</v>
      </c>
      <c r="K70" s="101">
        <f t="shared" si="10"/>
        <v>0</v>
      </c>
      <c r="L70" s="44"/>
      <c r="M70" s="44"/>
      <c r="N70" s="93"/>
      <c r="O70" s="101">
        <f t="shared" si="11"/>
        <v>50</v>
      </c>
      <c r="P70" s="44"/>
      <c r="Q70" s="44"/>
      <c r="R70" s="46">
        <v>50</v>
      </c>
      <c r="S70" s="102">
        <f t="shared" si="12"/>
        <v>0</v>
      </c>
      <c r="T70" s="48"/>
      <c r="U70" s="48"/>
      <c r="V70" s="49"/>
      <c r="W70" s="50"/>
      <c r="X70" s="50"/>
      <c r="Y70" s="676" t="s">
        <v>144</v>
      </c>
      <c r="Z70" s="316">
        <v>10</v>
      </c>
      <c r="AA70" s="339"/>
      <c r="AB70" s="341"/>
    </row>
    <row r="71" spans="1:30" ht="14.25" customHeight="1">
      <c r="A71" s="553"/>
      <c r="B71" s="556"/>
      <c r="C71" s="559"/>
      <c r="D71" s="559"/>
      <c r="E71" s="494"/>
      <c r="F71" s="496"/>
      <c r="G71" s="522"/>
      <c r="H71" s="640"/>
      <c r="I71" s="646"/>
      <c r="J71" s="64"/>
      <c r="K71" s="107">
        <f t="shared" si="10"/>
        <v>0</v>
      </c>
      <c r="L71" s="108"/>
      <c r="M71" s="108"/>
      <c r="N71" s="45"/>
      <c r="O71" s="107">
        <f t="shared" si="11"/>
        <v>0</v>
      </c>
      <c r="P71" s="108"/>
      <c r="Q71" s="108"/>
      <c r="R71" s="109"/>
      <c r="S71" s="110">
        <f t="shared" si="12"/>
        <v>0</v>
      </c>
      <c r="T71" s="104"/>
      <c r="U71" s="104"/>
      <c r="V71" s="105"/>
      <c r="W71" s="111"/>
      <c r="X71" s="111"/>
      <c r="Y71" s="672"/>
      <c r="Z71" s="317"/>
      <c r="AA71" s="86"/>
      <c r="AB71" s="87"/>
    </row>
    <row r="72" spans="1:30" ht="14.25" customHeight="1">
      <c r="A72" s="553"/>
      <c r="B72" s="556"/>
      <c r="C72" s="559"/>
      <c r="D72" s="559"/>
      <c r="E72" s="533"/>
      <c r="F72" s="496"/>
      <c r="G72" s="522"/>
      <c r="H72" s="640"/>
      <c r="I72" s="646"/>
      <c r="J72" s="75"/>
      <c r="K72" s="101">
        <f t="shared" si="10"/>
        <v>0</v>
      </c>
      <c r="L72" s="44"/>
      <c r="M72" s="44"/>
      <c r="N72" s="93"/>
      <c r="O72" s="101">
        <f t="shared" si="11"/>
        <v>0</v>
      </c>
      <c r="P72" s="44"/>
      <c r="Q72" s="44"/>
      <c r="R72" s="46"/>
      <c r="S72" s="102">
        <f t="shared" si="12"/>
        <v>0</v>
      </c>
      <c r="T72" s="48"/>
      <c r="U72" s="48"/>
      <c r="V72" s="49"/>
      <c r="W72" s="50"/>
      <c r="X72" s="50"/>
      <c r="Y72" s="318"/>
      <c r="Z72" s="319"/>
      <c r="AA72" s="135"/>
      <c r="AB72" s="136"/>
    </row>
    <row r="73" spans="1:30" ht="27" customHeight="1">
      <c r="A73" s="553"/>
      <c r="B73" s="556"/>
      <c r="C73" s="559"/>
      <c r="D73" s="559"/>
      <c r="E73" s="599" t="s">
        <v>169</v>
      </c>
      <c r="F73" s="496"/>
      <c r="G73" s="522"/>
      <c r="H73" s="640"/>
      <c r="I73" s="646"/>
      <c r="J73" s="64" t="s">
        <v>54</v>
      </c>
      <c r="K73" s="107">
        <f t="shared" si="10"/>
        <v>0</v>
      </c>
      <c r="L73" s="108"/>
      <c r="M73" s="108"/>
      <c r="N73" s="45"/>
      <c r="O73" s="107">
        <f t="shared" si="11"/>
        <v>20</v>
      </c>
      <c r="P73" s="108">
        <v>20</v>
      </c>
      <c r="Q73" s="108"/>
      <c r="R73" s="109"/>
      <c r="S73" s="110">
        <f t="shared" si="12"/>
        <v>0</v>
      </c>
      <c r="T73" s="104"/>
      <c r="U73" s="104"/>
      <c r="V73" s="105"/>
      <c r="W73" s="111"/>
      <c r="X73" s="111"/>
      <c r="Y73" s="672" t="s">
        <v>143</v>
      </c>
      <c r="Z73" s="317">
        <v>2</v>
      </c>
      <c r="AA73" s="86"/>
      <c r="AB73" s="87"/>
    </row>
    <row r="74" spans="1:30" ht="14.25" customHeight="1" thickBot="1">
      <c r="A74" s="554"/>
      <c r="B74" s="557"/>
      <c r="C74" s="560"/>
      <c r="D74" s="560"/>
      <c r="E74" s="585"/>
      <c r="F74" s="497"/>
      <c r="G74" s="523"/>
      <c r="H74" s="641"/>
      <c r="I74" s="647"/>
      <c r="J74" s="20" t="s">
        <v>10</v>
      </c>
      <c r="K74" s="58">
        <f t="shared" ref="K74:X74" si="13">SUM(K65:K73)</f>
        <v>120</v>
      </c>
      <c r="L74" s="59">
        <f t="shared" si="13"/>
        <v>0</v>
      </c>
      <c r="M74" s="59">
        <f t="shared" si="13"/>
        <v>0</v>
      </c>
      <c r="N74" s="60">
        <f t="shared" si="13"/>
        <v>120</v>
      </c>
      <c r="O74" s="58">
        <f t="shared" si="13"/>
        <v>70</v>
      </c>
      <c r="P74" s="59">
        <f t="shared" si="13"/>
        <v>20</v>
      </c>
      <c r="Q74" s="59">
        <f t="shared" si="13"/>
        <v>0</v>
      </c>
      <c r="R74" s="60">
        <f t="shared" si="13"/>
        <v>50</v>
      </c>
      <c r="S74" s="58">
        <f t="shared" si="13"/>
        <v>0</v>
      </c>
      <c r="T74" s="59">
        <f t="shared" si="13"/>
        <v>0</v>
      </c>
      <c r="U74" s="59">
        <f t="shared" si="13"/>
        <v>0</v>
      </c>
      <c r="V74" s="59">
        <f t="shared" si="13"/>
        <v>0</v>
      </c>
      <c r="W74" s="61">
        <f t="shared" si="13"/>
        <v>120</v>
      </c>
      <c r="X74" s="61">
        <f t="shared" si="13"/>
        <v>120</v>
      </c>
      <c r="Y74" s="673"/>
      <c r="Z74" s="320"/>
      <c r="AA74" s="340"/>
      <c r="AB74" s="342"/>
    </row>
    <row r="75" spans="1:30" ht="14.25" customHeight="1" thickBot="1">
      <c r="A75" s="15" t="s">
        <v>9</v>
      </c>
      <c r="B75" s="16" t="s">
        <v>9</v>
      </c>
      <c r="C75" s="480" t="s">
        <v>12</v>
      </c>
      <c r="D75" s="480"/>
      <c r="E75" s="480"/>
      <c r="F75" s="480"/>
      <c r="G75" s="480"/>
      <c r="H75" s="480"/>
      <c r="I75" s="480"/>
      <c r="J75" s="481"/>
      <c r="K75" s="62">
        <f>L75+N75</f>
        <v>1345.5</v>
      </c>
      <c r="L75" s="62">
        <f>L74+L64+L60+L50+L36</f>
        <v>145.39999999999998</v>
      </c>
      <c r="M75" s="62">
        <f>M74+M64+M60+M50+M36</f>
        <v>0</v>
      </c>
      <c r="N75" s="63">
        <f>N74+N64+N60+N50+N36</f>
        <v>1200.0999999999999</v>
      </c>
      <c r="O75" s="62">
        <f>P75+R75</f>
        <v>1219.7999999999997</v>
      </c>
      <c r="P75" s="62">
        <f>P74+P64+P60+P50+P36</f>
        <v>121.6</v>
      </c>
      <c r="Q75" s="62">
        <f>Q74+Q64+Q60+Q50+Q36</f>
        <v>68.599999999999994</v>
      </c>
      <c r="R75" s="63">
        <f>R74+R64+R60+R50+R36</f>
        <v>1098.1999999999998</v>
      </c>
      <c r="S75" s="62">
        <f>T75+V75</f>
        <v>981.19999999999993</v>
      </c>
      <c r="T75" s="62">
        <f>T74+T64+T60+T50+T36</f>
        <v>101.6</v>
      </c>
      <c r="U75" s="62">
        <f>U74+U64+U60+U50+U36</f>
        <v>68.599999999999994</v>
      </c>
      <c r="V75" s="63">
        <f>V74+V64+V60+V50+V36</f>
        <v>879.59999999999991</v>
      </c>
      <c r="W75" s="63">
        <f>W74+W64+W60+W50+W36</f>
        <v>1453.8000000000002</v>
      </c>
      <c r="X75" s="62">
        <f>X74+X64+X60+X50+X36</f>
        <v>1345.3000000000002</v>
      </c>
      <c r="Y75" s="330"/>
      <c r="Z75" s="127"/>
      <c r="AA75" s="127"/>
      <c r="AB75" s="128"/>
    </row>
    <row r="76" spans="1:30" ht="14.25" customHeight="1" thickBot="1">
      <c r="A76" s="15" t="s">
        <v>9</v>
      </c>
      <c r="B76" s="16" t="s">
        <v>11</v>
      </c>
      <c r="C76" s="505" t="s">
        <v>86</v>
      </c>
      <c r="D76" s="506"/>
      <c r="E76" s="506"/>
      <c r="F76" s="506"/>
      <c r="G76" s="506"/>
      <c r="H76" s="506"/>
      <c r="I76" s="506"/>
      <c r="J76" s="506"/>
      <c r="K76" s="506"/>
      <c r="L76" s="506"/>
      <c r="M76" s="506"/>
      <c r="N76" s="506"/>
      <c r="O76" s="506"/>
      <c r="P76" s="506"/>
      <c r="Q76" s="506"/>
      <c r="R76" s="506"/>
      <c r="S76" s="506"/>
      <c r="T76" s="506"/>
      <c r="U76" s="506"/>
      <c r="V76" s="506"/>
      <c r="W76" s="506"/>
      <c r="X76" s="506"/>
      <c r="Y76" s="506"/>
      <c r="Z76" s="506"/>
      <c r="AA76" s="506"/>
      <c r="AB76" s="507"/>
    </row>
    <row r="77" spans="1:30" ht="14.25" customHeight="1">
      <c r="A77" s="552" t="s">
        <v>9</v>
      </c>
      <c r="B77" s="555" t="s">
        <v>11</v>
      </c>
      <c r="C77" s="558" t="s">
        <v>9</v>
      </c>
      <c r="D77" s="558"/>
      <c r="E77" s="493" t="s">
        <v>88</v>
      </c>
      <c r="F77" s="495" t="s">
        <v>178</v>
      </c>
      <c r="G77" s="488" t="s">
        <v>9</v>
      </c>
      <c r="H77" s="639" t="s">
        <v>65</v>
      </c>
      <c r="I77" s="645" t="s">
        <v>90</v>
      </c>
      <c r="J77" s="26" t="s">
        <v>54</v>
      </c>
      <c r="K77" s="35">
        <f t="shared" ref="K77:K82" si="14">L77+N77</f>
        <v>50</v>
      </c>
      <c r="L77" s="36">
        <v>50</v>
      </c>
      <c r="M77" s="36"/>
      <c r="N77" s="38"/>
      <c r="O77" s="303">
        <f t="shared" ref="O77:O82" si="15">P77+R77</f>
        <v>26</v>
      </c>
      <c r="P77" s="36">
        <v>26</v>
      </c>
      <c r="Q77" s="36"/>
      <c r="R77" s="37"/>
      <c r="S77" s="39">
        <f t="shared" ref="S77:S82" si="16">T77+V77</f>
        <v>26</v>
      </c>
      <c r="T77" s="40">
        <v>26</v>
      </c>
      <c r="U77" s="40"/>
      <c r="V77" s="297"/>
      <c r="W77" s="293">
        <v>50</v>
      </c>
      <c r="X77" s="42">
        <v>50</v>
      </c>
      <c r="Y77" s="22" t="s">
        <v>75</v>
      </c>
      <c r="Z77" s="88">
        <v>85</v>
      </c>
      <c r="AA77" s="155">
        <v>90</v>
      </c>
      <c r="AB77" s="156">
        <v>90</v>
      </c>
      <c r="AD77" s="19"/>
    </row>
    <row r="78" spans="1:30" ht="14.25" customHeight="1">
      <c r="A78" s="553"/>
      <c r="B78" s="556"/>
      <c r="C78" s="559"/>
      <c r="D78" s="559"/>
      <c r="E78" s="494"/>
      <c r="F78" s="496"/>
      <c r="G78" s="489"/>
      <c r="H78" s="640"/>
      <c r="I78" s="646"/>
      <c r="J78" s="65"/>
      <c r="K78" s="43">
        <f t="shared" si="14"/>
        <v>0</v>
      </c>
      <c r="L78" s="103"/>
      <c r="M78" s="103"/>
      <c r="N78" s="45"/>
      <c r="O78" s="107">
        <f t="shared" si="15"/>
        <v>0</v>
      </c>
      <c r="P78" s="103"/>
      <c r="Q78" s="103"/>
      <c r="R78" s="290"/>
      <c r="S78" s="47">
        <f t="shared" si="16"/>
        <v>0</v>
      </c>
      <c r="T78" s="104"/>
      <c r="U78" s="104"/>
      <c r="V78" s="298"/>
      <c r="W78" s="294"/>
      <c r="X78" s="106"/>
      <c r="Y78" s="24"/>
      <c r="Z78" s="82"/>
      <c r="AA78" s="82"/>
      <c r="AB78" s="83"/>
      <c r="AD78" s="19"/>
    </row>
    <row r="79" spans="1:30" ht="14.25" customHeight="1">
      <c r="A79" s="553"/>
      <c r="B79" s="556"/>
      <c r="C79" s="559"/>
      <c r="D79" s="559"/>
      <c r="E79" s="533"/>
      <c r="F79" s="496"/>
      <c r="G79" s="489"/>
      <c r="H79" s="640"/>
      <c r="I79" s="646"/>
      <c r="J79" s="65"/>
      <c r="K79" s="43">
        <f t="shared" si="14"/>
        <v>0</v>
      </c>
      <c r="L79" s="103"/>
      <c r="M79" s="103"/>
      <c r="N79" s="45"/>
      <c r="O79" s="107">
        <f t="shared" si="15"/>
        <v>0</v>
      </c>
      <c r="P79" s="103"/>
      <c r="Q79" s="103"/>
      <c r="R79" s="290"/>
      <c r="S79" s="47">
        <f t="shared" si="16"/>
        <v>0</v>
      </c>
      <c r="T79" s="104"/>
      <c r="U79" s="104"/>
      <c r="V79" s="298"/>
      <c r="W79" s="294"/>
      <c r="X79" s="106"/>
      <c r="Y79" s="24"/>
      <c r="Z79" s="82"/>
      <c r="AA79" s="82"/>
      <c r="AB79" s="83"/>
      <c r="AD79" s="19"/>
    </row>
    <row r="80" spans="1:30" ht="14.25" customHeight="1">
      <c r="A80" s="553"/>
      <c r="B80" s="556"/>
      <c r="C80" s="559"/>
      <c r="D80" s="559"/>
      <c r="E80" s="494" t="s">
        <v>89</v>
      </c>
      <c r="F80" s="496"/>
      <c r="G80" s="489"/>
      <c r="H80" s="640"/>
      <c r="I80" s="646"/>
      <c r="J80" s="96" t="s">
        <v>54</v>
      </c>
      <c r="K80" s="101">
        <f t="shared" si="14"/>
        <v>20</v>
      </c>
      <c r="L80" s="44">
        <v>20</v>
      </c>
      <c r="M80" s="44"/>
      <c r="N80" s="93"/>
      <c r="O80" s="51">
        <f t="shared" si="15"/>
        <v>10</v>
      </c>
      <c r="P80" s="44">
        <v>10</v>
      </c>
      <c r="Q80" s="44"/>
      <c r="R80" s="291"/>
      <c r="S80" s="102">
        <f t="shared" si="16"/>
        <v>10</v>
      </c>
      <c r="T80" s="48">
        <v>10</v>
      </c>
      <c r="U80" s="48"/>
      <c r="V80" s="299"/>
      <c r="W80" s="295">
        <v>20</v>
      </c>
      <c r="X80" s="50">
        <v>20</v>
      </c>
      <c r="Y80" s="24"/>
      <c r="Z80" s="82"/>
      <c r="AA80" s="82"/>
      <c r="AB80" s="83"/>
      <c r="AD80" s="19"/>
    </row>
    <row r="81" spans="1:30" ht="14.25" customHeight="1">
      <c r="A81" s="553"/>
      <c r="B81" s="556"/>
      <c r="C81" s="559"/>
      <c r="D81" s="559"/>
      <c r="E81" s="494"/>
      <c r="F81" s="496"/>
      <c r="G81" s="489"/>
      <c r="H81" s="640"/>
      <c r="I81" s="646"/>
      <c r="J81" s="27"/>
      <c r="K81" s="101">
        <f t="shared" si="14"/>
        <v>0</v>
      </c>
      <c r="L81" s="52"/>
      <c r="M81" s="52"/>
      <c r="N81" s="45"/>
      <c r="O81" s="51">
        <f t="shared" si="15"/>
        <v>0</v>
      </c>
      <c r="P81" s="52"/>
      <c r="Q81" s="52"/>
      <c r="R81" s="292"/>
      <c r="S81" s="163">
        <f t="shared" si="16"/>
        <v>0</v>
      </c>
      <c r="T81" s="55"/>
      <c r="U81" s="55"/>
      <c r="V81" s="300"/>
      <c r="W81" s="296"/>
      <c r="X81" s="57"/>
      <c r="Y81" s="24"/>
      <c r="Z81" s="82"/>
      <c r="AA81" s="82"/>
      <c r="AB81" s="83"/>
      <c r="AD81" s="19"/>
    </row>
    <row r="82" spans="1:30" ht="14.25" customHeight="1">
      <c r="A82" s="331"/>
      <c r="B82" s="327"/>
      <c r="C82" s="323"/>
      <c r="D82" s="323"/>
      <c r="E82" s="598" t="s">
        <v>170</v>
      </c>
      <c r="F82" s="593"/>
      <c r="G82" s="329"/>
      <c r="H82" s="333"/>
      <c r="I82" s="326"/>
      <c r="J82" s="65" t="s">
        <v>54</v>
      </c>
      <c r="K82" s="101">
        <f t="shared" si="14"/>
        <v>0</v>
      </c>
      <c r="L82" s="103"/>
      <c r="M82" s="103"/>
      <c r="N82" s="93"/>
      <c r="O82" s="51">
        <f t="shared" si="15"/>
        <v>30</v>
      </c>
      <c r="P82" s="103">
        <v>30</v>
      </c>
      <c r="Q82" s="103"/>
      <c r="R82" s="290"/>
      <c r="S82" s="47">
        <f t="shared" si="16"/>
        <v>30</v>
      </c>
      <c r="T82" s="104">
        <v>30</v>
      </c>
      <c r="U82" s="104"/>
      <c r="V82" s="298"/>
      <c r="W82" s="294">
        <v>50</v>
      </c>
      <c r="X82" s="106">
        <v>50</v>
      </c>
      <c r="Y82" s="24"/>
      <c r="Z82" s="82"/>
      <c r="AA82" s="82"/>
      <c r="AB82" s="83"/>
      <c r="AD82" s="19"/>
    </row>
    <row r="83" spans="1:30" ht="14.25" customHeight="1" thickBot="1">
      <c r="A83" s="331"/>
      <c r="B83" s="327"/>
      <c r="C83" s="323"/>
      <c r="D83" s="323"/>
      <c r="E83" s="498"/>
      <c r="F83" s="594"/>
      <c r="G83" s="329"/>
      <c r="H83" s="333"/>
      <c r="I83" s="326"/>
      <c r="J83" s="20" t="s">
        <v>10</v>
      </c>
      <c r="K83" s="301">
        <f>SUM(K77:K82)</f>
        <v>70</v>
      </c>
      <c r="L83" s="58">
        <f t="shared" ref="L83:X83" si="17">SUM(L77:L82)</f>
        <v>70</v>
      </c>
      <c r="M83" s="58">
        <f t="shared" si="17"/>
        <v>0</v>
      </c>
      <c r="N83" s="302">
        <f t="shared" si="17"/>
        <v>0</v>
      </c>
      <c r="O83" s="58">
        <f t="shared" si="17"/>
        <v>66</v>
      </c>
      <c r="P83" s="58">
        <f t="shared" si="17"/>
        <v>66</v>
      </c>
      <c r="Q83" s="58">
        <f t="shared" si="17"/>
        <v>0</v>
      </c>
      <c r="R83" s="289">
        <f t="shared" si="17"/>
        <v>0</v>
      </c>
      <c r="S83" s="301">
        <f t="shared" si="17"/>
        <v>66</v>
      </c>
      <c r="T83" s="58">
        <f>SUM(T77:T82)</f>
        <v>66</v>
      </c>
      <c r="U83" s="58">
        <f t="shared" si="17"/>
        <v>0</v>
      </c>
      <c r="V83" s="302">
        <f t="shared" si="17"/>
        <v>0</v>
      </c>
      <c r="W83" s="289">
        <f t="shared" si="17"/>
        <v>120</v>
      </c>
      <c r="X83" s="61">
        <f t="shared" si="17"/>
        <v>120</v>
      </c>
      <c r="Y83" s="25"/>
      <c r="Z83" s="84"/>
      <c r="AA83" s="84"/>
      <c r="AB83" s="85"/>
      <c r="AD83" s="19"/>
    </row>
    <row r="84" spans="1:30" ht="14.25" customHeight="1">
      <c r="A84" s="552" t="s">
        <v>9</v>
      </c>
      <c r="B84" s="555" t="s">
        <v>11</v>
      </c>
      <c r="C84" s="558" t="s">
        <v>11</v>
      </c>
      <c r="D84" s="558"/>
      <c r="E84" s="508" t="s">
        <v>91</v>
      </c>
      <c r="F84" s="495"/>
      <c r="G84" s="488" t="s">
        <v>9</v>
      </c>
      <c r="H84" s="639" t="s">
        <v>65</v>
      </c>
      <c r="I84" s="645" t="s">
        <v>90</v>
      </c>
      <c r="J84" s="26" t="s">
        <v>119</v>
      </c>
      <c r="K84" s="35">
        <f>L84+N84</f>
        <v>0</v>
      </c>
      <c r="L84" s="36"/>
      <c r="M84" s="36"/>
      <c r="N84" s="37"/>
      <c r="O84" s="35">
        <f>P84+R84</f>
        <v>2200</v>
      </c>
      <c r="P84" s="36">
        <v>2200</v>
      </c>
      <c r="Q84" s="36"/>
      <c r="R84" s="38"/>
      <c r="S84" s="39">
        <f>T84+V84</f>
        <v>2200</v>
      </c>
      <c r="T84" s="40">
        <v>2200</v>
      </c>
      <c r="U84" s="40"/>
      <c r="V84" s="41"/>
      <c r="W84" s="42"/>
      <c r="X84" s="42"/>
      <c r="Y84" s="22" t="s">
        <v>92</v>
      </c>
      <c r="Z84" s="88">
        <v>7</v>
      </c>
      <c r="AA84" s="88"/>
      <c r="AB84" s="89"/>
      <c r="AD84" s="19"/>
    </row>
    <row r="85" spans="1:30" ht="14.25" customHeight="1">
      <c r="A85" s="553"/>
      <c r="B85" s="556"/>
      <c r="C85" s="559"/>
      <c r="D85" s="559"/>
      <c r="E85" s="509"/>
      <c r="F85" s="496"/>
      <c r="G85" s="489"/>
      <c r="H85" s="640"/>
      <c r="I85" s="646"/>
      <c r="J85" s="65"/>
      <c r="K85" s="43">
        <f>L85+N85</f>
        <v>0</v>
      </c>
      <c r="L85" s="44"/>
      <c r="M85" s="44"/>
      <c r="N85" s="45"/>
      <c r="O85" s="43">
        <f>P85+R85</f>
        <v>0</v>
      </c>
      <c r="P85" s="44"/>
      <c r="Q85" s="44"/>
      <c r="R85" s="46"/>
      <c r="S85" s="47">
        <f>T85+V85</f>
        <v>0</v>
      </c>
      <c r="T85" s="48"/>
      <c r="U85" s="48"/>
      <c r="V85" s="49"/>
      <c r="W85" s="50"/>
      <c r="X85" s="50"/>
      <c r="Y85" s="24"/>
      <c r="Z85" s="82"/>
      <c r="AA85" s="82"/>
      <c r="AB85" s="83"/>
      <c r="AD85" s="19"/>
    </row>
    <row r="86" spans="1:30" ht="14.25" customHeight="1">
      <c r="A86" s="553"/>
      <c r="B86" s="556"/>
      <c r="C86" s="559"/>
      <c r="D86" s="559"/>
      <c r="E86" s="509"/>
      <c r="F86" s="496"/>
      <c r="G86" s="489"/>
      <c r="H86" s="640"/>
      <c r="I86" s="646"/>
      <c r="J86" s="27"/>
      <c r="K86" s="51">
        <f>L86+N86</f>
        <v>0</v>
      </c>
      <c r="L86" s="52"/>
      <c r="M86" s="52"/>
      <c r="N86" s="45"/>
      <c r="O86" s="51">
        <f>P86+R86</f>
        <v>0</v>
      </c>
      <c r="P86" s="52"/>
      <c r="Q86" s="52"/>
      <c r="R86" s="53"/>
      <c r="S86" s="54">
        <f>T86+V86</f>
        <v>0</v>
      </c>
      <c r="T86" s="55"/>
      <c r="U86" s="55"/>
      <c r="V86" s="56"/>
      <c r="W86" s="57"/>
      <c r="X86" s="57"/>
      <c r="Y86" s="24"/>
      <c r="Z86" s="82"/>
      <c r="AA86" s="82"/>
      <c r="AB86" s="83"/>
      <c r="AD86" s="19"/>
    </row>
    <row r="87" spans="1:30" ht="14.25" customHeight="1" thickBot="1">
      <c r="A87" s="554"/>
      <c r="B87" s="557"/>
      <c r="C87" s="560"/>
      <c r="D87" s="560"/>
      <c r="E87" s="510"/>
      <c r="F87" s="497"/>
      <c r="G87" s="490"/>
      <c r="H87" s="641"/>
      <c r="I87" s="647"/>
      <c r="J87" s="20" t="s">
        <v>10</v>
      </c>
      <c r="K87" s="58">
        <f t="shared" ref="K87:X87" si="18">SUM(K84:K86)</f>
        <v>0</v>
      </c>
      <c r="L87" s="59">
        <f t="shared" si="18"/>
        <v>0</v>
      </c>
      <c r="M87" s="59">
        <f t="shared" si="18"/>
        <v>0</v>
      </c>
      <c r="N87" s="60">
        <f t="shared" si="18"/>
        <v>0</v>
      </c>
      <c r="O87" s="58">
        <f t="shared" si="18"/>
        <v>2200</v>
      </c>
      <c r="P87" s="59">
        <f t="shared" si="18"/>
        <v>2200</v>
      </c>
      <c r="Q87" s="59">
        <f t="shared" si="18"/>
        <v>0</v>
      </c>
      <c r="R87" s="60">
        <f t="shared" si="18"/>
        <v>0</v>
      </c>
      <c r="S87" s="58">
        <f t="shared" si="18"/>
        <v>2200</v>
      </c>
      <c r="T87" s="59">
        <f t="shared" si="18"/>
        <v>2200</v>
      </c>
      <c r="U87" s="59">
        <f t="shared" si="18"/>
        <v>0</v>
      </c>
      <c r="V87" s="59">
        <f t="shared" si="18"/>
        <v>0</v>
      </c>
      <c r="W87" s="61">
        <f t="shared" si="18"/>
        <v>0</v>
      </c>
      <c r="X87" s="61">
        <f t="shared" si="18"/>
        <v>0</v>
      </c>
      <c r="Y87" s="25"/>
      <c r="Z87" s="84"/>
      <c r="AA87" s="84"/>
      <c r="AB87" s="85"/>
      <c r="AD87" s="19"/>
    </row>
    <row r="88" spans="1:30" ht="14.25" customHeight="1">
      <c r="A88" s="552" t="s">
        <v>9</v>
      </c>
      <c r="B88" s="555" t="s">
        <v>11</v>
      </c>
      <c r="C88" s="558" t="s">
        <v>57</v>
      </c>
      <c r="D88" s="558"/>
      <c r="E88" s="508" t="s">
        <v>93</v>
      </c>
      <c r="F88" s="495"/>
      <c r="G88" s="488" t="s">
        <v>9</v>
      </c>
      <c r="H88" s="639" t="s">
        <v>65</v>
      </c>
      <c r="I88" s="645" t="s">
        <v>90</v>
      </c>
      <c r="J88" s="26" t="s">
        <v>54</v>
      </c>
      <c r="K88" s="35">
        <f>L88+N88</f>
        <v>23</v>
      </c>
      <c r="L88" s="36">
        <v>23</v>
      </c>
      <c r="M88" s="36"/>
      <c r="N88" s="37"/>
      <c r="O88" s="35">
        <f>P88+R88</f>
        <v>8</v>
      </c>
      <c r="P88" s="36">
        <v>8</v>
      </c>
      <c r="Q88" s="36"/>
      <c r="R88" s="38"/>
      <c r="S88" s="39">
        <f>T88+V88</f>
        <v>8</v>
      </c>
      <c r="T88" s="40">
        <v>8</v>
      </c>
      <c r="U88" s="40"/>
      <c r="V88" s="41"/>
      <c r="W88" s="42">
        <v>10</v>
      </c>
      <c r="X88" s="42">
        <v>10</v>
      </c>
      <c r="Y88" s="491" t="s">
        <v>94</v>
      </c>
      <c r="Z88" s="155">
        <v>1</v>
      </c>
      <c r="AA88" s="155"/>
      <c r="AB88" s="156"/>
      <c r="AD88" s="19"/>
    </row>
    <row r="89" spans="1:30" ht="14.25" customHeight="1">
      <c r="A89" s="553"/>
      <c r="B89" s="556"/>
      <c r="C89" s="559"/>
      <c r="D89" s="559"/>
      <c r="E89" s="509"/>
      <c r="F89" s="496"/>
      <c r="G89" s="489"/>
      <c r="H89" s="640"/>
      <c r="I89" s="646"/>
      <c r="J89" s="65"/>
      <c r="K89" s="43">
        <f>L89+N89</f>
        <v>0</v>
      </c>
      <c r="L89" s="44"/>
      <c r="M89" s="44"/>
      <c r="N89" s="45"/>
      <c r="O89" s="43">
        <f>P89+R89</f>
        <v>0</v>
      </c>
      <c r="P89" s="44"/>
      <c r="Q89" s="44"/>
      <c r="R89" s="46"/>
      <c r="S89" s="47">
        <f>T89+V89</f>
        <v>0</v>
      </c>
      <c r="T89" s="48"/>
      <c r="U89" s="48"/>
      <c r="V89" s="49"/>
      <c r="W89" s="50"/>
      <c r="X89" s="50"/>
      <c r="Y89" s="492"/>
      <c r="Z89" s="157"/>
      <c r="AA89" s="157"/>
      <c r="AB89" s="158"/>
      <c r="AD89" s="19"/>
    </row>
    <row r="90" spans="1:30" ht="14.25" customHeight="1" thickBot="1">
      <c r="A90" s="554"/>
      <c r="B90" s="557"/>
      <c r="C90" s="560"/>
      <c r="D90" s="560"/>
      <c r="E90" s="510"/>
      <c r="F90" s="497"/>
      <c r="G90" s="490"/>
      <c r="H90" s="641"/>
      <c r="I90" s="647"/>
      <c r="J90" s="20" t="s">
        <v>10</v>
      </c>
      <c r="K90" s="58">
        <f t="shared" ref="K90:X90" si="19">SUM(K88:K89)</f>
        <v>23</v>
      </c>
      <c r="L90" s="59">
        <f t="shared" si="19"/>
        <v>23</v>
      </c>
      <c r="M90" s="59">
        <f t="shared" si="19"/>
        <v>0</v>
      </c>
      <c r="N90" s="60">
        <f t="shared" si="19"/>
        <v>0</v>
      </c>
      <c r="O90" s="58">
        <f t="shared" si="19"/>
        <v>8</v>
      </c>
      <c r="P90" s="59">
        <f t="shared" si="19"/>
        <v>8</v>
      </c>
      <c r="Q90" s="59">
        <f t="shared" si="19"/>
        <v>0</v>
      </c>
      <c r="R90" s="60">
        <f t="shared" si="19"/>
        <v>0</v>
      </c>
      <c r="S90" s="58">
        <f t="shared" si="19"/>
        <v>8</v>
      </c>
      <c r="T90" s="59">
        <f t="shared" si="19"/>
        <v>8</v>
      </c>
      <c r="U90" s="59">
        <f t="shared" si="19"/>
        <v>0</v>
      </c>
      <c r="V90" s="59">
        <f t="shared" si="19"/>
        <v>0</v>
      </c>
      <c r="W90" s="61">
        <f t="shared" si="19"/>
        <v>10</v>
      </c>
      <c r="X90" s="61">
        <f t="shared" si="19"/>
        <v>10</v>
      </c>
      <c r="Y90" s="592"/>
      <c r="Z90" s="159"/>
      <c r="AA90" s="159"/>
      <c r="AB90" s="160"/>
      <c r="AD90" s="19"/>
    </row>
    <row r="91" spans="1:30" ht="14.25" customHeight="1">
      <c r="A91" s="552" t="s">
        <v>9</v>
      </c>
      <c r="B91" s="555" t="s">
        <v>11</v>
      </c>
      <c r="C91" s="558" t="s">
        <v>58</v>
      </c>
      <c r="D91" s="558"/>
      <c r="E91" s="508" t="s">
        <v>95</v>
      </c>
      <c r="F91" s="495"/>
      <c r="G91" s="488" t="s">
        <v>9</v>
      </c>
      <c r="H91" s="639" t="s">
        <v>65</v>
      </c>
      <c r="I91" s="645" t="s">
        <v>90</v>
      </c>
      <c r="J91" s="26" t="s">
        <v>54</v>
      </c>
      <c r="K91" s="35">
        <f>L91+N91</f>
        <v>10</v>
      </c>
      <c r="L91" s="36">
        <v>10</v>
      </c>
      <c r="M91" s="36"/>
      <c r="N91" s="37"/>
      <c r="O91" s="35">
        <f>P91+R91</f>
        <v>10</v>
      </c>
      <c r="P91" s="36">
        <v>10</v>
      </c>
      <c r="Q91" s="36"/>
      <c r="R91" s="38"/>
      <c r="S91" s="39">
        <f>T91+V91</f>
        <v>0</v>
      </c>
      <c r="T91" s="40"/>
      <c r="U91" s="40"/>
      <c r="V91" s="41"/>
      <c r="W91" s="42">
        <v>10</v>
      </c>
      <c r="X91" s="42"/>
      <c r="Y91" s="22" t="s">
        <v>96</v>
      </c>
      <c r="Z91" s="88"/>
      <c r="AA91" s="88">
        <v>1</v>
      </c>
      <c r="AB91" s="89"/>
      <c r="AD91" s="19"/>
    </row>
    <row r="92" spans="1:30" ht="14.25" customHeight="1">
      <c r="A92" s="553"/>
      <c r="B92" s="556"/>
      <c r="C92" s="559"/>
      <c r="D92" s="559"/>
      <c r="E92" s="509"/>
      <c r="F92" s="496"/>
      <c r="G92" s="489"/>
      <c r="H92" s="640"/>
      <c r="I92" s="646"/>
      <c r="J92" s="65"/>
      <c r="K92" s="43">
        <f>L92+N92</f>
        <v>0</v>
      </c>
      <c r="L92" s="44"/>
      <c r="M92" s="44"/>
      <c r="N92" s="45"/>
      <c r="O92" s="43">
        <f>P92+R92</f>
        <v>0</v>
      </c>
      <c r="P92" s="44"/>
      <c r="Q92" s="44"/>
      <c r="R92" s="46"/>
      <c r="S92" s="47">
        <f>T92+V92</f>
        <v>0</v>
      </c>
      <c r="T92" s="48"/>
      <c r="U92" s="48"/>
      <c r="V92" s="49"/>
      <c r="W92" s="50"/>
      <c r="X92" s="50"/>
      <c r="Y92" s="24"/>
      <c r="Z92" s="82"/>
      <c r="AA92" s="82"/>
      <c r="AB92" s="83"/>
      <c r="AD92" s="19"/>
    </row>
    <row r="93" spans="1:30" ht="14.25" customHeight="1">
      <c r="A93" s="553"/>
      <c r="B93" s="556"/>
      <c r="C93" s="559"/>
      <c r="D93" s="559"/>
      <c r="E93" s="509"/>
      <c r="F93" s="496"/>
      <c r="G93" s="489"/>
      <c r="H93" s="640"/>
      <c r="I93" s="646"/>
      <c r="J93" s="27"/>
      <c r="K93" s="51">
        <f>L93+N93</f>
        <v>0</v>
      </c>
      <c r="L93" s="52"/>
      <c r="M93" s="52"/>
      <c r="N93" s="45"/>
      <c r="O93" s="51">
        <f>P93+R93</f>
        <v>0</v>
      </c>
      <c r="P93" s="52"/>
      <c r="Q93" s="52"/>
      <c r="R93" s="53"/>
      <c r="S93" s="54">
        <f>T93+V93</f>
        <v>0</v>
      </c>
      <c r="T93" s="55"/>
      <c r="U93" s="55"/>
      <c r="V93" s="56"/>
      <c r="W93" s="57"/>
      <c r="X93" s="57"/>
      <c r="Y93" s="24"/>
      <c r="Z93" s="82"/>
      <c r="AA93" s="82"/>
      <c r="AB93" s="83"/>
      <c r="AD93" s="19"/>
    </row>
    <row r="94" spans="1:30" ht="14.25" customHeight="1" thickBot="1">
      <c r="A94" s="554"/>
      <c r="B94" s="557"/>
      <c r="C94" s="560"/>
      <c r="D94" s="560"/>
      <c r="E94" s="510"/>
      <c r="F94" s="497"/>
      <c r="G94" s="490"/>
      <c r="H94" s="641"/>
      <c r="I94" s="647"/>
      <c r="J94" s="20" t="s">
        <v>10</v>
      </c>
      <c r="K94" s="58">
        <f t="shared" ref="K94:X94" si="20">SUM(K91:K93)</f>
        <v>10</v>
      </c>
      <c r="L94" s="59">
        <f>SUM(L91:L93)</f>
        <v>10</v>
      </c>
      <c r="M94" s="59">
        <f t="shared" si="20"/>
        <v>0</v>
      </c>
      <c r="N94" s="60">
        <f t="shared" si="20"/>
        <v>0</v>
      </c>
      <c r="O94" s="58">
        <f t="shared" si="20"/>
        <v>10</v>
      </c>
      <c r="P94" s="59">
        <f t="shared" si="20"/>
        <v>10</v>
      </c>
      <c r="Q94" s="59">
        <f t="shared" si="20"/>
        <v>0</v>
      </c>
      <c r="R94" s="60">
        <f t="shared" si="20"/>
        <v>0</v>
      </c>
      <c r="S94" s="58">
        <f t="shared" si="20"/>
        <v>0</v>
      </c>
      <c r="T94" s="59">
        <f t="shared" si="20"/>
        <v>0</v>
      </c>
      <c r="U94" s="59">
        <f t="shared" si="20"/>
        <v>0</v>
      </c>
      <c r="V94" s="59">
        <f t="shared" si="20"/>
        <v>0</v>
      </c>
      <c r="W94" s="61">
        <f t="shared" si="20"/>
        <v>10</v>
      </c>
      <c r="X94" s="61">
        <f t="shared" si="20"/>
        <v>0</v>
      </c>
      <c r="Y94" s="25"/>
      <c r="Z94" s="84"/>
      <c r="AA94" s="84"/>
      <c r="AB94" s="85"/>
      <c r="AD94" s="19"/>
    </row>
    <row r="95" spans="1:30" ht="14.25" customHeight="1" thickBot="1">
      <c r="A95" s="28" t="s">
        <v>9</v>
      </c>
      <c r="B95" s="16" t="s">
        <v>11</v>
      </c>
      <c r="C95" s="480" t="s">
        <v>12</v>
      </c>
      <c r="D95" s="480"/>
      <c r="E95" s="480"/>
      <c r="F95" s="480"/>
      <c r="G95" s="480"/>
      <c r="H95" s="480"/>
      <c r="I95" s="480"/>
      <c r="J95" s="481"/>
      <c r="K95" s="62">
        <f>K94+K90+K87+K83</f>
        <v>103</v>
      </c>
      <c r="L95" s="62">
        <f t="shared" ref="L95:X95" si="21">L94+L90+L87+L83</f>
        <v>103</v>
      </c>
      <c r="M95" s="62">
        <f t="shared" si="21"/>
        <v>0</v>
      </c>
      <c r="N95" s="351">
        <f t="shared" si="21"/>
        <v>0</v>
      </c>
      <c r="O95" s="352">
        <f t="shared" si="21"/>
        <v>2284</v>
      </c>
      <c r="P95" s="62">
        <f t="shared" si="21"/>
        <v>2284</v>
      </c>
      <c r="Q95" s="62">
        <f t="shared" si="21"/>
        <v>0</v>
      </c>
      <c r="R95" s="353">
        <f t="shared" si="21"/>
        <v>0</v>
      </c>
      <c r="S95" s="62">
        <f t="shared" si="21"/>
        <v>2274</v>
      </c>
      <c r="T95" s="62">
        <f t="shared" si="21"/>
        <v>2274</v>
      </c>
      <c r="U95" s="62">
        <f t="shared" si="21"/>
        <v>0</v>
      </c>
      <c r="V95" s="351">
        <f t="shared" si="21"/>
        <v>0</v>
      </c>
      <c r="W95" s="354">
        <f>W94+W90+W87+W83</f>
        <v>140</v>
      </c>
      <c r="X95" s="62">
        <f t="shared" si="21"/>
        <v>130</v>
      </c>
      <c r="Y95" s="482"/>
      <c r="Z95" s="483"/>
      <c r="AA95" s="483"/>
      <c r="AB95" s="484"/>
    </row>
    <row r="96" spans="1:30" ht="14.25" customHeight="1" thickBot="1">
      <c r="A96" s="15" t="s">
        <v>9</v>
      </c>
      <c r="B96" s="16" t="s">
        <v>57</v>
      </c>
      <c r="C96" s="505" t="s">
        <v>87</v>
      </c>
      <c r="D96" s="506"/>
      <c r="E96" s="506"/>
      <c r="F96" s="506"/>
      <c r="G96" s="506"/>
      <c r="H96" s="506"/>
      <c r="I96" s="506"/>
      <c r="J96" s="506"/>
      <c r="K96" s="506"/>
      <c r="L96" s="506"/>
      <c r="M96" s="506"/>
      <c r="N96" s="506"/>
      <c r="O96" s="506"/>
      <c r="P96" s="506"/>
      <c r="Q96" s="506"/>
      <c r="R96" s="506"/>
      <c r="S96" s="506"/>
      <c r="T96" s="506"/>
      <c r="U96" s="506"/>
      <c r="V96" s="506"/>
      <c r="W96" s="506"/>
      <c r="X96" s="506"/>
      <c r="Y96" s="506"/>
      <c r="Z96" s="506"/>
      <c r="AA96" s="506"/>
      <c r="AB96" s="507"/>
    </row>
    <row r="97" spans="1:30" ht="14.25" customHeight="1">
      <c r="A97" s="552" t="s">
        <v>9</v>
      </c>
      <c r="B97" s="555" t="s">
        <v>57</v>
      </c>
      <c r="C97" s="558" t="s">
        <v>9</v>
      </c>
      <c r="D97" s="558"/>
      <c r="E97" s="508" t="s">
        <v>97</v>
      </c>
      <c r="F97" s="648" t="s">
        <v>186</v>
      </c>
      <c r="G97" s="488" t="s">
        <v>58</v>
      </c>
      <c r="H97" s="639" t="s">
        <v>65</v>
      </c>
      <c r="I97" s="642" t="s">
        <v>101</v>
      </c>
      <c r="J97" s="26" t="s">
        <v>54</v>
      </c>
      <c r="K97" s="35">
        <f>L97+N97</f>
        <v>105</v>
      </c>
      <c r="L97" s="36">
        <v>105</v>
      </c>
      <c r="M97" s="36"/>
      <c r="N97" s="37"/>
      <c r="O97" s="35">
        <f>P97+R97</f>
        <v>105</v>
      </c>
      <c r="P97" s="36">
        <v>105</v>
      </c>
      <c r="Q97" s="36"/>
      <c r="R97" s="38"/>
      <c r="S97" s="39">
        <f>T97+V97</f>
        <v>105</v>
      </c>
      <c r="T97" s="40">
        <v>105</v>
      </c>
      <c r="U97" s="40"/>
      <c r="V97" s="41"/>
      <c r="W97" s="42">
        <v>105</v>
      </c>
      <c r="X97" s="42">
        <v>105</v>
      </c>
      <c r="Y97" s="478" t="s">
        <v>98</v>
      </c>
      <c r="Z97" s="88">
        <v>80</v>
      </c>
      <c r="AA97" s="88">
        <v>80</v>
      </c>
      <c r="AB97" s="89">
        <v>80</v>
      </c>
      <c r="AD97" s="19"/>
    </row>
    <row r="98" spans="1:30" ht="14.25" customHeight="1">
      <c r="A98" s="553"/>
      <c r="B98" s="556"/>
      <c r="C98" s="559"/>
      <c r="D98" s="559"/>
      <c r="E98" s="509"/>
      <c r="F98" s="649"/>
      <c r="G98" s="489"/>
      <c r="H98" s="640"/>
      <c r="I98" s="643"/>
      <c r="J98" s="65"/>
      <c r="K98" s="43">
        <f>L98+N98</f>
        <v>0</v>
      </c>
      <c r="L98" s="44"/>
      <c r="M98" s="44"/>
      <c r="N98" s="45"/>
      <c r="O98" s="43">
        <f>P98+R98</f>
        <v>0</v>
      </c>
      <c r="P98" s="44"/>
      <c r="Q98" s="44"/>
      <c r="R98" s="46"/>
      <c r="S98" s="47">
        <f>T98+V98</f>
        <v>0</v>
      </c>
      <c r="T98" s="48"/>
      <c r="U98" s="48"/>
      <c r="V98" s="49"/>
      <c r="W98" s="50"/>
      <c r="X98" s="50"/>
      <c r="Y98" s="479"/>
      <c r="Z98" s="82"/>
      <c r="AA98" s="82"/>
      <c r="AB98" s="83"/>
      <c r="AD98" s="19"/>
    </row>
    <row r="99" spans="1:30" ht="14.25" customHeight="1">
      <c r="A99" s="553"/>
      <c r="B99" s="556"/>
      <c r="C99" s="559"/>
      <c r="D99" s="559"/>
      <c r="E99" s="509"/>
      <c r="F99" s="649"/>
      <c r="G99" s="489"/>
      <c r="H99" s="640"/>
      <c r="I99" s="643"/>
      <c r="J99" s="27"/>
      <c r="K99" s="51">
        <f>L99+N99</f>
        <v>0</v>
      </c>
      <c r="L99" s="52"/>
      <c r="M99" s="52"/>
      <c r="N99" s="45"/>
      <c r="O99" s="51">
        <f>P99+R99</f>
        <v>0</v>
      </c>
      <c r="P99" s="52"/>
      <c r="Q99" s="52"/>
      <c r="R99" s="53"/>
      <c r="S99" s="54">
        <f>T99+V99</f>
        <v>0</v>
      </c>
      <c r="T99" s="55"/>
      <c r="U99" s="55"/>
      <c r="V99" s="56"/>
      <c r="W99" s="57"/>
      <c r="X99" s="57"/>
      <c r="Y99" s="479" t="s">
        <v>99</v>
      </c>
      <c r="Z99" s="82">
        <v>5</v>
      </c>
      <c r="AA99" s="82">
        <v>5</v>
      </c>
      <c r="AB99" s="83">
        <v>5</v>
      </c>
      <c r="AD99" s="19"/>
    </row>
    <row r="100" spans="1:30" ht="14.25" customHeight="1" thickBot="1">
      <c r="A100" s="554"/>
      <c r="B100" s="557"/>
      <c r="C100" s="560"/>
      <c r="D100" s="560"/>
      <c r="E100" s="510"/>
      <c r="F100" s="650"/>
      <c r="G100" s="490"/>
      <c r="H100" s="641"/>
      <c r="I100" s="644"/>
      <c r="J100" s="20" t="s">
        <v>10</v>
      </c>
      <c r="K100" s="58">
        <f t="shared" ref="K100:X100" si="22">SUM(K97:K99)</f>
        <v>105</v>
      </c>
      <c r="L100" s="59">
        <f t="shared" si="22"/>
        <v>105</v>
      </c>
      <c r="M100" s="59">
        <f t="shared" si="22"/>
        <v>0</v>
      </c>
      <c r="N100" s="60">
        <f t="shared" si="22"/>
        <v>0</v>
      </c>
      <c r="O100" s="58">
        <f t="shared" si="22"/>
        <v>105</v>
      </c>
      <c r="P100" s="59">
        <f t="shared" si="22"/>
        <v>105</v>
      </c>
      <c r="Q100" s="59">
        <f t="shared" si="22"/>
        <v>0</v>
      </c>
      <c r="R100" s="60">
        <f t="shared" si="22"/>
        <v>0</v>
      </c>
      <c r="S100" s="58">
        <f t="shared" si="22"/>
        <v>105</v>
      </c>
      <c r="T100" s="59">
        <f t="shared" si="22"/>
        <v>105</v>
      </c>
      <c r="U100" s="59">
        <f t="shared" si="22"/>
        <v>0</v>
      </c>
      <c r="V100" s="59">
        <f t="shared" si="22"/>
        <v>0</v>
      </c>
      <c r="W100" s="61">
        <f t="shared" si="22"/>
        <v>105</v>
      </c>
      <c r="X100" s="61">
        <f t="shared" si="22"/>
        <v>105</v>
      </c>
      <c r="Y100" s="518"/>
      <c r="Z100" s="84"/>
      <c r="AA100" s="84"/>
      <c r="AB100" s="85"/>
      <c r="AD100" s="19"/>
    </row>
    <row r="101" spans="1:30" ht="14.25" customHeight="1">
      <c r="A101" s="552" t="s">
        <v>9</v>
      </c>
      <c r="B101" s="555" t="s">
        <v>57</v>
      </c>
      <c r="C101" s="558" t="s">
        <v>11</v>
      </c>
      <c r="D101" s="558"/>
      <c r="E101" s="508" t="s">
        <v>100</v>
      </c>
      <c r="F101" s="495"/>
      <c r="G101" s="488" t="s">
        <v>58</v>
      </c>
      <c r="H101" s="639" t="s">
        <v>65</v>
      </c>
      <c r="I101" s="642" t="s">
        <v>101</v>
      </c>
      <c r="J101" s="26" t="s">
        <v>54</v>
      </c>
      <c r="K101" s="35">
        <f>L101+N101</f>
        <v>12</v>
      </c>
      <c r="L101" s="36">
        <v>12</v>
      </c>
      <c r="M101" s="36"/>
      <c r="N101" s="37"/>
      <c r="O101" s="35">
        <f>P101+R101</f>
        <v>12</v>
      </c>
      <c r="P101" s="36">
        <v>12</v>
      </c>
      <c r="Q101" s="36"/>
      <c r="R101" s="38"/>
      <c r="S101" s="39">
        <f>T101+V101</f>
        <v>12</v>
      </c>
      <c r="T101" s="40">
        <v>12</v>
      </c>
      <c r="U101" s="40"/>
      <c r="V101" s="41"/>
      <c r="W101" s="42">
        <v>12</v>
      </c>
      <c r="X101" s="42">
        <v>12</v>
      </c>
      <c r="Y101" s="478" t="s">
        <v>102</v>
      </c>
      <c r="Z101" s="88">
        <v>2</v>
      </c>
      <c r="AA101" s="88">
        <v>2</v>
      </c>
      <c r="AB101" s="89">
        <v>2</v>
      </c>
      <c r="AD101" s="19"/>
    </row>
    <row r="102" spans="1:30" ht="14.25" customHeight="1">
      <c r="A102" s="553"/>
      <c r="B102" s="556"/>
      <c r="C102" s="559"/>
      <c r="D102" s="559"/>
      <c r="E102" s="509"/>
      <c r="F102" s="496"/>
      <c r="G102" s="489"/>
      <c r="H102" s="640"/>
      <c r="I102" s="643"/>
      <c r="J102" s="65"/>
      <c r="K102" s="43">
        <f>L102+N102</f>
        <v>0</v>
      </c>
      <c r="L102" s="44"/>
      <c r="M102" s="44"/>
      <c r="N102" s="45"/>
      <c r="O102" s="43">
        <f>P102+R102</f>
        <v>0</v>
      </c>
      <c r="P102" s="44"/>
      <c r="Q102" s="44"/>
      <c r="R102" s="46"/>
      <c r="S102" s="47">
        <f>T102+V102</f>
        <v>0</v>
      </c>
      <c r="T102" s="48"/>
      <c r="U102" s="48"/>
      <c r="V102" s="49"/>
      <c r="W102" s="50"/>
      <c r="X102" s="50"/>
      <c r="Y102" s="479"/>
      <c r="Z102" s="82"/>
      <c r="AA102" s="82"/>
      <c r="AB102" s="83"/>
      <c r="AD102" s="19"/>
    </row>
    <row r="103" spans="1:30" ht="14.25" customHeight="1">
      <c r="A103" s="553"/>
      <c r="B103" s="556"/>
      <c r="C103" s="559"/>
      <c r="D103" s="559"/>
      <c r="E103" s="509"/>
      <c r="F103" s="496"/>
      <c r="G103" s="489"/>
      <c r="H103" s="640"/>
      <c r="I103" s="643"/>
      <c r="J103" s="27"/>
      <c r="K103" s="51">
        <f>L103+N103</f>
        <v>0</v>
      </c>
      <c r="L103" s="52"/>
      <c r="M103" s="52"/>
      <c r="N103" s="45"/>
      <c r="O103" s="51">
        <f>P103+R103</f>
        <v>0</v>
      </c>
      <c r="P103" s="52"/>
      <c r="Q103" s="52"/>
      <c r="R103" s="53"/>
      <c r="S103" s="54">
        <f>T103+V103</f>
        <v>0</v>
      </c>
      <c r="T103" s="55"/>
      <c r="U103" s="55"/>
      <c r="V103" s="56"/>
      <c r="W103" s="57"/>
      <c r="X103" s="57"/>
      <c r="Y103" s="479"/>
      <c r="Z103" s="82"/>
      <c r="AA103" s="82"/>
      <c r="AB103" s="83"/>
      <c r="AD103" s="19"/>
    </row>
    <row r="104" spans="1:30" ht="14.25" customHeight="1" thickBot="1">
      <c r="A104" s="554"/>
      <c r="B104" s="557"/>
      <c r="C104" s="560"/>
      <c r="D104" s="560"/>
      <c r="E104" s="510"/>
      <c r="F104" s="497"/>
      <c r="G104" s="490"/>
      <c r="H104" s="641"/>
      <c r="I104" s="644"/>
      <c r="J104" s="20" t="s">
        <v>10</v>
      </c>
      <c r="K104" s="58">
        <f t="shared" ref="K104:X104" si="23">SUM(K101:K103)</f>
        <v>12</v>
      </c>
      <c r="L104" s="59">
        <f t="shared" si="23"/>
        <v>12</v>
      </c>
      <c r="M104" s="59">
        <f t="shared" si="23"/>
        <v>0</v>
      </c>
      <c r="N104" s="60">
        <f t="shared" si="23"/>
        <v>0</v>
      </c>
      <c r="O104" s="58">
        <f t="shared" si="23"/>
        <v>12</v>
      </c>
      <c r="P104" s="59">
        <f t="shared" si="23"/>
        <v>12</v>
      </c>
      <c r="Q104" s="59">
        <f t="shared" si="23"/>
        <v>0</v>
      </c>
      <c r="R104" s="60">
        <f t="shared" si="23"/>
        <v>0</v>
      </c>
      <c r="S104" s="58">
        <f t="shared" si="23"/>
        <v>12</v>
      </c>
      <c r="T104" s="59">
        <f t="shared" si="23"/>
        <v>12</v>
      </c>
      <c r="U104" s="59">
        <f t="shared" si="23"/>
        <v>0</v>
      </c>
      <c r="V104" s="59">
        <f t="shared" si="23"/>
        <v>0</v>
      </c>
      <c r="W104" s="61">
        <f t="shared" si="23"/>
        <v>12</v>
      </c>
      <c r="X104" s="61">
        <f t="shared" si="23"/>
        <v>12</v>
      </c>
      <c r="Y104" s="518"/>
      <c r="Z104" s="84"/>
      <c r="AA104" s="84"/>
      <c r="AB104" s="85"/>
      <c r="AD104" s="19"/>
    </row>
    <row r="105" spans="1:30" ht="18" customHeight="1">
      <c r="A105" s="552" t="s">
        <v>9</v>
      </c>
      <c r="B105" s="555" t="s">
        <v>57</v>
      </c>
      <c r="C105" s="558" t="s">
        <v>57</v>
      </c>
      <c r="D105" s="558"/>
      <c r="E105" s="508" t="s">
        <v>104</v>
      </c>
      <c r="F105" s="495"/>
      <c r="G105" s="488" t="s">
        <v>58</v>
      </c>
      <c r="H105" s="639" t="s">
        <v>65</v>
      </c>
      <c r="I105" s="642" t="s">
        <v>101</v>
      </c>
      <c r="J105" s="26" t="s">
        <v>54</v>
      </c>
      <c r="K105" s="35">
        <f>L105+N105</f>
        <v>0</v>
      </c>
      <c r="L105" s="36"/>
      <c r="M105" s="36"/>
      <c r="N105" s="37"/>
      <c r="O105" s="35">
        <f>P105+R105</f>
        <v>40</v>
      </c>
      <c r="P105" s="36"/>
      <c r="Q105" s="36"/>
      <c r="R105" s="38">
        <v>40</v>
      </c>
      <c r="S105" s="39">
        <f>T105+V105</f>
        <v>40</v>
      </c>
      <c r="T105" s="40"/>
      <c r="U105" s="40"/>
      <c r="V105" s="41">
        <v>40</v>
      </c>
      <c r="W105" s="42">
        <v>10</v>
      </c>
      <c r="X105" s="42">
        <v>10</v>
      </c>
      <c r="Y105" s="478" t="s">
        <v>105</v>
      </c>
      <c r="Z105" s="88">
        <v>100</v>
      </c>
      <c r="AA105" s="88"/>
      <c r="AB105" s="89"/>
      <c r="AD105" s="19"/>
    </row>
    <row r="106" spans="1:30" ht="18" customHeight="1">
      <c r="A106" s="553"/>
      <c r="B106" s="556"/>
      <c r="C106" s="559"/>
      <c r="D106" s="559"/>
      <c r="E106" s="509"/>
      <c r="F106" s="496"/>
      <c r="G106" s="489"/>
      <c r="H106" s="640"/>
      <c r="I106" s="643"/>
      <c r="J106" s="65"/>
      <c r="K106" s="43">
        <f>L106+N106</f>
        <v>0</v>
      </c>
      <c r="L106" s="44"/>
      <c r="M106" s="44"/>
      <c r="N106" s="45"/>
      <c r="O106" s="43">
        <f>P106+R106</f>
        <v>0</v>
      </c>
      <c r="P106" s="44"/>
      <c r="Q106" s="44"/>
      <c r="R106" s="46"/>
      <c r="S106" s="47">
        <f>T106+V106</f>
        <v>0</v>
      </c>
      <c r="T106" s="48"/>
      <c r="U106" s="48"/>
      <c r="V106" s="49"/>
      <c r="W106" s="50"/>
      <c r="X106" s="50"/>
      <c r="Y106" s="479"/>
      <c r="Z106" s="82"/>
      <c r="AA106" s="82"/>
      <c r="AB106" s="83"/>
      <c r="AD106" s="19"/>
    </row>
    <row r="107" spans="1:30" ht="18" customHeight="1">
      <c r="A107" s="553"/>
      <c r="B107" s="556"/>
      <c r="C107" s="559"/>
      <c r="D107" s="559"/>
      <c r="E107" s="509"/>
      <c r="F107" s="496"/>
      <c r="G107" s="489"/>
      <c r="H107" s="640"/>
      <c r="I107" s="643"/>
      <c r="J107" s="27"/>
      <c r="K107" s="51">
        <f>L107+N107</f>
        <v>0</v>
      </c>
      <c r="L107" s="52"/>
      <c r="M107" s="52"/>
      <c r="N107" s="45"/>
      <c r="O107" s="51">
        <f>P107+R107</f>
        <v>0</v>
      </c>
      <c r="P107" s="52"/>
      <c r="Q107" s="52"/>
      <c r="R107" s="53"/>
      <c r="S107" s="54">
        <f>T107+V107</f>
        <v>0</v>
      </c>
      <c r="T107" s="55"/>
      <c r="U107" s="55"/>
      <c r="V107" s="56"/>
      <c r="W107" s="57"/>
      <c r="X107" s="57"/>
      <c r="Y107" s="24" t="s">
        <v>106</v>
      </c>
      <c r="Z107" s="82">
        <v>20</v>
      </c>
      <c r="AA107" s="82">
        <v>20</v>
      </c>
      <c r="AB107" s="83">
        <v>20</v>
      </c>
      <c r="AD107" s="19"/>
    </row>
    <row r="108" spans="1:30" ht="14.25" customHeight="1" thickBot="1">
      <c r="A108" s="554"/>
      <c r="B108" s="557"/>
      <c r="C108" s="560"/>
      <c r="D108" s="560"/>
      <c r="E108" s="510"/>
      <c r="F108" s="497"/>
      <c r="G108" s="490"/>
      <c r="H108" s="641"/>
      <c r="I108" s="644"/>
      <c r="J108" s="20" t="s">
        <v>10</v>
      </c>
      <c r="K108" s="58">
        <f t="shared" ref="K108:X108" si="24">SUM(K105:K107)</f>
        <v>0</v>
      </c>
      <c r="L108" s="59">
        <f t="shared" si="24"/>
        <v>0</v>
      </c>
      <c r="M108" s="59">
        <f t="shared" si="24"/>
        <v>0</v>
      </c>
      <c r="N108" s="60">
        <f t="shared" si="24"/>
        <v>0</v>
      </c>
      <c r="O108" s="58">
        <f t="shared" si="24"/>
        <v>40</v>
      </c>
      <c r="P108" s="59">
        <f t="shared" si="24"/>
        <v>0</v>
      </c>
      <c r="Q108" s="59">
        <f t="shared" si="24"/>
        <v>0</v>
      </c>
      <c r="R108" s="60">
        <f t="shared" si="24"/>
        <v>40</v>
      </c>
      <c r="S108" s="58">
        <f t="shared" si="24"/>
        <v>40</v>
      </c>
      <c r="T108" s="59">
        <f t="shared" si="24"/>
        <v>0</v>
      </c>
      <c r="U108" s="59">
        <f t="shared" si="24"/>
        <v>0</v>
      </c>
      <c r="V108" s="59">
        <f t="shared" si="24"/>
        <v>40</v>
      </c>
      <c r="W108" s="61">
        <f t="shared" si="24"/>
        <v>10</v>
      </c>
      <c r="X108" s="61">
        <f t="shared" si="24"/>
        <v>10</v>
      </c>
      <c r="Y108" s="25"/>
      <c r="Z108" s="84"/>
      <c r="AA108" s="84"/>
      <c r="AB108" s="85"/>
      <c r="AD108" s="19"/>
    </row>
    <row r="109" spans="1:30" ht="14.25" customHeight="1">
      <c r="A109" s="552" t="s">
        <v>9</v>
      </c>
      <c r="B109" s="555" t="s">
        <v>57</v>
      </c>
      <c r="C109" s="558" t="s">
        <v>58</v>
      </c>
      <c r="D109" s="558"/>
      <c r="E109" s="508" t="s">
        <v>108</v>
      </c>
      <c r="F109" s="495"/>
      <c r="G109" s="488" t="s">
        <v>58</v>
      </c>
      <c r="H109" s="639" t="s">
        <v>65</v>
      </c>
      <c r="I109" s="642" t="s">
        <v>101</v>
      </c>
      <c r="J109" s="26" t="s">
        <v>54</v>
      </c>
      <c r="K109" s="35">
        <f>L109+N109</f>
        <v>0</v>
      </c>
      <c r="L109" s="36"/>
      <c r="M109" s="36"/>
      <c r="N109" s="37"/>
      <c r="O109" s="35">
        <f>P109+R109</f>
        <v>50</v>
      </c>
      <c r="P109" s="36"/>
      <c r="Q109" s="36"/>
      <c r="R109" s="38">
        <v>50</v>
      </c>
      <c r="S109" s="39">
        <f>T109+V109</f>
        <v>0</v>
      </c>
      <c r="T109" s="40"/>
      <c r="U109" s="40"/>
      <c r="V109" s="41"/>
      <c r="W109" s="42">
        <v>30</v>
      </c>
      <c r="X109" s="42"/>
      <c r="Y109" s="478" t="s">
        <v>154</v>
      </c>
      <c r="Z109" s="88"/>
      <c r="AA109" s="88">
        <v>1</v>
      </c>
      <c r="AB109" s="89"/>
      <c r="AD109" s="19"/>
    </row>
    <row r="110" spans="1:30" ht="14.25" customHeight="1">
      <c r="A110" s="553"/>
      <c r="B110" s="556"/>
      <c r="C110" s="559"/>
      <c r="D110" s="559"/>
      <c r="E110" s="509"/>
      <c r="F110" s="496"/>
      <c r="G110" s="489"/>
      <c r="H110" s="640"/>
      <c r="I110" s="643"/>
      <c r="J110" s="65"/>
      <c r="K110" s="43">
        <f>L110+N110</f>
        <v>0</v>
      </c>
      <c r="L110" s="44"/>
      <c r="M110" s="44"/>
      <c r="N110" s="45"/>
      <c r="O110" s="43">
        <f>P110+R110</f>
        <v>0</v>
      </c>
      <c r="P110" s="44"/>
      <c r="Q110" s="44"/>
      <c r="R110" s="46"/>
      <c r="S110" s="47">
        <f>T110+V110</f>
        <v>0</v>
      </c>
      <c r="T110" s="48"/>
      <c r="U110" s="48"/>
      <c r="V110" s="49"/>
      <c r="W110" s="50"/>
      <c r="X110" s="50"/>
      <c r="Y110" s="479"/>
      <c r="Z110" s="82"/>
      <c r="AA110" s="82"/>
      <c r="AB110" s="83"/>
      <c r="AD110" s="19"/>
    </row>
    <row r="111" spans="1:30" ht="14.25" customHeight="1" thickBot="1">
      <c r="A111" s="554"/>
      <c r="B111" s="557"/>
      <c r="C111" s="560"/>
      <c r="D111" s="560"/>
      <c r="E111" s="510"/>
      <c r="F111" s="497"/>
      <c r="G111" s="490"/>
      <c r="H111" s="641"/>
      <c r="I111" s="644"/>
      <c r="J111" s="20" t="s">
        <v>10</v>
      </c>
      <c r="K111" s="58">
        <f t="shared" ref="K111:X111" si="25">SUM(K109:K110)</f>
        <v>0</v>
      </c>
      <c r="L111" s="59">
        <f t="shared" si="25"/>
        <v>0</v>
      </c>
      <c r="M111" s="59">
        <f t="shared" si="25"/>
        <v>0</v>
      </c>
      <c r="N111" s="60">
        <f t="shared" si="25"/>
        <v>0</v>
      </c>
      <c r="O111" s="58">
        <f t="shared" si="25"/>
        <v>50</v>
      </c>
      <c r="P111" s="59">
        <f t="shared" si="25"/>
        <v>0</v>
      </c>
      <c r="Q111" s="59">
        <f t="shared" si="25"/>
        <v>0</v>
      </c>
      <c r="R111" s="60">
        <f t="shared" si="25"/>
        <v>50</v>
      </c>
      <c r="S111" s="58">
        <f t="shared" si="25"/>
        <v>0</v>
      </c>
      <c r="T111" s="59">
        <f t="shared" si="25"/>
        <v>0</v>
      </c>
      <c r="U111" s="59">
        <f t="shared" si="25"/>
        <v>0</v>
      </c>
      <c r="V111" s="59">
        <f t="shared" si="25"/>
        <v>0</v>
      </c>
      <c r="W111" s="61">
        <f t="shared" si="25"/>
        <v>30</v>
      </c>
      <c r="X111" s="61">
        <f t="shared" si="25"/>
        <v>0</v>
      </c>
      <c r="Y111" s="518"/>
      <c r="Z111" s="84"/>
      <c r="AA111" s="84"/>
      <c r="AB111" s="85"/>
      <c r="AD111" s="19"/>
    </row>
    <row r="112" spans="1:30" ht="14.25" customHeight="1">
      <c r="A112" s="552" t="s">
        <v>9</v>
      </c>
      <c r="B112" s="555" t="s">
        <v>57</v>
      </c>
      <c r="C112" s="558" t="s">
        <v>59</v>
      </c>
      <c r="D112" s="558"/>
      <c r="E112" s="508" t="s">
        <v>107</v>
      </c>
      <c r="F112" s="495"/>
      <c r="G112" s="488" t="s">
        <v>58</v>
      </c>
      <c r="H112" s="639" t="s">
        <v>65</v>
      </c>
      <c r="I112" s="642" t="s">
        <v>101</v>
      </c>
      <c r="J112" s="26" t="s">
        <v>54</v>
      </c>
      <c r="K112" s="35">
        <f>L112+N112</f>
        <v>0.5</v>
      </c>
      <c r="L112" s="36">
        <v>0.5</v>
      </c>
      <c r="M112" s="36"/>
      <c r="N112" s="37"/>
      <c r="O112" s="35">
        <f>P112+R112</f>
        <v>0</v>
      </c>
      <c r="P112" s="36">
        <v>0</v>
      </c>
      <c r="Q112" s="36"/>
      <c r="R112" s="38"/>
      <c r="S112" s="39">
        <f>T112+V112</f>
        <v>0</v>
      </c>
      <c r="T112" s="40"/>
      <c r="U112" s="40"/>
      <c r="V112" s="41"/>
      <c r="W112" s="42"/>
      <c r="X112" s="42"/>
      <c r="Y112" s="491"/>
      <c r="Z112" s="155"/>
      <c r="AA112" s="155"/>
      <c r="AB112" s="156"/>
      <c r="AD112" s="19"/>
    </row>
    <row r="113" spans="1:30" ht="14.25" customHeight="1">
      <c r="A113" s="553"/>
      <c r="B113" s="556"/>
      <c r="C113" s="559"/>
      <c r="D113" s="559"/>
      <c r="E113" s="509"/>
      <c r="F113" s="496"/>
      <c r="G113" s="489"/>
      <c r="H113" s="640"/>
      <c r="I113" s="643"/>
      <c r="J113" s="65"/>
      <c r="K113" s="43">
        <f>L113+N113</f>
        <v>0</v>
      </c>
      <c r="L113" s="44"/>
      <c r="M113" s="44"/>
      <c r="N113" s="45"/>
      <c r="O113" s="43">
        <f>P113+R113</f>
        <v>0</v>
      </c>
      <c r="P113" s="44"/>
      <c r="Q113" s="44"/>
      <c r="R113" s="46"/>
      <c r="S113" s="47">
        <f>T113+V113</f>
        <v>0</v>
      </c>
      <c r="T113" s="48"/>
      <c r="U113" s="48"/>
      <c r="V113" s="49"/>
      <c r="W113" s="50"/>
      <c r="X113" s="50"/>
      <c r="Y113" s="492"/>
      <c r="Z113" s="157"/>
      <c r="AA113" s="157"/>
      <c r="AB113" s="158"/>
      <c r="AD113" s="19"/>
    </row>
    <row r="114" spans="1:30" ht="14.25" customHeight="1" thickBot="1">
      <c r="A114" s="554"/>
      <c r="B114" s="557"/>
      <c r="C114" s="560"/>
      <c r="D114" s="560"/>
      <c r="E114" s="510"/>
      <c r="F114" s="497"/>
      <c r="G114" s="490"/>
      <c r="H114" s="641"/>
      <c r="I114" s="644"/>
      <c r="J114" s="20" t="s">
        <v>10</v>
      </c>
      <c r="K114" s="58">
        <f t="shared" ref="K114:X114" si="26">SUM(K112:K113)</f>
        <v>0.5</v>
      </c>
      <c r="L114" s="59">
        <f t="shared" si="26"/>
        <v>0.5</v>
      </c>
      <c r="M114" s="59">
        <f t="shared" si="26"/>
        <v>0</v>
      </c>
      <c r="N114" s="60">
        <f t="shared" si="26"/>
        <v>0</v>
      </c>
      <c r="O114" s="58">
        <f t="shared" si="26"/>
        <v>0</v>
      </c>
      <c r="P114" s="59">
        <f t="shared" si="26"/>
        <v>0</v>
      </c>
      <c r="Q114" s="59">
        <f t="shared" si="26"/>
        <v>0</v>
      </c>
      <c r="R114" s="60">
        <f t="shared" si="26"/>
        <v>0</v>
      </c>
      <c r="S114" s="58">
        <f t="shared" si="26"/>
        <v>0</v>
      </c>
      <c r="T114" s="59">
        <f t="shared" si="26"/>
        <v>0</v>
      </c>
      <c r="U114" s="59">
        <f t="shared" si="26"/>
        <v>0</v>
      </c>
      <c r="V114" s="59">
        <f t="shared" si="26"/>
        <v>0</v>
      </c>
      <c r="W114" s="61">
        <f t="shared" si="26"/>
        <v>0</v>
      </c>
      <c r="X114" s="61">
        <f t="shared" si="26"/>
        <v>0</v>
      </c>
      <c r="Y114" s="592"/>
      <c r="Z114" s="159"/>
      <c r="AA114" s="159"/>
      <c r="AB114" s="160"/>
      <c r="AD114" s="19"/>
    </row>
    <row r="115" spans="1:30" ht="14.25" customHeight="1">
      <c r="A115" s="552" t="s">
        <v>9</v>
      </c>
      <c r="B115" s="555" t="s">
        <v>57</v>
      </c>
      <c r="C115" s="558" t="s">
        <v>60</v>
      </c>
      <c r="D115" s="558"/>
      <c r="E115" s="508" t="s">
        <v>103</v>
      </c>
      <c r="F115" s="495"/>
      <c r="G115" s="488" t="s">
        <v>58</v>
      </c>
      <c r="H115" s="639" t="s">
        <v>65</v>
      </c>
      <c r="I115" s="642" t="s">
        <v>101</v>
      </c>
      <c r="J115" s="26" t="s">
        <v>54</v>
      </c>
      <c r="K115" s="35">
        <f>L115+N115</f>
        <v>90</v>
      </c>
      <c r="L115" s="36"/>
      <c r="M115" s="36"/>
      <c r="N115" s="37">
        <v>90</v>
      </c>
      <c r="O115" s="35">
        <f>P115+R115</f>
        <v>0</v>
      </c>
      <c r="P115" s="36"/>
      <c r="Q115" s="36"/>
      <c r="R115" s="38"/>
      <c r="S115" s="39">
        <f>T115+V115</f>
        <v>0</v>
      </c>
      <c r="T115" s="40"/>
      <c r="U115" s="40"/>
      <c r="V115" s="41"/>
      <c r="W115" s="42"/>
      <c r="X115" s="42"/>
      <c r="Y115" s="22"/>
      <c r="Z115" s="88"/>
      <c r="AA115" s="88"/>
      <c r="AB115" s="89"/>
      <c r="AD115" s="19"/>
    </row>
    <row r="116" spans="1:30" ht="14.25" customHeight="1">
      <c r="A116" s="553"/>
      <c r="B116" s="556"/>
      <c r="C116" s="559"/>
      <c r="D116" s="559"/>
      <c r="E116" s="509"/>
      <c r="F116" s="496"/>
      <c r="G116" s="489"/>
      <c r="H116" s="640"/>
      <c r="I116" s="643"/>
      <c r="J116" s="65"/>
      <c r="K116" s="43">
        <f>L116+N116</f>
        <v>0</v>
      </c>
      <c r="L116" s="44"/>
      <c r="M116" s="44"/>
      <c r="N116" s="45"/>
      <c r="O116" s="43">
        <f>P116+R116</f>
        <v>0</v>
      </c>
      <c r="P116" s="44"/>
      <c r="Q116" s="44"/>
      <c r="R116" s="46"/>
      <c r="S116" s="47">
        <f>T116+V116</f>
        <v>0</v>
      </c>
      <c r="T116" s="48"/>
      <c r="U116" s="48"/>
      <c r="V116" s="49"/>
      <c r="W116" s="50"/>
      <c r="X116" s="50"/>
      <c r="Y116" s="24"/>
      <c r="Z116" s="82"/>
      <c r="AA116" s="82"/>
      <c r="AB116" s="83"/>
      <c r="AD116" s="19"/>
    </row>
    <row r="117" spans="1:30" ht="14.25" customHeight="1" thickBot="1">
      <c r="A117" s="554"/>
      <c r="B117" s="557"/>
      <c r="C117" s="560"/>
      <c r="D117" s="560"/>
      <c r="E117" s="510"/>
      <c r="F117" s="497"/>
      <c r="G117" s="490"/>
      <c r="H117" s="641"/>
      <c r="I117" s="644"/>
      <c r="J117" s="20" t="s">
        <v>10</v>
      </c>
      <c r="K117" s="58">
        <f>SUM(K115:K116)</f>
        <v>90</v>
      </c>
      <c r="L117" s="59">
        <f t="shared" ref="L117:X117" si="27">SUM(L115:L116)</f>
        <v>0</v>
      </c>
      <c r="M117" s="59">
        <f t="shared" si="27"/>
        <v>0</v>
      </c>
      <c r="N117" s="60">
        <f>SUM(N115:N116)</f>
        <v>90</v>
      </c>
      <c r="O117" s="58">
        <f t="shared" si="27"/>
        <v>0</v>
      </c>
      <c r="P117" s="59">
        <f t="shared" si="27"/>
        <v>0</v>
      </c>
      <c r="Q117" s="59">
        <f t="shared" si="27"/>
        <v>0</v>
      </c>
      <c r="R117" s="60">
        <f t="shared" si="27"/>
        <v>0</v>
      </c>
      <c r="S117" s="58">
        <f t="shared" si="27"/>
        <v>0</v>
      </c>
      <c r="T117" s="59">
        <f t="shared" si="27"/>
        <v>0</v>
      </c>
      <c r="U117" s="59">
        <f t="shared" si="27"/>
        <v>0</v>
      </c>
      <c r="V117" s="59">
        <f t="shared" si="27"/>
        <v>0</v>
      </c>
      <c r="W117" s="61">
        <f t="shared" si="27"/>
        <v>0</v>
      </c>
      <c r="X117" s="61">
        <f t="shared" si="27"/>
        <v>0</v>
      </c>
      <c r="Y117" s="25"/>
      <c r="Z117" s="84"/>
      <c r="AA117" s="84"/>
      <c r="AB117" s="85"/>
      <c r="AD117" s="19"/>
    </row>
    <row r="118" spans="1:30" ht="14.25" customHeight="1" thickBot="1">
      <c r="A118" s="28" t="s">
        <v>9</v>
      </c>
      <c r="B118" s="16" t="s">
        <v>57</v>
      </c>
      <c r="C118" s="480" t="s">
        <v>12</v>
      </c>
      <c r="D118" s="480"/>
      <c r="E118" s="480"/>
      <c r="F118" s="480"/>
      <c r="G118" s="480"/>
      <c r="H118" s="480"/>
      <c r="I118" s="480"/>
      <c r="J118" s="481"/>
      <c r="K118" s="62">
        <f>L118+N118</f>
        <v>207.5</v>
      </c>
      <c r="L118" s="62">
        <f>L117+L114+L111+L108+L104+L100</f>
        <v>117.5</v>
      </c>
      <c r="M118" s="62">
        <f>M117+M114+M111+M108+M104+M100</f>
        <v>0</v>
      </c>
      <c r="N118" s="63">
        <f>N117+N114+N111+N108+N104+N100</f>
        <v>90</v>
      </c>
      <c r="O118" s="62">
        <f>SUM(O117,O111,O114,O108,O104,O100)</f>
        <v>207</v>
      </c>
      <c r="P118" s="62">
        <f>SUM(P117,P111,P114,P108,P104,P100)</f>
        <v>117</v>
      </c>
      <c r="Q118" s="62">
        <f t="shared" ref="Q118:X118" si="28">SUM(Q117,Q111,Q114,Q108,Q104,Q100)</f>
        <v>0</v>
      </c>
      <c r="R118" s="63">
        <f>SUM(R117,R111,R114,R108,R104,R100)</f>
        <v>90</v>
      </c>
      <c r="S118" s="62">
        <f>T118+V118</f>
        <v>157</v>
      </c>
      <c r="T118" s="62">
        <f>SUM(T117,T111,T114,T108,T104,T100)</f>
        <v>117</v>
      </c>
      <c r="U118" s="62">
        <f t="shared" si="28"/>
        <v>0</v>
      </c>
      <c r="V118" s="63">
        <f>SUM(V117,V111,V114,V108,V104,V100)</f>
        <v>40</v>
      </c>
      <c r="W118" s="63">
        <f t="shared" si="28"/>
        <v>157</v>
      </c>
      <c r="X118" s="62">
        <f t="shared" si="28"/>
        <v>127</v>
      </c>
      <c r="Y118" s="482"/>
      <c r="Z118" s="483"/>
      <c r="AA118" s="483"/>
      <c r="AB118" s="484"/>
    </row>
    <row r="119" spans="1:30" ht="14.25" customHeight="1" thickBot="1">
      <c r="A119" s="28" t="s">
        <v>9</v>
      </c>
      <c r="B119" s="511" t="s">
        <v>13</v>
      </c>
      <c r="C119" s="512"/>
      <c r="D119" s="512"/>
      <c r="E119" s="512"/>
      <c r="F119" s="512"/>
      <c r="G119" s="512"/>
      <c r="H119" s="512"/>
      <c r="I119" s="512"/>
      <c r="J119" s="513"/>
      <c r="K119" s="33">
        <f>L119+N119</f>
        <v>1656</v>
      </c>
      <c r="L119" s="33">
        <f>L118+L95+L75</f>
        <v>365.9</v>
      </c>
      <c r="M119" s="33">
        <f>M118+M95+M75</f>
        <v>0</v>
      </c>
      <c r="N119" s="34">
        <f>N118+N95+N75</f>
        <v>1290.0999999999999</v>
      </c>
      <c r="O119" s="33">
        <f>P119+R119</f>
        <v>3710.7999999999997</v>
      </c>
      <c r="P119" s="33">
        <f>P118+P95+P75</f>
        <v>2522.6</v>
      </c>
      <c r="Q119" s="33">
        <f>Q118+Q95+Q75</f>
        <v>68.599999999999994</v>
      </c>
      <c r="R119" s="34">
        <f>R118+R75+R95</f>
        <v>1188.1999999999998</v>
      </c>
      <c r="S119" s="33">
        <f>T119+V119</f>
        <v>3412.2</v>
      </c>
      <c r="T119" s="33">
        <f>T118+T95+T75</f>
        <v>2492.6</v>
      </c>
      <c r="U119" s="33">
        <f>U118+U95+U75</f>
        <v>68.599999999999994</v>
      </c>
      <c r="V119" s="34">
        <f>V118+V95+V75</f>
        <v>919.59999999999991</v>
      </c>
      <c r="W119" s="34">
        <f>W118+W95+W75</f>
        <v>1750.8000000000002</v>
      </c>
      <c r="X119" s="33">
        <f>X118+X95+X75</f>
        <v>1602.3000000000002</v>
      </c>
      <c r="Y119" s="514"/>
      <c r="Z119" s="515"/>
      <c r="AA119" s="515"/>
      <c r="AB119" s="516"/>
    </row>
    <row r="120" spans="1:30" ht="14.25" customHeight="1" thickBot="1">
      <c r="A120" s="14" t="s">
        <v>11</v>
      </c>
      <c r="B120" s="586" t="s">
        <v>109</v>
      </c>
      <c r="C120" s="587"/>
      <c r="D120" s="587"/>
      <c r="E120" s="587"/>
      <c r="F120" s="587"/>
      <c r="G120" s="587"/>
      <c r="H120" s="587"/>
      <c r="I120" s="587"/>
      <c r="J120" s="587"/>
      <c r="K120" s="587"/>
      <c r="L120" s="587"/>
      <c r="M120" s="587"/>
      <c r="N120" s="587"/>
      <c r="O120" s="587"/>
      <c r="P120" s="587"/>
      <c r="Q120" s="587"/>
      <c r="R120" s="587"/>
      <c r="S120" s="587"/>
      <c r="T120" s="587"/>
      <c r="U120" s="587"/>
      <c r="V120" s="587"/>
      <c r="W120" s="587"/>
      <c r="X120" s="587"/>
      <c r="Y120" s="587"/>
      <c r="Z120" s="587"/>
      <c r="AA120" s="587"/>
      <c r="AB120" s="588"/>
    </row>
    <row r="121" spans="1:30" ht="14.25" customHeight="1" thickBot="1">
      <c r="A121" s="15" t="s">
        <v>11</v>
      </c>
      <c r="B121" s="16" t="s">
        <v>9</v>
      </c>
      <c r="C121" s="589" t="s">
        <v>110</v>
      </c>
      <c r="D121" s="590"/>
      <c r="E121" s="590"/>
      <c r="F121" s="590"/>
      <c r="G121" s="590"/>
      <c r="H121" s="590"/>
      <c r="I121" s="590"/>
      <c r="J121" s="590"/>
      <c r="K121" s="590"/>
      <c r="L121" s="590"/>
      <c r="M121" s="590"/>
      <c r="N121" s="590"/>
      <c r="O121" s="590"/>
      <c r="P121" s="590"/>
      <c r="Q121" s="590"/>
      <c r="R121" s="590"/>
      <c r="S121" s="590"/>
      <c r="T121" s="590"/>
      <c r="U121" s="590"/>
      <c r="V121" s="590"/>
      <c r="W121" s="590"/>
      <c r="X121" s="590"/>
      <c r="Y121" s="590"/>
      <c r="Z121" s="590"/>
      <c r="AA121" s="590"/>
      <c r="AB121" s="591"/>
    </row>
    <row r="122" spans="1:30" ht="14.25" customHeight="1">
      <c r="A122" s="577" t="s">
        <v>11</v>
      </c>
      <c r="B122" s="580" t="s">
        <v>9</v>
      </c>
      <c r="C122" s="562" t="s">
        <v>9</v>
      </c>
      <c r="D122" s="562"/>
      <c r="E122" s="583" t="s">
        <v>112</v>
      </c>
      <c r="F122" s="495"/>
      <c r="G122" s="488" t="s">
        <v>58</v>
      </c>
      <c r="H122" s="684" t="s">
        <v>65</v>
      </c>
      <c r="I122" s="645" t="s">
        <v>73</v>
      </c>
      <c r="J122" s="67" t="s">
        <v>54</v>
      </c>
      <c r="K122" s="35">
        <f>L122+N122</f>
        <v>10</v>
      </c>
      <c r="L122" s="36">
        <v>10</v>
      </c>
      <c r="M122" s="36"/>
      <c r="N122" s="37"/>
      <c r="O122" s="35">
        <f>P122+R122</f>
        <v>10</v>
      </c>
      <c r="P122" s="36">
        <v>10</v>
      </c>
      <c r="Q122" s="36"/>
      <c r="R122" s="38"/>
      <c r="S122" s="39">
        <f>T122+V122</f>
        <v>10</v>
      </c>
      <c r="T122" s="40">
        <v>10</v>
      </c>
      <c r="U122" s="40"/>
      <c r="V122" s="41"/>
      <c r="W122" s="42">
        <v>20</v>
      </c>
      <c r="X122" s="42">
        <v>20</v>
      </c>
      <c r="Y122" s="478" t="s">
        <v>115</v>
      </c>
      <c r="Z122" s="88">
        <v>2</v>
      </c>
      <c r="AA122" s="155">
        <v>4</v>
      </c>
      <c r="AB122" s="156">
        <v>4</v>
      </c>
    </row>
    <row r="123" spans="1:30" ht="14.25" customHeight="1">
      <c r="A123" s="578"/>
      <c r="B123" s="581"/>
      <c r="C123" s="563"/>
      <c r="D123" s="563"/>
      <c r="E123" s="584"/>
      <c r="F123" s="496"/>
      <c r="G123" s="489"/>
      <c r="H123" s="685"/>
      <c r="I123" s="646"/>
      <c r="J123" s="68"/>
      <c r="K123" s="43">
        <f>L123+N123</f>
        <v>0</v>
      </c>
      <c r="L123" s="44"/>
      <c r="M123" s="44"/>
      <c r="N123" s="45"/>
      <c r="O123" s="43">
        <f>P123+R123</f>
        <v>0</v>
      </c>
      <c r="P123" s="44"/>
      <c r="Q123" s="44"/>
      <c r="R123" s="46"/>
      <c r="S123" s="47">
        <f>T123+V123</f>
        <v>0</v>
      </c>
      <c r="T123" s="48"/>
      <c r="U123" s="48"/>
      <c r="V123" s="49"/>
      <c r="W123" s="50"/>
      <c r="X123" s="50"/>
      <c r="Y123" s="479"/>
      <c r="Z123" s="82"/>
      <c r="AA123" s="82"/>
      <c r="AB123" s="83"/>
    </row>
    <row r="124" spans="1:30" ht="14.25" customHeight="1">
      <c r="A124" s="578"/>
      <c r="B124" s="581"/>
      <c r="C124" s="563"/>
      <c r="D124" s="563"/>
      <c r="E124" s="584"/>
      <c r="F124" s="496"/>
      <c r="G124" s="489"/>
      <c r="H124" s="685"/>
      <c r="I124" s="646"/>
      <c r="J124" s="66"/>
      <c r="K124" s="51">
        <f>L124+N124</f>
        <v>0</v>
      </c>
      <c r="L124" s="52"/>
      <c r="M124" s="52"/>
      <c r="N124" s="45"/>
      <c r="O124" s="51">
        <f>P124+R124</f>
        <v>0</v>
      </c>
      <c r="P124" s="52"/>
      <c r="Q124" s="52"/>
      <c r="R124" s="53"/>
      <c r="S124" s="54">
        <f>T124+V124</f>
        <v>0</v>
      </c>
      <c r="T124" s="55"/>
      <c r="U124" s="55"/>
      <c r="V124" s="56"/>
      <c r="W124" s="57"/>
      <c r="X124" s="57"/>
      <c r="Y124" s="479"/>
      <c r="Z124" s="82"/>
      <c r="AA124" s="82"/>
      <c r="AB124" s="83"/>
    </row>
    <row r="125" spans="1:30" ht="14.25" customHeight="1" thickBot="1">
      <c r="A125" s="579"/>
      <c r="B125" s="582"/>
      <c r="C125" s="564"/>
      <c r="D125" s="564"/>
      <c r="E125" s="585"/>
      <c r="F125" s="497"/>
      <c r="G125" s="490"/>
      <c r="H125" s="686"/>
      <c r="I125" s="647"/>
      <c r="J125" s="20" t="s">
        <v>10</v>
      </c>
      <c r="K125" s="58">
        <f t="shared" ref="K125:X125" si="29">SUM(K122:K124)</f>
        <v>10</v>
      </c>
      <c r="L125" s="59">
        <f t="shared" si="29"/>
        <v>10</v>
      </c>
      <c r="M125" s="59">
        <f t="shared" si="29"/>
        <v>0</v>
      </c>
      <c r="N125" s="60">
        <f t="shared" si="29"/>
        <v>0</v>
      </c>
      <c r="O125" s="58">
        <f t="shared" si="29"/>
        <v>10</v>
      </c>
      <c r="P125" s="59">
        <f t="shared" si="29"/>
        <v>10</v>
      </c>
      <c r="Q125" s="59">
        <f t="shared" si="29"/>
        <v>0</v>
      </c>
      <c r="R125" s="60">
        <f t="shared" si="29"/>
        <v>0</v>
      </c>
      <c r="S125" s="58">
        <f t="shared" si="29"/>
        <v>10</v>
      </c>
      <c r="T125" s="59">
        <f t="shared" si="29"/>
        <v>10</v>
      </c>
      <c r="U125" s="59">
        <f t="shared" si="29"/>
        <v>0</v>
      </c>
      <c r="V125" s="59">
        <f t="shared" si="29"/>
        <v>0</v>
      </c>
      <c r="W125" s="61">
        <f t="shared" si="29"/>
        <v>20</v>
      </c>
      <c r="X125" s="61">
        <f t="shared" si="29"/>
        <v>20</v>
      </c>
      <c r="Y125" s="518"/>
      <c r="Z125" s="84"/>
      <c r="AA125" s="84"/>
      <c r="AB125" s="85"/>
      <c r="AD125" s="19"/>
    </row>
    <row r="126" spans="1:30" ht="14.25" customHeight="1">
      <c r="A126" s="552" t="s">
        <v>11</v>
      </c>
      <c r="B126" s="555" t="s">
        <v>9</v>
      </c>
      <c r="C126" s="562" t="s">
        <v>11</v>
      </c>
      <c r="D126" s="562"/>
      <c r="E126" s="493" t="s">
        <v>113</v>
      </c>
      <c r="F126" s="495"/>
      <c r="G126" s="550" t="s">
        <v>58</v>
      </c>
      <c r="H126" s="639" t="s">
        <v>65</v>
      </c>
      <c r="I126" s="645" t="s">
        <v>73</v>
      </c>
      <c r="J126" s="21" t="s">
        <v>54</v>
      </c>
      <c r="K126" s="35">
        <f>L126+N126</f>
        <v>0</v>
      </c>
      <c r="L126" s="36"/>
      <c r="M126" s="36"/>
      <c r="N126" s="37"/>
      <c r="O126" s="35">
        <f>P126+R126</f>
        <v>0</v>
      </c>
      <c r="P126" s="36"/>
      <c r="Q126" s="36"/>
      <c r="R126" s="38"/>
      <c r="S126" s="39">
        <f>T126+V126</f>
        <v>0</v>
      </c>
      <c r="T126" s="40"/>
      <c r="U126" s="40"/>
      <c r="V126" s="41"/>
      <c r="W126" s="42">
        <v>30</v>
      </c>
      <c r="X126" s="42"/>
      <c r="Y126" s="22" t="s">
        <v>114</v>
      </c>
      <c r="Z126" s="88"/>
      <c r="AA126" s="155">
        <v>1</v>
      </c>
      <c r="AB126" s="89"/>
      <c r="AD126" s="19"/>
    </row>
    <row r="127" spans="1:30" ht="14.25" customHeight="1">
      <c r="A127" s="553"/>
      <c r="B127" s="556"/>
      <c r="C127" s="563"/>
      <c r="D127" s="563"/>
      <c r="E127" s="494"/>
      <c r="F127" s="496"/>
      <c r="G127" s="551"/>
      <c r="H127" s="640"/>
      <c r="I127" s="646"/>
      <c r="J127" s="75"/>
      <c r="K127" s="43">
        <f>L127+N127</f>
        <v>0</v>
      </c>
      <c r="L127" s="44"/>
      <c r="M127" s="44"/>
      <c r="N127" s="45"/>
      <c r="O127" s="43">
        <f>P127+R127</f>
        <v>0</v>
      </c>
      <c r="P127" s="44"/>
      <c r="Q127" s="44"/>
      <c r="R127" s="46"/>
      <c r="S127" s="47">
        <f>T127+V127</f>
        <v>0</v>
      </c>
      <c r="T127" s="48"/>
      <c r="U127" s="48"/>
      <c r="V127" s="49"/>
      <c r="W127" s="50"/>
      <c r="X127" s="50"/>
      <c r="Y127" s="24"/>
      <c r="Z127" s="82"/>
      <c r="AA127" s="90"/>
      <c r="AB127" s="83"/>
      <c r="AD127" s="19"/>
    </row>
    <row r="128" spans="1:30" ht="14.25" customHeight="1">
      <c r="A128" s="553"/>
      <c r="B128" s="556"/>
      <c r="C128" s="563"/>
      <c r="D128" s="563"/>
      <c r="E128" s="494"/>
      <c r="F128" s="496"/>
      <c r="G128" s="551"/>
      <c r="H128" s="640"/>
      <c r="I128" s="646"/>
      <c r="J128" s="75"/>
      <c r="K128" s="51">
        <f>L128+N128</f>
        <v>0</v>
      </c>
      <c r="L128" s="52"/>
      <c r="M128" s="52"/>
      <c r="N128" s="45"/>
      <c r="O128" s="51">
        <f>P128+R128</f>
        <v>0</v>
      </c>
      <c r="P128" s="52"/>
      <c r="Q128" s="52"/>
      <c r="R128" s="53"/>
      <c r="S128" s="54">
        <f>T128+V128</f>
        <v>0</v>
      </c>
      <c r="T128" s="55"/>
      <c r="U128" s="55"/>
      <c r="V128" s="56"/>
      <c r="W128" s="57"/>
      <c r="X128" s="57"/>
      <c r="Y128" s="73"/>
      <c r="Z128" s="82"/>
      <c r="AA128" s="90"/>
      <c r="AB128" s="83"/>
      <c r="AD128" s="19"/>
    </row>
    <row r="129" spans="1:30" ht="14.25" customHeight="1" thickBot="1">
      <c r="A129" s="554"/>
      <c r="B129" s="557"/>
      <c r="C129" s="564"/>
      <c r="D129" s="564"/>
      <c r="E129" s="498"/>
      <c r="F129" s="497"/>
      <c r="G129" s="561"/>
      <c r="H129" s="641"/>
      <c r="I129" s="647"/>
      <c r="J129" s="29" t="s">
        <v>10</v>
      </c>
      <c r="K129" s="58">
        <f t="shared" ref="K129:X129" si="30">SUM(K126:K128)</f>
        <v>0</v>
      </c>
      <c r="L129" s="59">
        <f t="shared" si="30"/>
        <v>0</v>
      </c>
      <c r="M129" s="59">
        <f t="shared" si="30"/>
        <v>0</v>
      </c>
      <c r="N129" s="60">
        <f t="shared" si="30"/>
        <v>0</v>
      </c>
      <c r="O129" s="58">
        <f t="shared" si="30"/>
        <v>0</v>
      </c>
      <c r="P129" s="59">
        <f t="shared" si="30"/>
        <v>0</v>
      </c>
      <c r="Q129" s="59">
        <f t="shared" si="30"/>
        <v>0</v>
      </c>
      <c r="R129" s="60">
        <f t="shared" si="30"/>
        <v>0</v>
      </c>
      <c r="S129" s="58">
        <f t="shared" si="30"/>
        <v>0</v>
      </c>
      <c r="T129" s="59">
        <f t="shared" si="30"/>
        <v>0</v>
      </c>
      <c r="U129" s="59">
        <f t="shared" si="30"/>
        <v>0</v>
      </c>
      <c r="V129" s="59">
        <f t="shared" si="30"/>
        <v>0</v>
      </c>
      <c r="W129" s="61">
        <f t="shared" si="30"/>
        <v>30</v>
      </c>
      <c r="X129" s="61">
        <f t="shared" si="30"/>
        <v>0</v>
      </c>
      <c r="Y129" s="74"/>
      <c r="Z129" s="84"/>
      <c r="AA129" s="91"/>
      <c r="AB129" s="85"/>
      <c r="AD129" s="19"/>
    </row>
    <row r="130" spans="1:30" ht="14.25" customHeight="1" thickBot="1">
      <c r="A130" s="332" t="s">
        <v>11</v>
      </c>
      <c r="B130" s="328" t="s">
        <v>9</v>
      </c>
      <c r="C130" s="565" t="s">
        <v>12</v>
      </c>
      <c r="D130" s="480"/>
      <c r="E130" s="480"/>
      <c r="F130" s="480"/>
      <c r="G130" s="480"/>
      <c r="H130" s="480"/>
      <c r="I130" s="480"/>
      <c r="J130" s="481"/>
      <c r="K130" s="62">
        <f>SUM(K129,K125)</f>
        <v>10</v>
      </c>
      <c r="L130" s="62">
        <f>SUM(L129,L125)</f>
        <v>10</v>
      </c>
      <c r="M130" s="62">
        <f t="shared" ref="M130:X130" si="31">SUM(M129,M125)</f>
        <v>0</v>
      </c>
      <c r="N130" s="63">
        <f t="shared" si="31"/>
        <v>0</v>
      </c>
      <c r="O130" s="62">
        <f t="shared" si="31"/>
        <v>10</v>
      </c>
      <c r="P130" s="62">
        <f t="shared" si="31"/>
        <v>10</v>
      </c>
      <c r="Q130" s="62">
        <f t="shared" si="31"/>
        <v>0</v>
      </c>
      <c r="R130" s="63">
        <f t="shared" si="31"/>
        <v>0</v>
      </c>
      <c r="S130" s="62">
        <f t="shared" si="31"/>
        <v>10</v>
      </c>
      <c r="T130" s="62">
        <f t="shared" si="31"/>
        <v>10</v>
      </c>
      <c r="U130" s="62">
        <f t="shared" si="31"/>
        <v>0</v>
      </c>
      <c r="V130" s="63">
        <f t="shared" si="31"/>
        <v>0</v>
      </c>
      <c r="W130" s="63">
        <f t="shared" si="31"/>
        <v>50</v>
      </c>
      <c r="X130" s="62">
        <f t="shared" si="31"/>
        <v>20</v>
      </c>
      <c r="Y130" s="482"/>
      <c r="Z130" s="483"/>
      <c r="AA130" s="483"/>
      <c r="AB130" s="484"/>
    </row>
    <row r="131" spans="1:30" ht="14.25" customHeight="1" thickBot="1">
      <c r="A131" s="15" t="s">
        <v>11</v>
      </c>
      <c r="B131" s="16" t="s">
        <v>11</v>
      </c>
      <c r="C131" s="505" t="s">
        <v>111</v>
      </c>
      <c r="D131" s="506"/>
      <c r="E131" s="506"/>
      <c r="F131" s="506"/>
      <c r="G131" s="506"/>
      <c r="H131" s="506"/>
      <c r="I131" s="506"/>
      <c r="J131" s="506"/>
      <c r="K131" s="506"/>
      <c r="L131" s="506"/>
      <c r="M131" s="506"/>
      <c r="N131" s="506"/>
      <c r="O131" s="506"/>
      <c r="P131" s="506"/>
      <c r="Q131" s="506"/>
      <c r="R131" s="506"/>
      <c r="S131" s="506"/>
      <c r="T131" s="506"/>
      <c r="U131" s="506"/>
      <c r="V131" s="506"/>
      <c r="W131" s="506"/>
      <c r="X131" s="506"/>
      <c r="Y131" s="506"/>
      <c r="Z131" s="506"/>
      <c r="AA131" s="506"/>
      <c r="AB131" s="507"/>
    </row>
    <row r="132" spans="1:30" ht="14.25" customHeight="1">
      <c r="A132" s="552" t="s">
        <v>11</v>
      </c>
      <c r="B132" s="555" t="s">
        <v>11</v>
      </c>
      <c r="C132" s="558" t="s">
        <v>9</v>
      </c>
      <c r="D132" s="558"/>
      <c r="E132" s="508" t="s">
        <v>125</v>
      </c>
      <c r="F132" s="495"/>
      <c r="G132" s="488" t="s">
        <v>58</v>
      </c>
      <c r="H132" s="639" t="s">
        <v>65</v>
      </c>
      <c r="I132" s="645" t="s">
        <v>73</v>
      </c>
      <c r="J132" s="26" t="s">
        <v>54</v>
      </c>
      <c r="K132" s="35">
        <f>L132+N132</f>
        <v>10</v>
      </c>
      <c r="L132" s="36"/>
      <c r="M132" s="36"/>
      <c r="N132" s="37">
        <v>10</v>
      </c>
      <c r="O132" s="35">
        <f>P132+R132</f>
        <v>10</v>
      </c>
      <c r="P132" s="36"/>
      <c r="Q132" s="36"/>
      <c r="R132" s="38">
        <v>10</v>
      </c>
      <c r="S132" s="39">
        <f>T132+V132</f>
        <v>10</v>
      </c>
      <c r="T132" s="40"/>
      <c r="U132" s="40"/>
      <c r="V132" s="41">
        <v>10</v>
      </c>
      <c r="W132" s="42"/>
      <c r="X132" s="42"/>
      <c r="Y132" s="491" t="s">
        <v>124</v>
      </c>
      <c r="Z132" s="155">
        <v>1</v>
      </c>
      <c r="AA132" s="88"/>
      <c r="AB132" s="89"/>
      <c r="AD132" s="19"/>
    </row>
    <row r="133" spans="1:30" ht="14.25" customHeight="1">
      <c r="A133" s="553"/>
      <c r="B133" s="556"/>
      <c r="C133" s="559"/>
      <c r="D133" s="559"/>
      <c r="E133" s="509"/>
      <c r="F133" s="496"/>
      <c r="G133" s="489"/>
      <c r="H133" s="640"/>
      <c r="I133" s="646"/>
      <c r="J133" s="65"/>
      <c r="K133" s="43">
        <f>L133+N133</f>
        <v>0</v>
      </c>
      <c r="L133" s="44"/>
      <c r="M133" s="44"/>
      <c r="N133" s="45"/>
      <c r="O133" s="43">
        <f>P133+R133</f>
        <v>0</v>
      </c>
      <c r="P133" s="44"/>
      <c r="Q133" s="44"/>
      <c r="R133" s="46"/>
      <c r="S133" s="47">
        <f>T133+V133</f>
        <v>0</v>
      </c>
      <c r="T133" s="48"/>
      <c r="U133" s="48"/>
      <c r="V133" s="49"/>
      <c r="W133" s="50"/>
      <c r="X133" s="50"/>
      <c r="Y133" s="492"/>
      <c r="Z133" s="157"/>
      <c r="AA133" s="82"/>
      <c r="AB133" s="83"/>
      <c r="AD133" s="19"/>
    </row>
    <row r="134" spans="1:30" ht="14.25" customHeight="1">
      <c r="A134" s="553"/>
      <c r="B134" s="556"/>
      <c r="C134" s="559"/>
      <c r="D134" s="559"/>
      <c r="E134" s="509"/>
      <c r="F134" s="496"/>
      <c r="G134" s="489"/>
      <c r="H134" s="640"/>
      <c r="I134" s="646"/>
      <c r="J134" s="27"/>
      <c r="K134" s="51">
        <f>L134+N134</f>
        <v>0</v>
      </c>
      <c r="L134" s="52"/>
      <c r="M134" s="52"/>
      <c r="N134" s="45"/>
      <c r="O134" s="51">
        <f>P134+R134</f>
        <v>0</v>
      </c>
      <c r="P134" s="52"/>
      <c r="Q134" s="52"/>
      <c r="R134" s="53"/>
      <c r="S134" s="54">
        <f>T134+V134</f>
        <v>0</v>
      </c>
      <c r="T134" s="55"/>
      <c r="U134" s="55"/>
      <c r="V134" s="56"/>
      <c r="W134" s="57"/>
      <c r="X134" s="57"/>
      <c r="Y134" s="24"/>
      <c r="Z134" s="82"/>
      <c r="AA134" s="82"/>
      <c r="AB134" s="83"/>
      <c r="AD134" s="19"/>
    </row>
    <row r="135" spans="1:30" ht="14.25" customHeight="1" thickBot="1">
      <c r="A135" s="554"/>
      <c r="B135" s="557"/>
      <c r="C135" s="560"/>
      <c r="D135" s="560"/>
      <c r="E135" s="510"/>
      <c r="F135" s="497"/>
      <c r="G135" s="490"/>
      <c r="H135" s="641"/>
      <c r="I135" s="647"/>
      <c r="J135" s="20" t="s">
        <v>10</v>
      </c>
      <c r="K135" s="58">
        <f t="shared" ref="K135:X135" si="32">SUM(K132:K134)</f>
        <v>10</v>
      </c>
      <c r="L135" s="59">
        <f t="shared" si="32"/>
        <v>0</v>
      </c>
      <c r="M135" s="59">
        <f t="shared" si="32"/>
        <v>0</v>
      </c>
      <c r="N135" s="60">
        <f t="shared" si="32"/>
        <v>10</v>
      </c>
      <c r="O135" s="58">
        <f t="shared" si="32"/>
        <v>10</v>
      </c>
      <c r="P135" s="59">
        <f t="shared" si="32"/>
        <v>0</v>
      </c>
      <c r="Q135" s="59">
        <f t="shared" si="32"/>
        <v>0</v>
      </c>
      <c r="R135" s="60">
        <f t="shared" si="32"/>
        <v>10</v>
      </c>
      <c r="S135" s="58">
        <f t="shared" si="32"/>
        <v>10</v>
      </c>
      <c r="T135" s="59">
        <f t="shared" si="32"/>
        <v>0</v>
      </c>
      <c r="U135" s="59">
        <f t="shared" si="32"/>
        <v>0</v>
      </c>
      <c r="V135" s="59">
        <f t="shared" si="32"/>
        <v>10</v>
      </c>
      <c r="W135" s="61">
        <f t="shared" si="32"/>
        <v>0</v>
      </c>
      <c r="X135" s="61">
        <f t="shared" si="32"/>
        <v>0</v>
      </c>
      <c r="Y135" s="25"/>
      <c r="Z135" s="84"/>
      <c r="AA135" s="84"/>
      <c r="AB135" s="85"/>
      <c r="AD135" s="19"/>
    </row>
    <row r="136" spans="1:30" ht="20.25" customHeight="1">
      <c r="A136" s="552" t="s">
        <v>11</v>
      </c>
      <c r="B136" s="555" t="s">
        <v>11</v>
      </c>
      <c r="C136" s="562" t="s">
        <v>11</v>
      </c>
      <c r="D136" s="562"/>
      <c r="E136" s="493" t="s">
        <v>126</v>
      </c>
      <c r="F136" s="495" t="s">
        <v>181</v>
      </c>
      <c r="G136" s="550" t="s">
        <v>58</v>
      </c>
      <c r="H136" s="639" t="s">
        <v>65</v>
      </c>
      <c r="I136" s="645" t="s">
        <v>73</v>
      </c>
      <c r="J136" s="21" t="s">
        <v>54</v>
      </c>
      <c r="K136" s="35">
        <f t="shared" ref="K136:K142" si="33">L136+N136</f>
        <v>0</v>
      </c>
      <c r="L136" s="36"/>
      <c r="M136" s="36"/>
      <c r="N136" s="37"/>
      <c r="O136" s="35">
        <f t="shared" ref="O136:O142" si="34">P136+R136</f>
        <v>69.3</v>
      </c>
      <c r="P136" s="36"/>
      <c r="Q136" s="36"/>
      <c r="R136" s="38">
        <v>69.3</v>
      </c>
      <c r="S136" s="39">
        <f t="shared" ref="S136:S142" si="35">T136+V136</f>
        <v>20</v>
      </c>
      <c r="T136" s="40"/>
      <c r="U136" s="40"/>
      <c r="V136" s="41">
        <v>20</v>
      </c>
      <c r="W136" s="42">
        <v>100</v>
      </c>
      <c r="X136" s="42">
        <v>100</v>
      </c>
      <c r="Y136" s="478" t="s">
        <v>118</v>
      </c>
      <c r="Z136" s="155">
        <v>3</v>
      </c>
      <c r="AA136" s="155">
        <v>2</v>
      </c>
      <c r="AB136" s="156">
        <v>2</v>
      </c>
      <c r="AD136" s="19"/>
    </row>
    <row r="137" spans="1:30" ht="20.25" customHeight="1">
      <c r="A137" s="553"/>
      <c r="B137" s="556"/>
      <c r="C137" s="563"/>
      <c r="D137" s="563"/>
      <c r="E137" s="494"/>
      <c r="F137" s="496"/>
      <c r="G137" s="551"/>
      <c r="H137" s="640"/>
      <c r="I137" s="646"/>
      <c r="J137" s="68"/>
      <c r="K137" s="43">
        <f t="shared" si="33"/>
        <v>0</v>
      </c>
      <c r="L137" s="97"/>
      <c r="M137" s="97"/>
      <c r="N137" s="45"/>
      <c r="O137" s="43">
        <f t="shared" si="34"/>
        <v>0</v>
      </c>
      <c r="P137" s="97"/>
      <c r="Q137" s="97"/>
      <c r="R137" s="93"/>
      <c r="S137" s="47">
        <f t="shared" si="35"/>
        <v>0</v>
      </c>
      <c r="T137" s="98"/>
      <c r="U137" s="98"/>
      <c r="V137" s="99"/>
      <c r="W137" s="100"/>
      <c r="X137" s="100"/>
      <c r="Y137" s="479"/>
      <c r="Z137" s="82"/>
      <c r="AA137" s="82"/>
      <c r="AB137" s="83"/>
    </row>
    <row r="138" spans="1:30" ht="14.25" customHeight="1">
      <c r="A138" s="553"/>
      <c r="B138" s="556"/>
      <c r="C138" s="563"/>
      <c r="D138" s="563"/>
      <c r="E138" s="494" t="s">
        <v>127</v>
      </c>
      <c r="F138" s="496"/>
      <c r="G138" s="551"/>
      <c r="H138" s="640"/>
      <c r="I138" s="646"/>
      <c r="J138" s="137"/>
      <c r="K138" s="101">
        <f t="shared" si="33"/>
        <v>0</v>
      </c>
      <c r="L138" s="97"/>
      <c r="M138" s="97"/>
      <c r="N138" s="93"/>
      <c r="O138" s="101">
        <f t="shared" si="34"/>
        <v>0</v>
      </c>
      <c r="P138" s="97"/>
      <c r="Q138" s="97"/>
      <c r="R138" s="93"/>
      <c r="S138" s="102">
        <f t="shared" si="35"/>
        <v>0</v>
      </c>
      <c r="T138" s="98"/>
      <c r="U138" s="98"/>
      <c r="V138" s="99"/>
      <c r="W138" s="100"/>
      <c r="X138" s="100"/>
      <c r="Y138" s="24"/>
      <c r="Z138" s="82"/>
      <c r="AA138" s="82"/>
      <c r="AB138" s="83"/>
    </row>
    <row r="139" spans="1:30" ht="14.25" customHeight="1">
      <c r="A139" s="553"/>
      <c r="B139" s="556"/>
      <c r="C139" s="563"/>
      <c r="D139" s="563"/>
      <c r="E139" s="494"/>
      <c r="F139" s="496"/>
      <c r="G139" s="551"/>
      <c r="H139" s="640"/>
      <c r="I139" s="646"/>
      <c r="J139" s="75"/>
      <c r="K139" s="101">
        <f t="shared" si="33"/>
        <v>0</v>
      </c>
      <c r="L139" s="97"/>
      <c r="M139" s="97"/>
      <c r="N139" s="93"/>
      <c r="O139" s="101">
        <f t="shared" si="34"/>
        <v>0</v>
      </c>
      <c r="P139" s="97"/>
      <c r="Q139" s="97"/>
      <c r="R139" s="93"/>
      <c r="S139" s="102">
        <f t="shared" si="35"/>
        <v>0</v>
      </c>
      <c r="T139" s="98"/>
      <c r="U139" s="98"/>
      <c r="V139" s="99"/>
      <c r="W139" s="100"/>
      <c r="X139" s="100"/>
      <c r="Y139" s="24"/>
      <c r="Z139" s="82"/>
      <c r="AA139" s="90"/>
      <c r="AB139" s="83"/>
      <c r="AD139" s="19"/>
    </row>
    <row r="140" spans="1:30" ht="14.25" customHeight="1">
      <c r="A140" s="553"/>
      <c r="B140" s="556"/>
      <c r="C140" s="563"/>
      <c r="D140" s="563"/>
      <c r="E140" s="494" t="s">
        <v>128</v>
      </c>
      <c r="F140" s="496"/>
      <c r="G140" s="551"/>
      <c r="H140" s="640"/>
      <c r="I140" s="646"/>
      <c r="J140" s="137"/>
      <c r="K140" s="101">
        <f t="shared" si="33"/>
        <v>0</v>
      </c>
      <c r="L140" s="97"/>
      <c r="M140" s="97"/>
      <c r="N140" s="93"/>
      <c r="O140" s="101">
        <f t="shared" si="34"/>
        <v>0</v>
      </c>
      <c r="P140" s="97"/>
      <c r="Q140" s="97"/>
      <c r="R140" s="93"/>
      <c r="S140" s="102">
        <f t="shared" si="35"/>
        <v>0</v>
      </c>
      <c r="T140" s="98"/>
      <c r="U140" s="98"/>
      <c r="V140" s="99"/>
      <c r="W140" s="100"/>
      <c r="X140" s="100"/>
      <c r="Y140" s="24"/>
      <c r="Z140" s="82"/>
      <c r="AA140" s="82"/>
      <c r="AB140" s="83"/>
    </row>
    <row r="141" spans="1:30" ht="14.25" customHeight="1">
      <c r="A141" s="553"/>
      <c r="B141" s="556"/>
      <c r="C141" s="563"/>
      <c r="D141" s="563"/>
      <c r="E141" s="494"/>
      <c r="F141" s="496"/>
      <c r="G141" s="551"/>
      <c r="H141" s="640"/>
      <c r="I141" s="646"/>
      <c r="J141" s="137"/>
      <c r="K141" s="101">
        <f t="shared" si="33"/>
        <v>0</v>
      </c>
      <c r="L141" s="97"/>
      <c r="M141" s="97"/>
      <c r="N141" s="93"/>
      <c r="O141" s="101">
        <f t="shared" si="34"/>
        <v>0</v>
      </c>
      <c r="P141" s="97"/>
      <c r="Q141" s="97"/>
      <c r="R141" s="93"/>
      <c r="S141" s="102">
        <f t="shared" si="35"/>
        <v>0</v>
      </c>
      <c r="T141" s="98"/>
      <c r="U141" s="98"/>
      <c r="V141" s="99"/>
      <c r="W141" s="100"/>
      <c r="X141" s="100"/>
      <c r="Y141" s="24"/>
      <c r="Z141" s="82"/>
      <c r="AA141" s="82"/>
      <c r="AB141" s="83"/>
    </row>
    <row r="142" spans="1:30" ht="14.25" customHeight="1">
      <c r="A142" s="553"/>
      <c r="B142" s="556"/>
      <c r="C142" s="563"/>
      <c r="D142" s="563"/>
      <c r="E142" s="494" t="s">
        <v>129</v>
      </c>
      <c r="F142" s="496"/>
      <c r="G142" s="551"/>
      <c r="H142" s="640"/>
      <c r="I142" s="646"/>
      <c r="J142" s="137"/>
      <c r="K142" s="101">
        <f t="shared" si="33"/>
        <v>0</v>
      </c>
      <c r="L142" s="44"/>
      <c r="M142" s="44"/>
      <c r="N142" s="93"/>
      <c r="O142" s="101">
        <f t="shared" si="34"/>
        <v>0</v>
      </c>
      <c r="P142" s="44"/>
      <c r="Q142" s="44"/>
      <c r="R142" s="46"/>
      <c r="S142" s="102">
        <f t="shared" si="35"/>
        <v>0</v>
      </c>
      <c r="T142" s="48"/>
      <c r="U142" s="48"/>
      <c r="V142" s="49"/>
      <c r="W142" s="50"/>
      <c r="X142" s="50"/>
      <c r="Y142" s="24"/>
      <c r="Z142" s="82"/>
      <c r="AA142" s="82"/>
      <c r="AB142" s="83"/>
    </row>
    <row r="143" spans="1:30" ht="14.25" customHeight="1" thickBot="1">
      <c r="A143" s="554"/>
      <c r="B143" s="557"/>
      <c r="C143" s="564"/>
      <c r="D143" s="564"/>
      <c r="E143" s="498"/>
      <c r="F143" s="497"/>
      <c r="G143" s="561"/>
      <c r="H143" s="641"/>
      <c r="I143" s="647"/>
      <c r="J143" s="29" t="s">
        <v>10</v>
      </c>
      <c r="K143" s="58">
        <f t="shared" ref="K143:X143" si="36">SUM(K136:K142)</f>
        <v>0</v>
      </c>
      <c r="L143" s="59">
        <f t="shared" si="36"/>
        <v>0</v>
      </c>
      <c r="M143" s="59">
        <f t="shared" si="36"/>
        <v>0</v>
      </c>
      <c r="N143" s="60">
        <f t="shared" si="36"/>
        <v>0</v>
      </c>
      <c r="O143" s="58">
        <f t="shared" si="36"/>
        <v>69.3</v>
      </c>
      <c r="P143" s="59">
        <f t="shared" si="36"/>
        <v>0</v>
      </c>
      <c r="Q143" s="59">
        <f t="shared" si="36"/>
        <v>0</v>
      </c>
      <c r="R143" s="60">
        <f t="shared" si="36"/>
        <v>69.3</v>
      </c>
      <c r="S143" s="58">
        <f t="shared" si="36"/>
        <v>20</v>
      </c>
      <c r="T143" s="59">
        <f t="shared" si="36"/>
        <v>0</v>
      </c>
      <c r="U143" s="59">
        <f t="shared" si="36"/>
        <v>0</v>
      </c>
      <c r="V143" s="59">
        <f t="shared" si="36"/>
        <v>20</v>
      </c>
      <c r="W143" s="61">
        <f t="shared" si="36"/>
        <v>100</v>
      </c>
      <c r="X143" s="61">
        <f t="shared" si="36"/>
        <v>100</v>
      </c>
      <c r="Y143" s="74"/>
      <c r="Z143" s="84"/>
      <c r="AA143" s="91"/>
      <c r="AB143" s="85"/>
      <c r="AD143" s="19"/>
    </row>
    <row r="144" spans="1:30" ht="14.25" customHeight="1">
      <c r="A144" s="552" t="s">
        <v>11</v>
      </c>
      <c r="B144" s="555" t="s">
        <v>11</v>
      </c>
      <c r="C144" s="558" t="s">
        <v>57</v>
      </c>
      <c r="D144" s="558"/>
      <c r="E144" s="508" t="s">
        <v>116</v>
      </c>
      <c r="F144" s="495" t="s">
        <v>187</v>
      </c>
      <c r="G144" s="488" t="s">
        <v>58</v>
      </c>
      <c r="H144" s="639" t="s">
        <v>137</v>
      </c>
      <c r="I144" s="680" t="s">
        <v>121</v>
      </c>
      <c r="J144" s="26" t="s">
        <v>54</v>
      </c>
      <c r="K144" s="35">
        <f>L144+N144</f>
        <v>0</v>
      </c>
      <c r="L144" s="36"/>
      <c r="M144" s="36"/>
      <c r="N144" s="37"/>
      <c r="O144" s="35">
        <f>P144+R144</f>
        <v>150</v>
      </c>
      <c r="P144" s="36">
        <v>150</v>
      </c>
      <c r="Q144" s="36"/>
      <c r="R144" s="38"/>
      <c r="S144" s="39">
        <f>T144+V144</f>
        <v>0</v>
      </c>
      <c r="T144" s="40"/>
      <c r="U144" s="40"/>
      <c r="V144" s="41"/>
      <c r="W144" s="42">
        <v>150</v>
      </c>
      <c r="X144" s="42">
        <v>150</v>
      </c>
      <c r="Y144" s="22" t="s">
        <v>117</v>
      </c>
      <c r="Z144" s="88"/>
      <c r="AA144" s="88">
        <v>2</v>
      </c>
      <c r="AB144" s="89">
        <v>2</v>
      </c>
      <c r="AD144" s="19"/>
    </row>
    <row r="145" spans="1:49" ht="14.25" customHeight="1">
      <c r="A145" s="553"/>
      <c r="B145" s="556"/>
      <c r="C145" s="559"/>
      <c r="D145" s="559"/>
      <c r="E145" s="509"/>
      <c r="F145" s="496"/>
      <c r="G145" s="489"/>
      <c r="H145" s="640"/>
      <c r="I145" s="681"/>
      <c r="J145" s="65"/>
      <c r="K145" s="43">
        <f>L145+N145</f>
        <v>0</v>
      </c>
      <c r="L145" s="44"/>
      <c r="M145" s="44"/>
      <c r="N145" s="45"/>
      <c r="O145" s="43">
        <f>P145+R145</f>
        <v>0</v>
      </c>
      <c r="P145" s="44"/>
      <c r="Q145" s="44"/>
      <c r="R145" s="46"/>
      <c r="S145" s="47">
        <f>T145+V145</f>
        <v>0</v>
      </c>
      <c r="T145" s="48"/>
      <c r="U145" s="48"/>
      <c r="V145" s="49"/>
      <c r="W145" s="50"/>
      <c r="X145" s="50"/>
      <c r="Y145" s="24"/>
      <c r="Z145" s="82"/>
      <c r="AA145" s="82"/>
      <c r="AB145" s="83"/>
      <c r="AD145" s="19"/>
    </row>
    <row r="146" spans="1:49" ht="14.25" customHeight="1">
      <c r="A146" s="553"/>
      <c r="B146" s="556"/>
      <c r="C146" s="559"/>
      <c r="D146" s="559"/>
      <c r="E146" s="509"/>
      <c r="F146" s="496"/>
      <c r="G146" s="489"/>
      <c r="H146" s="640"/>
      <c r="I146" s="681"/>
      <c r="J146" s="27"/>
      <c r="K146" s="51">
        <f>L146+N146</f>
        <v>0</v>
      </c>
      <c r="L146" s="52"/>
      <c r="M146" s="52"/>
      <c r="N146" s="45"/>
      <c r="O146" s="51">
        <f>P146+R146</f>
        <v>0</v>
      </c>
      <c r="P146" s="52"/>
      <c r="Q146" s="52"/>
      <c r="R146" s="53"/>
      <c r="S146" s="54">
        <f>T146+V146</f>
        <v>0</v>
      </c>
      <c r="T146" s="55"/>
      <c r="U146" s="55"/>
      <c r="V146" s="56"/>
      <c r="W146" s="57"/>
      <c r="X146" s="57"/>
      <c r="Y146" s="24"/>
      <c r="Z146" s="82"/>
      <c r="AA146" s="82"/>
      <c r="AB146" s="83"/>
      <c r="AD146" s="19"/>
    </row>
    <row r="147" spans="1:49" ht="14.25" customHeight="1" thickBot="1">
      <c r="A147" s="554"/>
      <c r="B147" s="557"/>
      <c r="C147" s="560"/>
      <c r="D147" s="560"/>
      <c r="E147" s="510"/>
      <c r="F147" s="497"/>
      <c r="G147" s="490"/>
      <c r="H147" s="641"/>
      <c r="I147" s="682"/>
      <c r="J147" s="20" t="s">
        <v>10</v>
      </c>
      <c r="K147" s="58">
        <f t="shared" ref="K147:X147" si="37">SUM(K144:K146)</f>
        <v>0</v>
      </c>
      <c r="L147" s="59">
        <f t="shared" si="37"/>
        <v>0</v>
      </c>
      <c r="M147" s="59">
        <f t="shared" si="37"/>
        <v>0</v>
      </c>
      <c r="N147" s="60">
        <f t="shared" si="37"/>
        <v>0</v>
      </c>
      <c r="O147" s="58">
        <f t="shared" si="37"/>
        <v>150</v>
      </c>
      <c r="P147" s="59">
        <f t="shared" si="37"/>
        <v>150</v>
      </c>
      <c r="Q147" s="59">
        <f t="shared" si="37"/>
        <v>0</v>
      </c>
      <c r="R147" s="60">
        <f t="shared" si="37"/>
        <v>0</v>
      </c>
      <c r="S147" s="58">
        <f t="shared" si="37"/>
        <v>0</v>
      </c>
      <c r="T147" s="59">
        <f t="shared" si="37"/>
        <v>0</v>
      </c>
      <c r="U147" s="59">
        <f t="shared" si="37"/>
        <v>0</v>
      </c>
      <c r="V147" s="59">
        <f t="shared" si="37"/>
        <v>0</v>
      </c>
      <c r="W147" s="61">
        <f t="shared" si="37"/>
        <v>150</v>
      </c>
      <c r="X147" s="61">
        <f t="shared" si="37"/>
        <v>150</v>
      </c>
      <c r="Y147" s="25"/>
      <c r="Z147" s="84"/>
      <c r="AA147" s="84"/>
      <c r="AB147" s="85"/>
      <c r="AD147" s="19"/>
    </row>
    <row r="148" spans="1:49" ht="14.25" customHeight="1">
      <c r="A148" s="552" t="s">
        <v>11</v>
      </c>
      <c r="B148" s="555" t="s">
        <v>11</v>
      </c>
      <c r="C148" s="558" t="s">
        <v>58</v>
      </c>
      <c r="D148" s="558"/>
      <c r="E148" s="508" t="s">
        <v>136</v>
      </c>
      <c r="F148" s="495" t="s">
        <v>187</v>
      </c>
      <c r="G148" s="488" t="s">
        <v>58</v>
      </c>
      <c r="H148" s="639" t="s">
        <v>65</v>
      </c>
      <c r="I148" s="677" t="s">
        <v>73</v>
      </c>
      <c r="J148" s="26" t="s">
        <v>54</v>
      </c>
      <c r="K148" s="35">
        <f>L148+N148</f>
        <v>0</v>
      </c>
      <c r="L148" s="36"/>
      <c r="M148" s="36"/>
      <c r="N148" s="37"/>
      <c r="O148" s="35">
        <f>P148+R148</f>
        <v>100</v>
      </c>
      <c r="P148" s="36">
        <v>100</v>
      </c>
      <c r="Q148" s="36"/>
      <c r="R148" s="38"/>
      <c r="S148" s="39">
        <f>T148+V148</f>
        <v>0</v>
      </c>
      <c r="T148" s="40"/>
      <c r="U148" s="40"/>
      <c r="V148" s="41"/>
      <c r="W148" s="42">
        <v>100</v>
      </c>
      <c r="X148" s="42">
        <v>100</v>
      </c>
      <c r="Y148" s="478" t="s">
        <v>122</v>
      </c>
      <c r="Z148" s="88"/>
      <c r="AA148" s="88">
        <v>1</v>
      </c>
      <c r="AB148" s="89">
        <v>1</v>
      </c>
      <c r="AD148" s="19"/>
    </row>
    <row r="149" spans="1:49" ht="14.25" customHeight="1">
      <c r="A149" s="553"/>
      <c r="B149" s="556"/>
      <c r="C149" s="559"/>
      <c r="D149" s="559"/>
      <c r="E149" s="509"/>
      <c r="F149" s="496"/>
      <c r="G149" s="489"/>
      <c r="H149" s="640"/>
      <c r="I149" s="678"/>
      <c r="J149" s="65"/>
      <c r="K149" s="43">
        <f>L149+N149</f>
        <v>0</v>
      </c>
      <c r="L149" s="44"/>
      <c r="M149" s="44"/>
      <c r="N149" s="45"/>
      <c r="O149" s="43">
        <f>P149+R149</f>
        <v>0</v>
      </c>
      <c r="P149" s="44"/>
      <c r="Q149" s="44"/>
      <c r="R149" s="46"/>
      <c r="S149" s="47">
        <f>T149+V149</f>
        <v>0</v>
      </c>
      <c r="T149" s="48"/>
      <c r="U149" s="48"/>
      <c r="V149" s="49"/>
      <c r="W149" s="50"/>
      <c r="X149" s="50"/>
      <c r="Y149" s="479"/>
      <c r="Z149" s="82"/>
      <c r="AA149" s="82"/>
      <c r="AB149" s="83"/>
      <c r="AD149" s="19"/>
    </row>
    <row r="150" spans="1:49" ht="14.25" customHeight="1">
      <c r="A150" s="553"/>
      <c r="B150" s="556"/>
      <c r="C150" s="559"/>
      <c r="D150" s="559"/>
      <c r="E150" s="509"/>
      <c r="F150" s="496"/>
      <c r="G150" s="489"/>
      <c r="H150" s="640"/>
      <c r="I150" s="678"/>
      <c r="J150" s="27"/>
      <c r="K150" s="51">
        <f>L150+N150</f>
        <v>0</v>
      </c>
      <c r="L150" s="52"/>
      <c r="M150" s="52"/>
      <c r="N150" s="45"/>
      <c r="O150" s="51">
        <f>P150+R150</f>
        <v>0</v>
      </c>
      <c r="P150" s="52"/>
      <c r="Q150" s="52"/>
      <c r="R150" s="53"/>
      <c r="S150" s="54">
        <f>T150+V150</f>
        <v>0</v>
      </c>
      <c r="T150" s="55"/>
      <c r="U150" s="55"/>
      <c r="V150" s="56"/>
      <c r="W150" s="57"/>
      <c r="X150" s="57"/>
      <c r="Y150" s="24"/>
      <c r="Z150" s="82"/>
      <c r="AA150" s="82"/>
      <c r="AB150" s="83"/>
      <c r="AD150" s="19"/>
    </row>
    <row r="151" spans="1:49" ht="14.25" customHeight="1" thickBot="1">
      <c r="A151" s="554"/>
      <c r="B151" s="557"/>
      <c r="C151" s="560"/>
      <c r="D151" s="560"/>
      <c r="E151" s="510"/>
      <c r="F151" s="497"/>
      <c r="G151" s="490"/>
      <c r="H151" s="641"/>
      <c r="I151" s="679"/>
      <c r="J151" s="20" t="s">
        <v>10</v>
      </c>
      <c r="K151" s="58">
        <f t="shared" ref="K151:X151" si="38">SUM(K148:K150)</f>
        <v>0</v>
      </c>
      <c r="L151" s="59">
        <f t="shared" si="38"/>
        <v>0</v>
      </c>
      <c r="M151" s="59">
        <f t="shared" si="38"/>
        <v>0</v>
      </c>
      <c r="N151" s="60">
        <f t="shared" si="38"/>
        <v>0</v>
      </c>
      <c r="O151" s="58">
        <f t="shared" si="38"/>
        <v>100</v>
      </c>
      <c r="P151" s="59">
        <f t="shared" si="38"/>
        <v>100</v>
      </c>
      <c r="Q151" s="59">
        <f t="shared" si="38"/>
        <v>0</v>
      </c>
      <c r="R151" s="60">
        <f t="shared" si="38"/>
        <v>0</v>
      </c>
      <c r="S151" s="58">
        <f t="shared" si="38"/>
        <v>0</v>
      </c>
      <c r="T151" s="59">
        <f t="shared" si="38"/>
        <v>0</v>
      </c>
      <c r="U151" s="59">
        <f t="shared" si="38"/>
        <v>0</v>
      </c>
      <c r="V151" s="59">
        <f>SUM(V148:V150)</f>
        <v>0</v>
      </c>
      <c r="W151" s="61">
        <f t="shared" si="38"/>
        <v>100</v>
      </c>
      <c r="X151" s="61">
        <f t="shared" si="38"/>
        <v>100</v>
      </c>
      <c r="Y151" s="25"/>
      <c r="Z151" s="84"/>
      <c r="AA151" s="84"/>
      <c r="AB151" s="85"/>
      <c r="AD151" s="19"/>
    </row>
    <row r="152" spans="1:49" ht="14.25" customHeight="1" thickBot="1">
      <c r="A152" s="28" t="s">
        <v>9</v>
      </c>
      <c r="B152" s="16" t="s">
        <v>11</v>
      </c>
      <c r="C152" s="480" t="s">
        <v>12</v>
      </c>
      <c r="D152" s="480"/>
      <c r="E152" s="480"/>
      <c r="F152" s="480"/>
      <c r="G152" s="480"/>
      <c r="H152" s="480"/>
      <c r="I152" s="480"/>
      <c r="J152" s="481"/>
      <c r="K152" s="62">
        <f>L152+N152</f>
        <v>10</v>
      </c>
      <c r="L152" s="62">
        <f>L151+L147+L143+L135</f>
        <v>0</v>
      </c>
      <c r="M152" s="62">
        <f>SUM(M151,M147)</f>
        <v>0</v>
      </c>
      <c r="N152" s="63">
        <f>N151+N147+N143+N135</f>
        <v>10</v>
      </c>
      <c r="O152" s="62">
        <f>P152+R152</f>
        <v>329.3</v>
      </c>
      <c r="P152" s="62">
        <f>P151+P147+P143+P135</f>
        <v>250</v>
      </c>
      <c r="Q152" s="62">
        <f>Q151+Q147+Q143+Q135</f>
        <v>0</v>
      </c>
      <c r="R152" s="63">
        <f>R151+R147+R143+R135</f>
        <v>79.3</v>
      </c>
      <c r="S152" s="62">
        <f>T152+V152</f>
        <v>30</v>
      </c>
      <c r="T152" s="62">
        <f>T151+T147+T143+T135</f>
        <v>0</v>
      </c>
      <c r="U152" s="62">
        <f>U151+U147+U143+U135</f>
        <v>0</v>
      </c>
      <c r="V152" s="63">
        <f>V151+V147+V143+V135</f>
        <v>30</v>
      </c>
      <c r="W152" s="63">
        <f>W151+W147+W143+W135</f>
        <v>350</v>
      </c>
      <c r="X152" s="62">
        <f>X151+X147+X143+X135</f>
        <v>350</v>
      </c>
      <c r="Y152" s="482"/>
      <c r="Z152" s="483"/>
      <c r="AA152" s="483"/>
      <c r="AB152" s="484"/>
    </row>
    <row r="153" spans="1:49" ht="14.25" customHeight="1" thickBot="1">
      <c r="A153" s="15" t="s">
        <v>11</v>
      </c>
      <c r="B153" s="511" t="s">
        <v>13</v>
      </c>
      <c r="C153" s="512"/>
      <c r="D153" s="512"/>
      <c r="E153" s="512"/>
      <c r="F153" s="512"/>
      <c r="G153" s="512"/>
      <c r="H153" s="512"/>
      <c r="I153" s="512"/>
      <c r="J153" s="513"/>
      <c r="K153" s="33">
        <f>L153+N153</f>
        <v>20</v>
      </c>
      <c r="L153" s="33">
        <f>L152+L130</f>
        <v>10</v>
      </c>
      <c r="M153" s="33">
        <f>M152+M130</f>
        <v>0</v>
      </c>
      <c r="N153" s="34">
        <f>N152+N130</f>
        <v>10</v>
      </c>
      <c r="O153" s="33">
        <f>P153+R153</f>
        <v>339.3</v>
      </c>
      <c r="P153" s="33">
        <f>P152+P130</f>
        <v>260</v>
      </c>
      <c r="Q153" s="33">
        <f>Q152+Q130</f>
        <v>0</v>
      </c>
      <c r="R153" s="34">
        <f>R152+R130</f>
        <v>79.3</v>
      </c>
      <c r="S153" s="33">
        <f>T153+V153</f>
        <v>40</v>
      </c>
      <c r="T153" s="33">
        <f>T152+T130</f>
        <v>10</v>
      </c>
      <c r="U153" s="33">
        <f>U152+U130</f>
        <v>0</v>
      </c>
      <c r="V153" s="34">
        <f>V152+V130</f>
        <v>30</v>
      </c>
      <c r="W153" s="34">
        <f>W152+W130</f>
        <v>400</v>
      </c>
      <c r="X153" s="34">
        <f>X152+X130</f>
        <v>370</v>
      </c>
      <c r="Y153" s="514"/>
      <c r="Z153" s="515"/>
      <c r="AA153" s="515"/>
      <c r="AB153" s="516"/>
    </row>
    <row r="154" spans="1:49" ht="14.25" customHeight="1" thickBot="1">
      <c r="A154" s="30" t="s">
        <v>9</v>
      </c>
      <c r="B154" s="571" t="s">
        <v>37</v>
      </c>
      <c r="C154" s="572"/>
      <c r="D154" s="572"/>
      <c r="E154" s="572"/>
      <c r="F154" s="572"/>
      <c r="G154" s="572"/>
      <c r="H154" s="572"/>
      <c r="I154" s="572"/>
      <c r="J154" s="573"/>
      <c r="K154" s="71">
        <f t="shared" ref="K154:X154" si="39">SUM(K119,K153)</f>
        <v>1676</v>
      </c>
      <c r="L154" s="72">
        <f t="shared" si="39"/>
        <v>375.9</v>
      </c>
      <c r="M154" s="72">
        <f t="shared" si="39"/>
        <v>0</v>
      </c>
      <c r="N154" s="70">
        <f>SUM(N119,N153)</f>
        <v>1300.0999999999999</v>
      </c>
      <c r="O154" s="71">
        <f t="shared" si="39"/>
        <v>4050.1</v>
      </c>
      <c r="P154" s="72">
        <f t="shared" si="39"/>
        <v>2782.6</v>
      </c>
      <c r="Q154" s="72">
        <f t="shared" si="39"/>
        <v>68.599999999999994</v>
      </c>
      <c r="R154" s="70">
        <f t="shared" si="39"/>
        <v>1267.4999999999998</v>
      </c>
      <c r="S154" s="71">
        <f t="shared" si="39"/>
        <v>3452.2</v>
      </c>
      <c r="T154" s="72">
        <f t="shared" si="39"/>
        <v>2502.6</v>
      </c>
      <c r="U154" s="72">
        <f t="shared" si="39"/>
        <v>68.599999999999994</v>
      </c>
      <c r="V154" s="70">
        <f t="shared" si="39"/>
        <v>949.59999999999991</v>
      </c>
      <c r="W154" s="69">
        <f t="shared" si="39"/>
        <v>2150.8000000000002</v>
      </c>
      <c r="X154" s="69">
        <f t="shared" si="39"/>
        <v>1972.3000000000002</v>
      </c>
      <c r="Y154" s="574"/>
      <c r="Z154" s="575"/>
      <c r="AA154" s="575"/>
      <c r="AB154" s="576"/>
    </row>
    <row r="155" spans="1:49" s="32" customFormat="1" ht="14.25" customHeight="1">
      <c r="A155" s="566" t="s">
        <v>177</v>
      </c>
      <c r="B155" s="566"/>
      <c r="C155" s="566"/>
      <c r="D155" s="566"/>
      <c r="E155" s="566"/>
      <c r="F155" s="566"/>
      <c r="G155" s="566"/>
      <c r="H155" s="566"/>
      <c r="I155" s="566"/>
      <c r="J155" s="566"/>
      <c r="K155" s="566"/>
      <c r="L155" s="566"/>
      <c r="M155" s="566"/>
      <c r="N155" s="566"/>
      <c r="O155" s="566"/>
      <c r="P155" s="566"/>
      <c r="Q155" s="566"/>
      <c r="R155" s="566"/>
      <c r="S155" s="566"/>
      <c r="T155" s="566"/>
      <c r="U155" s="566"/>
      <c r="V155" s="566"/>
      <c r="W155" s="566"/>
      <c r="X155" s="566"/>
      <c r="Y155" s="566"/>
      <c r="Z155" s="566"/>
      <c r="AA155" s="566"/>
      <c r="AB155" s="566"/>
      <c r="AC155" s="31"/>
      <c r="AD155" s="31"/>
      <c r="AE155" s="31"/>
      <c r="AF155" s="31"/>
      <c r="AG155" s="31"/>
      <c r="AH155" s="31"/>
      <c r="AI155" s="31"/>
      <c r="AJ155" s="31"/>
      <c r="AK155" s="31"/>
      <c r="AL155" s="31"/>
      <c r="AM155" s="31"/>
      <c r="AN155" s="31"/>
      <c r="AO155" s="31"/>
      <c r="AP155" s="31"/>
      <c r="AQ155" s="31"/>
      <c r="AR155" s="31"/>
      <c r="AS155" s="31"/>
      <c r="AT155" s="31"/>
      <c r="AU155" s="31"/>
      <c r="AV155" s="31"/>
      <c r="AW155" s="31"/>
    </row>
    <row r="156" spans="1:49" s="32" customFormat="1" ht="14.25" customHeight="1">
      <c r="A156" s="683" t="s">
        <v>131</v>
      </c>
      <c r="B156" s="683"/>
      <c r="C156" s="683"/>
      <c r="D156" s="683"/>
      <c r="E156" s="683"/>
      <c r="F156" s="683"/>
      <c r="G156" s="683"/>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31"/>
      <c r="AD156" s="31"/>
      <c r="AE156" s="31"/>
      <c r="AF156" s="31"/>
      <c r="AG156" s="31"/>
      <c r="AH156" s="31"/>
      <c r="AI156" s="31"/>
      <c r="AJ156" s="31"/>
      <c r="AK156" s="31"/>
      <c r="AL156" s="31"/>
      <c r="AM156" s="31"/>
      <c r="AN156" s="31"/>
      <c r="AO156" s="31"/>
      <c r="AP156" s="31"/>
      <c r="AQ156" s="31"/>
      <c r="AR156" s="31"/>
      <c r="AS156" s="31"/>
      <c r="AT156" s="31"/>
      <c r="AU156" s="31"/>
      <c r="AV156" s="31"/>
      <c r="AW156" s="31"/>
    </row>
    <row r="157" spans="1:49" s="32" customFormat="1" ht="14.25" customHeight="1" thickBot="1">
      <c r="A157" s="567" t="s">
        <v>18</v>
      </c>
      <c r="B157" s="567"/>
      <c r="C157" s="567"/>
      <c r="D157" s="567"/>
      <c r="E157" s="567"/>
      <c r="F157" s="567"/>
      <c r="G157" s="567"/>
      <c r="H157" s="567"/>
      <c r="I157" s="567"/>
      <c r="J157" s="567"/>
      <c r="K157" s="567"/>
      <c r="L157" s="567"/>
      <c r="M157" s="567"/>
      <c r="N157" s="567"/>
      <c r="O157" s="567"/>
      <c r="P157" s="567"/>
      <c r="Q157" s="567"/>
      <c r="R157" s="567"/>
      <c r="S157" s="567"/>
      <c r="T157" s="567"/>
      <c r="U157" s="567"/>
      <c r="V157" s="567"/>
      <c r="W157" s="567"/>
      <c r="X157" s="567"/>
      <c r="Y157" s="5"/>
      <c r="Z157" s="5"/>
      <c r="AA157" s="5"/>
      <c r="AB157" s="5"/>
      <c r="AC157" s="31"/>
      <c r="AD157" s="31"/>
      <c r="AE157" s="31"/>
      <c r="AF157" s="31"/>
      <c r="AG157" s="31"/>
      <c r="AH157" s="31"/>
      <c r="AI157" s="31"/>
      <c r="AJ157" s="31"/>
      <c r="AK157" s="31"/>
      <c r="AL157" s="31"/>
      <c r="AM157" s="31"/>
      <c r="AN157" s="31"/>
      <c r="AO157" s="31"/>
      <c r="AP157" s="31"/>
      <c r="AQ157" s="31"/>
      <c r="AR157" s="31"/>
      <c r="AS157" s="31"/>
      <c r="AT157" s="31"/>
      <c r="AU157" s="31"/>
      <c r="AV157" s="31"/>
      <c r="AW157" s="31"/>
    </row>
    <row r="158" spans="1:49" ht="45" customHeight="1" thickBot="1">
      <c r="A158" s="568" t="s">
        <v>14</v>
      </c>
      <c r="B158" s="569"/>
      <c r="C158" s="569"/>
      <c r="D158" s="569"/>
      <c r="E158" s="569"/>
      <c r="F158" s="569"/>
      <c r="G158" s="569"/>
      <c r="H158" s="569"/>
      <c r="I158" s="569"/>
      <c r="J158" s="570"/>
      <c r="K158" s="568" t="s">
        <v>41</v>
      </c>
      <c r="L158" s="569"/>
      <c r="M158" s="569"/>
      <c r="N158" s="570"/>
      <c r="O158" s="568" t="s">
        <v>42</v>
      </c>
      <c r="P158" s="569"/>
      <c r="Q158" s="569"/>
      <c r="R158" s="570"/>
      <c r="S158" s="568" t="s">
        <v>43</v>
      </c>
      <c r="T158" s="569"/>
      <c r="U158" s="569"/>
      <c r="V158" s="570"/>
      <c r="W158" s="76" t="s">
        <v>145</v>
      </c>
      <c r="X158" s="76" t="s">
        <v>146</v>
      </c>
    </row>
    <row r="159" spans="1:49" ht="14.25" customHeight="1">
      <c r="A159" s="460" t="s">
        <v>19</v>
      </c>
      <c r="B159" s="461"/>
      <c r="C159" s="461"/>
      <c r="D159" s="461"/>
      <c r="E159" s="461"/>
      <c r="F159" s="461"/>
      <c r="G159" s="461"/>
      <c r="H159" s="461"/>
      <c r="I159" s="461"/>
      <c r="J159" s="462"/>
      <c r="K159" s="463">
        <f>SUM(K160:N160)</f>
        <v>896.3</v>
      </c>
      <c r="L159" s="464"/>
      <c r="M159" s="464"/>
      <c r="N159" s="465"/>
      <c r="O159" s="463">
        <f>SUM(O160:R160)</f>
        <v>1287.9000000000001</v>
      </c>
      <c r="P159" s="464"/>
      <c r="Q159" s="464"/>
      <c r="R159" s="465"/>
      <c r="S159" s="463">
        <f>SUM(S160:V160)</f>
        <v>690</v>
      </c>
      <c r="T159" s="464"/>
      <c r="U159" s="464"/>
      <c r="V159" s="465"/>
      <c r="W159" s="80">
        <f>SUM(W160:W160)</f>
        <v>1234.2</v>
      </c>
      <c r="X159" s="80">
        <f>SUM(X160:X160)</f>
        <v>1055.7</v>
      </c>
    </row>
    <row r="160" spans="1:49" ht="14.25" customHeight="1">
      <c r="A160" s="466" t="s">
        <v>45</v>
      </c>
      <c r="B160" s="467"/>
      <c r="C160" s="467"/>
      <c r="D160" s="467"/>
      <c r="E160" s="467"/>
      <c r="F160" s="467"/>
      <c r="G160" s="467"/>
      <c r="H160" s="467"/>
      <c r="I160" s="467"/>
      <c r="J160" s="468"/>
      <c r="K160" s="451">
        <f>SUMIF(J12:J154,"SB",K12:K154)</f>
        <v>896.3</v>
      </c>
      <c r="L160" s="452"/>
      <c r="M160" s="452"/>
      <c r="N160" s="453"/>
      <c r="O160" s="451">
        <f>SUMIF(J12:J154,"SB",O12:O154)</f>
        <v>1287.9000000000001</v>
      </c>
      <c r="P160" s="452"/>
      <c r="Q160" s="452"/>
      <c r="R160" s="453"/>
      <c r="S160" s="451">
        <f>SUMIF(J12:J154,"SB",S12:S154)</f>
        <v>690</v>
      </c>
      <c r="T160" s="452"/>
      <c r="U160" s="452"/>
      <c r="V160" s="453"/>
      <c r="W160" s="77">
        <f>SUMIF(J12:J154,"SB",W12:W154)</f>
        <v>1234.2</v>
      </c>
      <c r="X160" s="77">
        <f>SUMIF(J12:J154,"SB",X12:X154)</f>
        <v>1055.7</v>
      </c>
    </row>
    <row r="161" spans="1:28" ht="14.25" customHeight="1">
      <c r="A161" s="469" t="s">
        <v>20</v>
      </c>
      <c r="B161" s="470"/>
      <c r="C161" s="470"/>
      <c r="D161" s="470"/>
      <c r="E161" s="470"/>
      <c r="F161" s="470"/>
      <c r="G161" s="470"/>
      <c r="H161" s="470"/>
      <c r="I161" s="470"/>
      <c r="J161" s="471"/>
      <c r="K161" s="472">
        <f>SUM(K162:N163)</f>
        <v>779.7</v>
      </c>
      <c r="L161" s="473"/>
      <c r="M161" s="473"/>
      <c r="N161" s="474"/>
      <c r="O161" s="472">
        <f>SUM(O162:R163)</f>
        <v>2762.2</v>
      </c>
      <c r="P161" s="473"/>
      <c r="Q161" s="473"/>
      <c r="R161" s="474"/>
      <c r="S161" s="472">
        <f>SUM(S162:V163)</f>
        <v>2762.2</v>
      </c>
      <c r="T161" s="473"/>
      <c r="U161" s="473"/>
      <c r="V161" s="474"/>
      <c r="W161" s="81">
        <f>SUM(W162:W163)</f>
        <v>916.6</v>
      </c>
      <c r="X161" s="81">
        <f>SUM(X162:X163)</f>
        <v>916.6</v>
      </c>
      <c r="Y161" s="6"/>
      <c r="Z161" s="6"/>
      <c r="AA161" s="6"/>
      <c r="AB161" s="6"/>
    </row>
    <row r="162" spans="1:28" ht="14.25" customHeight="1">
      <c r="A162" s="475" t="s">
        <v>46</v>
      </c>
      <c r="B162" s="476"/>
      <c r="C162" s="476"/>
      <c r="D162" s="476"/>
      <c r="E162" s="476"/>
      <c r="F162" s="476"/>
      <c r="G162" s="476"/>
      <c r="H162" s="476"/>
      <c r="I162" s="476"/>
      <c r="J162" s="477"/>
      <c r="K162" s="451">
        <f>SUMIF(J12:J154,"ES",K12:K154)</f>
        <v>779.7</v>
      </c>
      <c r="L162" s="452"/>
      <c r="M162" s="452"/>
      <c r="N162" s="453"/>
      <c r="O162" s="451">
        <f>SUMIF(J12:J154,"ES",O12:O154)</f>
        <v>562.20000000000005</v>
      </c>
      <c r="P162" s="452"/>
      <c r="Q162" s="452"/>
      <c r="R162" s="453"/>
      <c r="S162" s="451">
        <f>SUMIF(J12:J154,"ES",S12:S154)</f>
        <v>562.20000000000005</v>
      </c>
      <c r="T162" s="452"/>
      <c r="U162" s="452"/>
      <c r="V162" s="453"/>
      <c r="W162" s="77">
        <f>SUMIF(J12:J154,"ES",W12:W154)</f>
        <v>916.6</v>
      </c>
      <c r="X162" s="77">
        <f>SUMIF(J12:J154,"ES",X12:X154)</f>
        <v>916.6</v>
      </c>
      <c r="Y162" s="6"/>
      <c r="Z162" s="6"/>
      <c r="AA162" s="6"/>
      <c r="AB162" s="6"/>
    </row>
    <row r="163" spans="1:28" ht="14.25" customHeight="1">
      <c r="A163" s="448" t="s">
        <v>47</v>
      </c>
      <c r="B163" s="449"/>
      <c r="C163" s="449"/>
      <c r="D163" s="449"/>
      <c r="E163" s="449"/>
      <c r="F163" s="449"/>
      <c r="G163" s="449"/>
      <c r="H163" s="449"/>
      <c r="I163" s="449"/>
      <c r="J163" s="450"/>
      <c r="K163" s="451">
        <f>SUMIF(J12:J154,"LRVB",K12:K154)</f>
        <v>0</v>
      </c>
      <c r="L163" s="452"/>
      <c r="M163" s="452"/>
      <c r="N163" s="453"/>
      <c r="O163" s="451">
        <f>SUMIF(J12:J154,"LRVB",O12:O154)</f>
        <v>2200</v>
      </c>
      <c r="P163" s="452"/>
      <c r="Q163" s="452"/>
      <c r="R163" s="453"/>
      <c r="S163" s="451">
        <f>SUMIF(J12:J154,"LRVB",S12:S154)</f>
        <v>2200</v>
      </c>
      <c r="T163" s="452"/>
      <c r="U163" s="452"/>
      <c r="V163" s="453"/>
      <c r="W163" s="77">
        <f>SUMIF(J12:J154,"LRVB",W12:W154)</f>
        <v>0</v>
      </c>
      <c r="X163" s="77">
        <f>SUMIF(J12:J154,"LRVB",X12:X154)</f>
        <v>0</v>
      </c>
      <c r="Y163" s="6"/>
      <c r="Z163" s="6"/>
      <c r="AA163" s="6"/>
      <c r="AB163" s="6"/>
    </row>
    <row r="164" spans="1:28" ht="14.25" customHeight="1" thickBot="1">
      <c r="A164" s="454" t="s">
        <v>21</v>
      </c>
      <c r="B164" s="455"/>
      <c r="C164" s="455"/>
      <c r="D164" s="455"/>
      <c r="E164" s="455"/>
      <c r="F164" s="455"/>
      <c r="G164" s="455"/>
      <c r="H164" s="455"/>
      <c r="I164" s="455"/>
      <c r="J164" s="456"/>
      <c r="K164" s="457">
        <f>SUM(K159,K161)</f>
        <v>1676</v>
      </c>
      <c r="L164" s="458"/>
      <c r="M164" s="458"/>
      <c r="N164" s="459"/>
      <c r="O164" s="457">
        <f>SUM(O159,O161)</f>
        <v>4050.1</v>
      </c>
      <c r="P164" s="458"/>
      <c r="Q164" s="458"/>
      <c r="R164" s="459"/>
      <c r="S164" s="457">
        <f>SUM(S159,S161)</f>
        <v>3452.2</v>
      </c>
      <c r="T164" s="458"/>
      <c r="U164" s="458"/>
      <c r="V164" s="459"/>
      <c r="W164" s="79">
        <f>SUM(W159,W161)</f>
        <v>2150.8000000000002</v>
      </c>
      <c r="X164" s="79">
        <f>SUM(X159,X161)</f>
        <v>1972.3000000000002</v>
      </c>
      <c r="Y164" s="6"/>
      <c r="Z164" s="6"/>
      <c r="AA164" s="6"/>
      <c r="AB164" s="6"/>
    </row>
    <row r="168" spans="1:28">
      <c r="W168" s="6"/>
      <c r="Y168" s="6"/>
      <c r="Z168" s="6"/>
      <c r="AA168" s="6"/>
      <c r="AB168" s="6"/>
    </row>
  </sheetData>
  <mergeCells count="315">
    <mergeCell ref="B120:AB120"/>
    <mergeCell ref="F115:F117"/>
    <mergeCell ref="G115:G117"/>
    <mergeCell ref="Y130:AB130"/>
    <mergeCell ref="C121:AB121"/>
    <mergeCell ref="Y132:Y133"/>
    <mergeCell ref="E101:E104"/>
    <mergeCell ref="F101:F104"/>
    <mergeCell ref="G101:G104"/>
    <mergeCell ref="I115:I117"/>
    <mergeCell ref="Y118:AB118"/>
    <mergeCell ref="Y119:AB119"/>
    <mergeCell ref="H115:H117"/>
    <mergeCell ref="E112:E114"/>
    <mergeCell ref="B119:J119"/>
    <mergeCell ref="C118:J118"/>
    <mergeCell ref="F112:F114"/>
    <mergeCell ref="E115:E117"/>
    <mergeCell ref="E97:E100"/>
    <mergeCell ref="I101:I104"/>
    <mergeCell ref="Y97:Y98"/>
    <mergeCell ref="I97:I100"/>
    <mergeCell ref="H97:H100"/>
    <mergeCell ref="Y105:Y106"/>
    <mergeCell ref="I105:I108"/>
    <mergeCell ref="F105:F108"/>
    <mergeCell ref="H101:H104"/>
    <mergeCell ref="Y112:Y114"/>
    <mergeCell ref="I112:I114"/>
    <mergeCell ref="C91:C94"/>
    <mergeCell ref="B97:B100"/>
    <mergeCell ref="C97:C100"/>
    <mergeCell ref="C96:AB96"/>
    <mergeCell ref="B112:B114"/>
    <mergeCell ref="Y101:Y104"/>
    <mergeCell ref="Y99:Y100"/>
    <mergeCell ref="B105:B108"/>
    <mergeCell ref="C105:C108"/>
    <mergeCell ref="E105:E108"/>
    <mergeCell ref="Y95:AB95"/>
    <mergeCell ref="Y12:Y13"/>
    <mergeCell ref="E27:E28"/>
    <mergeCell ref="AB12:AB13"/>
    <mergeCell ref="Z42:Z43"/>
    <mergeCell ref="Z12:Z13"/>
    <mergeCell ref="H77:H81"/>
    <mergeCell ref="E77:E79"/>
    <mergeCell ref="Y61:Y62"/>
    <mergeCell ref="Y57:Y58"/>
    <mergeCell ref="C75:J75"/>
    <mergeCell ref="F53:F56"/>
    <mergeCell ref="E80:E81"/>
    <mergeCell ref="D61:D64"/>
    <mergeCell ref="E61:E64"/>
    <mergeCell ref="E70:E72"/>
    <mergeCell ref="E73:E74"/>
    <mergeCell ref="E65:E66"/>
    <mergeCell ref="E67:E69"/>
    <mergeCell ref="B65:B74"/>
    <mergeCell ref="E48:E49"/>
    <mergeCell ref="I37:I38"/>
    <mergeCell ref="Y27:Y28"/>
    <mergeCell ref="Y42:Y43"/>
    <mergeCell ref="F27:F28"/>
    <mergeCell ref="F38:F41"/>
    <mergeCell ref="Y29:Y30"/>
    <mergeCell ref="E42:E43"/>
    <mergeCell ref="A61:A64"/>
    <mergeCell ref="C61:C64"/>
    <mergeCell ref="B61:B64"/>
    <mergeCell ref="A51:A60"/>
    <mergeCell ref="A160:J160"/>
    <mergeCell ref="K160:N160"/>
    <mergeCell ref="I51:I60"/>
    <mergeCell ref="G65:G74"/>
    <mergeCell ref="H65:H74"/>
    <mergeCell ref="F61:F64"/>
    <mergeCell ref="E84:E87"/>
    <mergeCell ref="F84:F87"/>
    <mergeCell ref="G84:G87"/>
    <mergeCell ref="I84:I87"/>
    <mergeCell ref="F51:F52"/>
    <mergeCell ref="F57:F60"/>
    <mergeCell ref="G61:G64"/>
    <mergeCell ref="H61:H64"/>
    <mergeCell ref="E82:E83"/>
    <mergeCell ref="F77:F83"/>
    <mergeCell ref="A112:A114"/>
    <mergeCell ref="A84:A87"/>
    <mergeCell ref="B84:B87"/>
    <mergeCell ref="C84:C87"/>
    <mergeCell ref="D84:D87"/>
    <mergeCell ref="A105:A108"/>
    <mergeCell ref="A91:A94"/>
    <mergeCell ref="A109:A111"/>
    <mergeCell ref="B109:B111"/>
    <mergeCell ref="B91:B94"/>
    <mergeCell ref="H91:H94"/>
    <mergeCell ref="A97:A100"/>
    <mergeCell ref="H84:H87"/>
    <mergeCell ref="A88:A90"/>
    <mergeCell ref="D97:D100"/>
    <mergeCell ref="B88:B90"/>
    <mergeCell ref="C88:C90"/>
    <mergeCell ref="D88:D90"/>
    <mergeCell ref="C95:J95"/>
    <mergeCell ref="I88:I90"/>
    <mergeCell ref="I91:I94"/>
    <mergeCell ref="A148:A151"/>
    <mergeCell ref="C122:C125"/>
    <mergeCell ref="D122:D125"/>
    <mergeCell ref="A126:A129"/>
    <mergeCell ref="B126:B129"/>
    <mergeCell ref="C126:C129"/>
    <mergeCell ref="D126:D129"/>
    <mergeCell ref="C144:C147"/>
    <mergeCell ref="D144:D147"/>
    <mergeCell ref="C132:C135"/>
    <mergeCell ref="A122:A125"/>
    <mergeCell ref="B122:B125"/>
    <mergeCell ref="C130:J130"/>
    <mergeCell ref="A132:A135"/>
    <mergeCell ref="B132:B135"/>
    <mergeCell ref="E138:E139"/>
    <mergeCell ref="E140:E141"/>
    <mergeCell ref="H126:H129"/>
    <mergeCell ref="H122:H125"/>
    <mergeCell ref="E122:E125"/>
    <mergeCell ref="F122:F125"/>
    <mergeCell ref="F132:F135"/>
    <mergeCell ref="E126:E129"/>
    <mergeCell ref="G126:G129"/>
    <mergeCell ref="A164:J164"/>
    <mergeCell ref="K164:N164"/>
    <mergeCell ref="O164:R164"/>
    <mergeCell ref="H144:H147"/>
    <mergeCell ref="A144:A147"/>
    <mergeCell ref="I144:I147"/>
    <mergeCell ref="K159:N159"/>
    <mergeCell ref="A156:AB156"/>
    <mergeCell ref="S159:V159"/>
    <mergeCell ref="S164:V164"/>
    <mergeCell ref="A163:J163"/>
    <mergeCell ref="K163:N163"/>
    <mergeCell ref="O163:R163"/>
    <mergeCell ref="S163:V163"/>
    <mergeCell ref="A136:A143"/>
    <mergeCell ref="B136:B143"/>
    <mergeCell ref="D136:D143"/>
    <mergeCell ref="F136:F143"/>
    <mergeCell ref="E142:E143"/>
    <mergeCell ref="I136:I143"/>
    <mergeCell ref="H148:H151"/>
    <mergeCell ref="I148:I151"/>
    <mergeCell ref="O159:R159"/>
    <mergeCell ref="A158:J158"/>
    <mergeCell ref="K158:N158"/>
    <mergeCell ref="O158:R158"/>
    <mergeCell ref="K162:N162"/>
    <mergeCell ref="O162:R162"/>
    <mergeCell ref="S162:V162"/>
    <mergeCell ref="A161:J161"/>
    <mergeCell ref="K161:N161"/>
    <mergeCell ref="O161:R161"/>
    <mergeCell ref="S161:V161"/>
    <mergeCell ref="A162:J162"/>
    <mergeCell ref="Y153:AB153"/>
    <mergeCell ref="B154:J154"/>
    <mergeCell ref="Y154:AB154"/>
    <mergeCell ref="B153:J153"/>
    <mergeCell ref="S160:V160"/>
    <mergeCell ref="A155:AB155"/>
    <mergeCell ref="A159:J159"/>
    <mergeCell ref="A157:X157"/>
    <mergeCell ref="S158:V158"/>
    <mergeCell ref="B51:B60"/>
    <mergeCell ref="C51:C60"/>
    <mergeCell ref="C152:J152"/>
    <mergeCell ref="O160:R160"/>
    <mergeCell ref="B148:B151"/>
    <mergeCell ref="Y122:Y125"/>
    <mergeCell ref="I122:I125"/>
    <mergeCell ref="G122:G125"/>
    <mergeCell ref="E132:E135"/>
    <mergeCell ref="Y152:AB152"/>
    <mergeCell ref="D51:D60"/>
    <mergeCell ref="G51:G60"/>
    <mergeCell ref="Y53:Y54"/>
    <mergeCell ref="E51:E52"/>
    <mergeCell ref="I44:I49"/>
    <mergeCell ref="Y70:Y71"/>
    <mergeCell ref="G88:G90"/>
    <mergeCell ref="C11:AB11"/>
    <mergeCell ref="B77:B81"/>
    <mergeCell ref="D77:D81"/>
    <mergeCell ref="Y50:AB50"/>
    <mergeCell ref="G77:G81"/>
    <mergeCell ref="AA12:AA13"/>
    <mergeCell ref="D36:I36"/>
    <mergeCell ref="E30:E31"/>
    <mergeCell ref="Y73:Y74"/>
    <mergeCell ref="A8:AB8"/>
    <mergeCell ref="AA42:AA43"/>
    <mergeCell ref="AB42:AB43"/>
    <mergeCell ref="A5:A7"/>
    <mergeCell ref="I29:I31"/>
    <mergeCell ref="B5:B7"/>
    <mergeCell ref="C5:C7"/>
    <mergeCell ref="E5:E7"/>
    <mergeCell ref="D5:D7"/>
    <mergeCell ref="B10:AB10"/>
    <mergeCell ref="I12:I14"/>
    <mergeCell ref="D50:I50"/>
    <mergeCell ref="I5:I7"/>
    <mergeCell ref="E12:E13"/>
    <mergeCell ref="F12:F13"/>
    <mergeCell ref="E34:E35"/>
    <mergeCell ref="A9:AB9"/>
    <mergeCell ref="Y6:Y7"/>
    <mergeCell ref="N6:N7"/>
    <mergeCell ref="F5:F7"/>
    <mergeCell ref="P6:Q6"/>
    <mergeCell ref="J5:J7"/>
    <mergeCell ref="K5:N5"/>
    <mergeCell ref="A1:AB1"/>
    <mergeCell ref="A2:AB2"/>
    <mergeCell ref="A3:AB3"/>
    <mergeCell ref="Z4:AB4"/>
    <mergeCell ref="O5:R5"/>
    <mergeCell ref="S5:V5"/>
    <mergeCell ref="R6:R7"/>
    <mergeCell ref="O6:O7"/>
    <mergeCell ref="Z6:AB6"/>
    <mergeCell ref="K6:K7"/>
    <mergeCell ref="L6:M6"/>
    <mergeCell ref="S6:S7"/>
    <mergeCell ref="W5:W7"/>
    <mergeCell ref="X5:X7"/>
    <mergeCell ref="Y5:AB5"/>
    <mergeCell ref="T6:U6"/>
    <mergeCell ref="V6:V7"/>
    <mergeCell ref="I65:I74"/>
    <mergeCell ref="A115:A117"/>
    <mergeCell ref="B115:B117"/>
    <mergeCell ref="C115:C117"/>
    <mergeCell ref="D115:D117"/>
    <mergeCell ref="H5:H7"/>
    <mergeCell ref="G5:G7"/>
    <mergeCell ref="A37:A50"/>
    <mergeCell ref="B37:B50"/>
    <mergeCell ref="C37:C50"/>
    <mergeCell ref="D105:D108"/>
    <mergeCell ref="E109:E111"/>
    <mergeCell ref="A77:A81"/>
    <mergeCell ref="I77:I81"/>
    <mergeCell ref="C76:AB76"/>
    <mergeCell ref="D65:D74"/>
    <mergeCell ref="F65:F74"/>
    <mergeCell ref="Y65:Y67"/>
    <mergeCell ref="C65:C74"/>
    <mergeCell ref="C77:C81"/>
    <mergeCell ref="G112:G114"/>
    <mergeCell ref="H112:H114"/>
    <mergeCell ref="C112:C114"/>
    <mergeCell ref="C109:C111"/>
    <mergeCell ref="D109:D111"/>
    <mergeCell ref="F109:F111"/>
    <mergeCell ref="D112:D114"/>
    <mergeCell ref="F91:F94"/>
    <mergeCell ref="F88:F90"/>
    <mergeCell ref="D101:D104"/>
    <mergeCell ref="D91:D94"/>
    <mergeCell ref="E91:E94"/>
    <mergeCell ref="F97:F100"/>
    <mergeCell ref="E88:E90"/>
    <mergeCell ref="Y148:Y149"/>
    <mergeCell ref="F148:F151"/>
    <mergeCell ref="I61:I64"/>
    <mergeCell ref="A65:A74"/>
    <mergeCell ref="H51:H60"/>
    <mergeCell ref="E53:E56"/>
    <mergeCell ref="E57:E60"/>
    <mergeCell ref="A101:A104"/>
    <mergeCell ref="B101:B104"/>
    <mergeCell ref="C101:C104"/>
    <mergeCell ref="B144:B147"/>
    <mergeCell ref="G144:G147"/>
    <mergeCell ref="F126:F129"/>
    <mergeCell ref="E144:E147"/>
    <mergeCell ref="F144:F147"/>
    <mergeCell ref="D148:D151"/>
    <mergeCell ref="E148:E151"/>
    <mergeCell ref="G148:G151"/>
    <mergeCell ref="C148:C151"/>
    <mergeCell ref="C136:C143"/>
    <mergeCell ref="Y136:Y137"/>
    <mergeCell ref="C131:AB131"/>
    <mergeCell ref="I126:I129"/>
    <mergeCell ref="I132:I135"/>
    <mergeCell ref="E136:E137"/>
    <mergeCell ref="G132:G135"/>
    <mergeCell ref="H132:H135"/>
    <mergeCell ref="D132:D135"/>
    <mergeCell ref="G136:G143"/>
    <mergeCell ref="H136:H143"/>
    <mergeCell ref="H88:H90"/>
    <mergeCell ref="I109:I111"/>
    <mergeCell ref="Y109:Y111"/>
    <mergeCell ref="G109:G111"/>
    <mergeCell ref="H109:H111"/>
    <mergeCell ref="G97:G100"/>
    <mergeCell ref="H105:H108"/>
    <mergeCell ref="Y88:Y90"/>
    <mergeCell ref="G105:G108"/>
    <mergeCell ref="G91:G94"/>
  </mergeCells>
  <phoneticPr fontId="0" type="noConversion"/>
  <printOptions horizontalCentered="1"/>
  <pageMargins left="0" right="0" top="0.39370078740157483" bottom="0.39370078740157483" header="0" footer="0"/>
  <pageSetup paperSize="9" scale="70" orientation="landscape" r:id="rId1"/>
  <headerFooter alignWithMargins="0">
    <oddFooter>Puslapių &amp;P iš &amp;N</oddFooter>
  </headerFooter>
  <rowBreaks count="5" manualBreakCount="5">
    <brk id="20" max="27" man="1"/>
    <brk id="32" max="27" man="1"/>
    <brk id="60" max="27" man="1"/>
    <brk id="104" max="27" man="1"/>
    <brk id="147" max="27" man="1"/>
  </rowBreaks>
  <legacyDrawing r:id="rId2"/>
</worksheet>
</file>

<file path=xl/worksheets/sheet3.xml><?xml version="1.0" encoding="utf-8"?>
<worksheet xmlns="http://schemas.openxmlformats.org/spreadsheetml/2006/main" xmlns:r="http://schemas.openxmlformats.org/officeDocument/2006/relationships">
  <dimension ref="A1:B10"/>
  <sheetViews>
    <sheetView workbookViewId="0">
      <selection activeCell="D13" sqref="D13"/>
    </sheetView>
  </sheetViews>
  <sheetFormatPr defaultRowHeight="15.75"/>
  <cols>
    <col min="1" max="1" width="22.7109375" style="3" customWidth="1"/>
    <col min="2" max="2" width="60.7109375" style="3" customWidth="1"/>
    <col min="3" max="16384" width="9.140625" style="3"/>
  </cols>
  <sheetData>
    <row r="1" spans="1:2" ht="27" customHeight="1">
      <c r="A1" s="695" t="s">
        <v>24</v>
      </c>
      <c r="B1" s="695"/>
    </row>
    <row r="2" spans="1:2" ht="31.5">
      <c r="A2" s="2" t="s">
        <v>4</v>
      </c>
      <c r="B2" s="1" t="s">
        <v>22</v>
      </c>
    </row>
    <row r="3" spans="1:2" ht="15.75" customHeight="1">
      <c r="A3" s="2" t="s">
        <v>25</v>
      </c>
      <c r="B3" s="1" t="s">
        <v>26</v>
      </c>
    </row>
    <row r="4" spans="1:2" ht="15.75" customHeight="1">
      <c r="A4" s="2" t="s">
        <v>27</v>
      </c>
      <c r="B4" s="1" t="s">
        <v>28</v>
      </c>
    </row>
    <row r="5" spans="1:2" ht="15.75" customHeight="1">
      <c r="A5" s="2" t="s">
        <v>29</v>
      </c>
      <c r="B5" s="1" t="s">
        <v>30</v>
      </c>
    </row>
    <row r="6" spans="1:2" ht="15.75" customHeight="1">
      <c r="A6" s="2" t="s">
        <v>31</v>
      </c>
      <c r="B6" s="1" t="s">
        <v>32</v>
      </c>
    </row>
    <row r="7" spans="1:2" ht="15.75" customHeight="1">
      <c r="A7" s="2" t="s">
        <v>33</v>
      </c>
      <c r="B7" s="1" t="s">
        <v>34</v>
      </c>
    </row>
    <row r="8" spans="1:2" ht="15.75" customHeight="1">
      <c r="A8" s="2" t="s">
        <v>35</v>
      </c>
      <c r="B8" s="1" t="s">
        <v>36</v>
      </c>
    </row>
    <row r="9" spans="1:2" ht="15.75" customHeight="1"/>
    <row r="10" spans="1:2" ht="15.75" customHeight="1">
      <c r="A10" s="696" t="s">
        <v>44</v>
      </c>
      <c r="B10" s="696"/>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Tarybai</vt:lpstr>
      <vt:lpstr>Aiškinamoji lentelė</vt:lpstr>
      <vt:lpstr>Asignavimų valdytojų kodai</vt:lpstr>
      <vt:lpstr>'Aiškinamoji lentelė'!Spausdinimo_sritis</vt:lpstr>
      <vt:lpstr>Tarybai!Spausdinimo_sritis</vt:lpstr>
      <vt:lpstr>'Aiškinamoji lentelė'!Spausdinti_pavadinimus</vt:lpstr>
      <vt:lpstr>Tarybai!Spausdinti_pavadinimus</vt:lpstr>
    </vt:vector>
  </TitlesOfParts>
  <Company>valdyba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V.Palaimiene</cp:lastModifiedBy>
  <cp:lastPrinted>2013-01-23T13:44:03Z</cp:lastPrinted>
  <dcterms:created xsi:type="dcterms:W3CDTF">2007-07-27T10:32:34Z</dcterms:created>
  <dcterms:modified xsi:type="dcterms:W3CDTF">2013-01-24T07:31:00Z</dcterms:modified>
</cp:coreProperties>
</file>