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0" yWindow="-255" windowWidth="15480" windowHeight="11640"/>
  </bookViews>
  <sheets>
    <sheet name="Tarybai" sheetId="7" r:id="rId1"/>
    <sheet name="Aiskinamasis" sheetId="5" r:id="rId2"/>
    <sheet name="Asignavimų valdytojų kodai" sheetId="3" r:id="rId3"/>
  </sheets>
  <externalReferences>
    <externalReference r:id="rId4"/>
  </externalReferences>
  <definedNames>
    <definedName name="_xlnm.Print_Area" localSheetId="1">Aiskinamasis!$A$1:$AA$69</definedName>
    <definedName name="_xlnm.Print_Titles" localSheetId="1">Aiskinamasis!$5:$7</definedName>
    <definedName name="_xlnm.Print_Titles" localSheetId="0">Tarybai!$5:$7</definedName>
  </definedNames>
  <calcPr calcId="145621" fullCalcOnLoad="1"/>
</workbook>
</file>

<file path=xl/calcChain.xml><?xml version="1.0" encoding="utf-8"?>
<calcChain xmlns="http://schemas.openxmlformats.org/spreadsheetml/2006/main">
  <c r="O63" i="7"/>
  <c r="N63"/>
  <c r="O62"/>
  <c r="N62"/>
  <c r="O61"/>
  <c r="N61"/>
  <c r="O60"/>
  <c r="N60"/>
  <c r="N59"/>
  <c r="N64"/>
  <c r="O59"/>
  <c r="O64"/>
  <c r="O52"/>
  <c r="N52"/>
  <c r="M52"/>
  <c r="L52"/>
  <c r="K52"/>
  <c r="J51"/>
  <c r="J50"/>
  <c r="J52"/>
  <c r="J49"/>
  <c r="O48"/>
  <c r="O53"/>
  <c r="O54"/>
  <c r="N48"/>
  <c r="M48"/>
  <c r="M53"/>
  <c r="M54"/>
  <c r="L48"/>
  <c r="K48"/>
  <c r="K53"/>
  <c r="K54"/>
  <c r="J47"/>
  <c r="J46"/>
  <c r="J45"/>
  <c r="J48"/>
  <c r="O44"/>
  <c r="N44"/>
  <c r="N53"/>
  <c r="N54"/>
  <c r="M44"/>
  <c r="L44"/>
  <c r="L53"/>
  <c r="L54"/>
  <c r="K44"/>
  <c r="J43"/>
  <c r="J42"/>
  <c r="J44"/>
  <c r="J41"/>
  <c r="O40"/>
  <c r="N40"/>
  <c r="M40"/>
  <c r="L40"/>
  <c r="K40"/>
  <c r="J39"/>
  <c r="J63"/>
  <c r="J62"/>
  <c r="J38"/>
  <c r="J61"/>
  <c r="J37"/>
  <c r="J40"/>
  <c r="O32"/>
  <c r="O33"/>
  <c r="N32"/>
  <c r="N33"/>
  <c r="M32"/>
  <c r="M33"/>
  <c r="L32"/>
  <c r="L33"/>
  <c r="K32"/>
  <c r="K33"/>
  <c r="J32"/>
  <c r="J31"/>
  <c r="O30"/>
  <c r="N30"/>
  <c r="M30"/>
  <c r="L30"/>
  <c r="K30"/>
  <c r="J29"/>
  <c r="J28"/>
  <c r="J27"/>
  <c r="J26"/>
  <c r="J25"/>
  <c r="J30"/>
  <c r="O24"/>
  <c r="N24"/>
  <c r="M24"/>
  <c r="L24"/>
  <c r="K24"/>
  <c r="J23"/>
  <c r="J22"/>
  <c r="J24"/>
  <c r="J21"/>
  <c r="O18"/>
  <c r="O19"/>
  <c r="O34"/>
  <c r="O55"/>
  <c r="N18"/>
  <c r="N19"/>
  <c r="N34"/>
  <c r="N55"/>
  <c r="M18"/>
  <c r="M19"/>
  <c r="M34"/>
  <c r="M55"/>
  <c r="L18"/>
  <c r="L19"/>
  <c r="L34"/>
  <c r="L55"/>
  <c r="K18"/>
  <c r="K19"/>
  <c r="J17"/>
  <c r="J16"/>
  <c r="J18"/>
  <c r="O15"/>
  <c r="N15"/>
  <c r="M15"/>
  <c r="L15"/>
  <c r="K15"/>
  <c r="J14"/>
  <c r="J13"/>
  <c r="J12"/>
  <c r="J60"/>
  <c r="J59"/>
  <c r="J64"/>
  <c r="A1"/>
  <c r="K34"/>
  <c r="K55"/>
  <c r="J19"/>
  <c r="J33"/>
  <c r="J53"/>
  <c r="J54"/>
  <c r="J15"/>
  <c r="J12" i="5"/>
  <c r="N12"/>
  <c r="R12"/>
  <c r="J13"/>
  <c r="N13"/>
  <c r="R13"/>
  <c r="J14"/>
  <c r="N14"/>
  <c r="R14"/>
  <c r="J15"/>
  <c r="K15"/>
  <c r="L15"/>
  <c r="M15"/>
  <c r="N15"/>
  <c r="O15"/>
  <c r="P15"/>
  <c r="Q15"/>
  <c r="S15"/>
  <c r="T15"/>
  <c r="U15"/>
  <c r="V15"/>
  <c r="W15"/>
  <c r="J16"/>
  <c r="N16"/>
  <c r="R16"/>
  <c r="J17"/>
  <c r="N17"/>
  <c r="R17"/>
  <c r="J18"/>
  <c r="N18"/>
  <c r="R18"/>
  <c r="K19"/>
  <c r="K20"/>
  <c r="L19"/>
  <c r="M19"/>
  <c r="M20"/>
  <c r="O19"/>
  <c r="P19"/>
  <c r="Q19"/>
  <c r="S19"/>
  <c r="S20"/>
  <c r="T19"/>
  <c r="U19"/>
  <c r="U20"/>
  <c r="V19"/>
  <c r="W19"/>
  <c r="W20"/>
  <c r="L20"/>
  <c r="O20"/>
  <c r="Q20"/>
  <c r="T20"/>
  <c r="V20"/>
  <c r="R50"/>
  <c r="N50"/>
  <c r="J50"/>
  <c r="W52"/>
  <c r="V52"/>
  <c r="U52"/>
  <c r="T52"/>
  <c r="S52"/>
  <c r="Q52"/>
  <c r="P52"/>
  <c r="O52"/>
  <c r="M52"/>
  <c r="L52"/>
  <c r="K52"/>
  <c r="R51"/>
  <c r="N51"/>
  <c r="J51"/>
  <c r="R49"/>
  <c r="R52"/>
  <c r="N49"/>
  <c r="J49"/>
  <c r="R28"/>
  <c r="N28"/>
  <c r="J28"/>
  <c r="R29"/>
  <c r="N29"/>
  <c r="J29"/>
  <c r="R47"/>
  <c r="N47"/>
  <c r="J47"/>
  <c r="R42"/>
  <c r="N42"/>
  <c r="J42"/>
  <c r="W48"/>
  <c r="V48"/>
  <c r="U48"/>
  <c r="T48"/>
  <c r="S48"/>
  <c r="Q48"/>
  <c r="P48"/>
  <c r="O48"/>
  <c r="M48"/>
  <c r="L48"/>
  <c r="K48"/>
  <c r="R46"/>
  <c r="N46"/>
  <c r="J46"/>
  <c r="R45"/>
  <c r="N45"/>
  <c r="J45"/>
  <c r="W44"/>
  <c r="V44"/>
  <c r="U44"/>
  <c r="T44"/>
  <c r="S44"/>
  <c r="Q44"/>
  <c r="P44"/>
  <c r="O44"/>
  <c r="M44"/>
  <c r="L44"/>
  <c r="K44"/>
  <c r="R43"/>
  <c r="N43"/>
  <c r="J43"/>
  <c r="R41"/>
  <c r="N41"/>
  <c r="J41"/>
  <c r="R40"/>
  <c r="N40"/>
  <c r="J40"/>
  <c r="J44"/>
  <c r="W56"/>
  <c r="V56"/>
  <c r="U56"/>
  <c r="T56"/>
  <c r="S56"/>
  <c r="Q56"/>
  <c r="P56"/>
  <c r="O56"/>
  <c r="M56"/>
  <c r="L56"/>
  <c r="K56"/>
  <c r="R55"/>
  <c r="N55"/>
  <c r="J55"/>
  <c r="R54"/>
  <c r="N54"/>
  <c r="J54"/>
  <c r="R53"/>
  <c r="R56"/>
  <c r="N53"/>
  <c r="J53"/>
  <c r="W31"/>
  <c r="V31"/>
  <c r="U31"/>
  <c r="T31"/>
  <c r="S31"/>
  <c r="Q31"/>
  <c r="P31"/>
  <c r="O31"/>
  <c r="M31"/>
  <c r="L31"/>
  <c r="K31"/>
  <c r="R30"/>
  <c r="N30"/>
  <c r="J30"/>
  <c r="R27"/>
  <c r="N27"/>
  <c r="J27"/>
  <c r="R26"/>
  <c r="R31"/>
  <c r="N26"/>
  <c r="J26"/>
  <c r="W25"/>
  <c r="V25"/>
  <c r="U25"/>
  <c r="T25"/>
  <c r="S25"/>
  <c r="Q25"/>
  <c r="P25"/>
  <c r="O25"/>
  <c r="M25"/>
  <c r="L25"/>
  <c r="K25"/>
  <c r="R24"/>
  <c r="N24"/>
  <c r="J24"/>
  <c r="R23"/>
  <c r="N23"/>
  <c r="J23"/>
  <c r="R22"/>
  <c r="N22"/>
  <c r="J22"/>
  <c r="R44"/>
  <c r="V57"/>
  <c r="V58"/>
  <c r="W57"/>
  <c r="W58"/>
  <c r="J25"/>
  <c r="J56"/>
  <c r="J48"/>
  <c r="N31"/>
  <c r="N44"/>
  <c r="L57"/>
  <c r="L58"/>
  <c r="O57"/>
  <c r="O58"/>
  <c r="T57"/>
  <c r="T58"/>
  <c r="K57"/>
  <c r="K58"/>
  <c r="M57"/>
  <c r="M58"/>
  <c r="P57"/>
  <c r="P58"/>
  <c r="S57"/>
  <c r="S58"/>
  <c r="U57"/>
  <c r="U58"/>
  <c r="W35"/>
  <c r="W36"/>
  <c r="V35"/>
  <c r="V36"/>
  <c r="V37"/>
  <c r="V59"/>
  <c r="U35"/>
  <c r="U36"/>
  <c r="T35"/>
  <c r="T36"/>
  <c r="T37"/>
  <c r="T59"/>
  <c r="S35"/>
  <c r="S36"/>
  <c r="Q35"/>
  <c r="Q36"/>
  <c r="P35"/>
  <c r="P36"/>
  <c r="O35"/>
  <c r="O36"/>
  <c r="O37"/>
  <c r="O59"/>
  <c r="M35"/>
  <c r="M36"/>
  <c r="L35"/>
  <c r="L36"/>
  <c r="L37"/>
  <c r="L59"/>
  <c r="K35"/>
  <c r="K36"/>
  <c r="R34"/>
  <c r="N34"/>
  <c r="J34"/>
  <c r="R33"/>
  <c r="N33"/>
  <c r="N35"/>
  <c r="J33"/>
  <c r="R32"/>
  <c r="R35"/>
  <c r="N32"/>
  <c r="J32"/>
  <c r="W68"/>
  <c r="V68"/>
  <c r="R68"/>
  <c r="R67"/>
  <c r="N68"/>
  <c r="J68"/>
  <c r="W66"/>
  <c r="V66"/>
  <c r="R66"/>
  <c r="N66"/>
  <c r="J66"/>
  <c r="W65"/>
  <c r="V65"/>
  <c r="R65"/>
  <c r="R64"/>
  <c r="J65"/>
  <c r="J64"/>
  <c r="W67"/>
  <c r="N65"/>
  <c r="N64"/>
  <c r="N67"/>
  <c r="J67"/>
  <c r="V67"/>
  <c r="W64"/>
  <c r="W69"/>
  <c r="Q37"/>
  <c r="N52"/>
  <c r="N48"/>
  <c r="J34" i="7"/>
  <c r="J55"/>
  <c r="V64" i="5"/>
  <c r="N69"/>
  <c r="W37"/>
  <c r="W59"/>
  <c r="M37"/>
  <c r="M59"/>
  <c r="P20"/>
  <c r="Q57"/>
  <c r="Q58"/>
  <c r="N20"/>
  <c r="N19"/>
  <c r="R19"/>
  <c r="J19"/>
  <c r="R15"/>
  <c r="Q59"/>
  <c r="R48"/>
  <c r="R69"/>
  <c r="R20"/>
  <c r="U37"/>
  <c r="J20"/>
  <c r="J35"/>
  <c r="K37"/>
  <c r="P37"/>
  <c r="S37"/>
  <c r="S59"/>
  <c r="V69"/>
  <c r="J69"/>
  <c r="R25"/>
  <c r="R36"/>
  <c r="J31"/>
  <c r="N56"/>
  <c r="J52"/>
  <c r="J57"/>
  <c r="J58"/>
  <c r="U59"/>
  <c r="J36"/>
  <c r="J37"/>
  <c r="J59"/>
  <c r="K59"/>
  <c r="P59"/>
  <c r="R57"/>
  <c r="R58"/>
  <c r="N57"/>
  <c r="N58"/>
  <c r="N25"/>
  <c r="N36"/>
  <c r="N37"/>
  <c r="N59"/>
  <c r="R37"/>
  <c r="R59"/>
</calcChain>
</file>

<file path=xl/sharedStrings.xml><?xml version="1.0" encoding="utf-8"?>
<sst xmlns="http://schemas.openxmlformats.org/spreadsheetml/2006/main" count="379" uniqueCount="112">
  <si>
    <t>tūkst. Lt</t>
  </si>
  <si>
    <t>Uždavinio kodas</t>
  </si>
  <si>
    <t>Priemonės kodas</t>
  </si>
  <si>
    <t>Priemonės požymis</t>
  </si>
  <si>
    <t>Asignavimų valdytojo kodas</t>
  </si>
  <si>
    <t>Finansavimo šaltinis</t>
  </si>
  <si>
    <t>Iš viso</t>
  </si>
  <si>
    <t>Išlaidoms</t>
  </si>
  <si>
    <t>planas</t>
  </si>
  <si>
    <t>01</t>
  </si>
  <si>
    <t>Iš viso:</t>
  </si>
  <si>
    <t>02</t>
  </si>
  <si>
    <t>Iš viso uždaviniui:</t>
  </si>
  <si>
    <t>Iš viso tikslui:</t>
  </si>
  <si>
    <t>Finansavimo šaltiniai</t>
  </si>
  <si>
    <t>Produkto kriterijaus</t>
  </si>
  <si>
    <t>Pavadinimas</t>
  </si>
  <si>
    <t>Iš jų darbo užmokesčiui</t>
  </si>
  <si>
    <t>Finansavimo šaltinių suvestinė</t>
  </si>
  <si>
    <t>SAVIVALDYBĖS  LĖŠOS, IŠ VISO:</t>
  </si>
  <si>
    <t>KITI ŠALTINIAI, IŠ VISO:</t>
  </si>
  <si>
    <t>IŠ VISO:</t>
  </si>
  <si>
    <t xml:space="preserve">                              Pavadinimas</t>
  </si>
  <si>
    <t>Turtui įsigyti ir finansiniams įsipareigojimams vykdyti</t>
  </si>
  <si>
    <t>Asignavimų valdytojų kodų klasifikatorius*</t>
  </si>
  <si>
    <t>1.</t>
  </si>
  <si>
    <t>Savivaldybės administracijos direktorius</t>
  </si>
  <si>
    <t>2.</t>
  </si>
  <si>
    <t>Ugdymo ir kultūros departamento direktorius</t>
  </si>
  <si>
    <t>3.</t>
  </si>
  <si>
    <t>Socialinių reikalų departamento direktorius</t>
  </si>
  <si>
    <t>4.</t>
  </si>
  <si>
    <t>Urbanistinės plėtros departamento direktorius</t>
  </si>
  <si>
    <t>5.</t>
  </si>
  <si>
    <t>Investicijų ir ekonomikos departamento direktorius</t>
  </si>
  <si>
    <t>6.</t>
  </si>
  <si>
    <t>Miesto ūkio departamento direktorius</t>
  </si>
  <si>
    <t xml:space="preserve">Iš viso  veiklos planui: </t>
  </si>
  <si>
    <t xml:space="preserve"> TIKSLŲ, UŽDAVINIŲ, PRIEMONIŲ, PRIEMONIŲ IŠLAIDŲ IR PRODUKTO KRITERIJŲ SUVESTINĖ</t>
  </si>
  <si>
    <t>Veiklos plano tikslo kodas</t>
  </si>
  <si>
    <t>Asignavimai 2012-iesiems metams</t>
  </si>
  <si>
    <t>Lėšų poreikis biudžetiniams 2013-iesiems metams</t>
  </si>
  <si>
    <t>2013-ųjų metų asignavimų planas</t>
  </si>
  <si>
    <t>* patvirtinta Klaipėdos miesto savivaldybės administracijos direktoriaus 2011-02-24 įsakymu Nr. AD1-384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</si>
  <si>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</si>
  <si>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Paskolos lėšos </t>
    </r>
    <r>
      <rPr>
        <b/>
        <sz val="10"/>
        <rFont val="Times New Roman"/>
        <family val="1"/>
        <charset val="186"/>
      </rPr>
      <t>SB(P)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</si>
  <si>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</si>
  <si>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2014-ųjų metų lėšų projektas</t>
  </si>
  <si>
    <t>2015-ųjų metų lėšų projektas</t>
  </si>
  <si>
    <r>
      <t xml:space="preserve">Funkcinės klasifikacijos kodas </t>
    </r>
    <r>
      <rPr>
        <b/>
        <sz val="10"/>
        <rFont val="Times New Roman"/>
        <family val="1"/>
        <charset val="186"/>
      </rPr>
      <t xml:space="preserve"> *</t>
    </r>
  </si>
  <si>
    <t>2013-ieji metai</t>
  </si>
  <si>
    <t>2014-ieji metai</t>
  </si>
  <si>
    <t>2015-ieji metai</t>
  </si>
  <si>
    <t>SB</t>
  </si>
  <si>
    <t>Lėšų poreikis biudžetiniams 
2013-iesiems metams</t>
  </si>
  <si>
    <t>Papriemonės kodas</t>
  </si>
  <si>
    <t>03</t>
  </si>
  <si>
    <t>04</t>
  </si>
  <si>
    <t>05</t>
  </si>
  <si>
    <t>08</t>
  </si>
  <si>
    <t>SUBALANSUOTO TURIZMO SKATINIMO IR VYSTYMO PROGRAMOS (NR. 02)</t>
  </si>
  <si>
    <t>02 Subalansuoto turizmo skatinimo ir vystymo programa</t>
  </si>
  <si>
    <t>Skatinti atvykstamąjį ir vietinį turizmą, stiprinant miesto turistinį patrauklumą bei didinant Klaipėdos miesto konkurencingumą tiek tarptautinėse, tiek vidinėse turizmo rinkose</t>
  </si>
  <si>
    <t>Plėtoti vandens turizmą</t>
  </si>
  <si>
    <t>Plėtoti turizmo informacinę sistemą</t>
  </si>
  <si>
    <t>Plėtoti viešąją aktyvaus poilsio ir turizmo infrastruktūrą</t>
  </si>
  <si>
    <t>Plėtoti turizmo infrastruktūrą</t>
  </si>
  <si>
    <t>SB(P)</t>
  </si>
  <si>
    <t>ES</t>
  </si>
  <si>
    <t>5</t>
  </si>
  <si>
    <t>Apgyvendinimo paslaugų plėtra Klaipėdoje, įrengiant kempingą pajūryje, II etapas. Stacionarių namelių poilsiui Girulių kempinge įrengimas</t>
  </si>
  <si>
    <t>I</t>
  </si>
  <si>
    <t>Kt</t>
  </si>
  <si>
    <t>Įrengta poilsio namelių, vnt.</t>
  </si>
  <si>
    <t>Esamų Klaipėdos pilies princo Frydricho ir princo Karlo bastionų rekonstrukcija, išvystant Mažosios Lietuvos istorijos muziejų (pagal VP3-1.3-M-02 priemonę)</t>
  </si>
  <si>
    <t>Kruizų ir regatų organizavimas, vandens turizmo rinkodaros vykdymas</t>
  </si>
  <si>
    <t>Klaipėdos miesto turizmo galimybių pristatymas tarptautinėje erdvėje (tarptautinėse turizmo parodose ir verslo misijose)</t>
  </si>
  <si>
    <t>Nemokamos informacijos teikimas turistams bei turistines paslaugas teikiantiems subjektams</t>
  </si>
  <si>
    <t>Suroganizuota ekskursijų po miestą, vnt.</t>
  </si>
  <si>
    <t>Nacionalinės turizmo informacinės sistemos duomenų bazės atnaujinimas</t>
  </si>
  <si>
    <t>Duomenų bazės atnaujinimai per kalendorinius metus, kartai</t>
  </si>
  <si>
    <t>Strateginis tikslas 01. Didinti miesto konkurencingumą, kryptingai vystant infrastruktūrą ir sudarant palankias sąlygas verslui</t>
  </si>
  <si>
    <t>Atplaukė kruizinių laivų, vnt.</t>
  </si>
  <si>
    <t>Dalyvauta „Sail Training International“ konferencijose, vnt.</t>
  </si>
  <si>
    <t>Dalyvauta tarptautiniuose renginiuose, vnt.</t>
  </si>
  <si>
    <t xml:space="preserve">Klaipėdos miesto poilsio parko sutvarkymo ir pritaikymo turizmo bei kitoms viešosioms reikmėms (II etapas) </t>
  </si>
  <si>
    <t>Asignavimai 2012-iesiems metams**</t>
  </si>
  <si>
    <t>** pagal Klaipėdos miesto savivaldybės tarybos 2012-02-28 sprendimą Nr. T2-35</t>
  </si>
  <si>
    <t>Išleista informacinių leid. (brošiūros, žemėlapiai), tūkst. egz.</t>
  </si>
  <si>
    <t>Atplaukė burlaivių ir jachtų, tūkst. vnt.</t>
  </si>
  <si>
    <t>Įvyko regatų, vnt.</t>
  </si>
  <si>
    <t>Aptarnauta turistų (suteikta inform.), tūkst. vnt.</t>
  </si>
  <si>
    <t>Išleista nemokamų inf. leidinių / žemėlapių, tūkst. egz.</t>
  </si>
  <si>
    <t>Didžiųjų burlaivių regatos „The Tall Ships Races“ programos įgyvendinimas</t>
  </si>
  <si>
    <t>Produkto vertinimo kriterijaus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</si>
  <si>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patvirtinimo" (Aktuali redakcija 2010 m. kovo 26 d. įsakymo Nr. 1K-085 redakcija)</t>
  </si>
  <si>
    <t>P3.2.3.1.</t>
  </si>
  <si>
    <t>P3.2.3.1, 3.2.3.2, 3.3.1.1</t>
  </si>
  <si>
    <t>P3.2.1.1</t>
  </si>
  <si>
    <t>P3.2.2.1, 3.2.2.3</t>
  </si>
  <si>
    <t>P3.2.1.1, 3.3.2.4</t>
  </si>
  <si>
    <t>P3.2.2.1</t>
  </si>
  <si>
    <t>P2.3.1.3</t>
  </si>
  <si>
    <t xml:space="preserve">Restauruotos princo Karlo, princo Frydricho bastionų, kurtinų atraminės sienutės, įrengtas info centras, suremontuota stoginė, sutvarkytas pilies kiemas.
</t>
  </si>
  <si>
    <t>Užbaigtumas, proc.</t>
  </si>
  <si>
    <t>Restauruotos princo Karlo, princo Frydricho bastionų, kurtinų atraminės sienutės, įrengtas info centras, suremontuota stoginė, sutvarkytas pilies kiemas.</t>
  </si>
  <si>
    <t xml:space="preserve">Visuomeninių renginių infrastruktūros buvusioje pilies teritorijoje suformavimas: Klaipėdos pilies ir bastionų komplekso rytinės kurtinos atkūrimas </t>
  </si>
  <si>
    <t>Atlikti rekonstrukcijos darbai:
- rytinės kurtinos atkūrimas ir pritaikymas
- II pasaulinio karo laikų sandėlio restauravimas ir pritaikymas
- inžinerinių tinklų įrengimas
Užbaigtumas, proc.</t>
  </si>
  <si>
    <t>2012-2015 M. KLAIPĖDOS MIESTO SAVIVALDYBĖS</t>
  </si>
  <si>
    <t>Atlikta rekonstrukcijos darbų (įrengtos 8 sporto aikštelės,  šunų vedžiojimo / treniravimo aikštelė), proc.</t>
  </si>
  <si>
    <t>2014 m. poreikis</t>
  </si>
  <si>
    <t>2015 m. poreikis</t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</si>
</sst>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14">
    <font>
      <sz val="10"/>
      <name val="Arial"/>
      <charset val="186"/>
    </font>
    <font>
      <sz val="8"/>
      <name val="Arial"/>
      <family val="2"/>
      <charset val="186"/>
    </font>
    <font>
      <sz val="8"/>
      <name val="Times New Roman"/>
      <family val="1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sz val="10"/>
      <name val="Arial"/>
      <family val="2"/>
      <charset val="186"/>
    </font>
    <font>
      <b/>
      <sz val="8"/>
      <name val="Times New Roman"/>
      <family val="1"/>
      <charset val="186"/>
    </font>
    <font>
      <b/>
      <sz val="10"/>
      <name val="Times New Roman"/>
      <family val="1"/>
      <charset val="204"/>
    </font>
    <font>
      <sz val="9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9"/>
      <color indexed="8"/>
      <name val="Times New Roman"/>
      <family val="1"/>
      <charset val="186"/>
    </font>
    <font>
      <sz val="8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2">
    <xf numFmtId="0" fontId="0" fillId="0" borderId="0" xfId="0"/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0" xfId="0" applyFont="1"/>
    <xf numFmtId="0" fontId="3" fillId="0" borderId="0" xfId="0" applyFont="1" applyAlignment="1">
      <alignment horizontal="left" vertical="top"/>
    </xf>
    <xf numFmtId="164" fontId="5" fillId="0" borderId="0" xfId="0" applyNumberFormat="1" applyFont="1" applyFill="1" applyBorder="1" applyAlignment="1">
      <alignment horizontal="center" vertical="top"/>
    </xf>
    <xf numFmtId="164" fontId="5" fillId="0" borderId="0" xfId="0" applyNumberFormat="1" applyFont="1" applyFill="1" applyBorder="1" applyAlignment="1">
      <alignment vertical="top"/>
    </xf>
    <xf numFmtId="0" fontId="3" fillId="0" borderId="0" xfId="0" applyFont="1" applyFill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2" xfId="0" applyFont="1" applyFill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/>
    </xf>
    <xf numFmtId="0" fontId="3" fillId="0" borderId="3" xfId="0" applyFont="1" applyBorder="1" applyAlignment="1">
      <alignment horizontal="center" vertical="center" textRotation="90"/>
    </xf>
    <xf numFmtId="0" fontId="3" fillId="0" borderId="0" xfId="0" applyFont="1" applyAlignment="1">
      <alignment vertical="top"/>
    </xf>
    <xf numFmtId="0" fontId="3" fillId="0" borderId="0" xfId="0" applyNumberFormat="1" applyFont="1" applyAlignment="1">
      <alignment vertical="top"/>
    </xf>
    <xf numFmtId="0" fontId="3" fillId="0" borderId="0" xfId="0" applyFont="1" applyAlignment="1">
      <alignment horizontal="center" vertical="top"/>
    </xf>
    <xf numFmtId="49" fontId="5" fillId="2" borderId="4" xfId="0" applyNumberFormat="1" applyFont="1" applyFill="1" applyBorder="1" applyAlignment="1">
      <alignment horizontal="center" vertical="top" wrapText="1"/>
    </xf>
    <xf numFmtId="49" fontId="5" fillId="2" borderId="4" xfId="0" applyNumberFormat="1" applyFont="1" applyFill="1" applyBorder="1" applyAlignment="1">
      <alignment horizontal="center" vertical="top"/>
    </xf>
    <xf numFmtId="49" fontId="5" fillId="3" borderId="5" xfId="0" applyNumberFormat="1" applyFont="1" applyFill="1" applyBorder="1" applyAlignment="1">
      <alignment horizontal="center" vertical="top"/>
    </xf>
    <xf numFmtId="0" fontId="3" fillId="0" borderId="6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8" xfId="0" applyFont="1" applyFill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/>
    </xf>
    <xf numFmtId="0" fontId="5" fillId="4" borderId="9" xfId="0" applyFont="1" applyFill="1" applyBorder="1" applyAlignment="1">
      <alignment horizontal="center" vertical="top"/>
    </xf>
    <xf numFmtId="0" fontId="3" fillId="0" borderId="6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6" xfId="0" applyFont="1" applyFill="1" applyBorder="1" applyAlignment="1">
      <alignment horizontal="center" vertical="top"/>
    </xf>
    <xf numFmtId="0" fontId="3" fillId="0" borderId="7" xfId="0" applyFont="1" applyFill="1" applyBorder="1" applyAlignment="1">
      <alignment horizontal="center" vertical="top"/>
    </xf>
    <xf numFmtId="49" fontId="5" fillId="2" borderId="10" xfId="0" applyNumberFormat="1" applyFont="1" applyFill="1" applyBorder="1" applyAlignment="1">
      <alignment horizontal="center" vertical="top"/>
    </xf>
    <xf numFmtId="0" fontId="5" fillId="4" borderId="11" xfId="0" applyFont="1" applyFill="1" applyBorder="1" applyAlignment="1">
      <alignment horizontal="center" vertical="top"/>
    </xf>
    <xf numFmtId="49" fontId="5" fillId="5" borderId="4" xfId="0" applyNumberFormat="1" applyFont="1" applyFill="1" applyBorder="1" applyAlignment="1">
      <alignment horizontal="center" vertical="top"/>
    </xf>
    <xf numFmtId="0" fontId="3" fillId="0" borderId="0" xfId="0" applyFont="1" applyFill="1" applyAlignment="1">
      <alignment vertical="top"/>
    </xf>
    <xf numFmtId="0" fontId="3" fillId="6" borderId="0" xfId="0" applyFont="1" applyFill="1" applyAlignment="1">
      <alignment vertical="top"/>
    </xf>
    <xf numFmtId="164" fontId="5" fillId="2" borderId="12" xfId="0" applyNumberFormat="1" applyFont="1" applyFill="1" applyBorder="1" applyAlignment="1">
      <alignment horizontal="right" vertical="top"/>
    </xf>
    <xf numFmtId="164" fontId="5" fillId="2" borderId="13" xfId="0" applyNumberFormat="1" applyFont="1" applyFill="1" applyBorder="1" applyAlignment="1">
      <alignment horizontal="right" vertical="top"/>
    </xf>
    <xf numFmtId="164" fontId="3" fillId="0" borderId="14" xfId="0" applyNumberFormat="1" applyFont="1" applyBorder="1" applyAlignment="1">
      <alignment horizontal="right" vertical="top"/>
    </xf>
    <xf numFmtId="164" fontId="3" fillId="0" borderId="15" xfId="0" applyNumberFormat="1" applyFont="1" applyBorder="1" applyAlignment="1">
      <alignment horizontal="right" vertical="top"/>
    </xf>
    <xf numFmtId="164" fontId="3" fillId="0" borderId="16" xfId="0" applyNumberFormat="1" applyFont="1" applyBorder="1" applyAlignment="1">
      <alignment horizontal="right" vertical="top"/>
    </xf>
    <xf numFmtId="164" fontId="3" fillId="0" borderId="17" xfId="0" applyNumberFormat="1" applyFont="1" applyBorder="1" applyAlignment="1">
      <alignment horizontal="right" vertical="top"/>
    </xf>
    <xf numFmtId="164" fontId="3" fillId="4" borderId="14" xfId="0" applyNumberFormat="1" applyFont="1" applyFill="1" applyBorder="1" applyAlignment="1">
      <alignment horizontal="right" vertical="top"/>
    </xf>
    <xf numFmtId="164" fontId="3" fillId="4" borderId="15" xfId="0" applyNumberFormat="1" applyFont="1" applyFill="1" applyBorder="1" applyAlignment="1">
      <alignment horizontal="right" vertical="top"/>
    </xf>
    <xf numFmtId="164" fontId="3" fillId="4" borderId="16" xfId="0" applyNumberFormat="1" applyFont="1" applyFill="1" applyBorder="1" applyAlignment="1">
      <alignment horizontal="right" vertical="top"/>
    </xf>
    <xf numFmtId="164" fontId="3" fillId="0" borderId="18" xfId="0" applyNumberFormat="1" applyFont="1" applyBorder="1" applyAlignment="1">
      <alignment horizontal="right" vertical="top"/>
    </xf>
    <xf numFmtId="164" fontId="3" fillId="0" borderId="19" xfId="0" applyNumberFormat="1" applyFont="1" applyBorder="1" applyAlignment="1">
      <alignment horizontal="right" vertical="top"/>
    </xf>
    <xf numFmtId="164" fontId="3" fillId="0" borderId="20" xfId="0" applyNumberFormat="1" applyFont="1" applyBorder="1" applyAlignment="1">
      <alignment horizontal="right" vertical="top"/>
    </xf>
    <xf numFmtId="164" fontId="3" fillId="0" borderId="21" xfId="0" applyNumberFormat="1" applyFont="1" applyBorder="1" applyAlignment="1">
      <alignment horizontal="right" vertical="top"/>
    </xf>
    <xf numFmtId="164" fontId="3" fillId="4" borderId="18" xfId="0" applyNumberFormat="1" applyFont="1" applyFill="1" applyBorder="1" applyAlignment="1">
      <alignment horizontal="right" vertical="top"/>
    </xf>
    <xf numFmtId="164" fontId="3" fillId="4" borderId="19" xfId="0" applyNumberFormat="1" applyFont="1" applyFill="1" applyBorder="1" applyAlignment="1">
      <alignment horizontal="right" vertical="top"/>
    </xf>
    <xf numFmtId="164" fontId="3" fillId="4" borderId="22" xfId="0" applyNumberFormat="1" applyFont="1" applyFill="1" applyBorder="1" applyAlignment="1">
      <alignment horizontal="right" vertical="top"/>
    </xf>
    <xf numFmtId="164" fontId="3" fillId="0" borderId="23" xfId="0" applyNumberFormat="1" applyFont="1" applyBorder="1" applyAlignment="1">
      <alignment horizontal="right" vertical="top"/>
    </xf>
    <xf numFmtId="164" fontId="3" fillId="0" borderId="24" xfId="0" applyNumberFormat="1" applyFont="1" applyFill="1" applyBorder="1" applyAlignment="1">
      <alignment horizontal="right" vertical="top"/>
    </xf>
    <xf numFmtId="164" fontId="3" fillId="0" borderId="25" xfId="0" applyNumberFormat="1" applyFont="1" applyFill="1" applyBorder="1" applyAlignment="1">
      <alignment horizontal="right" vertical="top"/>
    </xf>
    <xf numFmtId="164" fontId="3" fillId="4" borderId="23" xfId="0" applyNumberFormat="1" applyFont="1" applyFill="1" applyBorder="1" applyAlignment="1">
      <alignment horizontal="right" vertical="top"/>
    </xf>
    <xf numFmtId="164" fontId="3" fillId="4" borderId="24" xfId="0" applyNumberFormat="1" applyFont="1" applyFill="1" applyBorder="1" applyAlignment="1">
      <alignment horizontal="right" vertical="top"/>
    </xf>
    <xf numFmtId="164" fontId="3" fillId="4" borderId="26" xfId="0" applyNumberFormat="1" applyFont="1" applyFill="1" applyBorder="1" applyAlignment="1">
      <alignment horizontal="right" vertical="top"/>
    </xf>
    <xf numFmtId="164" fontId="3" fillId="0" borderId="8" xfId="0" applyNumberFormat="1" applyFont="1" applyFill="1" applyBorder="1" applyAlignment="1">
      <alignment horizontal="right" vertical="top"/>
    </xf>
    <xf numFmtId="164" fontId="5" fillId="4" borderId="27" xfId="0" applyNumberFormat="1" applyFont="1" applyFill="1" applyBorder="1" applyAlignment="1">
      <alignment horizontal="right" vertical="top"/>
    </xf>
    <xf numFmtId="164" fontId="5" fillId="4" borderId="2" xfId="0" applyNumberFormat="1" applyFont="1" applyFill="1" applyBorder="1" applyAlignment="1">
      <alignment horizontal="right" vertical="top"/>
    </xf>
    <xf numFmtId="164" fontId="5" fillId="4" borderId="3" xfId="0" applyNumberFormat="1" applyFont="1" applyFill="1" applyBorder="1" applyAlignment="1">
      <alignment horizontal="right" vertical="top"/>
    </xf>
    <xf numFmtId="164" fontId="5" fillId="4" borderId="9" xfId="0" applyNumberFormat="1" applyFont="1" applyFill="1" applyBorder="1" applyAlignment="1">
      <alignment horizontal="right" vertical="top"/>
    </xf>
    <xf numFmtId="164" fontId="5" fillId="3" borderId="12" xfId="0" applyNumberFormat="1" applyFont="1" applyFill="1" applyBorder="1" applyAlignment="1">
      <alignment horizontal="right" vertical="top"/>
    </xf>
    <xf numFmtId="164" fontId="5" fillId="3" borderId="13" xfId="0" applyNumberFormat="1" applyFont="1" applyFill="1" applyBorder="1" applyAlignment="1">
      <alignment horizontal="right" vertical="top"/>
    </xf>
    <xf numFmtId="0" fontId="3" fillId="0" borderId="28" xfId="0" applyFont="1" applyFill="1" applyBorder="1" applyAlignment="1">
      <alignment horizontal="center" vertical="top" wrapText="1"/>
    </xf>
    <xf numFmtId="0" fontId="3" fillId="0" borderId="28" xfId="0" applyFont="1" applyFill="1" applyBorder="1" applyAlignment="1">
      <alignment horizontal="center" vertical="top"/>
    </xf>
    <xf numFmtId="0" fontId="3" fillId="0" borderId="7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28" xfId="0" applyFont="1" applyBorder="1" applyAlignment="1">
      <alignment horizontal="center" vertical="top" wrapText="1"/>
    </xf>
    <xf numFmtId="164" fontId="5" fillId="5" borderId="27" xfId="0" applyNumberFormat="1" applyFont="1" applyFill="1" applyBorder="1" applyAlignment="1">
      <alignment horizontal="right" vertical="top"/>
    </xf>
    <xf numFmtId="164" fontId="5" fillId="5" borderId="4" xfId="0" applyNumberFormat="1" applyFont="1" applyFill="1" applyBorder="1" applyAlignment="1">
      <alignment horizontal="right" vertical="top"/>
    </xf>
    <xf numFmtId="164" fontId="5" fillId="5" borderId="5" xfId="0" applyNumberFormat="1" applyFont="1" applyFill="1" applyBorder="1" applyAlignment="1">
      <alignment horizontal="right" vertical="top"/>
    </xf>
    <xf numFmtId="0" fontId="3" fillId="0" borderId="29" xfId="0" applyFont="1" applyBorder="1" applyAlignment="1">
      <alignment vertical="top" wrapText="1"/>
    </xf>
    <xf numFmtId="0" fontId="3" fillId="0" borderId="30" xfId="0" applyFont="1" applyBorder="1" applyAlignment="1">
      <alignment vertical="top" wrapText="1"/>
    </xf>
    <xf numFmtId="0" fontId="3" fillId="0" borderId="31" xfId="0" applyFont="1" applyFill="1" applyBorder="1" applyAlignment="1">
      <alignment horizontal="center" vertical="top" wrapText="1"/>
    </xf>
    <xf numFmtId="0" fontId="8" fillId="0" borderId="32" xfId="0" applyFont="1" applyBorder="1" applyAlignment="1">
      <alignment horizontal="center" vertical="center" wrapText="1"/>
    </xf>
    <xf numFmtId="164" fontId="3" fillId="0" borderId="31" xfId="0" applyNumberFormat="1" applyFont="1" applyBorder="1" applyAlignment="1">
      <alignment horizontal="right" vertical="top"/>
    </xf>
    <xf numFmtId="0" fontId="7" fillId="0" borderId="0" xfId="0" applyFont="1"/>
    <xf numFmtId="164" fontId="5" fillId="4" borderId="11" xfId="0" applyNumberFormat="1" applyFont="1" applyFill="1" applyBorder="1" applyAlignment="1">
      <alignment horizontal="right" vertical="top"/>
    </xf>
    <xf numFmtId="164" fontId="5" fillId="5" borderId="6" xfId="0" applyNumberFormat="1" applyFont="1" applyFill="1" applyBorder="1" applyAlignment="1">
      <alignment horizontal="right" vertical="top"/>
    </xf>
    <xf numFmtId="164" fontId="5" fillId="5" borderId="31" xfId="0" applyNumberFormat="1" applyFont="1" applyFill="1" applyBorder="1" applyAlignment="1">
      <alignment horizontal="right" vertical="top"/>
    </xf>
    <xf numFmtId="3" fontId="3" fillId="0" borderId="19" xfId="0" applyNumberFormat="1" applyFont="1" applyFill="1" applyBorder="1" applyAlignment="1">
      <alignment horizontal="center" vertical="top" wrapText="1"/>
    </xf>
    <xf numFmtId="3" fontId="3" fillId="0" borderId="21" xfId="0" applyNumberFormat="1" applyFont="1" applyFill="1" applyBorder="1" applyAlignment="1">
      <alignment horizontal="center" vertical="top" wrapText="1"/>
    </xf>
    <xf numFmtId="3" fontId="3" fillId="0" borderId="33" xfId="0" applyNumberFormat="1" applyFont="1" applyFill="1" applyBorder="1" applyAlignment="1">
      <alignment horizontal="center" vertical="top"/>
    </xf>
    <xf numFmtId="3" fontId="3" fillId="0" borderId="34" xfId="0" applyNumberFormat="1" applyFont="1" applyFill="1" applyBorder="1" applyAlignment="1">
      <alignment horizontal="center" vertical="top"/>
    </xf>
    <xf numFmtId="3" fontId="3" fillId="0" borderId="0" xfId="0" applyNumberFormat="1" applyFont="1" applyFill="1" applyBorder="1" applyAlignment="1">
      <alignment horizontal="center" vertical="top"/>
    </xf>
    <xf numFmtId="3" fontId="3" fillId="0" borderId="35" xfId="0" applyNumberFormat="1" applyFont="1" applyFill="1" applyBorder="1" applyAlignment="1">
      <alignment horizontal="center" vertical="top"/>
    </xf>
    <xf numFmtId="164" fontId="3" fillId="0" borderId="19" xfId="0" applyNumberFormat="1" applyFont="1" applyFill="1" applyBorder="1" applyAlignment="1">
      <alignment horizontal="right" vertical="top"/>
    </xf>
    <xf numFmtId="164" fontId="3" fillId="0" borderId="36" xfId="0" applyNumberFormat="1" applyFont="1" applyBorder="1" applyAlignment="1">
      <alignment horizontal="right" vertical="top"/>
    </xf>
    <xf numFmtId="164" fontId="3" fillId="0" borderId="21" xfId="0" applyNumberFormat="1" applyFont="1" applyFill="1" applyBorder="1" applyAlignment="1">
      <alignment horizontal="right" vertical="top"/>
    </xf>
    <xf numFmtId="164" fontId="3" fillId="0" borderId="7" xfId="0" applyNumberFormat="1" applyFont="1" applyFill="1" applyBorder="1" applyAlignment="1">
      <alignment horizontal="right" vertical="top"/>
    </xf>
    <xf numFmtId="164" fontId="3" fillId="0" borderId="37" xfId="0" applyNumberFormat="1" applyFont="1" applyBorder="1" applyAlignment="1">
      <alignment horizontal="right" vertical="top"/>
    </xf>
    <xf numFmtId="164" fontId="3" fillId="4" borderId="37" xfId="0" applyNumberFormat="1" applyFont="1" applyFill="1" applyBorder="1" applyAlignment="1">
      <alignment horizontal="right" vertical="top"/>
    </xf>
    <xf numFmtId="164" fontId="3" fillId="4" borderId="38" xfId="0" applyNumberFormat="1" applyFont="1" applyFill="1" applyBorder="1" applyAlignment="1">
      <alignment horizontal="right" vertical="top"/>
    </xf>
    <xf numFmtId="3" fontId="3" fillId="0" borderId="39" xfId="0" applyNumberFormat="1" applyFont="1" applyFill="1" applyBorder="1" applyAlignment="1">
      <alignment horizontal="center" vertical="top" wrapText="1"/>
    </xf>
    <xf numFmtId="3" fontId="3" fillId="0" borderId="40" xfId="0" applyNumberFormat="1" applyFont="1" applyFill="1" applyBorder="1" applyAlignment="1">
      <alignment horizontal="center" vertical="top" wrapText="1"/>
    </xf>
    <xf numFmtId="164" fontId="3" fillId="0" borderId="15" xfId="0" applyNumberFormat="1" applyFont="1" applyFill="1" applyBorder="1" applyAlignment="1">
      <alignment horizontal="right" vertical="top"/>
    </xf>
    <xf numFmtId="0" fontId="3" fillId="0" borderId="31" xfId="0" applyFont="1" applyFill="1" applyBorder="1" applyAlignment="1">
      <alignment horizontal="center" vertical="top"/>
    </xf>
    <xf numFmtId="164" fontId="3" fillId="0" borderId="41" xfId="0" applyNumberFormat="1" applyFont="1" applyBorder="1" applyAlignment="1">
      <alignment horizontal="right" vertical="top"/>
    </xf>
    <xf numFmtId="164" fontId="3" fillId="4" borderId="41" xfId="0" applyNumberFormat="1" applyFont="1" applyFill="1" applyBorder="1" applyAlignment="1">
      <alignment horizontal="right" vertical="top"/>
    </xf>
    <xf numFmtId="164" fontId="3" fillId="0" borderId="1" xfId="0" applyNumberFormat="1" applyFont="1" applyBorder="1" applyAlignment="1">
      <alignment horizontal="right" vertical="top"/>
    </xf>
    <xf numFmtId="164" fontId="3" fillId="4" borderId="1" xfId="0" applyNumberFormat="1" applyFont="1" applyFill="1" applyBorder="1" applyAlignment="1">
      <alignment horizontal="right" vertical="top"/>
    </xf>
    <xf numFmtId="164" fontId="3" fillId="4" borderId="42" xfId="0" applyNumberFormat="1" applyFont="1" applyFill="1" applyBorder="1" applyAlignment="1">
      <alignment horizontal="right" vertical="top"/>
    </xf>
    <xf numFmtId="0" fontId="3" fillId="0" borderId="43" xfId="0" applyFont="1" applyBorder="1" applyAlignment="1">
      <alignment horizontal="center" vertical="center"/>
    </xf>
    <xf numFmtId="164" fontId="3" fillId="6" borderId="15" xfId="0" applyNumberFormat="1" applyFont="1" applyFill="1" applyBorder="1" applyAlignment="1">
      <alignment horizontal="right" vertical="top"/>
    </xf>
    <xf numFmtId="164" fontId="3" fillId="6" borderId="6" xfId="0" applyNumberFormat="1" applyFont="1" applyFill="1" applyBorder="1" applyAlignment="1">
      <alignment horizontal="right" vertical="top" wrapText="1"/>
    </xf>
    <xf numFmtId="0" fontId="3" fillId="0" borderId="44" xfId="0" applyFont="1" applyBorder="1" applyAlignment="1">
      <alignment vertical="top"/>
    </xf>
    <xf numFmtId="3" fontId="3" fillId="6" borderId="1" xfId="0" applyNumberFormat="1" applyFont="1" applyFill="1" applyBorder="1" applyAlignment="1">
      <alignment horizontal="center" vertical="top"/>
    </xf>
    <xf numFmtId="3" fontId="3" fillId="6" borderId="20" xfId="0" applyNumberFormat="1" applyFont="1" applyFill="1" applyBorder="1" applyAlignment="1">
      <alignment horizontal="center" vertical="top"/>
    </xf>
    <xf numFmtId="0" fontId="3" fillId="6" borderId="45" xfId="0" applyFont="1" applyFill="1" applyBorder="1" applyAlignment="1">
      <alignment vertical="top" wrapText="1"/>
    </xf>
    <xf numFmtId="3" fontId="3" fillId="6" borderId="33" xfId="0" applyNumberFormat="1" applyFont="1" applyFill="1" applyBorder="1" applyAlignment="1">
      <alignment horizontal="center" vertical="top"/>
    </xf>
    <xf numFmtId="3" fontId="3" fillId="6" borderId="34" xfId="0" applyNumberFormat="1" applyFont="1" applyFill="1" applyBorder="1" applyAlignment="1">
      <alignment horizontal="center" vertical="top"/>
    </xf>
    <xf numFmtId="3" fontId="3" fillId="6" borderId="19" xfId="0" applyNumberFormat="1" applyFont="1" applyFill="1" applyBorder="1" applyAlignment="1">
      <alignment horizontal="center" vertical="top"/>
    </xf>
    <xf numFmtId="3" fontId="3" fillId="6" borderId="21" xfId="0" applyNumberFormat="1" applyFont="1" applyFill="1" applyBorder="1" applyAlignment="1">
      <alignment horizontal="center" vertical="top"/>
    </xf>
    <xf numFmtId="164" fontId="3" fillId="6" borderId="18" xfId="0" applyNumberFormat="1" applyFont="1" applyFill="1" applyBorder="1" applyAlignment="1">
      <alignment horizontal="right" vertical="top"/>
    </xf>
    <xf numFmtId="164" fontId="3" fillId="6" borderId="20" xfId="0" applyNumberFormat="1" applyFont="1" applyFill="1" applyBorder="1" applyAlignment="1">
      <alignment horizontal="right" vertical="top"/>
    </xf>
    <xf numFmtId="164" fontId="3" fillId="6" borderId="21" xfId="0" applyNumberFormat="1" applyFont="1" applyFill="1" applyBorder="1" applyAlignment="1">
      <alignment horizontal="right" vertical="top"/>
    </xf>
    <xf numFmtId="164" fontId="3" fillId="6" borderId="7" xfId="0" applyNumberFormat="1" applyFont="1" applyFill="1" applyBorder="1" applyAlignment="1">
      <alignment horizontal="right" vertical="top" wrapText="1"/>
    </xf>
    <xf numFmtId="164" fontId="3" fillId="6" borderId="23" xfId="0" applyNumberFormat="1" applyFont="1" applyFill="1" applyBorder="1" applyAlignment="1">
      <alignment horizontal="right" vertical="top"/>
    </xf>
    <xf numFmtId="164" fontId="3" fillId="6" borderId="28" xfId="0" applyNumberFormat="1" applyFont="1" applyFill="1" applyBorder="1" applyAlignment="1">
      <alignment horizontal="right" vertical="top" wrapText="1"/>
    </xf>
    <xf numFmtId="164" fontId="3" fillId="6" borderId="31" xfId="0" applyNumberFormat="1" applyFont="1" applyFill="1" applyBorder="1" applyAlignment="1">
      <alignment horizontal="right" vertical="top" wrapText="1"/>
    </xf>
    <xf numFmtId="164" fontId="3" fillId="6" borderId="7" xfId="0" applyNumberFormat="1" applyFont="1" applyFill="1" applyBorder="1" applyAlignment="1">
      <alignment horizontal="right" vertical="top"/>
    </xf>
    <xf numFmtId="49" fontId="5" fillId="2" borderId="30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/>
    </xf>
    <xf numFmtId="49" fontId="5" fillId="3" borderId="39" xfId="0" applyNumberFormat="1" applyFont="1" applyFill="1" applyBorder="1" applyAlignment="1">
      <alignment horizontal="center" vertical="top"/>
    </xf>
    <xf numFmtId="0" fontId="3" fillId="3" borderId="10" xfId="0" applyFont="1" applyFill="1" applyBorder="1" applyAlignment="1">
      <alignment horizontal="center" vertical="top" wrapText="1"/>
    </xf>
    <xf numFmtId="0" fontId="3" fillId="3" borderId="46" xfId="0" applyFont="1" applyFill="1" applyBorder="1" applyAlignment="1">
      <alignment horizontal="center" vertical="top" wrapText="1"/>
    </xf>
    <xf numFmtId="0" fontId="3" fillId="3" borderId="47" xfId="0" applyFont="1" applyFill="1" applyBorder="1" applyAlignment="1">
      <alignment horizontal="center" vertical="top" wrapText="1"/>
    </xf>
    <xf numFmtId="3" fontId="3" fillId="0" borderId="19" xfId="0" applyNumberFormat="1" applyFont="1" applyFill="1" applyBorder="1" applyAlignment="1">
      <alignment horizontal="center" vertical="top"/>
    </xf>
    <xf numFmtId="3" fontId="3" fillId="0" borderId="39" xfId="0" applyNumberFormat="1" applyFont="1" applyFill="1" applyBorder="1" applyAlignment="1">
      <alignment horizontal="center" vertical="top"/>
    </xf>
    <xf numFmtId="3" fontId="3" fillId="0" borderId="21" xfId="0" applyNumberFormat="1" applyFont="1" applyFill="1" applyBorder="1" applyAlignment="1">
      <alignment horizontal="center" vertical="top"/>
    </xf>
    <xf numFmtId="3" fontId="3" fillId="0" borderId="40" xfId="0" applyNumberFormat="1" applyFont="1" applyFill="1" applyBorder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43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center" vertical="center" wrapText="1"/>
    </xf>
    <xf numFmtId="164" fontId="11" fillId="6" borderId="22" xfId="0" applyNumberFormat="1" applyFont="1" applyFill="1" applyBorder="1" applyAlignment="1">
      <alignment horizontal="right" vertical="top"/>
    </xf>
    <xf numFmtId="164" fontId="11" fillId="6" borderId="26" xfId="0" applyNumberFormat="1" applyFont="1" applyFill="1" applyBorder="1" applyAlignment="1">
      <alignment horizontal="right" vertical="top"/>
    </xf>
    <xf numFmtId="164" fontId="3" fillId="6" borderId="22" xfId="0" applyNumberFormat="1" applyFont="1" applyFill="1" applyBorder="1" applyAlignment="1">
      <alignment horizontal="right" vertical="top"/>
    </xf>
    <xf numFmtId="164" fontId="3" fillId="6" borderId="26" xfId="0" applyNumberFormat="1" applyFont="1" applyFill="1" applyBorder="1" applyAlignment="1">
      <alignment horizontal="right" vertical="top"/>
    </xf>
    <xf numFmtId="0" fontId="12" fillId="6" borderId="29" xfId="0" applyFont="1" applyFill="1" applyBorder="1" applyAlignment="1">
      <alignment vertical="top" wrapText="1"/>
    </xf>
    <xf numFmtId="3" fontId="11" fillId="6" borderId="19" xfId="0" applyNumberFormat="1" applyFont="1" applyFill="1" applyBorder="1" applyAlignment="1">
      <alignment vertical="top"/>
    </xf>
    <xf numFmtId="3" fontId="3" fillId="0" borderId="19" xfId="0" applyNumberFormat="1" applyFont="1" applyFill="1" applyBorder="1" applyAlignment="1">
      <alignment vertical="top"/>
    </xf>
    <xf numFmtId="3" fontId="3" fillId="0" borderId="21" xfId="0" applyNumberFormat="1" applyFont="1" applyFill="1" applyBorder="1" applyAlignment="1">
      <alignment vertical="top"/>
    </xf>
    <xf numFmtId="3" fontId="3" fillId="0" borderId="39" xfId="0" applyNumberFormat="1" applyFont="1" applyFill="1" applyBorder="1" applyAlignment="1">
      <alignment vertical="top"/>
    </xf>
    <xf numFmtId="3" fontId="3" fillId="0" borderId="40" xfId="0" applyNumberFormat="1" applyFont="1" applyFill="1" applyBorder="1" applyAlignment="1">
      <alignment vertical="top"/>
    </xf>
    <xf numFmtId="164" fontId="3" fillId="0" borderId="26" xfId="0" applyNumberFormat="1" applyFont="1" applyFill="1" applyBorder="1" applyAlignment="1">
      <alignment horizontal="right" vertical="top"/>
    </xf>
    <xf numFmtId="164" fontId="5" fillId="4" borderId="48" xfId="0" applyNumberFormat="1" applyFont="1" applyFill="1" applyBorder="1" applyAlignment="1">
      <alignment horizontal="right" vertical="top"/>
    </xf>
    <xf numFmtId="164" fontId="3" fillId="4" borderId="17" xfId="0" applyNumberFormat="1" applyFont="1" applyFill="1" applyBorder="1" applyAlignment="1">
      <alignment horizontal="right" vertical="top"/>
    </xf>
    <xf numFmtId="164" fontId="11" fillId="4" borderId="21" xfId="0" applyNumberFormat="1" applyFont="1" applyFill="1" applyBorder="1" applyAlignment="1">
      <alignment horizontal="right" vertical="top"/>
    </xf>
    <xf numFmtId="164" fontId="11" fillId="4" borderId="25" xfId="0" applyNumberFormat="1" applyFont="1" applyFill="1" applyBorder="1" applyAlignment="1">
      <alignment horizontal="right" vertical="top"/>
    </xf>
    <xf numFmtId="164" fontId="3" fillId="4" borderId="25" xfId="0" applyNumberFormat="1" applyFont="1" applyFill="1" applyBorder="1" applyAlignment="1">
      <alignment horizontal="right" vertical="top"/>
    </xf>
    <xf numFmtId="164" fontId="5" fillId="4" borderId="49" xfId="0" applyNumberFormat="1" applyFont="1" applyFill="1" applyBorder="1" applyAlignment="1">
      <alignment horizontal="right" vertical="top"/>
    </xf>
    <xf numFmtId="164" fontId="3" fillId="4" borderId="21" xfId="0" applyNumberFormat="1" applyFont="1" applyFill="1" applyBorder="1" applyAlignment="1">
      <alignment horizontal="right" vertical="top"/>
    </xf>
    <xf numFmtId="0" fontId="5" fillId="0" borderId="0" xfId="0" applyNumberFormat="1" applyFont="1" applyAlignment="1">
      <alignment vertical="top"/>
    </xf>
    <xf numFmtId="3" fontId="3" fillId="6" borderId="33" xfId="0" applyNumberFormat="1" applyFont="1" applyFill="1" applyBorder="1" applyAlignment="1">
      <alignment vertical="top"/>
    </xf>
    <xf numFmtId="3" fontId="3" fillId="6" borderId="19" xfId="0" applyNumberFormat="1" applyFont="1" applyFill="1" applyBorder="1" applyAlignment="1">
      <alignment vertical="top"/>
    </xf>
    <xf numFmtId="3" fontId="3" fillId="6" borderId="21" xfId="0" applyNumberFormat="1" applyFont="1" applyFill="1" applyBorder="1" applyAlignment="1">
      <alignment vertical="top"/>
    </xf>
    <xf numFmtId="0" fontId="10" fillId="6" borderId="29" xfId="0" applyFont="1" applyFill="1" applyBorder="1" applyAlignment="1">
      <alignment vertical="top" wrapText="1"/>
    </xf>
    <xf numFmtId="0" fontId="3" fillId="0" borderId="0" xfId="0" applyFont="1" applyBorder="1" applyAlignment="1">
      <alignment vertical="top" wrapText="1"/>
    </xf>
    <xf numFmtId="0" fontId="3" fillId="0" borderId="67" xfId="0" applyFont="1" applyBorder="1" applyAlignment="1">
      <alignment horizontal="left" vertical="top" wrapText="1"/>
    </xf>
    <xf numFmtId="0" fontId="3" fillId="0" borderId="68" xfId="0" applyFont="1" applyBorder="1" applyAlignment="1">
      <alignment horizontal="left" vertical="top" wrapText="1"/>
    </xf>
    <xf numFmtId="0" fontId="3" fillId="0" borderId="69" xfId="0" applyFont="1" applyBorder="1" applyAlignment="1">
      <alignment horizontal="left" vertical="top" wrapText="1"/>
    </xf>
    <xf numFmtId="165" fontId="3" fillId="0" borderId="44" xfId="0" applyNumberFormat="1" applyFont="1" applyBorder="1" applyAlignment="1">
      <alignment horizontal="center" vertical="top" wrapText="1"/>
    </xf>
    <xf numFmtId="165" fontId="3" fillId="0" borderId="50" xfId="0" applyNumberFormat="1" applyFont="1" applyBorder="1" applyAlignment="1">
      <alignment horizontal="center" vertical="top" wrapText="1"/>
    </xf>
    <xf numFmtId="165" fontId="3" fillId="0" borderId="51" xfId="0" applyNumberFormat="1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2" fillId="0" borderId="70" xfId="0" applyNumberFormat="1" applyFont="1" applyBorder="1" applyAlignment="1">
      <alignment vertical="top" wrapText="1"/>
    </xf>
    <xf numFmtId="49" fontId="5" fillId="0" borderId="0" xfId="0" applyNumberFormat="1" applyFont="1" applyFill="1" applyBorder="1" applyAlignment="1">
      <alignment horizontal="center" vertical="top" wrapText="1"/>
    </xf>
    <xf numFmtId="0" fontId="5" fillId="5" borderId="43" xfId="0" applyFont="1" applyFill="1" applyBorder="1" applyAlignment="1">
      <alignment horizontal="right" vertical="top" wrapText="1"/>
    </xf>
    <xf numFmtId="0" fontId="5" fillId="5" borderId="57" xfId="0" applyFont="1" applyFill="1" applyBorder="1" applyAlignment="1">
      <alignment horizontal="right" vertical="top" wrapText="1"/>
    </xf>
    <xf numFmtId="0" fontId="5" fillId="5" borderId="58" xfId="0" applyFont="1" applyFill="1" applyBorder="1" applyAlignment="1">
      <alignment horizontal="right" vertical="top" wrapText="1"/>
    </xf>
    <xf numFmtId="165" fontId="5" fillId="5" borderId="43" xfId="0" applyNumberFormat="1" applyFont="1" applyFill="1" applyBorder="1" applyAlignment="1">
      <alignment horizontal="center" vertical="top" wrapText="1"/>
    </xf>
    <xf numFmtId="165" fontId="5" fillId="5" borderId="57" xfId="0" applyNumberFormat="1" applyFont="1" applyFill="1" applyBorder="1" applyAlignment="1">
      <alignment horizontal="center" vertical="top" wrapText="1"/>
    </xf>
    <xf numFmtId="165" fontId="5" fillId="5" borderId="58" xfId="0" applyNumberFormat="1" applyFont="1" applyFill="1" applyBorder="1" applyAlignment="1">
      <alignment horizontal="center" vertical="top" wrapText="1"/>
    </xf>
    <xf numFmtId="0" fontId="5" fillId="4" borderId="63" xfId="0" applyFont="1" applyFill="1" applyBorder="1" applyAlignment="1">
      <alignment horizontal="right" vertical="top" wrapText="1"/>
    </xf>
    <xf numFmtId="0" fontId="5" fillId="4" borderId="35" xfId="0" applyFont="1" applyFill="1" applyBorder="1" applyAlignment="1">
      <alignment horizontal="right" vertical="top" wrapText="1"/>
    </xf>
    <xf numFmtId="0" fontId="5" fillId="4" borderId="62" xfId="0" applyFont="1" applyFill="1" applyBorder="1" applyAlignment="1">
      <alignment horizontal="right" vertical="top" wrapText="1"/>
    </xf>
    <xf numFmtId="165" fontId="5" fillId="4" borderId="63" xfId="0" applyNumberFormat="1" applyFont="1" applyFill="1" applyBorder="1" applyAlignment="1">
      <alignment horizontal="center" vertical="top" wrapText="1"/>
    </xf>
    <xf numFmtId="165" fontId="5" fillId="4" borderId="35" xfId="0" applyNumberFormat="1" applyFont="1" applyFill="1" applyBorder="1" applyAlignment="1">
      <alignment horizontal="center" vertical="top" wrapText="1"/>
    </xf>
    <xf numFmtId="165" fontId="5" fillId="4" borderId="62" xfId="0" applyNumberFormat="1" applyFont="1" applyFill="1" applyBorder="1" applyAlignment="1">
      <alignment horizontal="center" vertical="top" wrapText="1"/>
    </xf>
    <xf numFmtId="0" fontId="3" fillId="0" borderId="44" xfId="0" applyFont="1" applyBorder="1" applyAlignment="1">
      <alignment horizontal="left" vertical="top" wrapText="1"/>
    </xf>
    <xf numFmtId="0" fontId="3" fillId="0" borderId="50" xfId="0" applyFont="1" applyBorder="1" applyAlignment="1">
      <alignment horizontal="left" vertical="top" wrapText="1"/>
    </xf>
    <xf numFmtId="0" fontId="3" fillId="0" borderId="51" xfId="0" applyFont="1" applyBorder="1" applyAlignment="1">
      <alignment horizontal="left" vertical="top" wrapText="1"/>
    </xf>
    <xf numFmtId="0" fontId="5" fillId="5" borderId="44" xfId="0" applyFont="1" applyFill="1" applyBorder="1" applyAlignment="1">
      <alignment horizontal="right" vertical="top" wrapText="1"/>
    </xf>
    <xf numFmtId="0" fontId="5" fillId="5" borderId="50" xfId="0" applyFont="1" applyFill="1" applyBorder="1" applyAlignment="1">
      <alignment horizontal="right" vertical="top" wrapText="1"/>
    </xf>
    <xf numFmtId="0" fontId="5" fillId="5" borderId="51" xfId="0" applyFont="1" applyFill="1" applyBorder="1" applyAlignment="1">
      <alignment horizontal="right" vertical="top" wrapText="1"/>
    </xf>
    <xf numFmtId="165" fontId="5" fillId="5" borderId="44" xfId="0" applyNumberFormat="1" applyFont="1" applyFill="1" applyBorder="1" applyAlignment="1">
      <alignment horizontal="center" vertical="top" wrapText="1"/>
    </xf>
    <xf numFmtId="165" fontId="5" fillId="5" borderId="50" xfId="0" applyNumberFormat="1" applyFont="1" applyFill="1" applyBorder="1" applyAlignment="1">
      <alignment horizontal="center" vertical="top" wrapText="1"/>
    </xf>
    <xf numFmtId="165" fontId="5" fillId="5" borderId="51" xfId="0" applyNumberFormat="1" applyFont="1" applyFill="1" applyBorder="1" applyAlignment="1">
      <alignment horizontal="center" vertical="top" wrapText="1"/>
    </xf>
    <xf numFmtId="0" fontId="3" fillId="6" borderId="67" xfId="0" applyFont="1" applyFill="1" applyBorder="1" applyAlignment="1">
      <alignment horizontal="left" vertical="top" wrapText="1"/>
    </xf>
    <xf numFmtId="0" fontId="3" fillId="6" borderId="68" xfId="0" applyFont="1" applyFill="1" applyBorder="1" applyAlignment="1">
      <alignment horizontal="left" vertical="top" wrapText="1"/>
    </xf>
    <xf numFmtId="0" fontId="3" fillId="6" borderId="69" xfId="0" applyFont="1" applyFill="1" applyBorder="1" applyAlignment="1">
      <alignment horizontal="left" vertical="top" wrapText="1"/>
    </xf>
    <xf numFmtId="0" fontId="10" fillId="6" borderId="45" xfId="0" applyFont="1" applyFill="1" applyBorder="1" applyAlignment="1">
      <alignment horizontal="left" vertical="top" wrapText="1"/>
    </xf>
    <xf numFmtId="0" fontId="10" fillId="6" borderId="29" xfId="0" applyFont="1" applyFill="1" applyBorder="1" applyAlignment="1">
      <alignment horizontal="left" vertical="top" wrapText="1"/>
    </xf>
    <xf numFmtId="0" fontId="10" fillId="6" borderId="30" xfId="0" applyFont="1" applyFill="1" applyBorder="1" applyAlignment="1">
      <alignment horizontal="left" vertical="top" wrapText="1"/>
    </xf>
    <xf numFmtId="3" fontId="3" fillId="6" borderId="33" xfId="0" applyNumberFormat="1" applyFont="1" applyFill="1" applyBorder="1" applyAlignment="1">
      <alignment horizontal="center" vertical="top"/>
    </xf>
    <xf numFmtId="3" fontId="3" fillId="6" borderId="19" xfId="0" applyNumberFormat="1" applyFont="1" applyFill="1" applyBorder="1" applyAlignment="1">
      <alignment horizontal="center" vertical="top"/>
    </xf>
    <xf numFmtId="3" fontId="3" fillId="6" borderId="39" xfId="0" applyNumberFormat="1" applyFont="1" applyFill="1" applyBorder="1" applyAlignment="1">
      <alignment horizontal="center" vertical="top"/>
    </xf>
    <xf numFmtId="3" fontId="3" fillId="6" borderId="34" xfId="0" applyNumberFormat="1" applyFont="1" applyFill="1" applyBorder="1" applyAlignment="1">
      <alignment horizontal="center" vertical="center"/>
    </xf>
    <xf numFmtId="3" fontId="3" fillId="6" borderId="21" xfId="0" applyNumberFormat="1" applyFont="1" applyFill="1" applyBorder="1" applyAlignment="1">
      <alignment horizontal="center" vertical="center"/>
    </xf>
    <xf numFmtId="3" fontId="3" fillId="6" borderId="40" xfId="0" applyNumberFormat="1" applyFont="1" applyFill="1" applyBorder="1" applyAlignment="1">
      <alignment horizontal="center" vertical="center"/>
    </xf>
    <xf numFmtId="49" fontId="5" fillId="2" borderId="45" xfId="0" applyNumberFormat="1" applyFont="1" applyFill="1" applyBorder="1" applyAlignment="1">
      <alignment horizontal="center" vertical="top" wrapText="1"/>
    </xf>
    <xf numFmtId="49" fontId="5" fillId="2" borderId="29" xfId="0" applyNumberFormat="1" applyFont="1" applyFill="1" applyBorder="1" applyAlignment="1">
      <alignment horizontal="center" vertical="top" wrapText="1"/>
    </xf>
    <xf numFmtId="49" fontId="5" fillId="2" borderId="30" xfId="0" applyNumberFormat="1" applyFont="1" applyFill="1" applyBorder="1" applyAlignment="1">
      <alignment horizontal="center" vertical="top" wrapText="1"/>
    </xf>
    <xf numFmtId="49" fontId="5" fillId="3" borderId="33" xfId="0" applyNumberFormat="1" applyFont="1" applyFill="1" applyBorder="1" applyAlignment="1">
      <alignment horizontal="center" vertical="top" wrapText="1"/>
    </xf>
    <xf numFmtId="49" fontId="5" fillId="3" borderId="19" xfId="0" applyNumberFormat="1" applyFont="1" applyFill="1" applyBorder="1" applyAlignment="1">
      <alignment horizontal="center" vertical="top" wrapText="1"/>
    </xf>
    <xf numFmtId="49" fontId="5" fillId="3" borderId="39" xfId="0" applyNumberFormat="1" applyFont="1" applyFill="1" applyBorder="1" applyAlignment="1">
      <alignment horizontal="center" vertical="top" wrapText="1"/>
    </xf>
    <xf numFmtId="49" fontId="5" fillId="0" borderId="33" xfId="0" applyNumberFormat="1" applyFont="1" applyBorder="1" applyAlignment="1">
      <alignment horizontal="center" vertical="top" wrapText="1"/>
    </xf>
    <xf numFmtId="49" fontId="5" fillId="0" borderId="19" xfId="0" applyNumberFormat="1" applyFont="1" applyBorder="1" applyAlignment="1">
      <alignment horizontal="center" vertical="top" wrapText="1"/>
    </xf>
    <xf numFmtId="49" fontId="5" fillId="0" borderId="39" xfId="0" applyNumberFormat="1" applyFont="1" applyBorder="1" applyAlignment="1">
      <alignment horizontal="center" vertical="top" wrapText="1"/>
    </xf>
    <xf numFmtId="49" fontId="5" fillId="3" borderId="65" xfId="0" applyNumberFormat="1" applyFont="1" applyFill="1" applyBorder="1" applyAlignment="1">
      <alignment horizontal="right" vertical="top"/>
    </xf>
    <xf numFmtId="49" fontId="5" fillId="3" borderId="46" xfId="0" applyNumberFormat="1" applyFont="1" applyFill="1" applyBorder="1" applyAlignment="1">
      <alignment horizontal="right" vertical="top"/>
    </xf>
    <xf numFmtId="49" fontId="5" fillId="3" borderId="47" xfId="0" applyNumberFormat="1" applyFont="1" applyFill="1" applyBorder="1" applyAlignment="1">
      <alignment horizontal="right" vertical="top"/>
    </xf>
    <xf numFmtId="49" fontId="5" fillId="5" borderId="65" xfId="0" applyNumberFormat="1" applyFont="1" applyFill="1" applyBorder="1" applyAlignment="1">
      <alignment horizontal="right" vertical="top"/>
    </xf>
    <xf numFmtId="49" fontId="5" fillId="5" borderId="46" xfId="0" applyNumberFormat="1" applyFont="1" applyFill="1" applyBorder="1" applyAlignment="1">
      <alignment horizontal="right" vertical="top"/>
    </xf>
    <xf numFmtId="49" fontId="5" fillId="5" borderId="47" xfId="0" applyNumberFormat="1" applyFont="1" applyFill="1" applyBorder="1" applyAlignment="1">
      <alignment horizontal="right" vertical="top"/>
    </xf>
    <xf numFmtId="0" fontId="3" fillId="3" borderId="10" xfId="0" applyFont="1" applyFill="1" applyBorder="1" applyAlignment="1">
      <alignment horizontal="center" vertical="top" wrapText="1"/>
    </xf>
    <xf numFmtId="0" fontId="3" fillId="3" borderId="46" xfId="0" applyFont="1" applyFill="1" applyBorder="1" applyAlignment="1">
      <alignment horizontal="center" vertical="top" wrapText="1"/>
    </xf>
    <xf numFmtId="0" fontId="3" fillId="3" borderId="47" xfId="0" applyFont="1" applyFill="1" applyBorder="1" applyAlignment="1">
      <alignment horizontal="center" vertical="top" wrapText="1"/>
    </xf>
    <xf numFmtId="49" fontId="5" fillId="2" borderId="65" xfId="0" applyNumberFormat="1" applyFont="1" applyFill="1" applyBorder="1" applyAlignment="1">
      <alignment horizontal="right" vertical="top"/>
    </xf>
    <xf numFmtId="49" fontId="5" fillId="2" borderId="46" xfId="0" applyNumberFormat="1" applyFont="1" applyFill="1" applyBorder="1" applyAlignment="1">
      <alignment horizontal="right" vertical="top"/>
    </xf>
    <xf numFmtId="49" fontId="5" fillId="2" borderId="47" xfId="0" applyNumberFormat="1" applyFont="1" applyFill="1" applyBorder="1" applyAlignment="1">
      <alignment horizontal="right" vertical="top"/>
    </xf>
    <xf numFmtId="0" fontId="3" fillId="2" borderId="10" xfId="0" applyFont="1" applyFill="1" applyBorder="1" applyAlignment="1">
      <alignment horizontal="center" vertical="top"/>
    </xf>
    <xf numFmtId="0" fontId="3" fillId="2" borderId="46" xfId="0" applyFont="1" applyFill="1" applyBorder="1" applyAlignment="1">
      <alignment horizontal="center" vertical="top"/>
    </xf>
    <xf numFmtId="0" fontId="3" fillId="2" borderId="47" xfId="0" applyFont="1" applyFill="1" applyBorder="1" applyAlignment="1">
      <alignment horizontal="center" vertical="top"/>
    </xf>
    <xf numFmtId="0" fontId="3" fillId="5" borderId="10" xfId="0" applyFont="1" applyFill="1" applyBorder="1" applyAlignment="1">
      <alignment horizontal="center" vertical="top"/>
    </xf>
    <xf numFmtId="0" fontId="3" fillId="5" borderId="46" xfId="0" applyFont="1" applyFill="1" applyBorder="1" applyAlignment="1">
      <alignment horizontal="center" vertical="top"/>
    </xf>
    <xf numFmtId="0" fontId="3" fillId="5" borderId="47" xfId="0" applyFont="1" applyFill="1" applyBorder="1" applyAlignment="1">
      <alignment horizontal="center" vertical="top"/>
    </xf>
    <xf numFmtId="0" fontId="5" fillId="6" borderId="34" xfId="0" applyFont="1" applyFill="1" applyBorder="1" applyAlignment="1">
      <alignment horizontal="left" vertical="top" wrapText="1"/>
    </xf>
    <xf numFmtId="0" fontId="5" fillId="6" borderId="21" xfId="0" applyFont="1" applyFill="1" applyBorder="1" applyAlignment="1">
      <alignment horizontal="left" vertical="top" wrapText="1"/>
    </xf>
    <xf numFmtId="0" fontId="5" fillId="6" borderId="40" xfId="0" applyFont="1" applyFill="1" applyBorder="1" applyAlignment="1">
      <alignment horizontal="left" vertical="top" wrapText="1"/>
    </xf>
    <xf numFmtId="49" fontId="3" fillId="0" borderId="33" xfId="0" applyNumberFormat="1" applyFont="1" applyBorder="1" applyAlignment="1">
      <alignment horizontal="center" vertical="top" wrapText="1"/>
    </xf>
    <xf numFmtId="49" fontId="3" fillId="0" borderId="19" xfId="0" applyNumberFormat="1" applyFont="1" applyBorder="1" applyAlignment="1">
      <alignment horizontal="center" vertical="top" wrapText="1"/>
    </xf>
    <xf numFmtId="49" fontId="3" fillId="0" borderId="39" xfId="0" applyNumberFormat="1" applyFont="1" applyBorder="1" applyAlignment="1">
      <alignment horizontal="center" vertical="top" wrapText="1"/>
    </xf>
    <xf numFmtId="49" fontId="3" fillId="0" borderId="54" xfId="0" applyNumberFormat="1" applyFont="1" applyBorder="1" applyAlignment="1">
      <alignment horizontal="center" vertical="top" wrapText="1"/>
    </xf>
    <xf numFmtId="49" fontId="3" fillId="0" borderId="22" xfId="0" applyNumberFormat="1" applyFont="1" applyBorder="1" applyAlignment="1">
      <alignment horizontal="center" vertical="top" wrapText="1"/>
    </xf>
    <xf numFmtId="49" fontId="3" fillId="0" borderId="55" xfId="0" applyNumberFormat="1" applyFont="1" applyBorder="1" applyAlignment="1">
      <alignment horizontal="center" vertical="top" wrapText="1"/>
    </xf>
    <xf numFmtId="49" fontId="5" fillId="0" borderId="34" xfId="0" applyNumberFormat="1" applyFont="1" applyBorder="1" applyAlignment="1">
      <alignment horizontal="center" vertical="top" wrapText="1"/>
    </xf>
    <xf numFmtId="49" fontId="5" fillId="0" borderId="21" xfId="0" applyNumberFormat="1" applyFont="1" applyBorder="1" applyAlignment="1">
      <alignment horizontal="center" vertical="top" wrapText="1"/>
    </xf>
    <xf numFmtId="49" fontId="5" fillId="0" borderId="40" xfId="0" applyNumberFormat="1" applyFont="1" applyBorder="1" applyAlignment="1">
      <alignment horizontal="center" vertical="top" wrapText="1"/>
    </xf>
    <xf numFmtId="0" fontId="3" fillId="0" borderId="45" xfId="0" applyFont="1" applyFill="1" applyBorder="1" applyAlignment="1">
      <alignment horizontal="center" vertical="center" textRotation="90" wrapText="1"/>
    </xf>
    <xf numFmtId="0" fontId="3" fillId="0" borderId="29" xfId="0" applyFont="1" applyFill="1" applyBorder="1" applyAlignment="1">
      <alignment horizontal="center" vertical="center" textRotation="90" wrapText="1"/>
    </xf>
    <xf numFmtId="0" fontId="3" fillId="0" borderId="30" xfId="0" applyFont="1" applyFill="1" applyBorder="1" applyAlignment="1">
      <alignment horizontal="center" vertical="center" textRotation="90" wrapText="1"/>
    </xf>
    <xf numFmtId="49" fontId="5" fillId="2" borderId="45" xfId="0" applyNumberFormat="1" applyFont="1" applyFill="1" applyBorder="1" applyAlignment="1">
      <alignment horizontal="center" vertical="top"/>
    </xf>
    <xf numFmtId="49" fontId="5" fillId="2" borderId="29" xfId="0" applyNumberFormat="1" applyFont="1" applyFill="1" applyBorder="1" applyAlignment="1">
      <alignment horizontal="center" vertical="top"/>
    </xf>
    <xf numFmtId="49" fontId="5" fillId="2" borderId="30" xfId="0" applyNumberFormat="1" applyFont="1" applyFill="1" applyBorder="1" applyAlignment="1">
      <alignment horizontal="center" vertical="top"/>
    </xf>
    <xf numFmtId="49" fontId="5" fillId="3" borderId="33" xfId="0" applyNumberFormat="1" applyFont="1" applyFill="1" applyBorder="1" applyAlignment="1">
      <alignment horizontal="center" vertical="top"/>
    </xf>
    <xf numFmtId="49" fontId="5" fillId="3" borderId="19" xfId="0" applyNumberFormat="1" applyFont="1" applyFill="1" applyBorder="1" applyAlignment="1">
      <alignment horizontal="center" vertical="top"/>
    </xf>
    <xf numFmtId="49" fontId="5" fillId="3" borderId="39" xfId="0" applyNumberFormat="1" applyFont="1" applyFill="1" applyBorder="1" applyAlignment="1">
      <alignment horizontal="center" vertical="top"/>
    </xf>
    <xf numFmtId="49" fontId="5" fillId="0" borderId="33" xfId="0" applyNumberFormat="1" applyFont="1" applyBorder="1" applyAlignment="1">
      <alignment horizontal="center" vertical="top"/>
    </xf>
    <xf numFmtId="49" fontId="5" fillId="0" borderId="19" xfId="0" applyNumberFormat="1" applyFont="1" applyBorder="1" applyAlignment="1">
      <alignment horizontal="center" vertical="top"/>
    </xf>
    <xf numFmtId="49" fontId="5" fillId="0" borderId="39" xfId="0" applyNumberFormat="1" applyFont="1" applyBorder="1" applyAlignment="1">
      <alignment horizontal="center" vertical="top"/>
    </xf>
    <xf numFmtId="0" fontId="3" fillId="0" borderId="52" xfId="0" applyFont="1" applyFill="1" applyBorder="1" applyAlignment="1">
      <alignment horizontal="center" vertical="center" textRotation="90" wrapText="1"/>
    </xf>
    <xf numFmtId="0" fontId="3" fillId="0" borderId="63" xfId="0" applyFont="1" applyFill="1" applyBorder="1" applyAlignment="1">
      <alignment horizontal="center" vertical="center" textRotation="90" wrapText="1"/>
    </xf>
    <xf numFmtId="0" fontId="5" fillId="0" borderId="34" xfId="0" applyFont="1" applyFill="1" applyBorder="1" applyAlignment="1">
      <alignment horizontal="left" vertical="top" wrapText="1"/>
    </xf>
    <xf numFmtId="0" fontId="5" fillId="0" borderId="21" xfId="0" applyFont="1" applyFill="1" applyBorder="1" applyAlignment="1">
      <alignment horizontal="left" vertical="top" wrapText="1"/>
    </xf>
    <xf numFmtId="0" fontId="5" fillId="0" borderId="40" xfId="0" applyFont="1" applyFill="1" applyBorder="1" applyAlignment="1">
      <alignment horizontal="left" vertical="top" wrapText="1"/>
    </xf>
    <xf numFmtId="0" fontId="3" fillId="0" borderId="45" xfId="0" applyFont="1" applyFill="1" applyBorder="1" applyAlignment="1">
      <alignment horizontal="left" vertical="top" wrapText="1"/>
    </xf>
    <xf numFmtId="0" fontId="3" fillId="0" borderId="29" xfId="0" applyFont="1" applyFill="1" applyBorder="1" applyAlignment="1">
      <alignment horizontal="left" vertical="top" wrapText="1"/>
    </xf>
    <xf numFmtId="0" fontId="10" fillId="0" borderId="66" xfId="0" applyFont="1" applyFill="1" applyBorder="1" applyAlignment="1">
      <alignment horizontal="center" vertical="center" textRotation="90"/>
    </xf>
    <xf numFmtId="0" fontId="10" fillId="0" borderId="53" xfId="0" applyFont="1" applyFill="1" applyBorder="1" applyAlignment="1">
      <alignment horizontal="center" vertical="center" textRotation="90"/>
    </xf>
    <xf numFmtId="0" fontId="10" fillId="0" borderId="63" xfId="0" applyFont="1" applyFill="1" applyBorder="1" applyAlignment="1">
      <alignment horizontal="center" vertical="center" textRotation="90"/>
    </xf>
    <xf numFmtId="0" fontId="10" fillId="0" borderId="66" xfId="0" applyFont="1" applyBorder="1" applyAlignment="1">
      <alignment horizontal="center" vertical="center" textRotation="90" wrapText="1"/>
    </xf>
    <xf numFmtId="0" fontId="10" fillId="0" borderId="53" xfId="0" applyFont="1" applyBorder="1" applyAlignment="1">
      <alignment horizontal="center" vertical="center" textRotation="90" wrapText="1"/>
    </xf>
    <xf numFmtId="0" fontId="10" fillId="0" borderId="63" xfId="0" applyFont="1" applyBorder="1" applyAlignment="1">
      <alignment horizontal="center" vertical="center" textRotation="90" wrapText="1"/>
    </xf>
    <xf numFmtId="0" fontId="2" fillId="0" borderId="56" xfId="0" applyFont="1" applyBorder="1" applyAlignment="1">
      <alignment horizontal="center" vertical="center" textRotation="90" wrapText="1"/>
    </xf>
    <xf numFmtId="0" fontId="2" fillId="0" borderId="29" xfId="0" applyFont="1" applyBorder="1" applyAlignment="1">
      <alignment horizontal="center" vertical="center" textRotation="90" wrapText="1"/>
    </xf>
    <xf numFmtId="0" fontId="2" fillId="0" borderId="30" xfId="0" applyFont="1" applyBorder="1" applyAlignment="1">
      <alignment horizontal="center" vertical="center" textRotation="90" wrapText="1"/>
    </xf>
    <xf numFmtId="0" fontId="5" fillId="2" borderId="65" xfId="0" applyFont="1" applyFill="1" applyBorder="1" applyAlignment="1">
      <alignment horizontal="left" vertical="top"/>
    </xf>
    <xf numFmtId="0" fontId="5" fillId="2" borderId="46" xfId="0" applyFont="1" applyFill="1" applyBorder="1" applyAlignment="1">
      <alignment horizontal="left" vertical="top"/>
    </xf>
    <xf numFmtId="0" fontId="5" fillId="2" borderId="47" xfId="0" applyFont="1" applyFill="1" applyBorder="1" applyAlignment="1">
      <alignment horizontal="left" vertical="top"/>
    </xf>
    <xf numFmtId="0" fontId="5" fillId="3" borderId="65" xfId="0" applyFont="1" applyFill="1" applyBorder="1" applyAlignment="1">
      <alignment horizontal="left" vertical="top" wrapText="1"/>
    </xf>
    <xf numFmtId="0" fontId="5" fillId="3" borderId="46" xfId="0" applyFont="1" applyFill="1" applyBorder="1" applyAlignment="1">
      <alignment horizontal="left" vertical="top" wrapText="1"/>
    </xf>
    <xf numFmtId="0" fontId="5" fillId="3" borderId="47" xfId="0" applyFont="1" applyFill="1" applyBorder="1" applyAlignment="1">
      <alignment horizontal="left" vertical="top" wrapText="1"/>
    </xf>
    <xf numFmtId="49" fontId="5" fillId="0" borderId="34" xfId="0" applyNumberFormat="1" applyFont="1" applyBorder="1" applyAlignment="1">
      <alignment horizontal="center" vertical="top"/>
    </xf>
    <xf numFmtId="49" fontId="5" fillId="0" borderId="21" xfId="0" applyNumberFormat="1" applyFont="1" applyBorder="1" applyAlignment="1">
      <alignment horizontal="center" vertical="top"/>
    </xf>
    <xf numFmtId="49" fontId="5" fillId="0" borderId="40" xfId="0" applyNumberFormat="1" applyFont="1" applyBorder="1" applyAlignment="1">
      <alignment horizontal="center" vertical="top"/>
    </xf>
    <xf numFmtId="0" fontId="3" fillId="6" borderId="45" xfId="0" applyFont="1" applyFill="1" applyBorder="1" applyAlignment="1">
      <alignment horizontal="left" vertical="top" wrapText="1"/>
    </xf>
    <xf numFmtId="0" fontId="3" fillId="6" borderId="29" xfId="0" applyFont="1" applyFill="1" applyBorder="1" applyAlignment="1">
      <alignment horizontal="left" vertical="top" wrapText="1"/>
    </xf>
    <xf numFmtId="0" fontId="3" fillId="6" borderId="30" xfId="0" applyFont="1" applyFill="1" applyBorder="1" applyAlignment="1">
      <alignment horizontal="left" vertical="top" wrapText="1"/>
    </xf>
    <xf numFmtId="0" fontId="5" fillId="6" borderId="34" xfId="0" applyFont="1" applyFill="1" applyBorder="1" applyAlignment="1">
      <alignment vertical="top" wrapText="1"/>
    </xf>
    <xf numFmtId="0" fontId="5" fillId="6" borderId="21" xfId="0" applyFont="1" applyFill="1" applyBorder="1" applyAlignment="1">
      <alignment vertical="top" wrapText="1"/>
    </xf>
    <xf numFmtId="0" fontId="5" fillId="6" borderId="40" xfId="0" applyFont="1" applyFill="1" applyBorder="1" applyAlignment="1">
      <alignment vertical="top" wrapText="1"/>
    </xf>
    <xf numFmtId="0" fontId="3" fillId="0" borderId="30" xfId="0" applyFont="1" applyFill="1" applyBorder="1" applyAlignment="1">
      <alignment horizontal="left" vertical="top" wrapText="1"/>
    </xf>
    <xf numFmtId="1" fontId="10" fillId="0" borderId="33" xfId="0" applyNumberFormat="1" applyFont="1" applyFill="1" applyBorder="1" applyAlignment="1">
      <alignment horizontal="center" vertical="center"/>
    </xf>
    <xf numFmtId="1" fontId="10" fillId="0" borderId="19" xfId="0" applyNumberFormat="1" applyFont="1" applyFill="1" applyBorder="1" applyAlignment="1">
      <alignment horizontal="center" vertical="center"/>
    </xf>
    <xf numFmtId="1" fontId="10" fillId="0" borderId="34" xfId="0" applyNumberFormat="1" applyFont="1" applyFill="1" applyBorder="1" applyAlignment="1">
      <alignment horizontal="center" vertical="center"/>
    </xf>
    <xf numFmtId="1" fontId="10" fillId="0" borderId="21" xfId="0" applyNumberFormat="1" applyFont="1" applyFill="1" applyBorder="1" applyAlignment="1">
      <alignment horizontal="center" vertical="center"/>
    </xf>
    <xf numFmtId="0" fontId="3" fillId="0" borderId="56" xfId="0" applyFont="1" applyFill="1" applyBorder="1" applyAlignment="1">
      <alignment horizontal="left" vertical="top" wrapText="1"/>
    </xf>
    <xf numFmtId="0" fontId="3" fillId="0" borderId="41" xfId="0" applyFont="1" applyFill="1" applyBorder="1" applyAlignment="1">
      <alignment horizontal="left" vertical="top" wrapText="1"/>
    </xf>
    <xf numFmtId="1" fontId="10" fillId="0" borderId="24" xfId="0" applyNumberFormat="1" applyFont="1" applyFill="1" applyBorder="1" applyAlignment="1">
      <alignment horizontal="center" vertical="center"/>
    </xf>
    <xf numFmtId="1" fontId="10" fillId="0" borderId="37" xfId="0" applyNumberFormat="1" applyFont="1" applyFill="1" applyBorder="1" applyAlignment="1">
      <alignment horizontal="center" vertical="center"/>
    </xf>
    <xf numFmtId="1" fontId="10" fillId="0" borderId="25" xfId="0" applyNumberFormat="1" applyFont="1" applyFill="1" applyBorder="1" applyAlignment="1">
      <alignment horizontal="center" vertical="center"/>
    </xf>
    <xf numFmtId="1" fontId="10" fillId="0" borderId="36" xfId="0" applyNumberFormat="1" applyFont="1" applyFill="1" applyBorder="1" applyAlignment="1">
      <alignment horizontal="center" vertical="center"/>
    </xf>
    <xf numFmtId="0" fontId="2" fillId="0" borderId="52" xfId="0" applyFont="1" applyFill="1" applyBorder="1" applyAlignment="1">
      <alignment horizontal="center" vertical="center" textRotation="90" wrapText="1"/>
    </xf>
    <xf numFmtId="0" fontId="2" fillId="0" borderId="53" xfId="0" applyFont="1" applyFill="1" applyBorder="1" applyAlignment="1">
      <alignment horizontal="center" vertical="center" textRotation="90" wrapText="1"/>
    </xf>
    <xf numFmtId="0" fontId="2" fillId="0" borderId="63" xfId="0" applyFont="1" applyFill="1" applyBorder="1" applyAlignment="1">
      <alignment horizontal="center" vertical="center" textRotation="90" wrapText="1"/>
    </xf>
    <xf numFmtId="0" fontId="3" fillId="0" borderId="34" xfId="0" applyFont="1" applyFill="1" applyBorder="1" applyAlignment="1">
      <alignment vertical="top" wrapText="1"/>
    </xf>
    <xf numFmtId="0" fontId="3" fillId="0" borderId="40" xfId="0" applyFont="1" applyFill="1" applyBorder="1" applyAlignment="1">
      <alignment vertical="top" wrapText="1"/>
    </xf>
    <xf numFmtId="0" fontId="3" fillId="0" borderId="34" xfId="0" applyFont="1" applyFill="1" applyBorder="1" applyAlignment="1">
      <alignment horizontal="left" vertical="top" wrapText="1"/>
    </xf>
    <xf numFmtId="0" fontId="3" fillId="0" borderId="21" xfId="0" applyFont="1" applyFill="1" applyBorder="1" applyAlignment="1">
      <alignment horizontal="left" vertical="top" wrapText="1"/>
    </xf>
    <xf numFmtId="0" fontId="3" fillId="0" borderId="40" xfId="0" applyFont="1" applyFill="1" applyBorder="1" applyAlignment="1">
      <alignment horizontal="left" vertical="top" wrapText="1"/>
    </xf>
    <xf numFmtId="164" fontId="3" fillId="0" borderId="24" xfId="0" applyNumberFormat="1" applyFont="1" applyFill="1" applyBorder="1" applyAlignment="1">
      <alignment horizontal="center" vertical="center" textRotation="1"/>
    </xf>
    <xf numFmtId="164" fontId="3" fillId="0" borderId="39" xfId="0" applyNumberFormat="1" applyFont="1" applyFill="1" applyBorder="1" applyAlignment="1">
      <alignment horizontal="center" vertical="center" textRotation="1"/>
    </xf>
    <xf numFmtId="164" fontId="3" fillId="0" borderId="25" xfId="0" applyNumberFormat="1" applyFont="1" applyFill="1" applyBorder="1" applyAlignment="1">
      <alignment horizontal="center" vertical="center" textRotation="1"/>
    </xf>
    <xf numFmtId="164" fontId="3" fillId="0" borderId="40" xfId="0" applyNumberFormat="1" applyFont="1" applyFill="1" applyBorder="1" applyAlignment="1">
      <alignment horizontal="center" vertical="center" textRotation="1"/>
    </xf>
    <xf numFmtId="0" fontId="3" fillId="0" borderId="21" xfId="0" applyFont="1" applyFill="1" applyBorder="1" applyAlignment="1">
      <alignment vertical="top" wrapText="1"/>
    </xf>
    <xf numFmtId="0" fontId="3" fillId="0" borderId="53" xfId="0" applyFont="1" applyFill="1" applyBorder="1" applyAlignment="1">
      <alignment horizontal="center" vertical="center" textRotation="90" wrapText="1"/>
    </xf>
    <xf numFmtId="165" fontId="3" fillId="6" borderId="45" xfId="0" applyNumberFormat="1" applyFont="1" applyFill="1" applyBorder="1" applyAlignment="1">
      <alignment horizontal="left" vertical="top" wrapText="1"/>
    </xf>
    <xf numFmtId="165" fontId="3" fillId="6" borderId="29" xfId="0" applyNumberFormat="1" applyFont="1" applyFill="1" applyBorder="1" applyAlignment="1">
      <alignment horizontal="left" vertical="top" wrapText="1"/>
    </xf>
    <xf numFmtId="165" fontId="10" fillId="6" borderId="56" xfId="0" applyNumberFormat="1" applyFont="1" applyFill="1" applyBorder="1" applyAlignment="1">
      <alignment horizontal="left" vertical="top" wrapText="1"/>
    </xf>
    <xf numFmtId="165" fontId="10" fillId="6" borderId="30" xfId="0" applyNumberFormat="1" applyFont="1" applyFill="1" applyBorder="1" applyAlignment="1">
      <alignment horizontal="left" vertical="top" wrapText="1"/>
    </xf>
    <xf numFmtId="164" fontId="3" fillId="0" borderId="19" xfId="0" applyNumberFormat="1" applyFont="1" applyFill="1" applyBorder="1" applyAlignment="1">
      <alignment horizontal="center" vertical="center"/>
    </xf>
    <xf numFmtId="164" fontId="3" fillId="0" borderId="39" xfId="0" applyNumberFormat="1" applyFont="1" applyFill="1" applyBorder="1" applyAlignment="1">
      <alignment horizontal="center" vertical="center"/>
    </xf>
    <xf numFmtId="49" fontId="5" fillId="3" borderId="65" xfId="0" applyNumberFormat="1" applyFont="1" applyFill="1" applyBorder="1" applyAlignment="1">
      <alignment horizontal="left" vertical="top"/>
    </xf>
    <xf numFmtId="49" fontId="5" fillId="3" borderId="46" xfId="0" applyNumberFormat="1" applyFont="1" applyFill="1" applyBorder="1" applyAlignment="1">
      <alignment horizontal="left" vertical="top"/>
    </xf>
    <xf numFmtId="49" fontId="5" fillId="3" borderId="47" xfId="0" applyNumberFormat="1" applyFont="1" applyFill="1" applyBorder="1" applyAlignment="1">
      <alignment horizontal="left" vertical="top"/>
    </xf>
    <xf numFmtId="49" fontId="3" fillId="0" borderId="33" xfId="0" applyNumberFormat="1" applyFont="1" applyBorder="1" applyAlignment="1">
      <alignment horizontal="center" vertical="top"/>
    </xf>
    <xf numFmtId="49" fontId="3" fillId="0" borderId="19" xfId="0" applyNumberFormat="1" applyFont="1" applyBorder="1" applyAlignment="1">
      <alignment horizontal="center" vertical="top"/>
    </xf>
    <xf numFmtId="49" fontId="3" fillId="0" borderId="39" xfId="0" applyNumberFormat="1" applyFont="1" applyBorder="1" applyAlignment="1">
      <alignment horizontal="center" vertical="top"/>
    </xf>
    <xf numFmtId="164" fontId="3" fillId="0" borderId="21" xfId="0" applyNumberFormat="1" applyFont="1" applyFill="1" applyBorder="1" applyAlignment="1">
      <alignment horizontal="center" vertical="center"/>
    </xf>
    <xf numFmtId="164" fontId="3" fillId="0" borderId="40" xfId="0" applyNumberFormat="1" applyFont="1" applyFill="1" applyBorder="1" applyAlignment="1">
      <alignment horizontal="center" vertical="center"/>
    </xf>
    <xf numFmtId="0" fontId="9" fillId="5" borderId="44" xfId="0" applyFont="1" applyFill="1" applyBorder="1" applyAlignment="1">
      <alignment horizontal="left" vertical="top" wrapText="1"/>
    </xf>
    <xf numFmtId="0" fontId="9" fillId="5" borderId="50" xfId="0" applyFont="1" applyFill="1" applyBorder="1" applyAlignment="1">
      <alignment horizontal="left" vertical="top" wrapText="1"/>
    </xf>
    <xf numFmtId="0" fontId="9" fillId="5" borderId="51" xfId="0" applyFont="1" applyFill="1" applyBorder="1" applyAlignment="1">
      <alignment horizontal="left" vertical="top" wrapText="1"/>
    </xf>
    <xf numFmtId="0" fontId="5" fillId="2" borderId="55" xfId="0" applyFont="1" applyFill="1" applyBorder="1" applyAlignment="1">
      <alignment horizontal="left" vertical="top"/>
    </xf>
    <xf numFmtId="0" fontId="5" fillId="2" borderId="35" xfId="0" applyFont="1" applyFill="1" applyBorder="1" applyAlignment="1">
      <alignment horizontal="left" vertical="top"/>
    </xf>
    <xf numFmtId="0" fontId="5" fillId="2" borderId="62" xfId="0" applyFont="1" applyFill="1" applyBorder="1" applyAlignment="1">
      <alignment horizontal="left" vertical="top"/>
    </xf>
    <xf numFmtId="0" fontId="3" fillId="0" borderId="33" xfId="0" applyFont="1" applyBorder="1" applyAlignment="1">
      <alignment horizontal="center" vertical="center" textRotation="90" wrapText="1"/>
    </xf>
    <xf numFmtId="0" fontId="3" fillId="0" borderId="19" xfId="0" applyFont="1" applyBorder="1" applyAlignment="1">
      <alignment horizontal="center" vertical="center" textRotation="90" wrapText="1"/>
    </xf>
    <xf numFmtId="0" fontId="3" fillId="0" borderId="39" xfId="0" applyFont="1" applyBorder="1" applyAlignment="1">
      <alignment horizontal="center" vertical="center" textRotation="90" wrapText="1"/>
    </xf>
    <xf numFmtId="0" fontId="3" fillId="0" borderId="54" xfId="0" applyFont="1" applyBorder="1" applyAlignment="1">
      <alignment horizontal="center" vertical="center" wrapText="1"/>
    </xf>
    <xf numFmtId="0" fontId="3" fillId="0" borderId="22" xfId="0" applyFont="1" applyBorder="1" applyAlignment="1">
      <alignment horizontal="center" vertical="center" wrapText="1"/>
    </xf>
    <xf numFmtId="0" fontId="3" fillId="0" borderId="55" xfId="0" applyFont="1" applyBorder="1" applyAlignment="1">
      <alignment horizontal="center" vertical="center" wrapText="1"/>
    </xf>
    <xf numFmtId="0" fontId="3" fillId="0" borderId="56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42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/>
    </xf>
    <xf numFmtId="0" fontId="3" fillId="0" borderId="51" xfId="0" applyFont="1" applyBorder="1" applyAlignment="1">
      <alignment horizontal="center" vertical="center"/>
    </xf>
    <xf numFmtId="0" fontId="3" fillId="0" borderId="52" xfId="0" applyFont="1" applyBorder="1" applyAlignment="1">
      <alignment horizontal="center" vertical="center" textRotation="90" wrapText="1"/>
    </xf>
    <xf numFmtId="0" fontId="3" fillId="0" borderId="53" xfId="0" applyFont="1" applyBorder="1" applyAlignment="1">
      <alignment horizontal="center" vertical="center" textRotation="90" wrapText="1"/>
    </xf>
    <xf numFmtId="0" fontId="3" fillId="0" borderId="63" xfId="0" applyFont="1" applyBorder="1" applyAlignment="1">
      <alignment horizontal="center" vertical="center" textRotation="90" wrapText="1"/>
    </xf>
    <xf numFmtId="0" fontId="3" fillId="0" borderId="56" xfId="0" applyFont="1" applyBorder="1" applyAlignment="1">
      <alignment horizontal="center" vertical="center" textRotation="90" wrapText="1"/>
    </xf>
    <xf numFmtId="0" fontId="3" fillId="0" borderId="30" xfId="0" applyFont="1" applyBorder="1" applyAlignment="1">
      <alignment horizontal="center" vertical="center" textRotation="90" wrapText="1"/>
    </xf>
    <xf numFmtId="0" fontId="3" fillId="0" borderId="64" xfId="0" applyFont="1" applyBorder="1" applyAlignment="1">
      <alignment horizontal="center" vertical="center"/>
    </xf>
    <xf numFmtId="0" fontId="3" fillId="0" borderId="25" xfId="0" applyFont="1" applyFill="1" applyBorder="1" applyAlignment="1">
      <alignment horizontal="center" vertical="center" textRotation="90" wrapText="1"/>
    </xf>
    <xf numFmtId="0" fontId="3" fillId="0" borderId="40" xfId="0" applyFont="1" applyFill="1" applyBorder="1" applyAlignment="1">
      <alignment horizontal="center" vertical="center" textRotation="90" wrapText="1"/>
    </xf>
    <xf numFmtId="0" fontId="3" fillId="0" borderId="59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3" fillId="0" borderId="35" xfId="0" applyFont="1" applyBorder="1" applyAlignment="1">
      <alignment horizontal="center" vertical="top"/>
    </xf>
    <xf numFmtId="49" fontId="9" fillId="7" borderId="43" xfId="0" applyNumberFormat="1" applyFont="1" applyFill="1" applyBorder="1" applyAlignment="1">
      <alignment horizontal="left" vertical="top" wrapText="1"/>
    </xf>
    <xf numFmtId="49" fontId="9" fillId="7" borderId="57" xfId="0" applyNumberFormat="1" applyFont="1" applyFill="1" applyBorder="1" applyAlignment="1">
      <alignment horizontal="left" vertical="top" wrapText="1"/>
    </xf>
    <xf numFmtId="49" fontId="9" fillId="7" borderId="58" xfId="0" applyNumberFormat="1" applyFont="1" applyFill="1" applyBorder="1" applyAlignment="1">
      <alignment horizontal="left" vertical="top" wrapText="1"/>
    </xf>
    <xf numFmtId="0" fontId="5" fillId="0" borderId="43" xfId="0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58" xfId="0" applyFont="1" applyBorder="1" applyAlignment="1">
      <alignment horizontal="center" vertical="center" wrapText="1"/>
    </xf>
    <xf numFmtId="0" fontId="5" fillId="0" borderId="43" xfId="0" applyFont="1" applyBorder="1" applyAlignment="1">
      <alignment horizontal="center" vertical="center"/>
    </xf>
    <xf numFmtId="0" fontId="5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3" fillId="0" borderId="60" xfId="0" applyNumberFormat="1" applyFont="1" applyBorder="1" applyAlignment="1">
      <alignment horizontal="center" vertical="center" textRotation="90" wrapText="1"/>
    </xf>
    <xf numFmtId="0" fontId="3" fillId="0" borderId="61" xfId="0" applyNumberFormat="1" applyFont="1" applyBorder="1" applyAlignment="1">
      <alignment horizontal="center" vertical="center" textRotation="90" wrapText="1"/>
    </xf>
    <xf numFmtId="0" fontId="3" fillId="0" borderId="62" xfId="0" applyNumberFormat="1" applyFont="1" applyBorder="1" applyAlignment="1">
      <alignment horizontal="center" vertical="center" textRotation="90" wrapText="1"/>
    </xf>
    <xf numFmtId="0" fontId="3" fillId="0" borderId="45" xfId="0" applyFont="1" applyBorder="1" applyAlignment="1">
      <alignment horizontal="center" vertical="center" textRotation="90" wrapText="1"/>
    </xf>
    <xf numFmtId="0" fontId="3" fillId="0" borderId="29" xfId="0" applyFont="1" applyBorder="1" applyAlignment="1">
      <alignment horizontal="center" vertical="center" textRotation="90" wrapText="1"/>
    </xf>
    <xf numFmtId="49" fontId="3" fillId="0" borderId="34" xfId="0" applyNumberFormat="1" applyFont="1" applyBorder="1" applyAlignment="1">
      <alignment horizontal="center" vertical="top"/>
    </xf>
    <xf numFmtId="49" fontId="3" fillId="0" borderId="21" xfId="0" applyNumberFormat="1" applyFont="1" applyBorder="1" applyAlignment="1">
      <alignment horizontal="center" vertical="top"/>
    </xf>
    <xf numFmtId="49" fontId="3" fillId="0" borderId="40" xfId="0" applyNumberFormat="1" applyFont="1" applyBorder="1" applyAlignment="1">
      <alignment horizontal="center" vertical="top"/>
    </xf>
    <xf numFmtId="0" fontId="3" fillId="6" borderId="0" xfId="0" applyNumberFormat="1" applyFont="1" applyFill="1" applyBorder="1" applyAlignment="1">
      <alignment horizontal="left" vertical="top" wrapText="1"/>
    </xf>
    <xf numFmtId="49" fontId="3" fillId="0" borderId="34" xfId="0" applyNumberFormat="1" applyFont="1" applyBorder="1" applyAlignment="1">
      <alignment horizontal="center" vertical="top" wrapText="1"/>
    </xf>
    <xf numFmtId="49" fontId="3" fillId="0" borderId="21" xfId="0" applyNumberFormat="1" applyFont="1" applyBorder="1" applyAlignment="1">
      <alignment horizontal="center" vertical="top" wrapText="1"/>
    </xf>
    <xf numFmtId="49" fontId="3" fillId="0" borderId="40" xfId="0" applyNumberFormat="1" applyFont="1" applyBorder="1" applyAlignment="1">
      <alignment horizontal="center" vertical="top" wrapText="1"/>
    </xf>
    <xf numFmtId="0" fontId="3" fillId="0" borderId="34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3" fillId="0" borderId="34" xfId="0" applyNumberFormat="1" applyFont="1" applyBorder="1" applyAlignment="1">
      <alignment horizontal="center" vertical="center" textRotation="90" wrapText="1"/>
    </xf>
    <xf numFmtId="0" fontId="3" fillId="0" borderId="21" xfId="0" applyNumberFormat="1" applyFont="1" applyBorder="1" applyAlignment="1">
      <alignment horizontal="center" vertical="center" textRotation="90" wrapText="1"/>
    </xf>
    <xf numFmtId="0" fontId="3" fillId="0" borderId="40" xfId="0" applyNumberFormat="1" applyFont="1" applyBorder="1" applyAlignment="1">
      <alignment horizontal="center" vertical="center" textRotation="90" wrapText="1"/>
    </xf>
    <xf numFmtId="164" fontId="3" fillId="0" borderId="24" xfId="0" applyNumberFormat="1" applyFont="1" applyFill="1" applyBorder="1" applyAlignment="1">
      <alignment horizontal="center" vertical="center"/>
    </xf>
    <xf numFmtId="164" fontId="3" fillId="0" borderId="25" xfId="0" applyNumberFormat="1" applyFont="1" applyFill="1" applyBorder="1" applyAlignment="1">
      <alignment horizontal="center" vertical="center"/>
    </xf>
    <xf numFmtId="0" fontId="5" fillId="2" borderId="48" xfId="0" applyFont="1" applyFill="1" applyBorder="1" applyAlignment="1">
      <alignment horizontal="left" vertical="top"/>
    </xf>
    <xf numFmtId="0" fontId="5" fillId="2" borderId="71" xfId="0" applyFont="1" applyFill="1" applyBorder="1" applyAlignment="1">
      <alignment horizontal="left" vertical="top"/>
    </xf>
    <xf numFmtId="0" fontId="5" fillId="2" borderId="72" xfId="0" applyFont="1" applyFill="1" applyBorder="1" applyAlignment="1">
      <alignment horizontal="left" vertical="top"/>
    </xf>
    <xf numFmtId="0" fontId="3" fillId="6" borderId="56" xfId="0" applyFont="1" applyFill="1" applyBorder="1" applyAlignment="1">
      <alignment horizontal="left" vertical="top" wrapText="1"/>
    </xf>
    <xf numFmtId="3" fontId="3" fillId="6" borderId="34" xfId="0" applyNumberFormat="1" applyFont="1" applyFill="1" applyBorder="1" applyAlignment="1">
      <alignment horizontal="center"/>
    </xf>
    <xf numFmtId="3" fontId="3" fillId="6" borderId="21" xfId="0" applyNumberFormat="1" applyFont="1" applyFill="1" applyBorder="1" applyAlignment="1">
      <alignment horizontal="center"/>
    </xf>
    <xf numFmtId="3" fontId="3" fillId="6" borderId="40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top" wrapText="1"/>
    </xf>
  </cellXfs>
  <cellStyles count="1"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.Kacerauskaite/AppData/Local/Microsoft/Windows/Temporary%20Internet%20Files/Content.Outlook/6LIVJ9OZ/Rar$DI00.421/1%20programa%20max+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arybai"/>
      <sheetName val="2013-2015 SVP"/>
      <sheetName val="Lesu suvestine"/>
      <sheetName val="Pokyčiai"/>
      <sheetName val="Asignavimų valdytojų kodai"/>
    </sheetNames>
    <sheetDataSet>
      <sheetData sheetId="0" refreshError="1">
        <row r="1">
          <cell r="A1" t="str">
            <v xml:space="preserve"> 2013–2015 M. KLAIPĖDOS MIESTO SAVIVALDYBĖS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64"/>
  <sheetViews>
    <sheetView tabSelected="1" zoomScaleNormal="100" workbookViewId="0">
      <selection sqref="A1:S1"/>
    </sheetView>
  </sheetViews>
  <sheetFormatPr defaultRowHeight="12.75"/>
  <cols>
    <col min="1" max="4" width="2.7109375" style="13" customWidth="1"/>
    <col min="5" max="5" width="39.42578125" style="13" customWidth="1"/>
    <col min="6" max="6" width="4.28515625" style="130" customWidth="1"/>
    <col min="7" max="7" width="4" style="13" customWidth="1"/>
    <col min="8" max="8" width="3.140625" style="151" customWidth="1"/>
    <col min="9" max="9" width="7.7109375" style="15" customWidth="1"/>
    <col min="10" max="15" width="7.7109375" style="13" customWidth="1"/>
    <col min="16" max="16" width="28.28515625" style="13" customWidth="1"/>
    <col min="17" max="19" width="3.7109375" style="13" customWidth="1"/>
    <col min="20" max="16384" width="9.140625" style="8"/>
  </cols>
  <sheetData>
    <row r="1" spans="1:22" ht="15.75">
      <c r="A1" s="350" t="str">
        <f>[1]Tarybai!$A$1</f>
        <v xml:space="preserve"> 2013–2015 M. KLAIPĖDOS MIESTO SAVIVALDYBĖS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</row>
    <row r="2" spans="1:22" ht="15.75">
      <c r="A2" s="351" t="s">
        <v>60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</row>
    <row r="3" spans="1:22" ht="15.75">
      <c r="A3" s="352" t="s">
        <v>38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4"/>
      <c r="U3" s="4"/>
      <c r="V3" s="4"/>
    </row>
    <row r="4" spans="1:22" ht="13.5" thickBot="1">
      <c r="Q4" s="353" t="s">
        <v>0</v>
      </c>
      <c r="R4" s="353"/>
      <c r="S4" s="353"/>
    </row>
    <row r="5" spans="1:22">
      <c r="A5" s="366" t="s">
        <v>39</v>
      </c>
      <c r="B5" s="328" t="s">
        <v>1</v>
      </c>
      <c r="C5" s="328" t="s">
        <v>2</v>
      </c>
      <c r="D5" s="328" t="s">
        <v>55</v>
      </c>
      <c r="E5" s="331" t="s">
        <v>16</v>
      </c>
      <c r="F5" s="339" t="s">
        <v>3</v>
      </c>
      <c r="G5" s="328" t="s">
        <v>49</v>
      </c>
      <c r="H5" s="363" t="s">
        <v>4</v>
      </c>
      <c r="I5" s="347" t="s">
        <v>5</v>
      </c>
      <c r="J5" s="357" t="s">
        <v>42</v>
      </c>
      <c r="K5" s="358"/>
      <c r="L5" s="358"/>
      <c r="M5" s="359"/>
      <c r="N5" s="347" t="s">
        <v>47</v>
      </c>
      <c r="O5" s="347" t="s">
        <v>48</v>
      </c>
      <c r="P5" s="360" t="s">
        <v>94</v>
      </c>
      <c r="Q5" s="361"/>
      <c r="R5" s="361"/>
      <c r="S5" s="362"/>
    </row>
    <row r="6" spans="1:22">
      <c r="A6" s="367"/>
      <c r="B6" s="329"/>
      <c r="C6" s="329"/>
      <c r="D6" s="329"/>
      <c r="E6" s="332"/>
      <c r="F6" s="340"/>
      <c r="G6" s="329"/>
      <c r="H6" s="364"/>
      <c r="I6" s="348"/>
      <c r="J6" s="342" t="s">
        <v>6</v>
      </c>
      <c r="K6" s="336" t="s">
        <v>7</v>
      </c>
      <c r="L6" s="344"/>
      <c r="M6" s="345" t="s">
        <v>23</v>
      </c>
      <c r="N6" s="348"/>
      <c r="O6" s="348"/>
      <c r="P6" s="334" t="s">
        <v>16</v>
      </c>
      <c r="Q6" s="336" t="s">
        <v>8</v>
      </c>
      <c r="R6" s="337"/>
      <c r="S6" s="338"/>
    </row>
    <row r="7" spans="1:22" ht="111" customHeight="1" thickBot="1">
      <c r="A7" s="343"/>
      <c r="B7" s="330"/>
      <c r="C7" s="330"/>
      <c r="D7" s="330"/>
      <c r="E7" s="333"/>
      <c r="F7" s="341"/>
      <c r="G7" s="330"/>
      <c r="H7" s="365"/>
      <c r="I7" s="349"/>
      <c r="J7" s="343"/>
      <c r="K7" s="10" t="s">
        <v>6</v>
      </c>
      <c r="L7" s="9" t="s">
        <v>17</v>
      </c>
      <c r="M7" s="346"/>
      <c r="N7" s="349"/>
      <c r="O7" s="349"/>
      <c r="P7" s="335"/>
      <c r="Q7" s="11" t="s">
        <v>50</v>
      </c>
      <c r="R7" s="11" t="s">
        <v>51</v>
      </c>
      <c r="S7" s="12" t="s">
        <v>52</v>
      </c>
    </row>
    <row r="8" spans="1:22" s="75" customFormat="1">
      <c r="A8" s="354" t="s">
        <v>81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6"/>
    </row>
    <row r="9" spans="1:22" s="75" customFormat="1">
      <c r="A9" s="322" t="s">
        <v>61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4"/>
    </row>
    <row r="10" spans="1:22" ht="15.75" customHeight="1" thickBot="1">
      <c r="A10" s="120" t="s">
        <v>9</v>
      </c>
      <c r="B10" s="325" t="s">
        <v>62</v>
      </c>
      <c r="C10" s="326"/>
      <c r="D10" s="326"/>
      <c r="E10" s="326"/>
      <c r="F10" s="326"/>
      <c r="G10" s="326"/>
      <c r="H10" s="326"/>
      <c r="I10" s="326"/>
      <c r="J10" s="326"/>
      <c r="K10" s="326"/>
      <c r="L10" s="326"/>
      <c r="M10" s="326"/>
      <c r="N10" s="326"/>
      <c r="O10" s="326"/>
      <c r="P10" s="326"/>
      <c r="Q10" s="326"/>
      <c r="R10" s="326"/>
      <c r="S10" s="327"/>
    </row>
    <row r="11" spans="1:22" ht="13.5" thickBot="1">
      <c r="A11" s="17" t="s">
        <v>9</v>
      </c>
      <c r="B11" s="18" t="s">
        <v>9</v>
      </c>
      <c r="C11" s="271" t="s">
        <v>63</v>
      </c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3"/>
    </row>
    <row r="12" spans="1:22">
      <c r="A12" s="243" t="s">
        <v>9</v>
      </c>
      <c r="B12" s="246" t="s">
        <v>9</v>
      </c>
      <c r="C12" s="249" t="s">
        <v>9</v>
      </c>
      <c r="D12" s="249"/>
      <c r="E12" s="299" t="s">
        <v>75</v>
      </c>
      <c r="F12" s="294" t="s">
        <v>99</v>
      </c>
      <c r="G12" s="234" t="s">
        <v>57</v>
      </c>
      <c r="H12" s="274" t="s">
        <v>69</v>
      </c>
      <c r="I12" s="19" t="s">
        <v>53</v>
      </c>
      <c r="J12" s="39">
        <f>K12+M12</f>
        <v>88.6</v>
      </c>
      <c r="K12" s="40">
        <v>88.6</v>
      </c>
      <c r="L12" s="40"/>
      <c r="M12" s="41"/>
      <c r="N12" s="103">
        <v>100</v>
      </c>
      <c r="O12" s="103">
        <v>100</v>
      </c>
      <c r="P12" s="107" t="s">
        <v>82</v>
      </c>
      <c r="Q12" s="108">
        <v>33</v>
      </c>
      <c r="R12" s="108">
        <v>38</v>
      </c>
      <c r="S12" s="109">
        <v>42</v>
      </c>
    </row>
    <row r="13" spans="1:22">
      <c r="A13" s="244"/>
      <c r="B13" s="247"/>
      <c r="C13" s="250"/>
      <c r="D13" s="250"/>
      <c r="E13" s="300"/>
      <c r="F13" s="295"/>
      <c r="G13" s="235"/>
      <c r="H13" s="275"/>
      <c r="I13" s="20"/>
      <c r="J13" s="46">
        <f>K13+M13</f>
        <v>0</v>
      </c>
      <c r="K13" s="47"/>
      <c r="L13" s="47"/>
      <c r="M13" s="48"/>
      <c r="N13" s="115"/>
      <c r="O13" s="115"/>
      <c r="P13" s="104" t="s">
        <v>90</v>
      </c>
      <c r="Q13" s="105">
        <v>2</v>
      </c>
      <c r="R13" s="105">
        <v>2</v>
      </c>
      <c r="S13" s="106">
        <v>2</v>
      </c>
    </row>
    <row r="14" spans="1:22">
      <c r="A14" s="244"/>
      <c r="B14" s="247"/>
      <c r="C14" s="250"/>
      <c r="D14" s="250"/>
      <c r="E14" s="300"/>
      <c r="F14" s="295"/>
      <c r="G14" s="235"/>
      <c r="H14" s="275"/>
      <c r="I14" s="21"/>
      <c r="J14" s="52">
        <f>K14+M14</f>
        <v>0</v>
      </c>
      <c r="K14" s="53"/>
      <c r="L14" s="53"/>
      <c r="M14" s="54"/>
      <c r="N14" s="55"/>
      <c r="O14" s="55"/>
      <c r="P14" s="278" t="s">
        <v>89</v>
      </c>
      <c r="Q14" s="312">
        <v>1.05</v>
      </c>
      <c r="R14" s="312">
        <v>1.1000000000000001</v>
      </c>
      <c r="S14" s="320">
        <v>1.1499999999999999</v>
      </c>
      <c r="U14" s="22"/>
    </row>
    <row r="15" spans="1:22" ht="13.5" thickBot="1">
      <c r="A15" s="245"/>
      <c r="B15" s="248"/>
      <c r="C15" s="251"/>
      <c r="D15" s="251"/>
      <c r="E15" s="301"/>
      <c r="F15" s="296"/>
      <c r="G15" s="236"/>
      <c r="H15" s="276"/>
      <c r="I15" s="23" t="s">
        <v>10</v>
      </c>
      <c r="J15" s="56">
        <f t="shared" ref="J15:O15" si="0">SUM(J12:J14)</f>
        <v>88.6</v>
      </c>
      <c r="K15" s="57">
        <f t="shared" si="0"/>
        <v>88.6</v>
      </c>
      <c r="L15" s="57">
        <f t="shared" si="0"/>
        <v>0</v>
      </c>
      <c r="M15" s="57">
        <f t="shared" si="0"/>
        <v>0</v>
      </c>
      <c r="N15" s="59">
        <f t="shared" si="0"/>
        <v>100</v>
      </c>
      <c r="O15" s="59">
        <f t="shared" si="0"/>
        <v>100</v>
      </c>
      <c r="P15" s="279"/>
      <c r="Q15" s="313"/>
      <c r="R15" s="313"/>
      <c r="S15" s="321"/>
      <c r="U15" s="22"/>
    </row>
    <row r="16" spans="1:22">
      <c r="A16" s="243" t="s">
        <v>9</v>
      </c>
      <c r="B16" s="246" t="s">
        <v>9</v>
      </c>
      <c r="C16" s="249" t="s">
        <v>11</v>
      </c>
      <c r="D16" s="249"/>
      <c r="E16" s="299" t="s">
        <v>93</v>
      </c>
      <c r="F16" s="240" t="s">
        <v>101</v>
      </c>
      <c r="G16" s="317" t="s">
        <v>57</v>
      </c>
      <c r="H16" s="274" t="s">
        <v>69</v>
      </c>
      <c r="I16" s="24" t="s">
        <v>53</v>
      </c>
      <c r="J16" s="39">
        <f>K16+M16</f>
        <v>0</v>
      </c>
      <c r="K16" s="40"/>
      <c r="L16" s="40"/>
      <c r="M16" s="41"/>
      <c r="N16" s="103"/>
      <c r="O16" s="103">
        <v>10</v>
      </c>
      <c r="P16" s="257" t="s">
        <v>83</v>
      </c>
      <c r="Q16" s="79"/>
      <c r="R16" s="79"/>
      <c r="S16" s="80">
        <v>1</v>
      </c>
    </row>
    <row r="17" spans="1:21">
      <c r="A17" s="244"/>
      <c r="B17" s="247"/>
      <c r="C17" s="250"/>
      <c r="D17" s="250"/>
      <c r="E17" s="300"/>
      <c r="F17" s="241"/>
      <c r="G17" s="318"/>
      <c r="H17" s="275"/>
      <c r="I17" s="62"/>
      <c r="J17" s="46">
        <f>K17+M17</f>
        <v>0</v>
      </c>
      <c r="K17" s="47"/>
      <c r="L17" s="47"/>
      <c r="M17" s="48"/>
      <c r="N17" s="115"/>
      <c r="O17" s="115"/>
      <c r="P17" s="258"/>
      <c r="Q17" s="79"/>
      <c r="R17" s="79"/>
      <c r="S17" s="80"/>
    </row>
    <row r="18" spans="1:21" ht="13.5" thickBot="1">
      <c r="A18" s="245"/>
      <c r="B18" s="248"/>
      <c r="C18" s="251"/>
      <c r="D18" s="251"/>
      <c r="E18" s="301"/>
      <c r="F18" s="242"/>
      <c r="G18" s="319"/>
      <c r="H18" s="276"/>
      <c r="I18" s="23" t="s">
        <v>10</v>
      </c>
      <c r="J18" s="56">
        <f t="shared" ref="J18:O18" si="1">SUM(J16:J17)</f>
        <v>0</v>
      </c>
      <c r="K18" s="57">
        <f t="shared" si="1"/>
        <v>0</v>
      </c>
      <c r="L18" s="57">
        <f t="shared" si="1"/>
        <v>0</v>
      </c>
      <c r="M18" s="57">
        <f t="shared" si="1"/>
        <v>0</v>
      </c>
      <c r="N18" s="59">
        <f t="shared" si="1"/>
        <v>0</v>
      </c>
      <c r="O18" s="59">
        <f t="shared" si="1"/>
        <v>10</v>
      </c>
      <c r="P18" s="283"/>
      <c r="Q18" s="92"/>
      <c r="R18" s="92"/>
      <c r="S18" s="93"/>
    </row>
    <row r="19" spans="1:21" ht="13.5" thickBot="1">
      <c r="A19" s="17" t="s">
        <v>9</v>
      </c>
      <c r="B19" s="18" t="s">
        <v>9</v>
      </c>
      <c r="C19" s="211" t="s">
        <v>12</v>
      </c>
      <c r="D19" s="211"/>
      <c r="E19" s="211"/>
      <c r="F19" s="211"/>
      <c r="G19" s="211"/>
      <c r="H19" s="211"/>
      <c r="I19" s="212"/>
      <c r="J19" s="60">
        <f>K19+M19</f>
        <v>88.6</v>
      </c>
      <c r="K19" s="60">
        <f>K18+K15</f>
        <v>88.6</v>
      </c>
      <c r="L19" s="60">
        <f>L18+L15</f>
        <v>0</v>
      </c>
      <c r="M19" s="61">
        <f>M18+M15</f>
        <v>0</v>
      </c>
      <c r="N19" s="61">
        <f>N18+N15</f>
        <v>100</v>
      </c>
      <c r="O19" s="60">
        <f>O18+O15</f>
        <v>110</v>
      </c>
      <c r="P19" s="123"/>
      <c r="Q19" s="124"/>
      <c r="R19" s="124"/>
      <c r="S19" s="125"/>
    </row>
    <row r="20" spans="1:21" ht="13.5" thickBot="1">
      <c r="A20" s="17" t="s">
        <v>9</v>
      </c>
      <c r="B20" s="18" t="s">
        <v>11</v>
      </c>
      <c r="C20" s="314" t="s">
        <v>64</v>
      </c>
      <c r="D20" s="315"/>
      <c r="E20" s="315"/>
      <c r="F20" s="315"/>
      <c r="G20" s="315"/>
      <c r="H20" s="315"/>
      <c r="I20" s="315"/>
      <c r="J20" s="315"/>
      <c r="K20" s="315"/>
      <c r="L20" s="315"/>
      <c r="M20" s="315"/>
      <c r="N20" s="315"/>
      <c r="O20" s="315"/>
      <c r="P20" s="315"/>
      <c r="Q20" s="315"/>
      <c r="R20" s="315"/>
      <c r="S20" s="316"/>
    </row>
    <row r="21" spans="1:21">
      <c r="A21" s="243" t="s">
        <v>9</v>
      </c>
      <c r="B21" s="246" t="s">
        <v>11</v>
      </c>
      <c r="C21" s="249" t="s">
        <v>9</v>
      </c>
      <c r="D21" s="249"/>
      <c r="E21" s="299" t="s">
        <v>76</v>
      </c>
      <c r="F21" s="294" t="s">
        <v>97</v>
      </c>
      <c r="G21" s="234" t="s">
        <v>57</v>
      </c>
      <c r="H21" s="274" t="s">
        <v>69</v>
      </c>
      <c r="I21" s="26" t="s">
        <v>53</v>
      </c>
      <c r="J21" s="39">
        <f>K21+M21</f>
        <v>37.4</v>
      </c>
      <c r="K21" s="40">
        <v>37.4</v>
      </c>
      <c r="L21" s="40"/>
      <c r="M21" s="41"/>
      <c r="N21" s="103">
        <v>55</v>
      </c>
      <c r="O21" s="103">
        <v>55</v>
      </c>
      <c r="P21" s="308" t="s">
        <v>84</v>
      </c>
      <c r="Q21" s="81">
        <v>5</v>
      </c>
      <c r="R21" s="81">
        <v>5</v>
      </c>
      <c r="S21" s="82">
        <v>5</v>
      </c>
      <c r="U21" s="22"/>
    </row>
    <row r="22" spans="1:21">
      <c r="A22" s="244"/>
      <c r="B22" s="247"/>
      <c r="C22" s="250"/>
      <c r="D22" s="250"/>
      <c r="E22" s="300"/>
      <c r="F22" s="295"/>
      <c r="G22" s="235"/>
      <c r="H22" s="275"/>
      <c r="I22" s="63"/>
      <c r="J22" s="46">
        <f>K22+M22</f>
        <v>0</v>
      </c>
      <c r="K22" s="47"/>
      <c r="L22" s="47"/>
      <c r="M22" s="48"/>
      <c r="N22" s="115"/>
      <c r="O22" s="115"/>
      <c r="P22" s="309"/>
      <c r="Q22" s="126"/>
      <c r="R22" s="126"/>
      <c r="S22" s="128"/>
      <c r="U22" s="22"/>
    </row>
    <row r="23" spans="1:21">
      <c r="A23" s="244"/>
      <c r="B23" s="247"/>
      <c r="C23" s="250"/>
      <c r="D23" s="250"/>
      <c r="E23" s="300"/>
      <c r="F23" s="295"/>
      <c r="G23" s="235"/>
      <c r="H23" s="275"/>
      <c r="I23" s="27"/>
      <c r="J23" s="52">
        <f>K23+M23</f>
        <v>0</v>
      </c>
      <c r="K23" s="53"/>
      <c r="L23" s="53"/>
      <c r="M23" s="54"/>
      <c r="N23" s="55"/>
      <c r="O23" s="55"/>
      <c r="P23" s="310" t="s">
        <v>88</v>
      </c>
      <c r="Q23" s="302">
        <v>8.8000000000000007</v>
      </c>
      <c r="R23" s="302">
        <v>8.8000000000000007</v>
      </c>
      <c r="S23" s="304">
        <v>8.8000000000000007</v>
      </c>
      <c r="U23" s="22"/>
    </row>
    <row r="24" spans="1:21" ht="13.5" thickBot="1">
      <c r="A24" s="245"/>
      <c r="B24" s="248"/>
      <c r="C24" s="251"/>
      <c r="D24" s="251"/>
      <c r="E24" s="301"/>
      <c r="F24" s="296"/>
      <c r="G24" s="236"/>
      <c r="H24" s="276"/>
      <c r="I24" s="23" t="s">
        <v>10</v>
      </c>
      <c r="J24" s="56">
        <f t="shared" ref="J24:O24" si="2">SUM(J21:J23)</f>
        <v>37.4</v>
      </c>
      <c r="K24" s="57">
        <f t="shared" si="2"/>
        <v>37.4</v>
      </c>
      <c r="L24" s="57">
        <f t="shared" si="2"/>
        <v>0</v>
      </c>
      <c r="M24" s="57">
        <f t="shared" si="2"/>
        <v>0</v>
      </c>
      <c r="N24" s="59">
        <f t="shared" si="2"/>
        <v>55</v>
      </c>
      <c r="O24" s="59">
        <f t="shared" si="2"/>
        <v>55</v>
      </c>
      <c r="P24" s="311"/>
      <c r="Q24" s="303"/>
      <c r="R24" s="303"/>
      <c r="S24" s="305"/>
      <c r="U24" s="22"/>
    </row>
    <row r="25" spans="1:21">
      <c r="A25" s="243" t="s">
        <v>9</v>
      </c>
      <c r="B25" s="246" t="s">
        <v>11</v>
      </c>
      <c r="C25" s="249" t="s">
        <v>11</v>
      </c>
      <c r="D25" s="249"/>
      <c r="E25" s="297" t="s">
        <v>77</v>
      </c>
      <c r="F25" s="252" t="s">
        <v>96</v>
      </c>
      <c r="G25" s="234" t="s">
        <v>57</v>
      </c>
      <c r="H25" s="274" t="s">
        <v>69</v>
      </c>
      <c r="I25" s="26" t="s">
        <v>53</v>
      </c>
      <c r="J25" s="39">
        <f>K25+M25</f>
        <v>180</v>
      </c>
      <c r="K25" s="40">
        <v>180</v>
      </c>
      <c r="L25" s="40"/>
      <c r="M25" s="41"/>
      <c r="N25" s="103">
        <v>200</v>
      </c>
      <c r="O25" s="103">
        <v>200</v>
      </c>
      <c r="P25" s="257" t="s">
        <v>91</v>
      </c>
      <c r="Q25" s="284">
        <v>24</v>
      </c>
      <c r="R25" s="284">
        <v>24</v>
      </c>
      <c r="S25" s="286">
        <v>24</v>
      </c>
      <c r="U25" s="22"/>
    </row>
    <row r="26" spans="1:21">
      <c r="A26" s="244"/>
      <c r="B26" s="247"/>
      <c r="C26" s="250"/>
      <c r="D26" s="250"/>
      <c r="E26" s="306"/>
      <c r="F26" s="307"/>
      <c r="G26" s="235"/>
      <c r="H26" s="275"/>
      <c r="I26" s="63"/>
      <c r="J26" s="46">
        <f>K26+M26</f>
        <v>0</v>
      </c>
      <c r="K26" s="99"/>
      <c r="L26" s="99"/>
      <c r="M26" s="100"/>
      <c r="N26" s="117"/>
      <c r="O26" s="117"/>
      <c r="P26" s="258"/>
      <c r="Q26" s="285"/>
      <c r="R26" s="285"/>
      <c r="S26" s="287"/>
      <c r="U26" s="22"/>
    </row>
    <row r="27" spans="1:21">
      <c r="A27" s="244"/>
      <c r="B27" s="247"/>
      <c r="C27" s="250"/>
      <c r="D27" s="250"/>
      <c r="E27" s="306"/>
      <c r="F27" s="307"/>
      <c r="G27" s="235"/>
      <c r="H27" s="275"/>
      <c r="I27" s="63"/>
      <c r="J27" s="46">
        <f>K27+M27</f>
        <v>0</v>
      </c>
      <c r="K27" s="99"/>
      <c r="L27" s="99"/>
      <c r="M27" s="100"/>
      <c r="N27" s="117"/>
      <c r="O27" s="117"/>
      <c r="P27" s="288" t="s">
        <v>92</v>
      </c>
      <c r="Q27" s="290">
        <v>30</v>
      </c>
      <c r="R27" s="290">
        <v>30</v>
      </c>
      <c r="S27" s="292">
        <v>30</v>
      </c>
      <c r="U27" s="22"/>
    </row>
    <row r="28" spans="1:21">
      <c r="A28" s="244"/>
      <c r="B28" s="247"/>
      <c r="C28" s="250"/>
      <c r="D28" s="250"/>
      <c r="E28" s="306"/>
      <c r="F28" s="307"/>
      <c r="G28" s="235"/>
      <c r="H28" s="275"/>
      <c r="I28" s="95"/>
      <c r="J28" s="97">
        <f>K28+M28</f>
        <v>0</v>
      </c>
      <c r="K28" s="47"/>
      <c r="L28" s="47"/>
      <c r="M28" s="48"/>
      <c r="N28" s="115"/>
      <c r="O28" s="115"/>
      <c r="P28" s="289"/>
      <c r="Q28" s="291"/>
      <c r="R28" s="291"/>
      <c r="S28" s="293"/>
      <c r="U28" s="22"/>
    </row>
    <row r="29" spans="1:21">
      <c r="A29" s="244"/>
      <c r="B29" s="247"/>
      <c r="C29" s="250"/>
      <c r="D29" s="250"/>
      <c r="E29" s="306"/>
      <c r="F29" s="307"/>
      <c r="G29" s="235"/>
      <c r="H29" s="275"/>
      <c r="I29" s="27"/>
      <c r="J29" s="52">
        <f>K29+M29</f>
        <v>0</v>
      </c>
      <c r="K29" s="53"/>
      <c r="L29" s="53"/>
      <c r="M29" s="54"/>
      <c r="N29" s="55"/>
      <c r="O29" s="55"/>
      <c r="P29" s="258" t="s">
        <v>78</v>
      </c>
      <c r="Q29" s="126">
        <v>3</v>
      </c>
      <c r="R29" s="126">
        <v>3</v>
      </c>
      <c r="S29" s="128">
        <v>3</v>
      </c>
      <c r="U29" s="22"/>
    </row>
    <row r="30" spans="1:21" ht="13.5" thickBot="1">
      <c r="A30" s="245"/>
      <c r="B30" s="248"/>
      <c r="C30" s="251"/>
      <c r="D30" s="251"/>
      <c r="E30" s="298"/>
      <c r="F30" s="253"/>
      <c r="G30" s="236"/>
      <c r="H30" s="276"/>
      <c r="I30" s="23" t="s">
        <v>10</v>
      </c>
      <c r="J30" s="56">
        <f t="shared" ref="J30:O30" si="3">SUM(J25:J29)</f>
        <v>180</v>
      </c>
      <c r="K30" s="57">
        <f t="shared" si="3"/>
        <v>180</v>
      </c>
      <c r="L30" s="57">
        <f t="shared" si="3"/>
        <v>0</v>
      </c>
      <c r="M30" s="57">
        <f t="shared" si="3"/>
        <v>0</v>
      </c>
      <c r="N30" s="59">
        <f t="shared" si="3"/>
        <v>200</v>
      </c>
      <c r="O30" s="59">
        <f t="shared" si="3"/>
        <v>200</v>
      </c>
      <c r="P30" s="283"/>
      <c r="Q30" s="127"/>
      <c r="R30" s="127"/>
      <c r="S30" s="129"/>
      <c r="U30" s="22"/>
    </row>
    <row r="31" spans="1:21">
      <c r="A31" s="243" t="s">
        <v>9</v>
      </c>
      <c r="B31" s="246" t="s">
        <v>11</v>
      </c>
      <c r="C31" s="249" t="s">
        <v>56</v>
      </c>
      <c r="D31" s="249"/>
      <c r="E31" s="297" t="s">
        <v>79</v>
      </c>
      <c r="F31" s="252"/>
      <c r="G31" s="234" t="s">
        <v>57</v>
      </c>
      <c r="H31" s="274" t="s">
        <v>69</v>
      </c>
      <c r="I31" s="26" t="s">
        <v>53</v>
      </c>
      <c r="J31" s="39">
        <f>K31+M31</f>
        <v>42</v>
      </c>
      <c r="K31" s="40">
        <v>42</v>
      </c>
      <c r="L31" s="40"/>
      <c r="M31" s="41"/>
      <c r="N31" s="103">
        <v>46.9</v>
      </c>
      <c r="O31" s="103">
        <v>46.9</v>
      </c>
      <c r="P31" s="257" t="s">
        <v>80</v>
      </c>
      <c r="Q31" s="81">
        <v>12</v>
      </c>
      <c r="R31" s="81">
        <v>12</v>
      </c>
      <c r="S31" s="82">
        <v>12</v>
      </c>
      <c r="U31" s="22"/>
    </row>
    <row r="32" spans="1:21" ht="13.5" thickBot="1">
      <c r="A32" s="245"/>
      <c r="B32" s="248"/>
      <c r="C32" s="251"/>
      <c r="D32" s="251"/>
      <c r="E32" s="298"/>
      <c r="F32" s="253"/>
      <c r="G32" s="236"/>
      <c r="H32" s="276"/>
      <c r="I32" s="23" t="s">
        <v>10</v>
      </c>
      <c r="J32" s="56">
        <f t="shared" ref="J32:O32" si="4">SUM(J31:J31)</f>
        <v>42</v>
      </c>
      <c r="K32" s="57">
        <f t="shared" si="4"/>
        <v>42</v>
      </c>
      <c r="L32" s="57">
        <f t="shared" si="4"/>
        <v>0</v>
      </c>
      <c r="M32" s="57">
        <f t="shared" si="4"/>
        <v>0</v>
      </c>
      <c r="N32" s="59">
        <f t="shared" si="4"/>
        <v>46.9</v>
      </c>
      <c r="O32" s="59">
        <f t="shared" si="4"/>
        <v>46.9</v>
      </c>
      <c r="P32" s="283"/>
      <c r="Q32" s="127"/>
      <c r="R32" s="127"/>
      <c r="S32" s="129"/>
      <c r="U32" s="22"/>
    </row>
    <row r="33" spans="1:21" ht="13.5" thickBot="1">
      <c r="A33" s="28" t="s">
        <v>9</v>
      </c>
      <c r="B33" s="18" t="s">
        <v>11</v>
      </c>
      <c r="C33" s="211" t="s">
        <v>12</v>
      </c>
      <c r="D33" s="211"/>
      <c r="E33" s="211"/>
      <c r="F33" s="211"/>
      <c r="G33" s="211"/>
      <c r="H33" s="211"/>
      <c r="I33" s="212"/>
      <c r="J33" s="60">
        <f t="shared" ref="J33:O33" si="5">SUM(J32,J30,J24)</f>
        <v>259.39999999999998</v>
      </c>
      <c r="K33" s="60">
        <f t="shared" si="5"/>
        <v>259.39999999999998</v>
      </c>
      <c r="L33" s="60">
        <f t="shared" si="5"/>
        <v>0</v>
      </c>
      <c r="M33" s="61">
        <f t="shared" si="5"/>
        <v>0</v>
      </c>
      <c r="N33" s="61">
        <f t="shared" si="5"/>
        <v>301.89999999999998</v>
      </c>
      <c r="O33" s="60">
        <f t="shared" si="5"/>
        <v>301.89999999999998</v>
      </c>
      <c r="P33" s="216"/>
      <c r="Q33" s="217"/>
      <c r="R33" s="217"/>
      <c r="S33" s="218"/>
    </row>
    <row r="34" spans="1:21" ht="13.5" thickBot="1">
      <c r="A34" s="28" t="s">
        <v>9</v>
      </c>
      <c r="B34" s="219" t="s">
        <v>13</v>
      </c>
      <c r="C34" s="220"/>
      <c r="D34" s="220"/>
      <c r="E34" s="220"/>
      <c r="F34" s="220"/>
      <c r="G34" s="220"/>
      <c r="H34" s="220"/>
      <c r="I34" s="221"/>
      <c r="J34" s="33">
        <f t="shared" ref="J34:O34" si="6">SUM(J19,J33)</f>
        <v>348</v>
      </c>
      <c r="K34" s="33">
        <f t="shared" si="6"/>
        <v>348</v>
      </c>
      <c r="L34" s="33">
        <f t="shared" si="6"/>
        <v>0</v>
      </c>
      <c r="M34" s="34">
        <f t="shared" si="6"/>
        <v>0</v>
      </c>
      <c r="N34" s="34">
        <f t="shared" si="6"/>
        <v>401.9</v>
      </c>
      <c r="O34" s="33">
        <f t="shared" si="6"/>
        <v>411.9</v>
      </c>
      <c r="P34" s="222"/>
      <c r="Q34" s="223"/>
      <c r="R34" s="223"/>
      <c r="S34" s="224"/>
    </row>
    <row r="35" spans="1:21" ht="14.25" customHeight="1" thickBot="1">
      <c r="A35" s="16" t="s">
        <v>11</v>
      </c>
      <c r="B35" s="268" t="s">
        <v>65</v>
      </c>
      <c r="C35" s="269"/>
      <c r="D35" s="269"/>
      <c r="E35" s="269"/>
      <c r="F35" s="269"/>
      <c r="G35" s="269"/>
      <c r="H35" s="269"/>
      <c r="I35" s="269"/>
      <c r="J35" s="269"/>
      <c r="K35" s="269"/>
      <c r="L35" s="269"/>
      <c r="M35" s="269"/>
      <c r="N35" s="269"/>
      <c r="O35" s="269"/>
      <c r="P35" s="269"/>
      <c r="Q35" s="269"/>
      <c r="R35" s="269"/>
      <c r="S35" s="270"/>
    </row>
    <row r="36" spans="1:21" ht="13.5" thickBot="1">
      <c r="A36" s="17" t="s">
        <v>11</v>
      </c>
      <c r="B36" s="18" t="s">
        <v>9</v>
      </c>
      <c r="C36" s="271" t="s">
        <v>66</v>
      </c>
      <c r="D36" s="272"/>
      <c r="E36" s="272"/>
      <c r="F36" s="272"/>
      <c r="G36" s="272"/>
      <c r="H36" s="272"/>
      <c r="I36" s="272"/>
      <c r="J36" s="272"/>
      <c r="K36" s="272"/>
      <c r="L36" s="272"/>
      <c r="M36" s="272"/>
      <c r="N36" s="272"/>
      <c r="O36" s="272"/>
      <c r="P36" s="272"/>
      <c r="Q36" s="272"/>
      <c r="R36" s="272"/>
      <c r="S36" s="273"/>
    </row>
    <row r="37" spans="1:21">
      <c r="A37" s="243" t="s">
        <v>11</v>
      </c>
      <c r="B37" s="246" t="s">
        <v>9</v>
      </c>
      <c r="C37" s="207" t="s">
        <v>9</v>
      </c>
      <c r="D37" s="207"/>
      <c r="E37" s="254" t="s">
        <v>70</v>
      </c>
      <c r="F37" s="131" t="s">
        <v>71</v>
      </c>
      <c r="G37" s="231" t="s">
        <v>58</v>
      </c>
      <c r="H37" s="274" t="s">
        <v>69</v>
      </c>
      <c r="I37" s="24" t="s">
        <v>53</v>
      </c>
      <c r="J37" s="39">
        <f>K37+M37</f>
        <v>0</v>
      </c>
      <c r="K37" s="40"/>
      <c r="L37" s="40"/>
      <c r="M37" s="41"/>
      <c r="N37" s="103"/>
      <c r="O37" s="103"/>
      <c r="P37" s="257" t="s">
        <v>73</v>
      </c>
      <c r="Q37" s="81">
        <v>12</v>
      </c>
      <c r="R37" s="81"/>
      <c r="S37" s="82"/>
      <c r="U37" s="22"/>
    </row>
    <row r="38" spans="1:21">
      <c r="A38" s="244"/>
      <c r="B38" s="247"/>
      <c r="C38" s="208"/>
      <c r="D38" s="208"/>
      <c r="E38" s="255"/>
      <c r="F38" s="259"/>
      <c r="G38" s="232"/>
      <c r="H38" s="275"/>
      <c r="I38" s="72" t="s">
        <v>67</v>
      </c>
      <c r="J38" s="46">
        <f>K38+M38</f>
        <v>110.6</v>
      </c>
      <c r="K38" s="47"/>
      <c r="L38" s="47"/>
      <c r="M38" s="48">
        <v>110.6</v>
      </c>
      <c r="N38" s="115"/>
      <c r="O38" s="115"/>
      <c r="P38" s="258"/>
      <c r="Q38" s="126"/>
      <c r="R38" s="83"/>
      <c r="S38" s="128"/>
      <c r="U38" s="22"/>
    </row>
    <row r="39" spans="1:21">
      <c r="A39" s="244"/>
      <c r="B39" s="247"/>
      <c r="C39" s="208"/>
      <c r="D39" s="208"/>
      <c r="E39" s="255"/>
      <c r="F39" s="260"/>
      <c r="G39" s="232"/>
      <c r="H39" s="275"/>
      <c r="I39" s="72" t="s">
        <v>68</v>
      </c>
      <c r="J39" s="52">
        <f>K39+M39</f>
        <v>348.8</v>
      </c>
      <c r="K39" s="53"/>
      <c r="L39" s="53"/>
      <c r="M39" s="54">
        <v>348.8</v>
      </c>
      <c r="N39" s="55"/>
      <c r="O39" s="55"/>
      <c r="P39" s="70"/>
      <c r="Q39" s="126"/>
      <c r="R39" s="83"/>
      <c r="S39" s="128"/>
      <c r="U39" s="22"/>
    </row>
    <row r="40" spans="1:21" ht="13.5" thickBot="1">
      <c r="A40" s="245"/>
      <c r="B40" s="248"/>
      <c r="C40" s="209"/>
      <c r="D40" s="209"/>
      <c r="E40" s="256"/>
      <c r="F40" s="261"/>
      <c r="G40" s="233"/>
      <c r="H40" s="276"/>
      <c r="I40" s="29" t="s">
        <v>10</v>
      </c>
      <c r="J40" s="56">
        <f t="shared" ref="J40:O40" si="7">SUM(J37:J39)</f>
        <v>459.4</v>
      </c>
      <c r="K40" s="57">
        <f t="shared" si="7"/>
        <v>0</v>
      </c>
      <c r="L40" s="57">
        <f t="shared" si="7"/>
        <v>0</v>
      </c>
      <c r="M40" s="57">
        <f t="shared" si="7"/>
        <v>459.4</v>
      </c>
      <c r="N40" s="59">
        <f t="shared" si="7"/>
        <v>0</v>
      </c>
      <c r="O40" s="59">
        <f t="shared" si="7"/>
        <v>0</v>
      </c>
      <c r="P40" s="71"/>
      <c r="Q40" s="127"/>
      <c r="R40" s="84"/>
      <c r="S40" s="129"/>
      <c r="U40" s="22"/>
    </row>
    <row r="41" spans="1:21">
      <c r="A41" s="201" t="s">
        <v>11</v>
      </c>
      <c r="B41" s="204" t="s">
        <v>9</v>
      </c>
      <c r="C41" s="207" t="s">
        <v>11</v>
      </c>
      <c r="D41" s="207"/>
      <c r="E41" s="228" t="s">
        <v>74</v>
      </c>
      <c r="F41" s="132" t="s">
        <v>71</v>
      </c>
      <c r="G41" s="231" t="s">
        <v>57</v>
      </c>
      <c r="H41" s="237" t="s">
        <v>69</v>
      </c>
      <c r="I41" s="65" t="s">
        <v>53</v>
      </c>
      <c r="J41" s="39">
        <f>K41+M41</f>
        <v>0</v>
      </c>
      <c r="K41" s="40"/>
      <c r="L41" s="40"/>
      <c r="M41" s="41"/>
      <c r="N41" s="103"/>
      <c r="O41" s="103"/>
      <c r="P41" s="192" t="s">
        <v>103</v>
      </c>
      <c r="Q41" s="152"/>
      <c r="R41" s="152"/>
      <c r="S41" s="109"/>
    </row>
    <row r="42" spans="1:21">
      <c r="A42" s="202"/>
      <c r="B42" s="205"/>
      <c r="C42" s="208"/>
      <c r="D42" s="208"/>
      <c r="E42" s="229"/>
      <c r="F42" s="262" t="s">
        <v>100</v>
      </c>
      <c r="G42" s="232"/>
      <c r="H42" s="238"/>
      <c r="I42" s="72" t="s">
        <v>67</v>
      </c>
      <c r="J42" s="46">
        <f>K42+M42</f>
        <v>1292.8</v>
      </c>
      <c r="K42" s="47"/>
      <c r="L42" s="47"/>
      <c r="M42" s="48">
        <v>1292.8</v>
      </c>
      <c r="N42" s="115"/>
      <c r="O42" s="115"/>
      <c r="P42" s="193"/>
      <c r="Q42" s="153"/>
      <c r="R42" s="153"/>
      <c r="S42" s="154"/>
    </row>
    <row r="43" spans="1:21">
      <c r="A43" s="202"/>
      <c r="B43" s="205"/>
      <c r="C43" s="208"/>
      <c r="D43" s="208"/>
      <c r="E43" s="229"/>
      <c r="F43" s="263"/>
      <c r="G43" s="232"/>
      <c r="H43" s="238"/>
      <c r="I43" s="72" t="s">
        <v>68</v>
      </c>
      <c r="J43" s="52">
        <f>K43+M43</f>
        <v>950.3</v>
      </c>
      <c r="K43" s="53"/>
      <c r="L43" s="53"/>
      <c r="M43" s="54">
        <v>950.3</v>
      </c>
      <c r="N43" s="55"/>
      <c r="O43" s="55"/>
      <c r="P43" s="193"/>
      <c r="Q43" s="153"/>
      <c r="R43" s="153"/>
      <c r="S43" s="154"/>
    </row>
    <row r="44" spans="1:21" ht="13.5" thickBot="1">
      <c r="A44" s="203"/>
      <c r="B44" s="206"/>
      <c r="C44" s="209"/>
      <c r="D44" s="209"/>
      <c r="E44" s="230"/>
      <c r="F44" s="264"/>
      <c r="G44" s="233"/>
      <c r="H44" s="239"/>
      <c r="I44" s="23" t="s">
        <v>10</v>
      </c>
      <c r="J44" s="56">
        <f t="shared" ref="J44:O44" si="8">SUM(J41:J43)</f>
        <v>2243.1</v>
      </c>
      <c r="K44" s="57">
        <f t="shared" si="8"/>
        <v>0</v>
      </c>
      <c r="L44" s="57">
        <f t="shared" si="8"/>
        <v>0</v>
      </c>
      <c r="M44" s="57">
        <f t="shared" si="8"/>
        <v>2243.1</v>
      </c>
      <c r="N44" s="59">
        <f t="shared" si="8"/>
        <v>0</v>
      </c>
      <c r="O44" s="59">
        <f t="shared" si="8"/>
        <v>0</v>
      </c>
      <c r="P44" s="155" t="s">
        <v>104</v>
      </c>
      <c r="Q44" s="153">
        <v>100</v>
      </c>
      <c r="R44" s="153"/>
      <c r="S44" s="154"/>
      <c r="U44" s="22"/>
    </row>
    <row r="45" spans="1:21">
      <c r="A45" s="243" t="s">
        <v>11</v>
      </c>
      <c r="B45" s="246" t="s">
        <v>9</v>
      </c>
      <c r="C45" s="249" t="s">
        <v>56</v>
      </c>
      <c r="D45" s="249"/>
      <c r="E45" s="280" t="s">
        <v>106</v>
      </c>
      <c r="F45" s="101" t="s">
        <v>71</v>
      </c>
      <c r="G45" s="231" t="s">
        <v>57</v>
      </c>
      <c r="H45" s="274" t="s">
        <v>69</v>
      </c>
      <c r="I45" s="26" t="s">
        <v>53</v>
      </c>
      <c r="J45" s="39">
        <f>K45+M45</f>
        <v>0</v>
      </c>
      <c r="K45" s="40"/>
      <c r="L45" s="40"/>
      <c r="M45" s="41"/>
      <c r="N45" s="103"/>
      <c r="O45" s="103"/>
      <c r="P45" s="277" t="s">
        <v>107</v>
      </c>
      <c r="Q45" s="108"/>
      <c r="R45" s="108"/>
      <c r="S45" s="109"/>
      <c r="U45" s="22"/>
    </row>
    <row r="46" spans="1:21">
      <c r="A46" s="244"/>
      <c r="B46" s="247"/>
      <c r="C46" s="250"/>
      <c r="D46" s="250"/>
      <c r="E46" s="281"/>
      <c r="F46" s="265" t="s">
        <v>98</v>
      </c>
      <c r="G46" s="232"/>
      <c r="H46" s="275"/>
      <c r="I46" s="63" t="s">
        <v>67</v>
      </c>
      <c r="J46" s="46">
        <f>K46+M46</f>
        <v>500</v>
      </c>
      <c r="K46" s="99"/>
      <c r="L46" s="99"/>
      <c r="M46" s="100">
        <v>500</v>
      </c>
      <c r="N46" s="117">
        <v>1329</v>
      </c>
      <c r="O46" s="117">
        <v>4971</v>
      </c>
      <c r="P46" s="278"/>
      <c r="Q46" s="126"/>
      <c r="R46" s="126"/>
      <c r="S46" s="128"/>
      <c r="U46" s="22"/>
    </row>
    <row r="47" spans="1:21">
      <c r="A47" s="244"/>
      <c r="B47" s="247"/>
      <c r="C47" s="250"/>
      <c r="D47" s="250"/>
      <c r="E47" s="281"/>
      <c r="F47" s="266"/>
      <c r="G47" s="232"/>
      <c r="H47" s="275"/>
      <c r="I47" s="63" t="s">
        <v>68</v>
      </c>
      <c r="J47" s="97">
        <f>K47+M47</f>
        <v>500</v>
      </c>
      <c r="K47" s="47"/>
      <c r="L47" s="47"/>
      <c r="M47" s="48">
        <v>500</v>
      </c>
      <c r="N47" s="115">
        <v>3500</v>
      </c>
      <c r="O47" s="115">
        <v>2000</v>
      </c>
      <c r="P47" s="278"/>
      <c r="Q47" s="126"/>
      <c r="R47" s="126"/>
      <c r="S47" s="128"/>
      <c r="U47" s="22"/>
    </row>
    <row r="48" spans="1:21" ht="13.5" thickBot="1">
      <c r="A48" s="245"/>
      <c r="B48" s="248"/>
      <c r="C48" s="251"/>
      <c r="D48" s="251"/>
      <c r="E48" s="282"/>
      <c r="F48" s="267"/>
      <c r="G48" s="233"/>
      <c r="H48" s="276"/>
      <c r="I48" s="23" t="s">
        <v>10</v>
      </c>
      <c r="J48" s="56">
        <f t="shared" ref="J48:O48" si="9">SUM(J45:J47)</f>
        <v>1000</v>
      </c>
      <c r="K48" s="57">
        <f t="shared" si="9"/>
        <v>0</v>
      </c>
      <c r="L48" s="57">
        <f t="shared" si="9"/>
        <v>0</v>
      </c>
      <c r="M48" s="57">
        <f t="shared" si="9"/>
        <v>1000</v>
      </c>
      <c r="N48" s="59">
        <f t="shared" si="9"/>
        <v>4829</v>
      </c>
      <c r="O48" s="59">
        <f t="shared" si="9"/>
        <v>6971</v>
      </c>
      <c r="P48" s="279"/>
      <c r="Q48" s="127">
        <v>8</v>
      </c>
      <c r="R48" s="127">
        <v>45</v>
      </c>
      <c r="S48" s="129">
        <v>100</v>
      </c>
      <c r="U48" s="22"/>
    </row>
    <row r="49" spans="1:40" ht="13.5" customHeight="1">
      <c r="A49" s="201" t="s">
        <v>11</v>
      </c>
      <c r="B49" s="204" t="s">
        <v>9</v>
      </c>
      <c r="C49" s="207" t="s">
        <v>57</v>
      </c>
      <c r="D49" s="207"/>
      <c r="E49" s="228" t="s">
        <v>85</v>
      </c>
      <c r="F49" s="240" t="s">
        <v>102</v>
      </c>
      <c r="G49" s="234" t="s">
        <v>59</v>
      </c>
      <c r="H49" s="237" t="s">
        <v>69</v>
      </c>
      <c r="I49" s="65" t="s">
        <v>53</v>
      </c>
      <c r="J49" s="39">
        <f>K49+M49</f>
        <v>0</v>
      </c>
      <c r="K49" s="40"/>
      <c r="L49" s="40"/>
      <c r="M49" s="41"/>
      <c r="N49" s="103"/>
      <c r="O49" s="103"/>
      <c r="P49" s="192" t="s">
        <v>109</v>
      </c>
      <c r="Q49" s="195"/>
      <c r="R49" s="195"/>
      <c r="S49" s="198">
        <v>50</v>
      </c>
      <c r="U49" s="156"/>
    </row>
    <row r="50" spans="1:40" ht="13.5" customHeight="1">
      <c r="A50" s="202"/>
      <c r="B50" s="205"/>
      <c r="C50" s="208"/>
      <c r="D50" s="208"/>
      <c r="E50" s="229"/>
      <c r="F50" s="241"/>
      <c r="G50" s="235"/>
      <c r="H50" s="238"/>
      <c r="I50" s="66" t="s">
        <v>67</v>
      </c>
      <c r="J50" s="46">
        <f>K50+M50</f>
        <v>0</v>
      </c>
      <c r="K50" s="90"/>
      <c r="L50" s="90"/>
      <c r="M50" s="91"/>
      <c r="N50" s="118"/>
      <c r="O50" s="118">
        <v>158.69999999999999</v>
      </c>
      <c r="P50" s="193"/>
      <c r="Q50" s="196"/>
      <c r="R50" s="196"/>
      <c r="S50" s="199"/>
    </row>
    <row r="51" spans="1:40" ht="13.5" customHeight="1">
      <c r="A51" s="202"/>
      <c r="B51" s="205"/>
      <c r="C51" s="208"/>
      <c r="D51" s="208"/>
      <c r="E51" s="229"/>
      <c r="F51" s="241"/>
      <c r="G51" s="235"/>
      <c r="H51" s="238"/>
      <c r="I51" s="64" t="s">
        <v>68</v>
      </c>
      <c r="J51" s="52">
        <f>K51+M51</f>
        <v>0</v>
      </c>
      <c r="K51" s="47"/>
      <c r="L51" s="47"/>
      <c r="M51" s="48"/>
      <c r="N51" s="88"/>
      <c r="O51" s="119">
        <v>899</v>
      </c>
      <c r="P51" s="193"/>
      <c r="Q51" s="196"/>
      <c r="R51" s="196"/>
      <c r="S51" s="199"/>
    </row>
    <row r="52" spans="1:40" ht="13.5" customHeight="1" thickBot="1">
      <c r="A52" s="203"/>
      <c r="B52" s="206"/>
      <c r="C52" s="209"/>
      <c r="D52" s="209"/>
      <c r="E52" s="230"/>
      <c r="F52" s="242"/>
      <c r="G52" s="236"/>
      <c r="H52" s="239"/>
      <c r="I52" s="23" t="s">
        <v>10</v>
      </c>
      <c r="J52" s="56">
        <f t="shared" ref="J52:O52" si="10">SUM(J49:J51)</f>
        <v>0</v>
      </c>
      <c r="K52" s="57">
        <f t="shared" si="10"/>
        <v>0</v>
      </c>
      <c r="L52" s="57">
        <f t="shared" si="10"/>
        <v>0</v>
      </c>
      <c r="M52" s="57">
        <f t="shared" si="10"/>
        <v>0</v>
      </c>
      <c r="N52" s="59">
        <f t="shared" si="10"/>
        <v>0</v>
      </c>
      <c r="O52" s="59">
        <f t="shared" si="10"/>
        <v>1057.7</v>
      </c>
      <c r="P52" s="194"/>
      <c r="Q52" s="197"/>
      <c r="R52" s="197"/>
      <c r="S52" s="200"/>
      <c r="U52" s="22"/>
    </row>
    <row r="53" spans="1:40" ht="14.25" customHeight="1" thickBot="1">
      <c r="A53" s="121" t="s">
        <v>11</v>
      </c>
      <c r="B53" s="122" t="s">
        <v>9</v>
      </c>
      <c r="C53" s="210" t="s">
        <v>12</v>
      </c>
      <c r="D53" s="211"/>
      <c r="E53" s="211"/>
      <c r="F53" s="211"/>
      <c r="G53" s="211"/>
      <c r="H53" s="211"/>
      <c r="I53" s="212"/>
      <c r="J53" s="60">
        <f t="shared" ref="J53:O53" si="11">SUM(J48,J44,J40,J52)</f>
        <v>3702.5</v>
      </c>
      <c r="K53" s="60">
        <f t="shared" si="11"/>
        <v>0</v>
      </c>
      <c r="L53" s="60">
        <f t="shared" si="11"/>
        <v>0</v>
      </c>
      <c r="M53" s="61">
        <f t="shared" si="11"/>
        <v>3702.5</v>
      </c>
      <c r="N53" s="61">
        <f t="shared" si="11"/>
        <v>4829</v>
      </c>
      <c r="O53" s="60">
        <f t="shared" si="11"/>
        <v>8028.7</v>
      </c>
      <c r="P53" s="216"/>
      <c r="Q53" s="217"/>
      <c r="R53" s="217"/>
      <c r="S53" s="218"/>
    </row>
    <row r="54" spans="1:40" ht="14.25" customHeight="1" thickBot="1">
      <c r="A54" s="17" t="s">
        <v>11</v>
      </c>
      <c r="B54" s="219" t="s">
        <v>13</v>
      </c>
      <c r="C54" s="220"/>
      <c r="D54" s="220"/>
      <c r="E54" s="220"/>
      <c r="F54" s="220"/>
      <c r="G54" s="220"/>
      <c r="H54" s="220"/>
      <c r="I54" s="221"/>
      <c r="J54" s="33">
        <f t="shared" ref="J54:O54" si="12">SUM(J53)</f>
        <v>3702.5</v>
      </c>
      <c r="K54" s="33">
        <f t="shared" si="12"/>
        <v>0</v>
      </c>
      <c r="L54" s="33">
        <f t="shared" si="12"/>
        <v>0</v>
      </c>
      <c r="M54" s="34">
        <f t="shared" si="12"/>
        <v>3702.5</v>
      </c>
      <c r="N54" s="34">
        <f t="shared" si="12"/>
        <v>4829</v>
      </c>
      <c r="O54" s="34">
        <f t="shared" si="12"/>
        <v>8028.7</v>
      </c>
      <c r="P54" s="222"/>
      <c r="Q54" s="223"/>
      <c r="R54" s="223"/>
      <c r="S54" s="224"/>
    </row>
    <row r="55" spans="1:40" ht="14.25" customHeight="1" thickBot="1">
      <c r="A55" s="30" t="s">
        <v>9</v>
      </c>
      <c r="B55" s="213" t="s">
        <v>37</v>
      </c>
      <c r="C55" s="214"/>
      <c r="D55" s="214"/>
      <c r="E55" s="214"/>
      <c r="F55" s="214"/>
      <c r="G55" s="214"/>
      <c r="H55" s="214"/>
      <c r="I55" s="215"/>
      <c r="J55" s="68">
        <f t="shared" ref="J55:O55" si="13">SUM(J34,J54)</f>
        <v>4050.5</v>
      </c>
      <c r="K55" s="69">
        <f t="shared" si="13"/>
        <v>348</v>
      </c>
      <c r="L55" s="69">
        <f t="shared" si="13"/>
        <v>0</v>
      </c>
      <c r="M55" s="67">
        <f t="shared" si="13"/>
        <v>3702.5</v>
      </c>
      <c r="N55" s="67">
        <f t="shared" si="13"/>
        <v>5230.8999999999996</v>
      </c>
      <c r="O55" s="67">
        <f t="shared" si="13"/>
        <v>8440.6</v>
      </c>
      <c r="P55" s="225"/>
      <c r="Q55" s="226"/>
      <c r="R55" s="226"/>
      <c r="S55" s="227"/>
    </row>
    <row r="56" spans="1:40" s="32" customFormat="1" ht="27.75" customHeight="1">
      <c r="A56" s="166" t="s">
        <v>95</v>
      </c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31"/>
      <c r="U56" s="31"/>
      <c r="V56" s="31"/>
      <c r="W56" s="31"/>
      <c r="X56" s="31"/>
      <c r="Y56" s="31"/>
      <c r="Z56" s="31"/>
      <c r="AA56" s="31"/>
      <c r="AB56" s="31"/>
      <c r="AC56" s="31"/>
      <c r="AD56" s="31"/>
      <c r="AE56" s="31"/>
      <c r="AF56" s="31"/>
      <c r="AG56" s="31"/>
      <c r="AH56" s="31"/>
      <c r="AI56" s="31"/>
      <c r="AJ56" s="31"/>
      <c r="AK56" s="31"/>
      <c r="AL56" s="31"/>
      <c r="AM56" s="31"/>
      <c r="AN56" s="31"/>
    </row>
    <row r="57" spans="1:40" s="32" customFormat="1" ht="14.25" customHeight="1" thickBot="1">
      <c r="A57" s="167" t="s">
        <v>18</v>
      </c>
      <c r="B57" s="167"/>
      <c r="C57" s="167"/>
      <c r="D57" s="167"/>
      <c r="E57" s="167"/>
      <c r="F57" s="167"/>
      <c r="G57" s="167"/>
      <c r="H57" s="167"/>
      <c r="I57" s="167"/>
      <c r="J57" s="167"/>
      <c r="K57" s="167"/>
      <c r="L57" s="167"/>
      <c r="M57" s="167"/>
      <c r="N57" s="5"/>
      <c r="O57" s="6"/>
      <c r="P57" s="7"/>
      <c r="Q57" s="7"/>
      <c r="R57" s="7"/>
      <c r="S57" s="7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</row>
    <row r="58" spans="1:40" ht="45" customHeight="1" thickBot="1">
      <c r="A58" s="163" t="s">
        <v>14</v>
      </c>
      <c r="B58" s="164"/>
      <c r="C58" s="164"/>
      <c r="D58" s="164"/>
      <c r="E58" s="164"/>
      <c r="F58" s="164"/>
      <c r="G58" s="164"/>
      <c r="H58" s="164"/>
      <c r="I58" s="165"/>
      <c r="J58" s="163" t="s">
        <v>42</v>
      </c>
      <c r="K58" s="164"/>
      <c r="L58" s="164"/>
      <c r="M58" s="165"/>
      <c r="N58" s="73" t="s">
        <v>110</v>
      </c>
      <c r="O58" s="73" t="s">
        <v>111</v>
      </c>
    </row>
    <row r="59" spans="1:40">
      <c r="A59" s="168" t="s">
        <v>19</v>
      </c>
      <c r="B59" s="169"/>
      <c r="C59" s="169"/>
      <c r="D59" s="169"/>
      <c r="E59" s="169"/>
      <c r="F59" s="169"/>
      <c r="G59" s="169"/>
      <c r="H59" s="169"/>
      <c r="I59" s="170"/>
      <c r="J59" s="171">
        <f>SUM(J60:M61)</f>
        <v>2251.3999999999996</v>
      </c>
      <c r="K59" s="172"/>
      <c r="L59" s="172"/>
      <c r="M59" s="173"/>
      <c r="N59" s="77">
        <f>SUM(N60:N61)</f>
        <v>1730.9</v>
      </c>
      <c r="O59" s="77">
        <f>SUM(O60:O61)</f>
        <v>5541.5999999999995</v>
      </c>
      <c r="P59" s="8"/>
      <c r="Q59" s="8"/>
      <c r="R59" s="8"/>
      <c r="S59" s="8"/>
    </row>
    <row r="60" spans="1:40">
      <c r="A60" s="157" t="s">
        <v>44</v>
      </c>
      <c r="B60" s="158"/>
      <c r="C60" s="158"/>
      <c r="D60" s="158"/>
      <c r="E60" s="158"/>
      <c r="F60" s="158"/>
      <c r="G60" s="158"/>
      <c r="H60" s="158"/>
      <c r="I60" s="159"/>
      <c r="J60" s="160">
        <f>SUMIF(I12:I55,"SB",J12:J55)</f>
        <v>348</v>
      </c>
      <c r="K60" s="161"/>
      <c r="L60" s="161"/>
      <c r="M60" s="162"/>
      <c r="N60" s="74">
        <f>SUMIF(I12:I55,"SB",N12:N55)</f>
        <v>401.9</v>
      </c>
      <c r="O60" s="74">
        <f>SUMIF(I12:I55,"SB",O12:O55)</f>
        <v>411.9</v>
      </c>
      <c r="P60" s="8"/>
      <c r="Q60" s="8"/>
      <c r="R60" s="8"/>
      <c r="S60" s="8"/>
    </row>
    <row r="61" spans="1:40">
      <c r="A61" s="180" t="s">
        <v>45</v>
      </c>
      <c r="B61" s="181"/>
      <c r="C61" s="181"/>
      <c r="D61" s="181"/>
      <c r="E61" s="181"/>
      <c r="F61" s="181"/>
      <c r="G61" s="181"/>
      <c r="H61" s="181"/>
      <c r="I61" s="182"/>
      <c r="J61" s="160">
        <f>SUMIF(I12:I55,"SB(P)",J12:J55)</f>
        <v>1903.3999999999999</v>
      </c>
      <c r="K61" s="161"/>
      <c r="L61" s="161"/>
      <c r="M61" s="162"/>
      <c r="N61" s="74">
        <f>SUMIF(I12:I55,"SB(P)",N12:N55)</f>
        <v>1329</v>
      </c>
      <c r="O61" s="74">
        <f>SUMIF(I12:I55,"SB(P)",O12:O55)</f>
        <v>5129.7</v>
      </c>
      <c r="P61" s="8"/>
      <c r="Q61" s="8"/>
      <c r="R61" s="8"/>
      <c r="S61" s="8"/>
    </row>
    <row r="62" spans="1:40">
      <c r="A62" s="183" t="s">
        <v>20</v>
      </c>
      <c r="B62" s="184"/>
      <c r="C62" s="184"/>
      <c r="D62" s="184"/>
      <c r="E62" s="184"/>
      <c r="F62" s="184"/>
      <c r="G62" s="184"/>
      <c r="H62" s="184"/>
      <c r="I62" s="185"/>
      <c r="J62" s="186">
        <f>SUM(J63:M63)</f>
        <v>1799.1</v>
      </c>
      <c r="K62" s="187"/>
      <c r="L62" s="187"/>
      <c r="M62" s="188"/>
      <c r="N62" s="78">
        <f>SUM(N63:N63)</f>
        <v>3500</v>
      </c>
      <c r="O62" s="78">
        <f>SUM(O63:O63)</f>
        <v>2899</v>
      </c>
      <c r="P62" s="8"/>
      <c r="Q62" s="8"/>
      <c r="R62" s="8"/>
      <c r="S62" s="8"/>
    </row>
    <row r="63" spans="1:40">
      <c r="A63" s="189" t="s">
        <v>46</v>
      </c>
      <c r="B63" s="190"/>
      <c r="C63" s="190"/>
      <c r="D63" s="190"/>
      <c r="E63" s="190"/>
      <c r="F63" s="190"/>
      <c r="G63" s="190"/>
      <c r="H63" s="190"/>
      <c r="I63" s="191"/>
      <c r="J63" s="160">
        <f>SUMIF(I12:I55,"ES",J12:J55)</f>
        <v>1799.1</v>
      </c>
      <c r="K63" s="161"/>
      <c r="L63" s="161"/>
      <c r="M63" s="162"/>
      <c r="N63" s="74">
        <f>SUMIF(I12:I55,"ES",N12:N55)</f>
        <v>3500</v>
      </c>
      <c r="O63" s="74">
        <f>SUMIF(I12:I55,"ES",O12:O55)</f>
        <v>2899</v>
      </c>
      <c r="P63" s="8"/>
      <c r="Q63" s="8"/>
      <c r="R63" s="8"/>
      <c r="S63" s="8"/>
    </row>
    <row r="64" spans="1:40" ht="13.5" thickBot="1">
      <c r="A64" s="174" t="s">
        <v>21</v>
      </c>
      <c r="B64" s="175"/>
      <c r="C64" s="175"/>
      <c r="D64" s="175"/>
      <c r="E64" s="175"/>
      <c r="F64" s="175"/>
      <c r="G64" s="175"/>
      <c r="H64" s="175"/>
      <c r="I64" s="176"/>
      <c r="J64" s="177">
        <f>SUM(J59,J62)</f>
        <v>4050.4999999999995</v>
      </c>
      <c r="K64" s="178"/>
      <c r="L64" s="178"/>
      <c r="M64" s="179"/>
      <c r="N64" s="76">
        <f>SUM(N59,N62)</f>
        <v>5230.8999999999996</v>
      </c>
      <c r="O64" s="76">
        <f>SUM(O59,O62)</f>
        <v>8440.5999999999985</v>
      </c>
      <c r="P64" s="8"/>
      <c r="Q64" s="8"/>
      <c r="R64" s="8"/>
      <c r="S64" s="8"/>
    </row>
  </sheetData>
  <mergeCells count="155">
    <mergeCell ref="A5:A7"/>
    <mergeCell ref="B5:B7"/>
    <mergeCell ref="C5:C7"/>
    <mergeCell ref="A1:S1"/>
    <mergeCell ref="A2:S2"/>
    <mergeCell ref="A3:S3"/>
    <mergeCell ref="Q4:S4"/>
    <mergeCell ref="A8:S8"/>
    <mergeCell ref="J5:M5"/>
    <mergeCell ref="N5:N7"/>
    <mergeCell ref="O5:O7"/>
    <mergeCell ref="P5:S5"/>
    <mergeCell ref="G5:G7"/>
    <mergeCell ref="D5:D7"/>
    <mergeCell ref="E5:E7"/>
    <mergeCell ref="P6:P7"/>
    <mergeCell ref="Q6:S6"/>
    <mergeCell ref="F5:F7"/>
    <mergeCell ref="J6:J7"/>
    <mergeCell ref="K6:L6"/>
    <mergeCell ref="M6:M7"/>
    <mergeCell ref="I5:I7"/>
    <mergeCell ref="H5:H7"/>
    <mergeCell ref="A9:S9"/>
    <mergeCell ref="B10:S10"/>
    <mergeCell ref="C11:S11"/>
    <mergeCell ref="A12:A15"/>
    <mergeCell ref="B12:B15"/>
    <mergeCell ref="C12:C15"/>
    <mergeCell ref="D12:D15"/>
    <mergeCell ref="E12:E15"/>
    <mergeCell ref="F12:F15"/>
    <mergeCell ref="G12:G15"/>
    <mergeCell ref="Q14:Q15"/>
    <mergeCell ref="C19:I19"/>
    <mergeCell ref="C20:S20"/>
    <mergeCell ref="G16:G18"/>
    <mergeCell ref="H16:H18"/>
    <mergeCell ref="P16:P18"/>
    <mergeCell ref="R14:R15"/>
    <mergeCell ref="S14:S15"/>
    <mergeCell ref="E16:E18"/>
    <mergeCell ref="F16:F18"/>
    <mergeCell ref="A21:A24"/>
    <mergeCell ref="H12:H15"/>
    <mergeCell ref="P14:P15"/>
    <mergeCell ref="P21:P22"/>
    <mergeCell ref="P23:P24"/>
    <mergeCell ref="A16:A18"/>
    <mergeCell ref="B16:B18"/>
    <mergeCell ref="C16:C18"/>
    <mergeCell ref="D16:D18"/>
    <mergeCell ref="A25:A30"/>
    <mergeCell ref="B25:B30"/>
    <mergeCell ref="C25:C30"/>
    <mergeCell ref="D25:D30"/>
    <mergeCell ref="E25:E30"/>
    <mergeCell ref="F25:F30"/>
    <mergeCell ref="B21:B24"/>
    <mergeCell ref="C21:C24"/>
    <mergeCell ref="D21:D24"/>
    <mergeCell ref="E21:E24"/>
    <mergeCell ref="R23:R24"/>
    <mergeCell ref="S23:S24"/>
    <mergeCell ref="Q23:Q24"/>
    <mergeCell ref="F21:F24"/>
    <mergeCell ref="G21:G24"/>
    <mergeCell ref="H21:H24"/>
    <mergeCell ref="A31:A32"/>
    <mergeCell ref="B31:B32"/>
    <mergeCell ref="C31:C32"/>
    <mergeCell ref="D31:D32"/>
    <mergeCell ref="G25:G30"/>
    <mergeCell ref="H25:H30"/>
    <mergeCell ref="E31:E32"/>
    <mergeCell ref="S25:S26"/>
    <mergeCell ref="P27:P28"/>
    <mergeCell ref="Q27:Q28"/>
    <mergeCell ref="R27:R28"/>
    <mergeCell ref="S27:S28"/>
    <mergeCell ref="P25:P26"/>
    <mergeCell ref="P29:P30"/>
    <mergeCell ref="G31:G32"/>
    <mergeCell ref="H31:H32"/>
    <mergeCell ref="P31:P32"/>
    <mergeCell ref="Q25:Q26"/>
    <mergeCell ref="R25:R26"/>
    <mergeCell ref="P33:S33"/>
    <mergeCell ref="F46:F48"/>
    <mergeCell ref="B35:S35"/>
    <mergeCell ref="C36:S36"/>
    <mergeCell ref="H37:H40"/>
    <mergeCell ref="P45:P48"/>
    <mergeCell ref="E45:E48"/>
    <mergeCell ref="G45:G48"/>
    <mergeCell ref="H45:H48"/>
    <mergeCell ref="P34:S34"/>
    <mergeCell ref="P41:P43"/>
    <mergeCell ref="E37:E40"/>
    <mergeCell ref="G37:G40"/>
    <mergeCell ref="P37:P38"/>
    <mergeCell ref="F38:F40"/>
    <mergeCell ref="H41:H44"/>
    <mergeCell ref="F42:F44"/>
    <mergeCell ref="A37:A40"/>
    <mergeCell ref="B37:B40"/>
    <mergeCell ref="C37:C40"/>
    <mergeCell ref="D37:D40"/>
    <mergeCell ref="F31:F32"/>
    <mergeCell ref="B34:I34"/>
    <mergeCell ref="C33:I33"/>
    <mergeCell ref="A41:A44"/>
    <mergeCell ref="B41:B44"/>
    <mergeCell ref="C41:C44"/>
    <mergeCell ref="D41:D44"/>
    <mergeCell ref="A45:A48"/>
    <mergeCell ref="B45:B48"/>
    <mergeCell ref="C45:C48"/>
    <mergeCell ref="D45:D48"/>
    <mergeCell ref="E41:E44"/>
    <mergeCell ref="G41:G44"/>
    <mergeCell ref="G49:G52"/>
    <mergeCell ref="H49:H52"/>
    <mergeCell ref="E49:E52"/>
    <mergeCell ref="F49:F52"/>
    <mergeCell ref="C53:I53"/>
    <mergeCell ref="B55:I55"/>
    <mergeCell ref="P53:S53"/>
    <mergeCell ref="B54:I54"/>
    <mergeCell ref="P54:S54"/>
    <mergeCell ref="P55:S55"/>
    <mergeCell ref="P49:P52"/>
    <mergeCell ref="Q49:Q52"/>
    <mergeCell ref="R49:R52"/>
    <mergeCell ref="S49:S52"/>
    <mergeCell ref="A49:A52"/>
    <mergeCell ref="B49:B52"/>
    <mergeCell ref="C49:C52"/>
    <mergeCell ref="D49:D52"/>
    <mergeCell ref="A64:I64"/>
    <mergeCell ref="J64:M64"/>
    <mergeCell ref="A61:I61"/>
    <mergeCell ref="J61:M61"/>
    <mergeCell ref="A62:I62"/>
    <mergeCell ref="J62:M62"/>
    <mergeCell ref="A63:I63"/>
    <mergeCell ref="J63:M63"/>
    <mergeCell ref="A60:I60"/>
    <mergeCell ref="J60:M60"/>
    <mergeCell ref="A58:I58"/>
    <mergeCell ref="J58:M58"/>
    <mergeCell ref="A56:S56"/>
    <mergeCell ref="A57:M57"/>
    <mergeCell ref="A59:I59"/>
    <mergeCell ref="J59:M59"/>
  </mergeCells>
  <phoneticPr fontId="13" type="noConversion"/>
  <printOptions horizontalCentered="1"/>
  <pageMargins left="0" right="0" top="0" bottom="0" header="0.31496062992125984" footer="0.31496062992125984"/>
  <pageSetup paperSize="9" scale="95" orientation="landscape" r:id="rId1"/>
  <rowBreaks count="1" manualBreakCount="1">
    <brk id="3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AV69"/>
  <sheetViews>
    <sheetView zoomScaleNormal="100" workbookViewId="0">
      <selection activeCell="I15" sqref="I15"/>
    </sheetView>
  </sheetViews>
  <sheetFormatPr defaultRowHeight="12.75"/>
  <cols>
    <col min="1" max="4" width="2.7109375" style="13" customWidth="1"/>
    <col min="5" max="5" width="30.7109375" style="13" customWidth="1"/>
    <col min="6" max="6" width="4.28515625" style="130" customWidth="1"/>
    <col min="7" max="7" width="2.7109375" style="13" customWidth="1"/>
    <col min="8" max="8" width="2.7109375" style="14" customWidth="1"/>
    <col min="9" max="9" width="7.7109375" style="15" customWidth="1"/>
    <col min="10" max="23" width="7.7109375" style="13" customWidth="1"/>
    <col min="24" max="24" width="20.7109375" style="13" customWidth="1"/>
    <col min="25" max="27" width="3.7109375" style="13" customWidth="1"/>
    <col min="28" max="16384" width="9.140625" style="8"/>
  </cols>
  <sheetData>
    <row r="1" spans="1:30" ht="18" customHeight="1">
      <c r="A1" s="350" t="s">
        <v>108</v>
      </c>
      <c r="B1" s="350"/>
      <c r="C1" s="350"/>
      <c r="D1" s="350"/>
      <c r="E1" s="350"/>
      <c r="F1" s="350"/>
      <c r="G1" s="350"/>
      <c r="H1" s="350"/>
      <c r="I1" s="350"/>
      <c r="J1" s="350"/>
      <c r="K1" s="350"/>
      <c r="L1" s="350"/>
      <c r="M1" s="350"/>
      <c r="N1" s="350"/>
      <c r="O1" s="350"/>
      <c r="P1" s="350"/>
      <c r="Q1" s="350"/>
      <c r="R1" s="350"/>
      <c r="S1" s="350"/>
      <c r="T1" s="350"/>
      <c r="U1" s="350"/>
      <c r="V1" s="350"/>
      <c r="W1" s="350"/>
      <c r="X1" s="350"/>
      <c r="Y1" s="350"/>
      <c r="Z1" s="350"/>
      <c r="AA1" s="350"/>
    </row>
    <row r="2" spans="1:30" ht="18" customHeight="1">
      <c r="A2" s="351" t="s">
        <v>60</v>
      </c>
      <c r="B2" s="351"/>
      <c r="C2" s="351"/>
      <c r="D2" s="351"/>
      <c r="E2" s="351"/>
      <c r="F2" s="351"/>
      <c r="G2" s="351"/>
      <c r="H2" s="351"/>
      <c r="I2" s="351"/>
      <c r="J2" s="351"/>
      <c r="K2" s="351"/>
      <c r="L2" s="351"/>
      <c r="M2" s="351"/>
      <c r="N2" s="351"/>
      <c r="O2" s="351"/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</row>
    <row r="3" spans="1:30" ht="18" customHeight="1">
      <c r="A3" s="352" t="s">
        <v>38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4"/>
      <c r="AC3" s="4"/>
      <c r="AD3" s="4"/>
    </row>
    <row r="4" spans="1:30" ht="15" customHeight="1" thickBot="1">
      <c r="Y4" s="353" t="s">
        <v>0</v>
      </c>
      <c r="Z4" s="353"/>
      <c r="AA4" s="353"/>
    </row>
    <row r="5" spans="1:30" ht="30" customHeight="1">
      <c r="A5" s="366" t="s">
        <v>39</v>
      </c>
      <c r="B5" s="328" t="s">
        <v>1</v>
      </c>
      <c r="C5" s="328" t="s">
        <v>2</v>
      </c>
      <c r="D5" s="328" t="s">
        <v>55</v>
      </c>
      <c r="E5" s="375" t="s">
        <v>16</v>
      </c>
      <c r="F5" s="339" t="s">
        <v>3</v>
      </c>
      <c r="G5" s="328" t="s">
        <v>49</v>
      </c>
      <c r="H5" s="378" t="s">
        <v>4</v>
      </c>
      <c r="I5" s="347" t="s">
        <v>5</v>
      </c>
      <c r="J5" s="357" t="s">
        <v>86</v>
      </c>
      <c r="K5" s="358"/>
      <c r="L5" s="358"/>
      <c r="M5" s="359"/>
      <c r="N5" s="357" t="s">
        <v>54</v>
      </c>
      <c r="O5" s="358"/>
      <c r="P5" s="358"/>
      <c r="Q5" s="359"/>
      <c r="R5" s="357" t="s">
        <v>42</v>
      </c>
      <c r="S5" s="358"/>
      <c r="T5" s="358"/>
      <c r="U5" s="359"/>
      <c r="V5" s="347" t="s">
        <v>47</v>
      </c>
      <c r="W5" s="347" t="s">
        <v>48</v>
      </c>
      <c r="X5" s="360" t="s">
        <v>15</v>
      </c>
      <c r="Y5" s="361"/>
      <c r="Z5" s="361"/>
      <c r="AA5" s="362"/>
    </row>
    <row r="6" spans="1:30" ht="14.25" customHeight="1">
      <c r="A6" s="367"/>
      <c r="B6" s="329"/>
      <c r="C6" s="329"/>
      <c r="D6" s="329"/>
      <c r="E6" s="376"/>
      <c r="F6" s="340"/>
      <c r="G6" s="329"/>
      <c r="H6" s="379"/>
      <c r="I6" s="348"/>
      <c r="J6" s="342" t="s">
        <v>6</v>
      </c>
      <c r="K6" s="336" t="s">
        <v>7</v>
      </c>
      <c r="L6" s="344"/>
      <c r="M6" s="345" t="s">
        <v>23</v>
      </c>
      <c r="N6" s="342" t="s">
        <v>6</v>
      </c>
      <c r="O6" s="336" t="s">
        <v>7</v>
      </c>
      <c r="P6" s="344"/>
      <c r="Q6" s="345" t="s">
        <v>23</v>
      </c>
      <c r="R6" s="342" t="s">
        <v>6</v>
      </c>
      <c r="S6" s="336" t="s">
        <v>7</v>
      </c>
      <c r="T6" s="344"/>
      <c r="U6" s="345" t="s">
        <v>23</v>
      </c>
      <c r="V6" s="348"/>
      <c r="W6" s="348"/>
      <c r="X6" s="334" t="s">
        <v>16</v>
      </c>
      <c r="Y6" s="336" t="s">
        <v>8</v>
      </c>
      <c r="Z6" s="337"/>
      <c r="AA6" s="338"/>
    </row>
    <row r="7" spans="1:30" ht="99" customHeight="1" thickBot="1">
      <c r="A7" s="343"/>
      <c r="B7" s="330"/>
      <c r="C7" s="330"/>
      <c r="D7" s="330"/>
      <c r="E7" s="377"/>
      <c r="F7" s="341"/>
      <c r="G7" s="330"/>
      <c r="H7" s="380"/>
      <c r="I7" s="349"/>
      <c r="J7" s="343"/>
      <c r="K7" s="10" t="s">
        <v>6</v>
      </c>
      <c r="L7" s="9" t="s">
        <v>17</v>
      </c>
      <c r="M7" s="346"/>
      <c r="N7" s="343"/>
      <c r="O7" s="10" t="s">
        <v>6</v>
      </c>
      <c r="P7" s="9" t="s">
        <v>17</v>
      </c>
      <c r="Q7" s="346"/>
      <c r="R7" s="343"/>
      <c r="S7" s="10" t="s">
        <v>6</v>
      </c>
      <c r="T7" s="9" t="s">
        <v>17</v>
      </c>
      <c r="U7" s="346"/>
      <c r="V7" s="349"/>
      <c r="W7" s="349"/>
      <c r="X7" s="335"/>
      <c r="Y7" s="11" t="s">
        <v>50</v>
      </c>
      <c r="Z7" s="11" t="s">
        <v>51</v>
      </c>
      <c r="AA7" s="12" t="s">
        <v>52</v>
      </c>
    </row>
    <row r="8" spans="1:30" s="75" customFormat="1" ht="14.25" customHeight="1">
      <c r="A8" s="354" t="s">
        <v>81</v>
      </c>
      <c r="B8" s="355"/>
      <c r="C8" s="355"/>
      <c r="D8" s="355"/>
      <c r="E8" s="355"/>
      <c r="F8" s="355"/>
      <c r="G8" s="355"/>
      <c r="H8" s="355"/>
      <c r="I8" s="355"/>
      <c r="J8" s="355"/>
      <c r="K8" s="355"/>
      <c r="L8" s="355"/>
      <c r="M8" s="355"/>
      <c r="N8" s="355"/>
      <c r="O8" s="355"/>
      <c r="P8" s="355"/>
      <c r="Q8" s="355"/>
      <c r="R8" s="355"/>
      <c r="S8" s="355"/>
      <c r="T8" s="355"/>
      <c r="U8" s="355"/>
      <c r="V8" s="355"/>
      <c r="W8" s="355"/>
      <c r="X8" s="355"/>
      <c r="Y8" s="355"/>
      <c r="Z8" s="355"/>
      <c r="AA8" s="356"/>
    </row>
    <row r="9" spans="1:30" s="75" customFormat="1" ht="14.25" customHeight="1">
      <c r="A9" s="322" t="s">
        <v>61</v>
      </c>
      <c r="B9" s="323"/>
      <c r="C9" s="323"/>
      <c r="D9" s="323"/>
      <c r="E9" s="323"/>
      <c r="F9" s="323"/>
      <c r="G9" s="323"/>
      <c r="H9" s="323"/>
      <c r="I9" s="323"/>
      <c r="J9" s="323"/>
      <c r="K9" s="323"/>
      <c r="L9" s="323"/>
      <c r="M9" s="323"/>
      <c r="N9" s="323"/>
      <c r="O9" s="323"/>
      <c r="P9" s="323"/>
      <c r="Q9" s="323"/>
      <c r="R9" s="323"/>
      <c r="S9" s="323"/>
      <c r="T9" s="323"/>
      <c r="U9" s="323"/>
      <c r="V9" s="323"/>
      <c r="W9" s="323"/>
      <c r="X9" s="323"/>
      <c r="Y9" s="323"/>
      <c r="Z9" s="323"/>
      <c r="AA9" s="324"/>
    </row>
    <row r="10" spans="1:30" ht="14.25" customHeight="1" thickBot="1">
      <c r="A10" s="120" t="s">
        <v>9</v>
      </c>
      <c r="B10" s="383" t="s">
        <v>62</v>
      </c>
      <c r="C10" s="384"/>
      <c r="D10" s="384"/>
      <c r="E10" s="384"/>
      <c r="F10" s="384"/>
      <c r="G10" s="384"/>
      <c r="H10" s="384"/>
      <c r="I10" s="384"/>
      <c r="J10" s="384"/>
      <c r="K10" s="384"/>
      <c r="L10" s="384"/>
      <c r="M10" s="384"/>
      <c r="N10" s="384"/>
      <c r="O10" s="384"/>
      <c r="P10" s="384"/>
      <c r="Q10" s="384"/>
      <c r="R10" s="384"/>
      <c r="S10" s="384"/>
      <c r="T10" s="384"/>
      <c r="U10" s="384"/>
      <c r="V10" s="384"/>
      <c r="W10" s="384"/>
      <c r="X10" s="384"/>
      <c r="Y10" s="384"/>
      <c r="Z10" s="384"/>
      <c r="AA10" s="385"/>
    </row>
    <row r="11" spans="1:30" ht="14.25" customHeight="1" thickBot="1">
      <c r="A11" s="17" t="s">
        <v>9</v>
      </c>
      <c r="B11" s="18" t="s">
        <v>9</v>
      </c>
      <c r="C11" s="271" t="s">
        <v>63</v>
      </c>
      <c r="D11" s="272"/>
      <c r="E11" s="272"/>
      <c r="F11" s="272"/>
      <c r="G11" s="272"/>
      <c r="H11" s="272"/>
      <c r="I11" s="272"/>
      <c r="J11" s="272"/>
      <c r="K11" s="272"/>
      <c r="L11" s="272"/>
      <c r="M11" s="272"/>
      <c r="N11" s="272"/>
      <c r="O11" s="272"/>
      <c r="P11" s="272"/>
      <c r="Q11" s="272"/>
      <c r="R11" s="272"/>
      <c r="S11" s="272"/>
      <c r="T11" s="272"/>
      <c r="U11" s="272"/>
      <c r="V11" s="272"/>
      <c r="W11" s="272"/>
      <c r="X11" s="272"/>
      <c r="Y11" s="272"/>
      <c r="Z11" s="272"/>
      <c r="AA11" s="273"/>
    </row>
    <row r="12" spans="1:30" ht="25.5" customHeight="1">
      <c r="A12" s="243" t="s">
        <v>9</v>
      </c>
      <c r="B12" s="246" t="s">
        <v>9</v>
      </c>
      <c r="C12" s="249" t="s">
        <v>9</v>
      </c>
      <c r="D12" s="249"/>
      <c r="E12" s="299" t="s">
        <v>75</v>
      </c>
      <c r="F12" s="294" t="s">
        <v>99</v>
      </c>
      <c r="G12" s="231" t="s">
        <v>57</v>
      </c>
      <c r="H12" s="368" t="s">
        <v>69</v>
      </c>
      <c r="I12" s="19" t="s">
        <v>53</v>
      </c>
      <c r="J12" s="35">
        <f>K12+M12</f>
        <v>81.599999999999994</v>
      </c>
      <c r="K12" s="36">
        <v>81.599999999999994</v>
      </c>
      <c r="L12" s="36"/>
      <c r="M12" s="37"/>
      <c r="N12" s="35">
        <f>O12+Q12</f>
        <v>99.8</v>
      </c>
      <c r="O12" s="36">
        <v>99.8</v>
      </c>
      <c r="P12" s="36"/>
      <c r="Q12" s="38"/>
      <c r="R12" s="39">
        <f>S12+U12</f>
        <v>88.6</v>
      </c>
      <c r="S12" s="40">
        <v>88.6</v>
      </c>
      <c r="T12" s="40"/>
      <c r="U12" s="41"/>
      <c r="V12" s="103">
        <v>100</v>
      </c>
      <c r="W12" s="103">
        <v>100</v>
      </c>
      <c r="X12" s="107" t="s">
        <v>82</v>
      </c>
      <c r="Y12" s="108">
        <v>33</v>
      </c>
      <c r="Z12" s="108">
        <v>38</v>
      </c>
      <c r="AA12" s="109">
        <v>42</v>
      </c>
    </row>
    <row r="13" spans="1:30" ht="14.25" customHeight="1">
      <c r="A13" s="244"/>
      <c r="B13" s="247"/>
      <c r="C13" s="250"/>
      <c r="D13" s="250"/>
      <c r="E13" s="300"/>
      <c r="F13" s="295"/>
      <c r="G13" s="232"/>
      <c r="H13" s="369"/>
      <c r="I13" s="20"/>
      <c r="J13" s="42">
        <f>K13+M13</f>
        <v>0</v>
      </c>
      <c r="K13" s="43"/>
      <c r="L13" s="43"/>
      <c r="M13" s="44"/>
      <c r="N13" s="42">
        <f>O13+Q13</f>
        <v>0</v>
      </c>
      <c r="O13" s="43"/>
      <c r="P13" s="43"/>
      <c r="Q13" s="45"/>
      <c r="R13" s="46">
        <f>S13+U13</f>
        <v>0</v>
      </c>
      <c r="S13" s="47"/>
      <c r="T13" s="47"/>
      <c r="U13" s="48"/>
      <c r="V13" s="115"/>
      <c r="W13" s="115"/>
      <c r="X13" s="104" t="s">
        <v>90</v>
      </c>
      <c r="Y13" s="105">
        <v>2</v>
      </c>
      <c r="Z13" s="105">
        <v>2</v>
      </c>
      <c r="AA13" s="106">
        <v>2</v>
      </c>
    </row>
    <row r="14" spans="1:30" ht="14.25" customHeight="1">
      <c r="A14" s="244"/>
      <c r="B14" s="247"/>
      <c r="C14" s="250"/>
      <c r="D14" s="250"/>
      <c r="E14" s="300"/>
      <c r="F14" s="295"/>
      <c r="G14" s="232"/>
      <c r="H14" s="369"/>
      <c r="I14" s="21"/>
      <c r="J14" s="49">
        <f>K14+M14</f>
        <v>0</v>
      </c>
      <c r="K14" s="50"/>
      <c r="L14" s="50"/>
      <c r="M14" s="44"/>
      <c r="N14" s="49">
        <f>O14+Q14</f>
        <v>0</v>
      </c>
      <c r="O14" s="50"/>
      <c r="P14" s="50"/>
      <c r="Q14" s="51"/>
      <c r="R14" s="52">
        <f>S14+U14</f>
        <v>0</v>
      </c>
      <c r="S14" s="53"/>
      <c r="T14" s="53"/>
      <c r="U14" s="54"/>
      <c r="V14" s="55"/>
      <c r="W14" s="55"/>
      <c r="X14" s="386" t="s">
        <v>89</v>
      </c>
      <c r="Y14" s="381">
        <v>1.05</v>
      </c>
      <c r="Z14" s="381">
        <v>1.1000000000000001</v>
      </c>
      <c r="AA14" s="382">
        <v>1.1499999999999999</v>
      </c>
      <c r="AC14" s="22"/>
    </row>
    <row r="15" spans="1:30" ht="14.25" customHeight="1" thickBot="1">
      <c r="A15" s="245"/>
      <c r="B15" s="248"/>
      <c r="C15" s="251"/>
      <c r="D15" s="251"/>
      <c r="E15" s="301"/>
      <c r="F15" s="296"/>
      <c r="G15" s="233"/>
      <c r="H15" s="370"/>
      <c r="I15" s="23" t="s">
        <v>10</v>
      </c>
      <c r="J15" s="56">
        <f t="shared" ref="J15:W15" si="0">SUM(J12:J14)</f>
        <v>81.599999999999994</v>
      </c>
      <c r="K15" s="57">
        <f t="shared" si="0"/>
        <v>81.599999999999994</v>
      </c>
      <c r="L15" s="57">
        <f t="shared" si="0"/>
        <v>0</v>
      </c>
      <c r="M15" s="58">
        <f t="shared" si="0"/>
        <v>0</v>
      </c>
      <c r="N15" s="56">
        <f t="shared" si="0"/>
        <v>99.8</v>
      </c>
      <c r="O15" s="57">
        <f t="shared" si="0"/>
        <v>99.8</v>
      </c>
      <c r="P15" s="57">
        <f t="shared" si="0"/>
        <v>0</v>
      </c>
      <c r="Q15" s="58">
        <f t="shared" si="0"/>
        <v>0</v>
      </c>
      <c r="R15" s="56">
        <f t="shared" si="0"/>
        <v>88.6</v>
      </c>
      <c r="S15" s="57">
        <f t="shared" si="0"/>
        <v>88.6</v>
      </c>
      <c r="T15" s="57">
        <f t="shared" si="0"/>
        <v>0</v>
      </c>
      <c r="U15" s="57">
        <f t="shared" si="0"/>
        <v>0</v>
      </c>
      <c r="V15" s="59">
        <f t="shared" si="0"/>
        <v>100</v>
      </c>
      <c r="W15" s="59">
        <f t="shared" si="0"/>
        <v>100</v>
      </c>
      <c r="X15" s="279"/>
      <c r="Y15" s="313"/>
      <c r="Z15" s="313"/>
      <c r="AA15" s="321"/>
      <c r="AC15" s="22"/>
    </row>
    <row r="16" spans="1:30" ht="14.25" customHeight="1">
      <c r="A16" s="243" t="s">
        <v>9</v>
      </c>
      <c r="B16" s="246" t="s">
        <v>9</v>
      </c>
      <c r="C16" s="249" t="s">
        <v>11</v>
      </c>
      <c r="D16" s="249"/>
      <c r="E16" s="299" t="s">
        <v>93</v>
      </c>
      <c r="F16" s="240" t="s">
        <v>101</v>
      </c>
      <c r="G16" s="317" t="s">
        <v>57</v>
      </c>
      <c r="H16" s="368" t="s">
        <v>69</v>
      </c>
      <c r="I16" s="24" t="s">
        <v>53</v>
      </c>
      <c r="J16" s="35">
        <f>K16+M16</f>
        <v>0</v>
      </c>
      <c r="K16" s="36"/>
      <c r="L16" s="36"/>
      <c r="M16" s="37"/>
      <c r="N16" s="35">
        <f>O16+Q16</f>
        <v>0</v>
      </c>
      <c r="O16" s="102"/>
      <c r="P16" s="36"/>
      <c r="Q16" s="38"/>
      <c r="R16" s="39">
        <f>S16+U16</f>
        <v>0</v>
      </c>
      <c r="S16" s="40"/>
      <c r="T16" s="40"/>
      <c r="U16" s="41"/>
      <c r="V16" s="103"/>
      <c r="W16" s="103">
        <v>10</v>
      </c>
      <c r="X16" s="257" t="s">
        <v>83</v>
      </c>
      <c r="Y16" s="79"/>
      <c r="Z16" s="79"/>
      <c r="AA16" s="80">
        <v>1</v>
      </c>
    </row>
    <row r="17" spans="1:29" ht="14.25" customHeight="1">
      <c r="A17" s="244"/>
      <c r="B17" s="247"/>
      <c r="C17" s="250"/>
      <c r="D17" s="250"/>
      <c r="E17" s="300"/>
      <c r="F17" s="241"/>
      <c r="G17" s="318"/>
      <c r="H17" s="369"/>
      <c r="I17" s="62"/>
      <c r="J17" s="42">
        <f>K17+M17</f>
        <v>0</v>
      </c>
      <c r="K17" s="43"/>
      <c r="L17" s="43"/>
      <c r="M17" s="44"/>
      <c r="N17" s="42">
        <f>O17+Q17</f>
        <v>0</v>
      </c>
      <c r="O17" s="43"/>
      <c r="P17" s="43"/>
      <c r="Q17" s="45"/>
      <c r="R17" s="46">
        <f>S17+U17</f>
        <v>0</v>
      </c>
      <c r="S17" s="47"/>
      <c r="T17" s="47"/>
      <c r="U17" s="48"/>
      <c r="V17" s="115"/>
      <c r="W17" s="115"/>
      <c r="X17" s="258"/>
      <c r="Y17" s="79"/>
      <c r="Z17" s="79"/>
      <c r="AA17" s="80"/>
    </row>
    <row r="18" spans="1:29" ht="14.25" customHeight="1">
      <c r="A18" s="244"/>
      <c r="B18" s="247"/>
      <c r="C18" s="250"/>
      <c r="D18" s="250"/>
      <c r="E18" s="300"/>
      <c r="F18" s="241"/>
      <c r="G18" s="318"/>
      <c r="H18" s="369"/>
      <c r="I18" s="25"/>
      <c r="J18" s="49">
        <f>K18+M18</f>
        <v>0</v>
      </c>
      <c r="K18" s="50"/>
      <c r="L18" s="50"/>
      <c r="M18" s="44"/>
      <c r="N18" s="49">
        <f>O18+Q18</f>
        <v>0</v>
      </c>
      <c r="O18" s="50"/>
      <c r="P18" s="50"/>
      <c r="Q18" s="51"/>
      <c r="R18" s="52">
        <f>S18+U18</f>
        <v>0</v>
      </c>
      <c r="S18" s="53"/>
      <c r="T18" s="53"/>
      <c r="U18" s="54"/>
      <c r="V18" s="55"/>
      <c r="W18" s="55"/>
      <c r="X18" s="258"/>
      <c r="Y18" s="79"/>
      <c r="Z18" s="79"/>
      <c r="AA18" s="80"/>
    </row>
    <row r="19" spans="1:29" ht="14.25" customHeight="1" thickBot="1">
      <c r="A19" s="245"/>
      <c r="B19" s="248"/>
      <c r="C19" s="251"/>
      <c r="D19" s="251"/>
      <c r="E19" s="301"/>
      <c r="F19" s="242"/>
      <c r="G19" s="319"/>
      <c r="H19" s="370"/>
      <c r="I19" s="23" t="s">
        <v>10</v>
      </c>
      <c r="J19" s="56">
        <f t="shared" ref="J19:W19" si="1">SUM(J16:J18)</f>
        <v>0</v>
      </c>
      <c r="K19" s="57">
        <f t="shared" si="1"/>
        <v>0</v>
      </c>
      <c r="L19" s="57">
        <f t="shared" si="1"/>
        <v>0</v>
      </c>
      <c r="M19" s="58">
        <f t="shared" si="1"/>
        <v>0</v>
      </c>
      <c r="N19" s="56">
        <f t="shared" si="1"/>
        <v>0</v>
      </c>
      <c r="O19" s="57">
        <f t="shared" si="1"/>
        <v>0</v>
      </c>
      <c r="P19" s="57">
        <f t="shared" si="1"/>
        <v>0</v>
      </c>
      <c r="Q19" s="58">
        <f t="shared" si="1"/>
        <v>0</v>
      </c>
      <c r="R19" s="56">
        <f t="shared" si="1"/>
        <v>0</v>
      </c>
      <c r="S19" s="57">
        <f t="shared" si="1"/>
        <v>0</v>
      </c>
      <c r="T19" s="57">
        <f t="shared" si="1"/>
        <v>0</v>
      </c>
      <c r="U19" s="57">
        <f t="shared" si="1"/>
        <v>0</v>
      </c>
      <c r="V19" s="59">
        <f t="shared" si="1"/>
        <v>0</v>
      </c>
      <c r="W19" s="59">
        <f t="shared" si="1"/>
        <v>10</v>
      </c>
      <c r="X19" s="283"/>
      <c r="Y19" s="92"/>
      <c r="Z19" s="92"/>
      <c r="AA19" s="93"/>
    </row>
    <row r="20" spans="1:29" ht="14.25" customHeight="1" thickBot="1">
      <c r="A20" s="17" t="s">
        <v>9</v>
      </c>
      <c r="B20" s="18" t="s">
        <v>9</v>
      </c>
      <c r="C20" s="210" t="s">
        <v>12</v>
      </c>
      <c r="D20" s="211"/>
      <c r="E20" s="211"/>
      <c r="F20" s="211"/>
      <c r="G20" s="211"/>
      <c r="H20" s="211"/>
      <c r="I20" s="212"/>
      <c r="J20" s="60">
        <f>K20+M20</f>
        <v>81.599999999999994</v>
      </c>
      <c r="K20" s="60">
        <f>K19+K15</f>
        <v>81.599999999999994</v>
      </c>
      <c r="L20" s="60">
        <f>L19+L15</f>
        <v>0</v>
      </c>
      <c r="M20" s="61">
        <f>M19+M15</f>
        <v>0</v>
      </c>
      <c r="N20" s="60">
        <f>O20+Q20</f>
        <v>99.8</v>
      </c>
      <c r="O20" s="60">
        <f>O19+O15</f>
        <v>99.8</v>
      </c>
      <c r="P20" s="60">
        <f>P19+P15</f>
        <v>0</v>
      </c>
      <c r="Q20" s="61">
        <f>Q19+Q15</f>
        <v>0</v>
      </c>
      <c r="R20" s="60">
        <f>S20+U20</f>
        <v>88.6</v>
      </c>
      <c r="S20" s="60">
        <f>S19+S15</f>
        <v>88.6</v>
      </c>
      <c r="T20" s="60">
        <f>T19+T15</f>
        <v>0</v>
      </c>
      <c r="U20" s="61">
        <f>U19+U15</f>
        <v>0</v>
      </c>
      <c r="V20" s="61">
        <f>V19+V15</f>
        <v>100</v>
      </c>
      <c r="W20" s="60">
        <f>W19+W15</f>
        <v>110</v>
      </c>
      <c r="X20" s="123"/>
      <c r="Y20" s="124"/>
      <c r="Z20" s="124"/>
      <c r="AA20" s="125"/>
    </row>
    <row r="21" spans="1:29" ht="14.25" customHeight="1" thickBot="1">
      <c r="A21" s="17" t="s">
        <v>9</v>
      </c>
      <c r="B21" s="18" t="s">
        <v>11</v>
      </c>
      <c r="C21" s="314" t="s">
        <v>64</v>
      </c>
      <c r="D21" s="315"/>
      <c r="E21" s="315"/>
      <c r="F21" s="315"/>
      <c r="G21" s="315"/>
      <c r="H21" s="315"/>
      <c r="I21" s="315"/>
      <c r="J21" s="315"/>
      <c r="K21" s="315"/>
      <c r="L21" s="315"/>
      <c r="M21" s="315"/>
      <c r="N21" s="315"/>
      <c r="O21" s="315"/>
      <c r="P21" s="315"/>
      <c r="Q21" s="315"/>
      <c r="R21" s="315"/>
      <c r="S21" s="315"/>
      <c r="T21" s="315"/>
      <c r="U21" s="315"/>
      <c r="V21" s="315"/>
      <c r="W21" s="315"/>
      <c r="X21" s="315"/>
      <c r="Y21" s="315"/>
      <c r="Z21" s="315"/>
      <c r="AA21" s="316"/>
    </row>
    <row r="22" spans="1:29" ht="14.25" customHeight="1">
      <c r="A22" s="243" t="s">
        <v>9</v>
      </c>
      <c r="B22" s="246" t="s">
        <v>11</v>
      </c>
      <c r="C22" s="249" t="s">
        <v>9</v>
      </c>
      <c r="D22" s="249"/>
      <c r="E22" s="299" t="s">
        <v>76</v>
      </c>
      <c r="F22" s="294" t="s">
        <v>97</v>
      </c>
      <c r="G22" s="234" t="s">
        <v>57</v>
      </c>
      <c r="H22" s="368" t="s">
        <v>69</v>
      </c>
      <c r="I22" s="26" t="s">
        <v>53</v>
      </c>
      <c r="J22" s="35">
        <f>K22+M22</f>
        <v>37.4</v>
      </c>
      <c r="K22" s="36">
        <v>37.4</v>
      </c>
      <c r="L22" s="36"/>
      <c r="M22" s="37"/>
      <c r="N22" s="35">
        <f>O22+Q22</f>
        <v>57.6</v>
      </c>
      <c r="O22" s="94">
        <v>57.6</v>
      </c>
      <c r="P22" s="36"/>
      <c r="Q22" s="38"/>
      <c r="R22" s="39">
        <f>S22+U22</f>
        <v>37.4</v>
      </c>
      <c r="S22" s="40">
        <v>37.4</v>
      </c>
      <c r="T22" s="40"/>
      <c r="U22" s="41"/>
      <c r="V22" s="103">
        <v>55</v>
      </c>
      <c r="W22" s="103">
        <v>55</v>
      </c>
      <c r="X22" s="308" t="s">
        <v>84</v>
      </c>
      <c r="Y22" s="81">
        <v>5</v>
      </c>
      <c r="Z22" s="81">
        <v>5</v>
      </c>
      <c r="AA22" s="82">
        <v>5</v>
      </c>
      <c r="AC22" s="22"/>
    </row>
    <row r="23" spans="1:29" ht="14.25" customHeight="1">
      <c r="A23" s="244"/>
      <c r="B23" s="247"/>
      <c r="C23" s="250"/>
      <c r="D23" s="250"/>
      <c r="E23" s="300"/>
      <c r="F23" s="295"/>
      <c r="G23" s="235"/>
      <c r="H23" s="369"/>
      <c r="I23" s="63"/>
      <c r="J23" s="42">
        <f>K23+M23</f>
        <v>0</v>
      </c>
      <c r="K23" s="43"/>
      <c r="L23" s="43"/>
      <c r="M23" s="44"/>
      <c r="N23" s="42">
        <f>O23+Q23</f>
        <v>0</v>
      </c>
      <c r="O23" s="43"/>
      <c r="P23" s="43"/>
      <c r="Q23" s="45"/>
      <c r="R23" s="46">
        <f>S23+U23</f>
        <v>0</v>
      </c>
      <c r="S23" s="47"/>
      <c r="T23" s="47"/>
      <c r="U23" s="48"/>
      <c r="V23" s="115"/>
      <c r="W23" s="115"/>
      <c r="X23" s="309"/>
      <c r="Y23" s="126"/>
      <c r="Z23" s="126"/>
      <c r="AA23" s="128"/>
      <c r="AC23" s="22"/>
    </row>
    <row r="24" spans="1:29" ht="14.25" customHeight="1">
      <c r="A24" s="244"/>
      <c r="B24" s="247"/>
      <c r="C24" s="250"/>
      <c r="D24" s="250"/>
      <c r="E24" s="300"/>
      <c r="F24" s="295"/>
      <c r="G24" s="235"/>
      <c r="H24" s="369"/>
      <c r="I24" s="27"/>
      <c r="J24" s="49">
        <f>K24+M24</f>
        <v>0</v>
      </c>
      <c r="K24" s="50"/>
      <c r="L24" s="50"/>
      <c r="M24" s="44"/>
      <c r="N24" s="49">
        <f>O24+Q24</f>
        <v>0</v>
      </c>
      <c r="O24" s="50"/>
      <c r="P24" s="50"/>
      <c r="Q24" s="51"/>
      <c r="R24" s="52">
        <f>S24+U24</f>
        <v>0</v>
      </c>
      <c r="S24" s="53"/>
      <c r="T24" s="53"/>
      <c r="U24" s="54"/>
      <c r="V24" s="55"/>
      <c r="W24" s="55"/>
      <c r="X24" s="310" t="s">
        <v>88</v>
      </c>
      <c r="Y24" s="302">
        <v>8.8000000000000007</v>
      </c>
      <c r="Z24" s="302">
        <v>8.8000000000000007</v>
      </c>
      <c r="AA24" s="304">
        <v>8.8000000000000007</v>
      </c>
      <c r="AC24" s="22"/>
    </row>
    <row r="25" spans="1:29" ht="24" customHeight="1" thickBot="1">
      <c r="A25" s="245"/>
      <c r="B25" s="248"/>
      <c r="C25" s="251"/>
      <c r="D25" s="251"/>
      <c r="E25" s="301"/>
      <c r="F25" s="296"/>
      <c r="G25" s="236"/>
      <c r="H25" s="370"/>
      <c r="I25" s="23" t="s">
        <v>10</v>
      </c>
      <c r="J25" s="56">
        <f t="shared" ref="J25:W25" si="2">SUM(J22:J24)</f>
        <v>37.4</v>
      </c>
      <c r="K25" s="57">
        <f t="shared" si="2"/>
        <v>37.4</v>
      </c>
      <c r="L25" s="57">
        <f t="shared" si="2"/>
        <v>0</v>
      </c>
      <c r="M25" s="58">
        <f t="shared" si="2"/>
        <v>0</v>
      </c>
      <c r="N25" s="56">
        <f t="shared" si="2"/>
        <v>57.6</v>
      </c>
      <c r="O25" s="57">
        <f t="shared" si="2"/>
        <v>57.6</v>
      </c>
      <c r="P25" s="57">
        <f t="shared" si="2"/>
        <v>0</v>
      </c>
      <c r="Q25" s="58">
        <f t="shared" si="2"/>
        <v>0</v>
      </c>
      <c r="R25" s="56">
        <f t="shared" si="2"/>
        <v>37.4</v>
      </c>
      <c r="S25" s="57">
        <f t="shared" si="2"/>
        <v>37.4</v>
      </c>
      <c r="T25" s="57">
        <f t="shared" si="2"/>
        <v>0</v>
      </c>
      <c r="U25" s="57">
        <f t="shared" si="2"/>
        <v>0</v>
      </c>
      <c r="V25" s="59">
        <f t="shared" si="2"/>
        <v>55</v>
      </c>
      <c r="W25" s="59">
        <f t="shared" si="2"/>
        <v>55</v>
      </c>
      <c r="X25" s="311"/>
      <c r="Y25" s="303"/>
      <c r="Z25" s="303"/>
      <c r="AA25" s="305"/>
      <c r="AC25" s="22"/>
    </row>
    <row r="26" spans="1:29" ht="18" customHeight="1">
      <c r="A26" s="243" t="s">
        <v>9</v>
      </c>
      <c r="B26" s="246" t="s">
        <v>11</v>
      </c>
      <c r="C26" s="249" t="s">
        <v>11</v>
      </c>
      <c r="D26" s="249"/>
      <c r="E26" s="297" t="s">
        <v>77</v>
      </c>
      <c r="F26" s="252" t="s">
        <v>96</v>
      </c>
      <c r="G26" s="234" t="s">
        <v>57</v>
      </c>
      <c r="H26" s="368" t="s">
        <v>69</v>
      </c>
      <c r="I26" s="26" t="s">
        <v>53</v>
      </c>
      <c r="J26" s="35">
        <f>K26+M26</f>
        <v>180</v>
      </c>
      <c r="K26" s="36">
        <v>180</v>
      </c>
      <c r="L26" s="36"/>
      <c r="M26" s="37"/>
      <c r="N26" s="35">
        <f>O26+Q26</f>
        <v>204</v>
      </c>
      <c r="O26" s="94">
        <v>204</v>
      </c>
      <c r="P26" s="36"/>
      <c r="Q26" s="38"/>
      <c r="R26" s="39">
        <f>S26+U26</f>
        <v>180</v>
      </c>
      <c r="S26" s="40">
        <v>180</v>
      </c>
      <c r="T26" s="40"/>
      <c r="U26" s="41"/>
      <c r="V26" s="103">
        <v>200</v>
      </c>
      <c r="W26" s="103">
        <v>200</v>
      </c>
      <c r="X26" s="257" t="s">
        <v>91</v>
      </c>
      <c r="Y26" s="284">
        <v>24</v>
      </c>
      <c r="Z26" s="284">
        <v>24</v>
      </c>
      <c r="AA26" s="286">
        <v>24</v>
      </c>
      <c r="AC26" s="22"/>
    </row>
    <row r="27" spans="1:29" ht="23.25" customHeight="1">
      <c r="A27" s="244"/>
      <c r="B27" s="247"/>
      <c r="C27" s="250"/>
      <c r="D27" s="250"/>
      <c r="E27" s="306"/>
      <c r="F27" s="307"/>
      <c r="G27" s="235"/>
      <c r="H27" s="369"/>
      <c r="I27" s="63"/>
      <c r="J27" s="42">
        <f>K27+M27</f>
        <v>0</v>
      </c>
      <c r="K27" s="98"/>
      <c r="L27" s="98"/>
      <c r="M27" s="44"/>
      <c r="N27" s="42">
        <f>O27+Q27</f>
        <v>0</v>
      </c>
      <c r="O27" s="98"/>
      <c r="P27" s="98"/>
      <c r="Q27" s="44"/>
      <c r="R27" s="46">
        <f>S27+U27</f>
        <v>0</v>
      </c>
      <c r="S27" s="99"/>
      <c r="T27" s="99"/>
      <c r="U27" s="100"/>
      <c r="V27" s="117"/>
      <c r="W27" s="117"/>
      <c r="X27" s="258"/>
      <c r="Y27" s="285"/>
      <c r="Z27" s="285"/>
      <c r="AA27" s="287"/>
      <c r="AC27" s="22"/>
    </row>
    <row r="28" spans="1:29" ht="15.75" customHeight="1">
      <c r="A28" s="244"/>
      <c r="B28" s="247"/>
      <c r="C28" s="250"/>
      <c r="D28" s="250"/>
      <c r="E28" s="306"/>
      <c r="F28" s="307"/>
      <c r="G28" s="235"/>
      <c r="H28" s="369"/>
      <c r="I28" s="63"/>
      <c r="J28" s="42">
        <f>K28+M28</f>
        <v>0</v>
      </c>
      <c r="K28" s="98"/>
      <c r="L28" s="98"/>
      <c r="M28" s="44"/>
      <c r="N28" s="42">
        <f>O28+Q28</f>
        <v>0</v>
      </c>
      <c r="O28" s="98"/>
      <c r="P28" s="98"/>
      <c r="Q28" s="44"/>
      <c r="R28" s="46">
        <f>S28+U28</f>
        <v>0</v>
      </c>
      <c r="S28" s="99"/>
      <c r="T28" s="99"/>
      <c r="U28" s="100"/>
      <c r="V28" s="117"/>
      <c r="W28" s="117"/>
      <c r="X28" s="288" t="s">
        <v>92</v>
      </c>
      <c r="Y28" s="290">
        <v>30</v>
      </c>
      <c r="Z28" s="290">
        <v>30</v>
      </c>
      <c r="AA28" s="292">
        <v>30</v>
      </c>
      <c r="AC28" s="22"/>
    </row>
    <row r="29" spans="1:29" ht="14.25" customHeight="1">
      <c r="A29" s="244"/>
      <c r="B29" s="247"/>
      <c r="C29" s="250"/>
      <c r="D29" s="250"/>
      <c r="E29" s="306"/>
      <c r="F29" s="307"/>
      <c r="G29" s="235"/>
      <c r="H29" s="369"/>
      <c r="I29" s="95"/>
      <c r="J29" s="96">
        <f>K29+M29</f>
        <v>0</v>
      </c>
      <c r="K29" s="43"/>
      <c r="L29" s="43"/>
      <c r="M29" s="86"/>
      <c r="N29" s="96">
        <f>O29+Q29</f>
        <v>0</v>
      </c>
      <c r="O29" s="43"/>
      <c r="P29" s="43"/>
      <c r="Q29" s="45"/>
      <c r="R29" s="97">
        <f>S29+U29</f>
        <v>0</v>
      </c>
      <c r="S29" s="47"/>
      <c r="T29" s="47"/>
      <c r="U29" s="48"/>
      <c r="V29" s="115"/>
      <c r="W29" s="115"/>
      <c r="X29" s="289"/>
      <c r="Y29" s="291"/>
      <c r="Z29" s="291"/>
      <c r="AA29" s="293"/>
      <c r="AC29" s="22"/>
    </row>
    <row r="30" spans="1:29" ht="14.25" customHeight="1">
      <c r="A30" s="244"/>
      <c r="B30" s="247"/>
      <c r="C30" s="250"/>
      <c r="D30" s="250"/>
      <c r="E30" s="306"/>
      <c r="F30" s="307"/>
      <c r="G30" s="235"/>
      <c r="H30" s="369"/>
      <c r="I30" s="27"/>
      <c r="J30" s="49">
        <f>K30+M30</f>
        <v>0</v>
      </c>
      <c r="K30" s="50"/>
      <c r="L30" s="50"/>
      <c r="M30" s="44"/>
      <c r="N30" s="49">
        <f>O30+Q30</f>
        <v>0</v>
      </c>
      <c r="O30" s="50"/>
      <c r="P30" s="50"/>
      <c r="Q30" s="51"/>
      <c r="R30" s="52">
        <f>S30+U30</f>
        <v>0</v>
      </c>
      <c r="S30" s="53"/>
      <c r="T30" s="53"/>
      <c r="U30" s="54"/>
      <c r="V30" s="55"/>
      <c r="W30" s="55"/>
      <c r="X30" s="258" t="s">
        <v>78</v>
      </c>
      <c r="Y30" s="126">
        <v>3</v>
      </c>
      <c r="Z30" s="126">
        <v>3</v>
      </c>
      <c r="AA30" s="128">
        <v>3</v>
      </c>
      <c r="AC30" s="22"/>
    </row>
    <row r="31" spans="1:29" ht="14.25" customHeight="1" thickBot="1">
      <c r="A31" s="245"/>
      <c r="B31" s="248"/>
      <c r="C31" s="251"/>
      <c r="D31" s="251"/>
      <c r="E31" s="298"/>
      <c r="F31" s="253"/>
      <c r="G31" s="236"/>
      <c r="H31" s="370"/>
      <c r="I31" s="23" t="s">
        <v>10</v>
      </c>
      <c r="J31" s="56">
        <f t="shared" ref="J31:W31" si="3">SUM(J26:J30)</f>
        <v>180</v>
      </c>
      <c r="K31" s="57">
        <f t="shared" si="3"/>
        <v>180</v>
      </c>
      <c r="L31" s="57">
        <f t="shared" si="3"/>
        <v>0</v>
      </c>
      <c r="M31" s="58">
        <f t="shared" si="3"/>
        <v>0</v>
      </c>
      <c r="N31" s="56">
        <f t="shared" si="3"/>
        <v>204</v>
      </c>
      <c r="O31" s="57">
        <f t="shared" si="3"/>
        <v>204</v>
      </c>
      <c r="P31" s="57">
        <f t="shared" si="3"/>
        <v>0</v>
      </c>
      <c r="Q31" s="58">
        <f t="shared" si="3"/>
        <v>0</v>
      </c>
      <c r="R31" s="56">
        <f t="shared" si="3"/>
        <v>180</v>
      </c>
      <c r="S31" s="57">
        <f t="shared" si="3"/>
        <v>180</v>
      </c>
      <c r="T31" s="57">
        <f t="shared" si="3"/>
        <v>0</v>
      </c>
      <c r="U31" s="57">
        <f t="shared" si="3"/>
        <v>0</v>
      </c>
      <c r="V31" s="59">
        <f t="shared" si="3"/>
        <v>200</v>
      </c>
      <c r="W31" s="59">
        <f t="shared" si="3"/>
        <v>200</v>
      </c>
      <c r="X31" s="283"/>
      <c r="Y31" s="127"/>
      <c r="Z31" s="127"/>
      <c r="AA31" s="129"/>
      <c r="AC31" s="22"/>
    </row>
    <row r="32" spans="1:29" ht="14.25" customHeight="1">
      <c r="A32" s="243" t="s">
        <v>9</v>
      </c>
      <c r="B32" s="246" t="s">
        <v>11</v>
      </c>
      <c r="C32" s="249" t="s">
        <v>56</v>
      </c>
      <c r="D32" s="249"/>
      <c r="E32" s="297" t="s">
        <v>79</v>
      </c>
      <c r="F32" s="252"/>
      <c r="G32" s="234" t="s">
        <v>57</v>
      </c>
      <c r="H32" s="368" t="s">
        <v>69</v>
      </c>
      <c r="I32" s="26" t="s">
        <v>53</v>
      </c>
      <c r="J32" s="35">
        <f>K32+M32</f>
        <v>42</v>
      </c>
      <c r="K32" s="36">
        <v>42</v>
      </c>
      <c r="L32" s="36"/>
      <c r="M32" s="37"/>
      <c r="N32" s="35">
        <f>O32+Q32</f>
        <v>46.9</v>
      </c>
      <c r="O32" s="94">
        <v>46.9</v>
      </c>
      <c r="P32" s="36"/>
      <c r="Q32" s="38"/>
      <c r="R32" s="39">
        <f>S32+U32</f>
        <v>42</v>
      </c>
      <c r="S32" s="40">
        <v>42</v>
      </c>
      <c r="T32" s="40"/>
      <c r="U32" s="41"/>
      <c r="V32" s="103">
        <v>46.9</v>
      </c>
      <c r="W32" s="103">
        <v>46.9</v>
      </c>
      <c r="X32" s="257" t="s">
        <v>80</v>
      </c>
      <c r="Y32" s="81">
        <v>12</v>
      </c>
      <c r="Z32" s="81">
        <v>12</v>
      </c>
      <c r="AA32" s="82">
        <v>12</v>
      </c>
      <c r="AC32" s="22"/>
    </row>
    <row r="33" spans="1:29" ht="14.25" customHeight="1">
      <c r="A33" s="244"/>
      <c r="B33" s="247"/>
      <c r="C33" s="250"/>
      <c r="D33" s="250"/>
      <c r="E33" s="306"/>
      <c r="F33" s="307"/>
      <c r="G33" s="235"/>
      <c r="H33" s="369"/>
      <c r="I33" s="63"/>
      <c r="J33" s="42">
        <f>K33+M33</f>
        <v>0</v>
      </c>
      <c r="K33" s="43"/>
      <c r="L33" s="43"/>
      <c r="M33" s="44"/>
      <c r="N33" s="42">
        <f>O33+Q33</f>
        <v>0</v>
      </c>
      <c r="O33" s="43"/>
      <c r="P33" s="43"/>
      <c r="Q33" s="45"/>
      <c r="R33" s="46">
        <f>S33+U33</f>
        <v>0</v>
      </c>
      <c r="S33" s="47"/>
      <c r="T33" s="47"/>
      <c r="U33" s="48"/>
      <c r="V33" s="115"/>
      <c r="W33" s="115"/>
      <c r="X33" s="258"/>
      <c r="Y33" s="126"/>
      <c r="Z33" s="126"/>
      <c r="AA33" s="128"/>
      <c r="AC33" s="22"/>
    </row>
    <row r="34" spans="1:29" ht="14.25" customHeight="1">
      <c r="A34" s="244"/>
      <c r="B34" s="247"/>
      <c r="C34" s="250"/>
      <c r="D34" s="250"/>
      <c r="E34" s="306"/>
      <c r="F34" s="307"/>
      <c r="G34" s="235"/>
      <c r="H34" s="369"/>
      <c r="I34" s="27"/>
      <c r="J34" s="49">
        <f>K34+M34</f>
        <v>0</v>
      </c>
      <c r="K34" s="50"/>
      <c r="L34" s="50"/>
      <c r="M34" s="44"/>
      <c r="N34" s="49">
        <f>O34+Q34</f>
        <v>0</v>
      </c>
      <c r="O34" s="50"/>
      <c r="P34" s="50"/>
      <c r="Q34" s="51"/>
      <c r="R34" s="52">
        <f>S34+U34</f>
        <v>0</v>
      </c>
      <c r="S34" s="53"/>
      <c r="T34" s="53"/>
      <c r="U34" s="54"/>
      <c r="V34" s="55"/>
      <c r="W34" s="55"/>
      <c r="X34" s="258"/>
      <c r="Y34" s="126"/>
      <c r="Z34" s="126"/>
      <c r="AA34" s="128"/>
      <c r="AC34" s="22"/>
    </row>
    <row r="35" spans="1:29" ht="14.25" customHeight="1" thickBot="1">
      <c r="A35" s="245"/>
      <c r="B35" s="248"/>
      <c r="C35" s="251"/>
      <c r="D35" s="251"/>
      <c r="E35" s="298"/>
      <c r="F35" s="253"/>
      <c r="G35" s="236"/>
      <c r="H35" s="370"/>
      <c r="I35" s="23" t="s">
        <v>10</v>
      </c>
      <c r="J35" s="56">
        <f t="shared" ref="J35:W35" si="4">SUM(J32:J34)</f>
        <v>42</v>
      </c>
      <c r="K35" s="57">
        <f t="shared" si="4"/>
        <v>42</v>
      </c>
      <c r="L35" s="57">
        <f t="shared" si="4"/>
        <v>0</v>
      </c>
      <c r="M35" s="58">
        <f t="shared" si="4"/>
        <v>0</v>
      </c>
      <c r="N35" s="56">
        <f t="shared" si="4"/>
        <v>46.9</v>
      </c>
      <c r="O35" s="57">
        <f t="shared" si="4"/>
        <v>46.9</v>
      </c>
      <c r="P35" s="57">
        <f t="shared" si="4"/>
        <v>0</v>
      </c>
      <c r="Q35" s="58">
        <f t="shared" si="4"/>
        <v>0</v>
      </c>
      <c r="R35" s="56">
        <f t="shared" si="4"/>
        <v>42</v>
      </c>
      <c r="S35" s="57">
        <f t="shared" si="4"/>
        <v>42</v>
      </c>
      <c r="T35" s="57">
        <f t="shared" si="4"/>
        <v>0</v>
      </c>
      <c r="U35" s="57">
        <f t="shared" si="4"/>
        <v>0</v>
      </c>
      <c r="V35" s="59">
        <f t="shared" si="4"/>
        <v>46.9</v>
      </c>
      <c r="W35" s="59">
        <f t="shared" si="4"/>
        <v>46.9</v>
      </c>
      <c r="X35" s="283"/>
      <c r="Y35" s="127"/>
      <c r="Z35" s="127"/>
      <c r="AA35" s="129"/>
      <c r="AC35" s="22"/>
    </row>
    <row r="36" spans="1:29" ht="14.25" customHeight="1" thickBot="1">
      <c r="A36" s="28" t="s">
        <v>9</v>
      </c>
      <c r="B36" s="18" t="s">
        <v>11</v>
      </c>
      <c r="C36" s="211" t="s">
        <v>12</v>
      </c>
      <c r="D36" s="211"/>
      <c r="E36" s="211"/>
      <c r="F36" s="211"/>
      <c r="G36" s="211"/>
      <c r="H36" s="211"/>
      <c r="I36" s="212"/>
      <c r="J36" s="60">
        <f>SUM(J35,J31,J25)</f>
        <v>259.39999999999998</v>
      </c>
      <c r="K36" s="60">
        <f t="shared" ref="K36:W36" si="5">SUM(K35,K31,K25)</f>
        <v>259.39999999999998</v>
      </c>
      <c r="L36" s="60">
        <f t="shared" si="5"/>
        <v>0</v>
      </c>
      <c r="M36" s="61">
        <f t="shared" si="5"/>
        <v>0</v>
      </c>
      <c r="N36" s="60">
        <f t="shared" si="5"/>
        <v>308.5</v>
      </c>
      <c r="O36" s="60">
        <f t="shared" si="5"/>
        <v>308.5</v>
      </c>
      <c r="P36" s="60">
        <f t="shared" si="5"/>
        <v>0</v>
      </c>
      <c r="Q36" s="61">
        <f t="shared" si="5"/>
        <v>0</v>
      </c>
      <c r="R36" s="60">
        <f t="shared" si="5"/>
        <v>259.39999999999998</v>
      </c>
      <c r="S36" s="60">
        <f t="shared" si="5"/>
        <v>259.39999999999998</v>
      </c>
      <c r="T36" s="60">
        <f t="shared" si="5"/>
        <v>0</v>
      </c>
      <c r="U36" s="61">
        <f t="shared" si="5"/>
        <v>0</v>
      </c>
      <c r="V36" s="61">
        <f t="shared" si="5"/>
        <v>301.89999999999998</v>
      </c>
      <c r="W36" s="60">
        <f t="shared" si="5"/>
        <v>301.89999999999998</v>
      </c>
      <c r="X36" s="216"/>
      <c r="Y36" s="217"/>
      <c r="Z36" s="217"/>
      <c r="AA36" s="218"/>
    </row>
    <row r="37" spans="1:29" ht="14.25" customHeight="1" thickBot="1">
      <c r="A37" s="28" t="s">
        <v>9</v>
      </c>
      <c r="B37" s="219" t="s">
        <v>13</v>
      </c>
      <c r="C37" s="220"/>
      <c r="D37" s="220"/>
      <c r="E37" s="220"/>
      <c r="F37" s="220"/>
      <c r="G37" s="220"/>
      <c r="H37" s="220"/>
      <c r="I37" s="221"/>
      <c r="J37" s="33">
        <f>SUM(J20,J36)</f>
        <v>341</v>
      </c>
      <c r="K37" s="33">
        <f>SUM(K20,K36)</f>
        <v>341</v>
      </c>
      <c r="L37" s="33">
        <f t="shared" ref="L37:W37" si="6">SUM(L20,L36)</f>
        <v>0</v>
      </c>
      <c r="M37" s="34">
        <f t="shared" si="6"/>
        <v>0</v>
      </c>
      <c r="N37" s="33">
        <f t="shared" si="6"/>
        <v>408.3</v>
      </c>
      <c r="O37" s="33">
        <f>SUM(O20,O36)</f>
        <v>408.3</v>
      </c>
      <c r="P37" s="33">
        <f t="shared" si="6"/>
        <v>0</v>
      </c>
      <c r="Q37" s="34">
        <f t="shared" si="6"/>
        <v>0</v>
      </c>
      <c r="R37" s="33">
        <f t="shared" si="6"/>
        <v>348</v>
      </c>
      <c r="S37" s="33">
        <f t="shared" si="6"/>
        <v>348</v>
      </c>
      <c r="T37" s="33">
        <f t="shared" si="6"/>
        <v>0</v>
      </c>
      <c r="U37" s="34">
        <f t="shared" si="6"/>
        <v>0</v>
      </c>
      <c r="V37" s="34">
        <f t="shared" si="6"/>
        <v>401.9</v>
      </c>
      <c r="W37" s="33">
        <f t="shared" si="6"/>
        <v>411.9</v>
      </c>
      <c r="X37" s="222"/>
      <c r="Y37" s="223"/>
      <c r="Z37" s="223"/>
      <c r="AA37" s="224"/>
    </row>
    <row r="38" spans="1:29" ht="14.25" customHeight="1" thickBot="1">
      <c r="A38" s="16" t="s">
        <v>11</v>
      </c>
      <c r="B38" s="268" t="s">
        <v>65</v>
      </c>
      <c r="C38" s="269"/>
      <c r="D38" s="269"/>
      <c r="E38" s="269"/>
      <c r="F38" s="269"/>
      <c r="G38" s="269"/>
      <c r="H38" s="269"/>
      <c r="I38" s="269"/>
      <c r="J38" s="269"/>
      <c r="K38" s="269"/>
      <c r="L38" s="269"/>
      <c r="M38" s="269"/>
      <c r="N38" s="269"/>
      <c r="O38" s="269"/>
      <c r="P38" s="269"/>
      <c r="Q38" s="269"/>
      <c r="R38" s="269"/>
      <c r="S38" s="269"/>
      <c r="T38" s="269"/>
      <c r="U38" s="269"/>
      <c r="V38" s="269"/>
      <c r="W38" s="269"/>
      <c r="X38" s="269"/>
      <c r="Y38" s="269"/>
      <c r="Z38" s="269"/>
      <c r="AA38" s="270"/>
    </row>
    <row r="39" spans="1:29" ht="14.25" customHeight="1" thickBot="1">
      <c r="A39" s="17" t="s">
        <v>11</v>
      </c>
      <c r="B39" s="18" t="s">
        <v>9</v>
      </c>
      <c r="C39" s="271" t="s">
        <v>66</v>
      </c>
      <c r="D39" s="272"/>
      <c r="E39" s="272"/>
      <c r="F39" s="272"/>
      <c r="G39" s="272"/>
      <c r="H39" s="272"/>
      <c r="I39" s="272"/>
      <c r="J39" s="272"/>
      <c r="K39" s="272"/>
      <c r="L39" s="272"/>
      <c r="M39" s="272"/>
      <c r="N39" s="272"/>
      <c r="O39" s="272"/>
      <c r="P39" s="272"/>
      <c r="Q39" s="272"/>
      <c r="R39" s="272"/>
      <c r="S39" s="272"/>
      <c r="T39" s="272"/>
      <c r="U39" s="272"/>
      <c r="V39" s="272"/>
      <c r="W39" s="272"/>
      <c r="X39" s="272"/>
      <c r="Y39" s="272"/>
      <c r="Z39" s="272"/>
      <c r="AA39" s="273"/>
    </row>
    <row r="40" spans="1:29" ht="14.25" customHeight="1">
      <c r="A40" s="243" t="s">
        <v>11</v>
      </c>
      <c r="B40" s="246" t="s">
        <v>9</v>
      </c>
      <c r="C40" s="207" t="s">
        <v>9</v>
      </c>
      <c r="D40" s="207"/>
      <c r="E40" s="254" t="s">
        <v>70</v>
      </c>
      <c r="F40" s="131" t="s">
        <v>71</v>
      </c>
      <c r="G40" s="231" t="s">
        <v>58</v>
      </c>
      <c r="H40" s="368" t="s">
        <v>69</v>
      </c>
      <c r="I40" s="24" t="s">
        <v>53</v>
      </c>
      <c r="J40" s="35">
        <f>K40+M40</f>
        <v>0</v>
      </c>
      <c r="K40" s="36"/>
      <c r="L40" s="36"/>
      <c r="M40" s="37"/>
      <c r="N40" s="35">
        <f>O40+Q40</f>
        <v>0</v>
      </c>
      <c r="O40" s="36"/>
      <c r="P40" s="36"/>
      <c r="Q40" s="37"/>
      <c r="R40" s="39">
        <f>S40+U40</f>
        <v>0</v>
      </c>
      <c r="S40" s="40"/>
      <c r="T40" s="40"/>
      <c r="U40" s="145"/>
      <c r="V40" s="103"/>
      <c r="W40" s="103"/>
      <c r="X40" s="257" t="s">
        <v>73</v>
      </c>
      <c r="Y40" s="81">
        <v>12</v>
      </c>
      <c r="Z40" s="81"/>
      <c r="AA40" s="82"/>
      <c r="AC40" s="22"/>
    </row>
    <row r="41" spans="1:29" ht="14.25" customHeight="1">
      <c r="A41" s="244"/>
      <c r="B41" s="247"/>
      <c r="C41" s="208"/>
      <c r="D41" s="208"/>
      <c r="E41" s="255"/>
      <c r="F41" s="259"/>
      <c r="G41" s="232"/>
      <c r="H41" s="369"/>
      <c r="I41" s="72" t="s">
        <v>67</v>
      </c>
      <c r="J41" s="42">
        <f>K41+M41</f>
        <v>311</v>
      </c>
      <c r="K41" s="43"/>
      <c r="L41" s="43"/>
      <c r="M41" s="44">
        <v>311</v>
      </c>
      <c r="N41" s="112">
        <f>O41+Q41</f>
        <v>192</v>
      </c>
      <c r="O41" s="43"/>
      <c r="P41" s="43"/>
      <c r="Q41" s="133">
        <v>192</v>
      </c>
      <c r="R41" s="46">
        <f>S41+U41</f>
        <v>110.6</v>
      </c>
      <c r="S41" s="47"/>
      <c r="T41" s="47"/>
      <c r="U41" s="146">
        <v>110.6</v>
      </c>
      <c r="V41" s="115"/>
      <c r="W41" s="115"/>
      <c r="X41" s="258"/>
      <c r="Y41" s="126"/>
      <c r="Z41" s="83"/>
      <c r="AA41" s="128"/>
      <c r="AC41" s="22"/>
    </row>
    <row r="42" spans="1:29" ht="14.25" customHeight="1">
      <c r="A42" s="244"/>
      <c r="B42" s="247"/>
      <c r="C42" s="208"/>
      <c r="D42" s="208"/>
      <c r="E42" s="255"/>
      <c r="F42" s="260"/>
      <c r="G42" s="232"/>
      <c r="H42" s="369"/>
      <c r="I42" s="72" t="s">
        <v>68</v>
      </c>
      <c r="J42" s="49">
        <f>K42+M42</f>
        <v>348.8</v>
      </c>
      <c r="K42" s="50"/>
      <c r="L42" s="50"/>
      <c r="M42" s="44">
        <v>348.8</v>
      </c>
      <c r="N42" s="116">
        <f>O42+Q42</f>
        <v>348.8</v>
      </c>
      <c r="O42" s="50"/>
      <c r="P42" s="50"/>
      <c r="Q42" s="134">
        <v>348.8</v>
      </c>
      <c r="R42" s="97">
        <f>S42+U42</f>
        <v>348.8</v>
      </c>
      <c r="S42" s="53"/>
      <c r="T42" s="53"/>
      <c r="U42" s="147">
        <v>348.8</v>
      </c>
      <c r="V42" s="55"/>
      <c r="W42" s="55"/>
      <c r="X42" s="70"/>
      <c r="Y42" s="126"/>
      <c r="Z42" s="83"/>
      <c r="AA42" s="128"/>
      <c r="AC42" s="22"/>
    </row>
    <row r="43" spans="1:29" ht="14.25" customHeight="1">
      <c r="A43" s="244"/>
      <c r="B43" s="247"/>
      <c r="C43" s="208"/>
      <c r="D43" s="208"/>
      <c r="E43" s="255"/>
      <c r="F43" s="260"/>
      <c r="G43" s="232"/>
      <c r="H43" s="369"/>
      <c r="I43" s="72" t="s">
        <v>72</v>
      </c>
      <c r="J43" s="49">
        <f>K43+M43</f>
        <v>0</v>
      </c>
      <c r="K43" s="50"/>
      <c r="L43" s="50"/>
      <c r="M43" s="44"/>
      <c r="N43" s="49">
        <f>O43+Q43</f>
        <v>0</v>
      </c>
      <c r="O43" s="50"/>
      <c r="P43" s="50"/>
      <c r="Q43" s="143"/>
      <c r="R43" s="97">
        <f>S43+U43</f>
        <v>0</v>
      </c>
      <c r="S43" s="53"/>
      <c r="T43" s="53"/>
      <c r="U43" s="148"/>
      <c r="V43" s="55"/>
      <c r="W43" s="55"/>
      <c r="X43" s="70"/>
      <c r="Y43" s="126"/>
      <c r="Z43" s="83"/>
      <c r="AA43" s="128"/>
      <c r="AC43" s="22"/>
    </row>
    <row r="44" spans="1:29" ht="14.25" customHeight="1" thickBot="1">
      <c r="A44" s="245"/>
      <c r="B44" s="248"/>
      <c r="C44" s="209"/>
      <c r="D44" s="209"/>
      <c r="E44" s="256"/>
      <c r="F44" s="261"/>
      <c r="G44" s="233"/>
      <c r="H44" s="370"/>
      <c r="I44" s="29" t="s">
        <v>10</v>
      </c>
      <c r="J44" s="56">
        <f t="shared" ref="J44:W44" si="7">SUM(J40:J43)</f>
        <v>659.8</v>
      </c>
      <c r="K44" s="57">
        <f t="shared" si="7"/>
        <v>0</v>
      </c>
      <c r="L44" s="57">
        <f t="shared" si="7"/>
        <v>0</v>
      </c>
      <c r="M44" s="58">
        <f t="shared" si="7"/>
        <v>659.8</v>
      </c>
      <c r="N44" s="56">
        <f t="shared" si="7"/>
        <v>540.79999999999995</v>
      </c>
      <c r="O44" s="57">
        <f t="shared" si="7"/>
        <v>0</v>
      </c>
      <c r="P44" s="57">
        <f t="shared" si="7"/>
        <v>0</v>
      </c>
      <c r="Q44" s="144">
        <f t="shared" si="7"/>
        <v>540.79999999999995</v>
      </c>
      <c r="R44" s="149">
        <f t="shared" si="7"/>
        <v>459.4</v>
      </c>
      <c r="S44" s="57">
        <f t="shared" si="7"/>
        <v>0</v>
      </c>
      <c r="T44" s="57">
        <f t="shared" si="7"/>
        <v>0</v>
      </c>
      <c r="U44" s="58">
        <f t="shared" si="7"/>
        <v>459.4</v>
      </c>
      <c r="V44" s="59">
        <f t="shared" si="7"/>
        <v>0</v>
      </c>
      <c r="W44" s="59">
        <f t="shared" si="7"/>
        <v>0</v>
      </c>
      <c r="X44" s="71"/>
      <c r="Y44" s="127"/>
      <c r="Z44" s="84"/>
      <c r="AA44" s="129"/>
      <c r="AC44" s="22"/>
    </row>
    <row r="45" spans="1:29" ht="37.5" customHeight="1">
      <c r="A45" s="201" t="s">
        <v>11</v>
      </c>
      <c r="B45" s="204" t="s">
        <v>9</v>
      </c>
      <c r="C45" s="207" t="s">
        <v>11</v>
      </c>
      <c r="D45" s="207"/>
      <c r="E45" s="228" t="s">
        <v>74</v>
      </c>
      <c r="F45" s="132" t="s">
        <v>71</v>
      </c>
      <c r="G45" s="231" t="s">
        <v>57</v>
      </c>
      <c r="H45" s="372" t="s">
        <v>69</v>
      </c>
      <c r="I45" s="65" t="s">
        <v>53</v>
      </c>
      <c r="J45" s="35">
        <f>K45+M45</f>
        <v>0</v>
      </c>
      <c r="K45" s="36"/>
      <c r="L45" s="36"/>
      <c r="M45" s="37"/>
      <c r="N45" s="35">
        <f>O45+Q45</f>
        <v>0</v>
      </c>
      <c r="O45" s="36"/>
      <c r="P45" s="36"/>
      <c r="Q45" s="37"/>
      <c r="R45" s="39">
        <f>S45+U45</f>
        <v>0</v>
      </c>
      <c r="S45" s="40"/>
      <c r="T45" s="40"/>
      <c r="U45" s="145"/>
      <c r="V45" s="103"/>
      <c r="W45" s="103"/>
      <c r="X45" s="192" t="s">
        <v>105</v>
      </c>
      <c r="Y45" s="108"/>
      <c r="Z45" s="108"/>
      <c r="AA45" s="109"/>
    </row>
    <row r="46" spans="1:29" ht="14.25" customHeight="1">
      <c r="A46" s="202"/>
      <c r="B46" s="205"/>
      <c r="C46" s="208"/>
      <c r="D46" s="208"/>
      <c r="E46" s="229"/>
      <c r="F46" s="262" t="s">
        <v>100</v>
      </c>
      <c r="G46" s="232"/>
      <c r="H46" s="373"/>
      <c r="I46" s="72" t="s">
        <v>67</v>
      </c>
      <c r="J46" s="42">
        <f>K46+M46</f>
        <v>838.2</v>
      </c>
      <c r="K46" s="43"/>
      <c r="L46" s="43"/>
      <c r="M46" s="44">
        <v>838.2</v>
      </c>
      <c r="N46" s="112">
        <f>O46+Q46</f>
        <v>1342.3</v>
      </c>
      <c r="O46" s="43"/>
      <c r="P46" s="43"/>
      <c r="Q46" s="135">
        <v>1342.3</v>
      </c>
      <c r="R46" s="46">
        <f>S46+U46</f>
        <v>1292.8</v>
      </c>
      <c r="S46" s="47"/>
      <c r="T46" s="47"/>
      <c r="U46" s="150">
        <v>1292.8</v>
      </c>
      <c r="V46" s="115"/>
      <c r="W46" s="115"/>
      <c r="X46" s="193"/>
      <c r="Y46" s="110"/>
      <c r="Z46" s="110"/>
      <c r="AA46" s="111"/>
    </row>
    <row r="47" spans="1:29" ht="21" customHeight="1">
      <c r="A47" s="202"/>
      <c r="B47" s="205"/>
      <c r="C47" s="208"/>
      <c r="D47" s="208"/>
      <c r="E47" s="229"/>
      <c r="F47" s="263"/>
      <c r="G47" s="232"/>
      <c r="H47" s="373"/>
      <c r="I47" s="72" t="s">
        <v>68</v>
      </c>
      <c r="J47" s="49">
        <f>K47+M47</f>
        <v>698.3</v>
      </c>
      <c r="K47" s="50"/>
      <c r="L47" s="50"/>
      <c r="M47" s="44">
        <v>698.3</v>
      </c>
      <c r="N47" s="116">
        <f>O47+Q47</f>
        <v>950.3</v>
      </c>
      <c r="O47" s="50"/>
      <c r="P47" s="50"/>
      <c r="Q47" s="136">
        <v>950.3</v>
      </c>
      <c r="R47" s="97">
        <f>S47+U47</f>
        <v>950.3</v>
      </c>
      <c r="S47" s="53"/>
      <c r="T47" s="53"/>
      <c r="U47" s="148">
        <v>950.3</v>
      </c>
      <c r="V47" s="55"/>
      <c r="W47" s="55"/>
      <c r="X47" s="193"/>
      <c r="Y47" s="139"/>
      <c r="Z47" s="139"/>
      <c r="AA47" s="140"/>
    </row>
    <row r="48" spans="1:29" ht="16.5" customHeight="1" thickBot="1">
      <c r="A48" s="203"/>
      <c r="B48" s="206"/>
      <c r="C48" s="209"/>
      <c r="D48" s="209"/>
      <c r="E48" s="230"/>
      <c r="F48" s="264"/>
      <c r="G48" s="233"/>
      <c r="H48" s="374"/>
      <c r="I48" s="23" t="s">
        <v>10</v>
      </c>
      <c r="J48" s="56">
        <f t="shared" ref="J48:W48" si="8">SUM(J45:J47)</f>
        <v>1536.5</v>
      </c>
      <c r="K48" s="57">
        <f t="shared" si="8"/>
        <v>0</v>
      </c>
      <c r="L48" s="57">
        <f t="shared" si="8"/>
        <v>0</v>
      </c>
      <c r="M48" s="58">
        <f t="shared" si="8"/>
        <v>1536.5</v>
      </c>
      <c r="N48" s="56">
        <f t="shared" si="8"/>
        <v>2292.6</v>
      </c>
      <c r="O48" s="57">
        <f t="shared" si="8"/>
        <v>0</v>
      </c>
      <c r="P48" s="57">
        <f t="shared" si="8"/>
        <v>0</v>
      </c>
      <c r="Q48" s="144">
        <f t="shared" si="8"/>
        <v>2292.6</v>
      </c>
      <c r="R48" s="149">
        <f t="shared" si="8"/>
        <v>2243.1</v>
      </c>
      <c r="S48" s="57">
        <f t="shared" si="8"/>
        <v>0</v>
      </c>
      <c r="T48" s="57">
        <f t="shared" si="8"/>
        <v>0</v>
      </c>
      <c r="U48" s="58">
        <f t="shared" si="8"/>
        <v>2243.1</v>
      </c>
      <c r="V48" s="59">
        <f t="shared" si="8"/>
        <v>0</v>
      </c>
      <c r="W48" s="59">
        <f t="shared" si="8"/>
        <v>0</v>
      </c>
      <c r="X48" s="137" t="s">
        <v>104</v>
      </c>
      <c r="Y48" s="138">
        <v>100</v>
      </c>
      <c r="Z48" s="141"/>
      <c r="AA48" s="142"/>
      <c r="AC48" s="22"/>
    </row>
    <row r="49" spans="1:48" ht="38.25" customHeight="1">
      <c r="A49" s="243" t="s">
        <v>11</v>
      </c>
      <c r="B49" s="246" t="s">
        <v>9</v>
      </c>
      <c r="C49" s="249" t="s">
        <v>56</v>
      </c>
      <c r="D49" s="249"/>
      <c r="E49" s="280" t="s">
        <v>106</v>
      </c>
      <c r="F49" s="101" t="s">
        <v>71</v>
      </c>
      <c r="G49" s="231" t="s">
        <v>57</v>
      </c>
      <c r="H49" s="368" t="s">
        <v>69</v>
      </c>
      <c r="I49" s="26" t="s">
        <v>53</v>
      </c>
      <c r="J49" s="35">
        <f>K49+M49</f>
        <v>0</v>
      </c>
      <c r="K49" s="36"/>
      <c r="L49" s="36"/>
      <c r="M49" s="37"/>
      <c r="N49" s="35">
        <f>O49+Q49</f>
        <v>0</v>
      </c>
      <c r="O49" s="36"/>
      <c r="P49" s="36"/>
      <c r="Q49" s="38"/>
      <c r="R49" s="39">
        <f>S49+U49</f>
        <v>0</v>
      </c>
      <c r="S49" s="40"/>
      <c r="T49" s="40"/>
      <c r="U49" s="41"/>
      <c r="V49" s="103"/>
      <c r="W49" s="103"/>
      <c r="X49" s="277" t="s">
        <v>107</v>
      </c>
      <c r="Y49" s="108"/>
      <c r="Z49" s="108"/>
      <c r="AA49" s="109"/>
      <c r="AC49" s="22"/>
    </row>
    <row r="50" spans="1:48" ht="38.25" customHeight="1">
      <c r="A50" s="244"/>
      <c r="B50" s="247"/>
      <c r="C50" s="250"/>
      <c r="D50" s="250"/>
      <c r="E50" s="281"/>
      <c r="F50" s="265" t="s">
        <v>98</v>
      </c>
      <c r="G50" s="232"/>
      <c r="H50" s="369"/>
      <c r="I50" s="63" t="s">
        <v>67</v>
      </c>
      <c r="J50" s="42">
        <f>K50+M50</f>
        <v>0</v>
      </c>
      <c r="K50" s="98"/>
      <c r="L50" s="98"/>
      <c r="M50" s="44"/>
      <c r="N50" s="42">
        <f>O50+Q50</f>
        <v>500</v>
      </c>
      <c r="O50" s="98"/>
      <c r="P50" s="98"/>
      <c r="Q50" s="113">
        <v>500</v>
      </c>
      <c r="R50" s="46">
        <f>S50+U50</f>
        <v>500</v>
      </c>
      <c r="S50" s="99"/>
      <c r="T50" s="99"/>
      <c r="U50" s="100">
        <v>500</v>
      </c>
      <c r="V50" s="117">
        <v>1329</v>
      </c>
      <c r="W50" s="117">
        <v>4971</v>
      </c>
      <c r="X50" s="278"/>
      <c r="Y50" s="126"/>
      <c r="Z50" s="126"/>
      <c r="AA50" s="128"/>
      <c r="AC50" s="22"/>
    </row>
    <row r="51" spans="1:48" ht="38.25" customHeight="1">
      <c r="A51" s="244"/>
      <c r="B51" s="247"/>
      <c r="C51" s="250"/>
      <c r="D51" s="250"/>
      <c r="E51" s="281"/>
      <c r="F51" s="266"/>
      <c r="G51" s="232"/>
      <c r="H51" s="369"/>
      <c r="I51" s="63" t="s">
        <v>68</v>
      </c>
      <c r="J51" s="96">
        <f>K51+M51</f>
        <v>0</v>
      </c>
      <c r="K51" s="43"/>
      <c r="L51" s="43"/>
      <c r="M51" s="86"/>
      <c r="N51" s="96">
        <f>O51+Q51</f>
        <v>500</v>
      </c>
      <c r="O51" s="43"/>
      <c r="P51" s="43"/>
      <c r="Q51" s="114">
        <v>500</v>
      </c>
      <c r="R51" s="97">
        <f>S51+U51</f>
        <v>500</v>
      </c>
      <c r="S51" s="47"/>
      <c r="T51" s="47"/>
      <c r="U51" s="48">
        <v>500</v>
      </c>
      <c r="V51" s="115">
        <v>3500</v>
      </c>
      <c r="W51" s="115">
        <v>2000</v>
      </c>
      <c r="X51" s="278"/>
      <c r="Y51" s="126"/>
      <c r="Z51" s="126"/>
      <c r="AA51" s="128"/>
      <c r="AC51" s="22"/>
    </row>
    <row r="52" spans="1:48" ht="16.5" customHeight="1" thickBot="1">
      <c r="A52" s="245"/>
      <c r="B52" s="248"/>
      <c r="C52" s="251"/>
      <c r="D52" s="251"/>
      <c r="E52" s="282"/>
      <c r="F52" s="267"/>
      <c r="G52" s="233"/>
      <c r="H52" s="370"/>
      <c r="I52" s="23" t="s">
        <v>10</v>
      </c>
      <c r="J52" s="56">
        <f t="shared" ref="J52:W52" si="9">SUM(J49:J51)</f>
        <v>0</v>
      </c>
      <c r="K52" s="57">
        <f t="shared" si="9"/>
        <v>0</v>
      </c>
      <c r="L52" s="57">
        <f t="shared" si="9"/>
        <v>0</v>
      </c>
      <c r="M52" s="58">
        <f t="shared" si="9"/>
        <v>0</v>
      </c>
      <c r="N52" s="56">
        <f t="shared" si="9"/>
        <v>1000</v>
      </c>
      <c r="O52" s="57">
        <f t="shared" si="9"/>
        <v>0</v>
      </c>
      <c r="P52" s="57">
        <f t="shared" si="9"/>
        <v>0</v>
      </c>
      <c r="Q52" s="58">
        <f t="shared" si="9"/>
        <v>1000</v>
      </c>
      <c r="R52" s="56">
        <f t="shared" si="9"/>
        <v>1000</v>
      </c>
      <c r="S52" s="57">
        <f t="shared" si="9"/>
        <v>0</v>
      </c>
      <c r="T52" s="57">
        <f t="shared" si="9"/>
        <v>0</v>
      </c>
      <c r="U52" s="57">
        <f t="shared" si="9"/>
        <v>1000</v>
      </c>
      <c r="V52" s="59">
        <f t="shared" si="9"/>
        <v>4829</v>
      </c>
      <c r="W52" s="59">
        <f t="shared" si="9"/>
        <v>6971</v>
      </c>
      <c r="X52" s="279"/>
      <c r="Y52" s="127">
        <v>8</v>
      </c>
      <c r="Z52" s="127">
        <v>45</v>
      </c>
      <c r="AA52" s="129">
        <v>100</v>
      </c>
      <c r="AC52" s="22"/>
    </row>
    <row r="53" spans="1:48" ht="12.75" customHeight="1">
      <c r="A53" s="201" t="s">
        <v>11</v>
      </c>
      <c r="B53" s="204" t="s">
        <v>9</v>
      </c>
      <c r="C53" s="207" t="s">
        <v>57</v>
      </c>
      <c r="D53" s="207"/>
      <c r="E53" s="228" t="s">
        <v>85</v>
      </c>
      <c r="F53" s="240" t="s">
        <v>102</v>
      </c>
      <c r="G53" s="234" t="s">
        <v>59</v>
      </c>
      <c r="H53" s="372" t="s">
        <v>69</v>
      </c>
      <c r="I53" s="65" t="s">
        <v>53</v>
      </c>
      <c r="J53" s="35">
        <f>K53+M53</f>
        <v>0</v>
      </c>
      <c r="K53" s="36"/>
      <c r="L53" s="36"/>
      <c r="M53" s="37"/>
      <c r="N53" s="35">
        <f>O53+Q53</f>
        <v>0</v>
      </c>
      <c r="O53" s="36"/>
      <c r="P53" s="36"/>
      <c r="Q53" s="38"/>
      <c r="R53" s="39">
        <f>S53+U53</f>
        <v>0</v>
      </c>
      <c r="S53" s="40"/>
      <c r="T53" s="40"/>
      <c r="U53" s="41"/>
      <c r="V53" s="103"/>
      <c r="W53" s="103"/>
      <c r="X53" s="192" t="s">
        <v>109</v>
      </c>
      <c r="Y53" s="195"/>
      <c r="Z53" s="195"/>
      <c r="AA53" s="387">
        <v>50</v>
      </c>
    </row>
    <row r="54" spans="1:48" ht="12.75" customHeight="1">
      <c r="A54" s="202"/>
      <c r="B54" s="205"/>
      <c r="C54" s="208"/>
      <c r="D54" s="208"/>
      <c r="E54" s="229"/>
      <c r="F54" s="241"/>
      <c r="G54" s="235"/>
      <c r="H54" s="373"/>
      <c r="I54" s="66" t="s">
        <v>67</v>
      </c>
      <c r="J54" s="42">
        <f>K54+M54</f>
        <v>0</v>
      </c>
      <c r="K54" s="89"/>
      <c r="L54" s="89"/>
      <c r="M54" s="44"/>
      <c r="N54" s="42">
        <f>O54+Q54</f>
        <v>0</v>
      </c>
      <c r="O54" s="89"/>
      <c r="P54" s="89"/>
      <c r="Q54" s="86"/>
      <c r="R54" s="46">
        <f>S54+U54</f>
        <v>0</v>
      </c>
      <c r="S54" s="90"/>
      <c r="T54" s="90"/>
      <c r="U54" s="91"/>
      <c r="V54" s="118"/>
      <c r="W54" s="118">
        <v>158.69999999999999</v>
      </c>
      <c r="X54" s="193"/>
      <c r="Y54" s="196"/>
      <c r="Z54" s="196"/>
      <c r="AA54" s="388"/>
    </row>
    <row r="55" spans="1:48" ht="12.75" customHeight="1">
      <c r="A55" s="202"/>
      <c r="B55" s="205"/>
      <c r="C55" s="208"/>
      <c r="D55" s="208"/>
      <c r="E55" s="229"/>
      <c r="F55" s="241"/>
      <c r="G55" s="235"/>
      <c r="H55" s="373"/>
      <c r="I55" s="64" t="s">
        <v>68</v>
      </c>
      <c r="J55" s="49">
        <f>K55+M55</f>
        <v>0</v>
      </c>
      <c r="K55" s="85"/>
      <c r="L55" s="85"/>
      <c r="M55" s="86"/>
      <c r="N55" s="49">
        <f>O55+Q55</f>
        <v>0</v>
      </c>
      <c r="O55" s="85"/>
      <c r="P55" s="85"/>
      <c r="Q55" s="87"/>
      <c r="R55" s="52">
        <f>S55+U55</f>
        <v>0</v>
      </c>
      <c r="S55" s="47"/>
      <c r="T55" s="47"/>
      <c r="U55" s="48"/>
      <c r="V55" s="88"/>
      <c r="W55" s="119">
        <v>899</v>
      </c>
      <c r="X55" s="193"/>
      <c r="Y55" s="196"/>
      <c r="Z55" s="196"/>
      <c r="AA55" s="388"/>
    </row>
    <row r="56" spans="1:48" ht="12.75" customHeight="1" thickBot="1">
      <c r="A56" s="203"/>
      <c r="B56" s="206"/>
      <c r="C56" s="209"/>
      <c r="D56" s="209"/>
      <c r="E56" s="230"/>
      <c r="F56" s="242"/>
      <c r="G56" s="236"/>
      <c r="H56" s="374"/>
      <c r="I56" s="23" t="s">
        <v>10</v>
      </c>
      <c r="J56" s="56">
        <f t="shared" ref="J56:W56" si="10">SUM(J53:J55)</f>
        <v>0</v>
      </c>
      <c r="K56" s="57">
        <f t="shared" si="10"/>
        <v>0</v>
      </c>
      <c r="L56" s="57">
        <f t="shared" si="10"/>
        <v>0</v>
      </c>
      <c r="M56" s="58">
        <f t="shared" si="10"/>
        <v>0</v>
      </c>
      <c r="N56" s="56">
        <f t="shared" si="10"/>
        <v>0</v>
      </c>
      <c r="O56" s="57">
        <f t="shared" si="10"/>
        <v>0</v>
      </c>
      <c r="P56" s="57">
        <f t="shared" si="10"/>
        <v>0</v>
      </c>
      <c r="Q56" s="58">
        <f t="shared" si="10"/>
        <v>0</v>
      </c>
      <c r="R56" s="56">
        <f t="shared" si="10"/>
        <v>0</v>
      </c>
      <c r="S56" s="57">
        <f t="shared" si="10"/>
        <v>0</v>
      </c>
      <c r="T56" s="57">
        <f t="shared" si="10"/>
        <v>0</v>
      </c>
      <c r="U56" s="57">
        <f t="shared" si="10"/>
        <v>0</v>
      </c>
      <c r="V56" s="59">
        <f t="shared" si="10"/>
        <v>0</v>
      </c>
      <c r="W56" s="59">
        <f t="shared" si="10"/>
        <v>1057.7</v>
      </c>
      <c r="X56" s="194"/>
      <c r="Y56" s="197"/>
      <c r="Z56" s="197"/>
      <c r="AA56" s="389"/>
      <c r="AC56" s="22"/>
    </row>
    <row r="57" spans="1:48" ht="14.25" customHeight="1" thickBot="1">
      <c r="A57" s="121" t="s">
        <v>11</v>
      </c>
      <c r="B57" s="122" t="s">
        <v>9</v>
      </c>
      <c r="C57" s="210" t="s">
        <v>12</v>
      </c>
      <c r="D57" s="211"/>
      <c r="E57" s="211"/>
      <c r="F57" s="211"/>
      <c r="G57" s="211"/>
      <c r="H57" s="211"/>
      <c r="I57" s="212"/>
      <c r="J57" s="60">
        <f t="shared" ref="J57:W57" si="11">SUM(J52,J48,J44,J56)</f>
        <v>2196.3000000000002</v>
      </c>
      <c r="K57" s="60">
        <f t="shared" si="11"/>
        <v>0</v>
      </c>
      <c r="L57" s="60">
        <f t="shared" si="11"/>
        <v>0</v>
      </c>
      <c r="M57" s="61">
        <f t="shared" si="11"/>
        <v>2196.3000000000002</v>
      </c>
      <c r="N57" s="60">
        <f t="shared" si="11"/>
        <v>3833.3999999999996</v>
      </c>
      <c r="O57" s="60">
        <f t="shared" si="11"/>
        <v>0</v>
      </c>
      <c r="P57" s="60">
        <f t="shared" si="11"/>
        <v>0</v>
      </c>
      <c r="Q57" s="61">
        <f t="shared" si="11"/>
        <v>3833.3999999999996</v>
      </c>
      <c r="R57" s="60">
        <f t="shared" si="11"/>
        <v>3702.5</v>
      </c>
      <c r="S57" s="60">
        <f t="shared" si="11"/>
        <v>0</v>
      </c>
      <c r="T57" s="60">
        <f t="shared" si="11"/>
        <v>0</v>
      </c>
      <c r="U57" s="61">
        <f t="shared" si="11"/>
        <v>3702.5</v>
      </c>
      <c r="V57" s="61">
        <f t="shared" si="11"/>
        <v>4829</v>
      </c>
      <c r="W57" s="60">
        <f t="shared" si="11"/>
        <v>8028.7</v>
      </c>
      <c r="X57" s="216"/>
      <c r="Y57" s="217"/>
      <c r="Z57" s="217"/>
      <c r="AA57" s="218"/>
    </row>
    <row r="58" spans="1:48" ht="14.25" customHeight="1" thickBot="1">
      <c r="A58" s="17" t="s">
        <v>11</v>
      </c>
      <c r="B58" s="219" t="s">
        <v>13</v>
      </c>
      <c r="C58" s="220"/>
      <c r="D58" s="220"/>
      <c r="E58" s="220"/>
      <c r="F58" s="220"/>
      <c r="G58" s="220"/>
      <c r="H58" s="220"/>
      <c r="I58" s="221"/>
      <c r="J58" s="33">
        <f t="shared" ref="J58:W58" si="12">SUM(J57)</f>
        <v>2196.3000000000002</v>
      </c>
      <c r="K58" s="33">
        <f t="shared" si="12"/>
        <v>0</v>
      </c>
      <c r="L58" s="33">
        <f t="shared" si="12"/>
        <v>0</v>
      </c>
      <c r="M58" s="34">
        <f t="shared" si="12"/>
        <v>2196.3000000000002</v>
      </c>
      <c r="N58" s="33">
        <f t="shared" si="12"/>
        <v>3833.3999999999996</v>
      </c>
      <c r="O58" s="33">
        <f t="shared" si="12"/>
        <v>0</v>
      </c>
      <c r="P58" s="33">
        <f t="shared" si="12"/>
        <v>0</v>
      </c>
      <c r="Q58" s="34">
        <f t="shared" si="12"/>
        <v>3833.3999999999996</v>
      </c>
      <c r="R58" s="33">
        <f t="shared" si="12"/>
        <v>3702.5</v>
      </c>
      <c r="S58" s="33">
        <f t="shared" si="12"/>
        <v>0</v>
      </c>
      <c r="T58" s="33">
        <f t="shared" si="12"/>
        <v>0</v>
      </c>
      <c r="U58" s="34">
        <f t="shared" si="12"/>
        <v>3702.5</v>
      </c>
      <c r="V58" s="34">
        <f t="shared" si="12"/>
        <v>4829</v>
      </c>
      <c r="W58" s="34">
        <f t="shared" si="12"/>
        <v>8028.7</v>
      </c>
      <c r="X58" s="222"/>
      <c r="Y58" s="223"/>
      <c r="Z58" s="223"/>
      <c r="AA58" s="224"/>
    </row>
    <row r="59" spans="1:48" ht="14.25" customHeight="1" thickBot="1">
      <c r="A59" s="30" t="s">
        <v>9</v>
      </c>
      <c r="B59" s="213" t="s">
        <v>37</v>
      </c>
      <c r="C59" s="214"/>
      <c r="D59" s="214"/>
      <c r="E59" s="214"/>
      <c r="F59" s="214"/>
      <c r="G59" s="214"/>
      <c r="H59" s="214"/>
      <c r="I59" s="215"/>
      <c r="J59" s="68">
        <f t="shared" ref="J59:W59" si="13">SUM(J37,J58)</f>
        <v>2537.3000000000002</v>
      </c>
      <c r="K59" s="69">
        <f t="shared" si="13"/>
        <v>341</v>
      </c>
      <c r="L59" s="69">
        <f t="shared" si="13"/>
        <v>0</v>
      </c>
      <c r="M59" s="67">
        <f t="shared" si="13"/>
        <v>2196.3000000000002</v>
      </c>
      <c r="N59" s="68">
        <f t="shared" si="13"/>
        <v>4241.7</v>
      </c>
      <c r="O59" s="69">
        <f t="shared" si="13"/>
        <v>408.3</v>
      </c>
      <c r="P59" s="69">
        <f t="shared" si="13"/>
        <v>0</v>
      </c>
      <c r="Q59" s="67">
        <f t="shared" si="13"/>
        <v>3833.3999999999996</v>
      </c>
      <c r="R59" s="68">
        <f t="shared" si="13"/>
        <v>4050.5</v>
      </c>
      <c r="S59" s="69">
        <f t="shared" si="13"/>
        <v>348</v>
      </c>
      <c r="T59" s="69">
        <f t="shared" si="13"/>
        <v>0</v>
      </c>
      <c r="U59" s="67">
        <f t="shared" si="13"/>
        <v>3702.5</v>
      </c>
      <c r="V59" s="67">
        <f t="shared" si="13"/>
        <v>5230.8999999999996</v>
      </c>
      <c r="W59" s="67">
        <f t="shared" si="13"/>
        <v>8440.6</v>
      </c>
      <c r="X59" s="225"/>
      <c r="Y59" s="226"/>
      <c r="Z59" s="226"/>
      <c r="AA59" s="227"/>
    </row>
    <row r="60" spans="1:48" s="32" customFormat="1" ht="15" customHeight="1">
      <c r="A60" s="166" t="s">
        <v>95</v>
      </c>
      <c r="B60" s="166"/>
      <c r="C60" s="166"/>
      <c r="D60" s="166"/>
      <c r="E60" s="166"/>
      <c r="F60" s="166"/>
      <c r="G60" s="166"/>
      <c r="H60" s="166"/>
      <c r="I60" s="166"/>
      <c r="J60" s="166"/>
      <c r="K60" s="166"/>
      <c r="L60" s="166"/>
      <c r="M60" s="166"/>
      <c r="N60" s="166"/>
      <c r="O60" s="166"/>
      <c r="P60" s="166"/>
      <c r="Q60" s="166"/>
      <c r="R60" s="166"/>
      <c r="S60" s="166"/>
      <c r="T60" s="166"/>
      <c r="U60" s="166"/>
      <c r="V60" s="166"/>
      <c r="W60" s="166"/>
      <c r="X60" s="166"/>
      <c r="Y60" s="166"/>
      <c r="Z60" s="166"/>
      <c r="AA60" s="166"/>
      <c r="AB60" s="31"/>
      <c r="AC60" s="31"/>
      <c r="AD60" s="31"/>
      <c r="AE60" s="31"/>
      <c r="AF60" s="31"/>
      <c r="AG60" s="31"/>
      <c r="AH60" s="31"/>
      <c r="AI60" s="31"/>
      <c r="AJ60" s="31"/>
      <c r="AK60" s="31"/>
      <c r="AL60" s="31"/>
      <c r="AM60" s="31"/>
      <c r="AN60" s="31"/>
      <c r="AO60" s="31"/>
      <c r="AP60" s="31"/>
      <c r="AQ60" s="31"/>
      <c r="AR60" s="31"/>
      <c r="AS60" s="31"/>
      <c r="AT60" s="31"/>
      <c r="AU60" s="31"/>
      <c r="AV60" s="31"/>
    </row>
    <row r="61" spans="1:48" s="32" customFormat="1" ht="14.25" customHeight="1">
      <c r="A61" s="371" t="s">
        <v>87</v>
      </c>
      <c r="B61" s="371"/>
      <c r="C61" s="371"/>
      <c r="D61" s="371"/>
      <c r="E61" s="371"/>
      <c r="F61" s="371"/>
      <c r="G61" s="371"/>
      <c r="H61" s="371"/>
      <c r="I61" s="371"/>
      <c r="J61" s="371"/>
      <c r="K61" s="371"/>
      <c r="L61" s="371"/>
      <c r="M61" s="371"/>
      <c r="N61" s="371"/>
      <c r="O61" s="371"/>
      <c r="P61" s="371"/>
      <c r="Q61" s="371"/>
      <c r="R61" s="371"/>
      <c r="S61" s="371"/>
      <c r="T61" s="371"/>
      <c r="U61" s="371"/>
      <c r="V61" s="371"/>
      <c r="W61" s="371"/>
      <c r="X61" s="371"/>
      <c r="Y61" s="371"/>
      <c r="Z61" s="371"/>
      <c r="AA61" s="371"/>
      <c r="AB61" s="31"/>
      <c r="AC61" s="31"/>
      <c r="AD61" s="31"/>
      <c r="AE61" s="31"/>
      <c r="AF61" s="31"/>
      <c r="AG61" s="31"/>
      <c r="AH61" s="31"/>
      <c r="AI61" s="31"/>
      <c r="AJ61" s="31"/>
      <c r="AK61" s="31"/>
      <c r="AL61" s="31"/>
      <c r="AM61" s="31"/>
      <c r="AN61" s="31"/>
      <c r="AO61" s="31"/>
      <c r="AP61" s="31"/>
      <c r="AQ61" s="31"/>
      <c r="AR61" s="31"/>
      <c r="AS61" s="31"/>
      <c r="AT61" s="31"/>
      <c r="AU61" s="31"/>
      <c r="AV61" s="31"/>
    </row>
    <row r="62" spans="1:48" s="32" customFormat="1" ht="14.25" customHeight="1" thickBot="1">
      <c r="A62" s="167" t="s">
        <v>18</v>
      </c>
      <c r="B62" s="167"/>
      <c r="C62" s="167"/>
      <c r="D62" s="167"/>
      <c r="E62" s="167"/>
      <c r="F62" s="167"/>
      <c r="G62" s="167"/>
      <c r="H62" s="167"/>
      <c r="I62" s="167"/>
      <c r="J62" s="167"/>
      <c r="K62" s="167"/>
      <c r="L62" s="167"/>
      <c r="M62" s="167"/>
      <c r="N62" s="167"/>
      <c r="O62" s="167"/>
      <c r="P62" s="167"/>
      <c r="Q62" s="167"/>
      <c r="R62" s="167"/>
      <c r="S62" s="167"/>
      <c r="T62" s="167"/>
      <c r="U62" s="167"/>
      <c r="V62" s="5"/>
      <c r="W62" s="6"/>
      <c r="X62" s="7"/>
      <c r="Y62" s="7"/>
      <c r="Z62" s="7"/>
      <c r="AA62" s="7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</row>
    <row r="63" spans="1:48" ht="45" customHeight="1" thickBot="1">
      <c r="A63" s="163" t="s">
        <v>14</v>
      </c>
      <c r="B63" s="164"/>
      <c r="C63" s="164"/>
      <c r="D63" s="164"/>
      <c r="E63" s="164"/>
      <c r="F63" s="164"/>
      <c r="G63" s="164"/>
      <c r="H63" s="164"/>
      <c r="I63" s="165"/>
      <c r="J63" s="163" t="s">
        <v>40</v>
      </c>
      <c r="K63" s="164"/>
      <c r="L63" s="164"/>
      <c r="M63" s="165"/>
      <c r="N63" s="163" t="s">
        <v>41</v>
      </c>
      <c r="O63" s="164"/>
      <c r="P63" s="164"/>
      <c r="Q63" s="165"/>
      <c r="R63" s="163" t="s">
        <v>42</v>
      </c>
      <c r="S63" s="164"/>
      <c r="T63" s="164"/>
      <c r="U63" s="165"/>
      <c r="V63" s="73" t="s">
        <v>110</v>
      </c>
      <c r="W63" s="73" t="s">
        <v>111</v>
      </c>
    </row>
    <row r="64" spans="1:48" ht="14.25" customHeight="1">
      <c r="A64" s="168" t="s">
        <v>19</v>
      </c>
      <c r="B64" s="169"/>
      <c r="C64" s="169"/>
      <c r="D64" s="169"/>
      <c r="E64" s="169"/>
      <c r="F64" s="169"/>
      <c r="G64" s="169"/>
      <c r="H64" s="169"/>
      <c r="I64" s="170"/>
      <c r="J64" s="171">
        <f>SUM(J65:M66)</f>
        <v>1490.2</v>
      </c>
      <c r="K64" s="172"/>
      <c r="L64" s="172"/>
      <c r="M64" s="173"/>
      <c r="N64" s="171">
        <f>SUM(N65:Q66)</f>
        <v>2442.6</v>
      </c>
      <c r="O64" s="172"/>
      <c r="P64" s="172"/>
      <c r="Q64" s="173"/>
      <c r="R64" s="171">
        <f>SUM(R65:U66)</f>
        <v>2251.3999999999996</v>
      </c>
      <c r="S64" s="172"/>
      <c r="T64" s="172"/>
      <c r="U64" s="173"/>
      <c r="V64" s="77">
        <f>SUM(V65:V66)</f>
        <v>1730.9</v>
      </c>
      <c r="W64" s="77">
        <f>SUM(W65:W66)</f>
        <v>5541.5999999999995</v>
      </c>
      <c r="X64" s="8"/>
      <c r="Y64" s="8"/>
      <c r="Z64" s="8"/>
      <c r="AA64" s="8"/>
    </row>
    <row r="65" spans="1:27" ht="14.25" customHeight="1">
      <c r="A65" s="157" t="s">
        <v>44</v>
      </c>
      <c r="B65" s="158"/>
      <c r="C65" s="158"/>
      <c r="D65" s="158"/>
      <c r="E65" s="158"/>
      <c r="F65" s="158"/>
      <c r="G65" s="158"/>
      <c r="H65" s="158"/>
      <c r="I65" s="159"/>
      <c r="J65" s="160">
        <f>SUMIF(I12:I59,"SB",J12:J59)</f>
        <v>341</v>
      </c>
      <c r="K65" s="161"/>
      <c r="L65" s="161"/>
      <c r="M65" s="162"/>
      <c r="N65" s="160">
        <f>SUMIF(I12:I59,"SB",N12:N59)</f>
        <v>408.29999999999995</v>
      </c>
      <c r="O65" s="161"/>
      <c r="P65" s="161"/>
      <c r="Q65" s="162"/>
      <c r="R65" s="160">
        <f>SUMIF(I12:I59,"SB",R12:R59)</f>
        <v>348</v>
      </c>
      <c r="S65" s="161"/>
      <c r="T65" s="161"/>
      <c r="U65" s="162"/>
      <c r="V65" s="74">
        <f>SUMIF(I12:I59,"SB",V12:V59)</f>
        <v>401.9</v>
      </c>
      <c r="W65" s="74">
        <f>SUMIF(I12:I59,"SB",W12:W59)</f>
        <v>411.9</v>
      </c>
      <c r="X65" s="8"/>
      <c r="Y65" s="8"/>
      <c r="Z65" s="8"/>
      <c r="AA65" s="8"/>
    </row>
    <row r="66" spans="1:27" ht="14.25" customHeight="1">
      <c r="A66" s="180" t="s">
        <v>45</v>
      </c>
      <c r="B66" s="181"/>
      <c r="C66" s="181"/>
      <c r="D66" s="181"/>
      <c r="E66" s="181"/>
      <c r="F66" s="181"/>
      <c r="G66" s="181"/>
      <c r="H66" s="181"/>
      <c r="I66" s="182"/>
      <c r="J66" s="160">
        <f>SUMIF(I12:I59,"SB(P)",J12:J59)</f>
        <v>1149.2</v>
      </c>
      <c r="K66" s="161"/>
      <c r="L66" s="161"/>
      <c r="M66" s="162"/>
      <c r="N66" s="160">
        <f>SUMIF(I12:I59,"SB(P)",N12:N59)</f>
        <v>2034.3</v>
      </c>
      <c r="O66" s="161"/>
      <c r="P66" s="161"/>
      <c r="Q66" s="162"/>
      <c r="R66" s="160">
        <f>SUMIF(I12:I59,"SB(P)",R12:R59)</f>
        <v>1903.3999999999999</v>
      </c>
      <c r="S66" s="161"/>
      <c r="T66" s="161"/>
      <c r="U66" s="162"/>
      <c r="V66" s="74">
        <f>SUMIF(I12:I59,"SB(P)",V12:V59)</f>
        <v>1329</v>
      </c>
      <c r="W66" s="74">
        <f>SUMIF(I12:I59,"SB(P)",W12:W59)</f>
        <v>5129.7</v>
      </c>
      <c r="X66" s="8"/>
      <c r="Y66" s="8"/>
      <c r="Z66" s="8"/>
      <c r="AA66" s="8"/>
    </row>
    <row r="67" spans="1:27" ht="14.25" customHeight="1">
      <c r="A67" s="183" t="s">
        <v>20</v>
      </c>
      <c r="B67" s="184"/>
      <c r="C67" s="184"/>
      <c r="D67" s="184"/>
      <c r="E67" s="184"/>
      <c r="F67" s="184"/>
      <c r="G67" s="184"/>
      <c r="H67" s="184"/>
      <c r="I67" s="185"/>
      <c r="J67" s="186">
        <f>SUM(J68:M68)</f>
        <v>1047.0999999999999</v>
      </c>
      <c r="K67" s="187"/>
      <c r="L67" s="187"/>
      <c r="M67" s="188"/>
      <c r="N67" s="186">
        <f>SUM(N68:Q68)</f>
        <v>1799.1</v>
      </c>
      <c r="O67" s="187"/>
      <c r="P67" s="187"/>
      <c r="Q67" s="188"/>
      <c r="R67" s="186">
        <f>SUM(R68:U68)</f>
        <v>1799.1</v>
      </c>
      <c r="S67" s="187"/>
      <c r="T67" s="187"/>
      <c r="U67" s="188"/>
      <c r="V67" s="78">
        <f>SUM(V68:V68)</f>
        <v>3500</v>
      </c>
      <c r="W67" s="78">
        <f>SUM(W68:W68)</f>
        <v>2899</v>
      </c>
      <c r="X67" s="8"/>
      <c r="Y67" s="8"/>
      <c r="Z67" s="8"/>
      <c r="AA67" s="8"/>
    </row>
    <row r="68" spans="1:27" ht="14.25" customHeight="1">
      <c r="A68" s="189" t="s">
        <v>46</v>
      </c>
      <c r="B68" s="190"/>
      <c r="C68" s="190"/>
      <c r="D68" s="190"/>
      <c r="E68" s="190"/>
      <c r="F68" s="190"/>
      <c r="G68" s="190"/>
      <c r="H68" s="190"/>
      <c r="I68" s="191"/>
      <c r="J68" s="160">
        <f>SUMIF(I12:I59,"ES",J12:J59)</f>
        <v>1047.0999999999999</v>
      </c>
      <c r="K68" s="161"/>
      <c r="L68" s="161"/>
      <c r="M68" s="162"/>
      <c r="N68" s="160">
        <f>SUMIF(I12:I59,"ES",N12:N59)</f>
        <v>1799.1</v>
      </c>
      <c r="O68" s="161"/>
      <c r="P68" s="161"/>
      <c r="Q68" s="162"/>
      <c r="R68" s="160">
        <f>SUMIF(I12:I59,"ES",R12:R59)</f>
        <v>1799.1</v>
      </c>
      <c r="S68" s="161"/>
      <c r="T68" s="161"/>
      <c r="U68" s="162"/>
      <c r="V68" s="74">
        <f>SUMIF(I12:I59,"ES",V12:V59)</f>
        <v>3500</v>
      </c>
      <c r="W68" s="74">
        <f>SUMIF(I12:I59,"ES",W12:W59)</f>
        <v>2899</v>
      </c>
      <c r="X68" s="8"/>
      <c r="Y68" s="8"/>
      <c r="Z68" s="8"/>
      <c r="AA68" s="8"/>
    </row>
    <row r="69" spans="1:27" ht="14.25" customHeight="1" thickBot="1">
      <c r="A69" s="174" t="s">
        <v>21</v>
      </c>
      <c r="B69" s="175"/>
      <c r="C69" s="175"/>
      <c r="D69" s="175"/>
      <c r="E69" s="175"/>
      <c r="F69" s="175"/>
      <c r="G69" s="175"/>
      <c r="H69" s="175"/>
      <c r="I69" s="176"/>
      <c r="J69" s="177">
        <f>SUM(J64,J67)</f>
        <v>2537.3000000000002</v>
      </c>
      <c r="K69" s="178"/>
      <c r="L69" s="178"/>
      <c r="M69" s="179"/>
      <c r="N69" s="177">
        <f>SUM(N64,N67)</f>
        <v>4241.7</v>
      </c>
      <c r="O69" s="178"/>
      <c r="P69" s="178"/>
      <c r="Q69" s="179"/>
      <c r="R69" s="177">
        <f>SUM(R64,R67)</f>
        <v>4050.4999999999995</v>
      </c>
      <c r="S69" s="178"/>
      <c r="T69" s="178"/>
      <c r="U69" s="179"/>
      <c r="V69" s="76">
        <f>SUM(V64,V67)</f>
        <v>5230.8999999999996</v>
      </c>
      <c r="W69" s="76">
        <f>SUM(W64,W67)</f>
        <v>8440.5999999999985</v>
      </c>
      <c r="X69" s="8"/>
      <c r="Y69" s="8"/>
      <c r="Z69" s="8"/>
      <c r="AA69" s="8"/>
    </row>
  </sheetData>
  <mergeCells count="178">
    <mergeCell ref="Y53:Y56"/>
    <mergeCell ref="Z53:Z56"/>
    <mergeCell ref="AA53:AA56"/>
    <mergeCell ref="AA24:AA25"/>
    <mergeCell ref="Y26:Y27"/>
    <mergeCell ref="Z26:Z27"/>
    <mergeCell ref="AA26:AA27"/>
    <mergeCell ref="Y24:Y25"/>
    <mergeCell ref="AA28:AA29"/>
    <mergeCell ref="Z28:Z29"/>
    <mergeCell ref="X32:X35"/>
    <mergeCell ref="B38:AA38"/>
    <mergeCell ref="C39:AA39"/>
    <mergeCell ref="H32:H35"/>
    <mergeCell ref="C36:I36"/>
    <mergeCell ref="X37:AA37"/>
    <mergeCell ref="G53:G56"/>
    <mergeCell ref="H53:H56"/>
    <mergeCell ref="F53:F56"/>
    <mergeCell ref="X49:X52"/>
    <mergeCell ref="X24:X25"/>
    <mergeCell ref="Y28:Y29"/>
    <mergeCell ref="F41:F44"/>
    <mergeCell ref="X45:X47"/>
    <mergeCell ref="X40:X41"/>
    <mergeCell ref="X53:X56"/>
    <mergeCell ref="X26:X27"/>
    <mergeCell ref="X30:X31"/>
    <mergeCell ref="C20:I20"/>
    <mergeCell ref="F26:F31"/>
    <mergeCell ref="X28:X29"/>
    <mergeCell ref="G26:G31"/>
    <mergeCell ref="H26:H31"/>
    <mergeCell ref="F22:F25"/>
    <mergeCell ref="X16:X19"/>
    <mergeCell ref="C21:AA21"/>
    <mergeCell ref="E22:E25"/>
    <mergeCell ref="G22:G25"/>
    <mergeCell ref="H22:H25"/>
    <mergeCell ref="G16:G19"/>
    <mergeCell ref="H16:H19"/>
    <mergeCell ref="X22:X23"/>
    <mergeCell ref="Z24:Z25"/>
    <mergeCell ref="O6:P6"/>
    <mergeCell ref="Q6:Q7"/>
    <mergeCell ref="R6:R7"/>
    <mergeCell ref="S6:T6"/>
    <mergeCell ref="F12:F15"/>
    <mergeCell ref="F16:F19"/>
    <mergeCell ref="Y14:Y15"/>
    <mergeCell ref="J6:J7"/>
    <mergeCell ref="K6:L6"/>
    <mergeCell ref="M6:M7"/>
    <mergeCell ref="U6:U7"/>
    <mergeCell ref="H12:H15"/>
    <mergeCell ref="X14:X15"/>
    <mergeCell ref="A8:AA8"/>
    <mergeCell ref="A9:AA9"/>
    <mergeCell ref="Y6:AA6"/>
    <mergeCell ref="A1:AA1"/>
    <mergeCell ref="A2:AA2"/>
    <mergeCell ref="A3:AA3"/>
    <mergeCell ref="Y4:AA4"/>
    <mergeCell ref="Z14:Z15"/>
    <mergeCell ref="G12:G15"/>
    <mergeCell ref="AA14:AA15"/>
    <mergeCell ref="F5:F7"/>
    <mergeCell ref="B10:AA10"/>
    <mergeCell ref="C11:AA11"/>
    <mergeCell ref="W5:W7"/>
    <mergeCell ref="X5:AA5"/>
    <mergeCell ref="G5:G7"/>
    <mergeCell ref="D5:D7"/>
    <mergeCell ref="X6:X7"/>
    <mergeCell ref="H5:H7"/>
    <mergeCell ref="I5:I7"/>
    <mergeCell ref="J5:M5"/>
    <mergeCell ref="N5:Q5"/>
    <mergeCell ref="R5:U5"/>
    <mergeCell ref="A12:A15"/>
    <mergeCell ref="B12:B15"/>
    <mergeCell ref="C12:C15"/>
    <mergeCell ref="E12:E15"/>
    <mergeCell ref="A5:A7"/>
    <mergeCell ref="V5:V7"/>
    <mergeCell ref="B5:B7"/>
    <mergeCell ref="C5:C7"/>
    <mergeCell ref="D12:D15"/>
    <mergeCell ref="N6:N7"/>
    <mergeCell ref="E5:E7"/>
    <mergeCell ref="A16:A19"/>
    <mergeCell ref="A22:A25"/>
    <mergeCell ref="C22:C25"/>
    <mergeCell ref="B16:B19"/>
    <mergeCell ref="C16:C19"/>
    <mergeCell ref="D16:D19"/>
    <mergeCell ref="E16:E19"/>
    <mergeCell ref="B22:B25"/>
    <mergeCell ref="D22:D25"/>
    <mergeCell ref="A32:A35"/>
    <mergeCell ref="B32:B35"/>
    <mergeCell ref="E32:E35"/>
    <mergeCell ref="G32:G35"/>
    <mergeCell ref="F32:F35"/>
    <mergeCell ref="R66:U66"/>
    <mergeCell ref="A66:I66"/>
    <mergeCell ref="J66:M66"/>
    <mergeCell ref="N66:Q66"/>
    <mergeCell ref="E53:E56"/>
    <mergeCell ref="D32:D35"/>
    <mergeCell ref="F46:F48"/>
    <mergeCell ref="F50:F52"/>
    <mergeCell ref="H49:H52"/>
    <mergeCell ref="A40:A44"/>
    <mergeCell ref="B40:B44"/>
    <mergeCell ref="C40:C44"/>
    <mergeCell ref="H45:H48"/>
    <mergeCell ref="A45:A48"/>
    <mergeCell ref="B45:B48"/>
    <mergeCell ref="X58:AA58"/>
    <mergeCell ref="B59:I59"/>
    <mergeCell ref="X59:AA59"/>
    <mergeCell ref="B58:I58"/>
    <mergeCell ref="A26:A31"/>
    <mergeCell ref="D26:D31"/>
    <mergeCell ref="D40:D44"/>
    <mergeCell ref="E26:E31"/>
    <mergeCell ref="B37:I37"/>
    <mergeCell ref="C32:C35"/>
    <mergeCell ref="A61:AA61"/>
    <mergeCell ref="J64:M64"/>
    <mergeCell ref="N64:Q64"/>
    <mergeCell ref="R64:U64"/>
    <mergeCell ref="A65:I65"/>
    <mergeCell ref="R65:U65"/>
    <mergeCell ref="A64:I64"/>
    <mergeCell ref="J65:M65"/>
    <mergeCell ref="N65:Q65"/>
    <mergeCell ref="J68:M68"/>
    <mergeCell ref="N68:Q68"/>
    <mergeCell ref="R68:U68"/>
    <mergeCell ref="A69:I69"/>
    <mergeCell ref="A60:AA60"/>
    <mergeCell ref="A62:U62"/>
    <mergeCell ref="A63:I63"/>
    <mergeCell ref="J63:M63"/>
    <mergeCell ref="N63:Q63"/>
    <mergeCell ref="R63:U63"/>
    <mergeCell ref="J69:M69"/>
    <mergeCell ref="N69:Q69"/>
    <mergeCell ref="X57:AA57"/>
    <mergeCell ref="C57:I57"/>
    <mergeCell ref="R69:U69"/>
    <mergeCell ref="A67:I67"/>
    <mergeCell ref="J67:M67"/>
    <mergeCell ref="N67:Q67"/>
    <mergeCell ref="R67:U67"/>
    <mergeCell ref="A68:I68"/>
    <mergeCell ref="X36:AA36"/>
    <mergeCell ref="B26:B31"/>
    <mergeCell ref="C26:C31"/>
    <mergeCell ref="A53:A56"/>
    <mergeCell ref="B53:B56"/>
    <mergeCell ref="C53:C56"/>
    <mergeCell ref="D53:D56"/>
    <mergeCell ref="E40:E44"/>
    <mergeCell ref="G40:G44"/>
    <mergeCell ref="H40:H44"/>
    <mergeCell ref="D45:D48"/>
    <mergeCell ref="E45:E48"/>
    <mergeCell ref="G45:G48"/>
    <mergeCell ref="A49:A52"/>
    <mergeCell ref="B49:B52"/>
    <mergeCell ref="C49:C52"/>
    <mergeCell ref="D49:D52"/>
    <mergeCell ref="E49:E52"/>
    <mergeCell ref="G49:G52"/>
    <mergeCell ref="C45:C48"/>
  </mergeCells>
  <phoneticPr fontId="13" type="noConversion"/>
  <printOptions horizontalCentered="1"/>
  <pageMargins left="0" right="0" top="0.39370078740157483" bottom="0.39370078740157483" header="0" footer="0"/>
  <pageSetup paperSize="9" scale="74" orientation="landscape" r:id="rId1"/>
  <headerFooter alignWithMargins="0">
    <oddFooter>Puslapių &amp;P iš &amp;N</oddFooter>
  </headerFooter>
  <rowBreaks count="1" manualBreakCount="1">
    <brk id="37" max="27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B7" sqref="B7"/>
    </sheetView>
  </sheetViews>
  <sheetFormatPr defaultRowHeight="15.75"/>
  <cols>
    <col min="1" max="1" width="22.7109375" style="3" customWidth="1"/>
    <col min="2" max="2" width="60.7109375" style="3" customWidth="1"/>
    <col min="3" max="16384" width="9.140625" style="3"/>
  </cols>
  <sheetData>
    <row r="1" spans="1:2" ht="27" customHeight="1">
      <c r="A1" s="390" t="s">
        <v>24</v>
      </c>
      <c r="B1" s="390"/>
    </row>
    <row r="2" spans="1:2" ht="31.5">
      <c r="A2" s="2" t="s">
        <v>4</v>
      </c>
      <c r="B2" s="1" t="s">
        <v>22</v>
      </c>
    </row>
    <row r="3" spans="1:2" ht="15.75" customHeight="1">
      <c r="A3" s="2" t="s">
        <v>25</v>
      </c>
      <c r="B3" s="1" t="s">
        <v>26</v>
      </c>
    </row>
    <row r="4" spans="1:2" ht="15.75" customHeight="1">
      <c r="A4" s="2" t="s">
        <v>27</v>
      </c>
      <c r="B4" s="1" t="s">
        <v>28</v>
      </c>
    </row>
    <row r="5" spans="1:2" ht="15.75" customHeight="1">
      <c r="A5" s="2" t="s">
        <v>29</v>
      </c>
      <c r="B5" s="1" t="s">
        <v>30</v>
      </c>
    </row>
    <row r="6" spans="1:2" ht="15.75" customHeight="1">
      <c r="A6" s="2" t="s">
        <v>31</v>
      </c>
      <c r="B6" s="1" t="s">
        <v>32</v>
      </c>
    </row>
    <row r="7" spans="1:2" ht="15.75" customHeight="1">
      <c r="A7" s="2" t="s">
        <v>33</v>
      </c>
      <c r="B7" s="1" t="s">
        <v>34</v>
      </c>
    </row>
    <row r="8" spans="1:2" ht="15.75" customHeight="1">
      <c r="A8" s="2" t="s">
        <v>35</v>
      </c>
      <c r="B8" s="1" t="s">
        <v>36</v>
      </c>
    </row>
    <row r="9" spans="1:2" ht="15.75" customHeight="1"/>
    <row r="10" spans="1:2" ht="15.75" customHeight="1">
      <c r="A10" s="391" t="s">
        <v>43</v>
      </c>
      <c r="B10" s="391"/>
    </row>
  </sheetData>
  <mergeCells count="2">
    <mergeCell ref="A1:B1"/>
    <mergeCell ref="A10:B10"/>
  </mergeCells>
  <phoneticPr fontId="1" type="noConversion"/>
  <printOptions horizontalCentered="1"/>
  <pageMargins left="0" right="0" top="0.78740157480314965" bottom="0" header="0" footer="0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3</vt:i4>
      </vt:variant>
    </vt:vector>
  </HeadingPairs>
  <TitlesOfParts>
    <vt:vector size="6" baseType="lpstr">
      <vt:lpstr>Tarybai</vt:lpstr>
      <vt:lpstr>Aiskinamasis</vt:lpstr>
      <vt:lpstr>Asignavimų valdytojų kodai</vt:lpstr>
      <vt:lpstr>Aiskinamasis!Spausdinimo_sritis</vt:lpstr>
      <vt:lpstr>Aiskinamasis!Spausdinti_pavadinimus</vt:lpstr>
      <vt:lpstr>Tarybai!Spausdinti_pavadinimus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A.Cepiene</dc:creator>
  <cp:lastModifiedBy>V.Palaimiene</cp:lastModifiedBy>
  <cp:lastPrinted>2013-01-23T13:45:13Z</cp:lastPrinted>
  <dcterms:created xsi:type="dcterms:W3CDTF">2007-07-27T10:32:34Z</dcterms:created>
  <dcterms:modified xsi:type="dcterms:W3CDTF">2013-01-24T07:31:21Z</dcterms:modified>
</cp:coreProperties>
</file>