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9200" windowHeight="11640" tabRatio="656"/>
  </bookViews>
  <sheets>
    <sheet name="Tarybai" sheetId="3" r:id="rId1"/>
    <sheet name="Aiškinamoji lentelė" sheetId="1" r:id="rId2"/>
    <sheet name="Asignavimų valdytojų kodai" sheetId="4" r:id="rId3"/>
  </sheets>
  <definedNames>
    <definedName name="_xlnm.Print_Area" localSheetId="0">Tarybai!$A$1:$X$90</definedName>
    <definedName name="_xlnm.Print_Titles" localSheetId="1">'Aiškinamoji lentelė'!$5:$7</definedName>
    <definedName name="_xlnm.Print_Titles" localSheetId="0">Tarybai!$5:$7</definedName>
  </definedNames>
  <calcPr calcId="114210" fullCalcOnLoad="1"/>
</workbook>
</file>

<file path=xl/calcChain.xml><?xml version="1.0" encoding="utf-8"?>
<calcChain xmlns="http://schemas.openxmlformats.org/spreadsheetml/2006/main">
  <c r="M53" i="3"/>
  <c r="N103" i="1"/>
  <c r="N49"/>
  <c r="N106"/>
  <c r="N105"/>
  <c r="N104"/>
  <c r="N102"/>
  <c r="N101"/>
  <c r="N100"/>
  <c r="N99"/>
  <c r="N98"/>
  <c r="N89"/>
  <c r="O89"/>
  <c r="P89"/>
  <c r="Q89"/>
  <c r="O75"/>
  <c r="Q75"/>
  <c r="N60"/>
  <c r="O44"/>
  <c r="O41"/>
  <c r="V87"/>
  <c r="V88"/>
  <c r="S88"/>
  <c r="O88"/>
  <c r="J88"/>
  <c r="K88"/>
  <c r="J45"/>
  <c r="K45"/>
  <c r="L45"/>
  <c r="M45"/>
  <c r="J44"/>
  <c r="K41"/>
  <c r="J41"/>
  <c r="J18"/>
  <c r="J30"/>
  <c r="J105"/>
  <c r="J101"/>
  <c r="J100"/>
  <c r="J98"/>
  <c r="J97"/>
  <c r="J107"/>
  <c r="J99"/>
  <c r="J104"/>
  <c r="N97"/>
  <c r="N107"/>
  <c r="L89"/>
  <c r="M89"/>
  <c r="K82"/>
  <c r="M75"/>
  <c r="K89"/>
  <c r="J89"/>
  <c r="K75"/>
  <c r="L75"/>
  <c r="N75"/>
  <c r="P75"/>
  <c r="S75"/>
  <c r="T75"/>
  <c r="V75"/>
  <c r="W75"/>
  <c r="J75"/>
  <c r="J61" i="3"/>
  <c r="K61"/>
  <c r="L61"/>
  <c r="M61"/>
  <c r="N61"/>
  <c r="I61"/>
  <c r="M57"/>
  <c r="J53"/>
  <c r="N36"/>
  <c r="M36"/>
  <c r="I27"/>
  <c r="J16"/>
  <c r="L16"/>
  <c r="I14"/>
  <c r="J69"/>
  <c r="K69"/>
  <c r="K73"/>
  <c r="L69"/>
  <c r="L73"/>
  <c r="M69"/>
  <c r="N69"/>
  <c r="I68"/>
  <c r="I69"/>
  <c r="M67"/>
  <c r="J67"/>
  <c r="I63"/>
  <c r="I67"/>
  <c r="S17" i="1"/>
  <c r="S41"/>
  <c r="J36" i="3"/>
  <c r="K84" i="1"/>
  <c r="L84"/>
  <c r="M84"/>
  <c r="O84"/>
  <c r="P84"/>
  <c r="Q84"/>
  <c r="S84"/>
  <c r="T84"/>
  <c r="U84"/>
  <c r="V84"/>
  <c r="W84"/>
  <c r="J84"/>
  <c r="L82"/>
  <c r="M82"/>
  <c r="P82"/>
  <c r="Q82"/>
  <c r="T82"/>
  <c r="U82"/>
  <c r="R83"/>
  <c r="R84"/>
  <c r="N83"/>
  <c r="N84"/>
  <c r="N26" i="3"/>
  <c r="M26"/>
  <c r="L26"/>
  <c r="J26"/>
  <c r="I20"/>
  <c r="K19"/>
  <c r="K26"/>
  <c r="I19"/>
  <c r="I26"/>
  <c r="L46"/>
  <c r="K39"/>
  <c r="I38"/>
  <c r="T44" i="1"/>
  <c r="R43"/>
  <c r="AA20"/>
  <c r="Z20"/>
  <c r="Y20"/>
  <c r="L18"/>
  <c r="M18"/>
  <c r="P18"/>
  <c r="T18"/>
  <c r="T28"/>
  <c r="K17" i="3"/>
  <c r="K90"/>
  <c r="N88"/>
  <c r="N87"/>
  <c r="M88"/>
  <c r="M87"/>
  <c r="N85"/>
  <c r="M85"/>
  <c r="N84"/>
  <c r="M84"/>
  <c r="N83"/>
  <c r="M83"/>
  <c r="N82"/>
  <c r="M82"/>
  <c r="M81"/>
  <c r="N72"/>
  <c r="M72"/>
  <c r="M73"/>
  <c r="J72"/>
  <c r="J73"/>
  <c r="I70"/>
  <c r="I72"/>
  <c r="I73"/>
  <c r="N67"/>
  <c r="N60"/>
  <c r="L60"/>
  <c r="I60"/>
  <c r="N57"/>
  <c r="L53"/>
  <c r="I53"/>
  <c r="I49"/>
  <c r="I85"/>
  <c r="I48"/>
  <c r="I88"/>
  <c r="I47"/>
  <c r="I46"/>
  <c r="I45"/>
  <c r="I44"/>
  <c r="I86"/>
  <c r="I43"/>
  <c r="I42"/>
  <c r="I84"/>
  <c r="L39"/>
  <c r="J39"/>
  <c r="I37"/>
  <c r="I36"/>
  <c r="L40"/>
  <c r="K40"/>
  <c r="K74"/>
  <c r="K75"/>
  <c r="I83"/>
  <c r="L17"/>
  <c r="N13"/>
  <c r="N17"/>
  <c r="M13"/>
  <c r="M17"/>
  <c r="J13"/>
  <c r="I13"/>
  <c r="I12"/>
  <c r="W100" i="1"/>
  <c r="V100"/>
  <c r="K30"/>
  <c r="L30"/>
  <c r="M30"/>
  <c r="O30"/>
  <c r="P30"/>
  <c r="Q30"/>
  <c r="S30"/>
  <c r="T30"/>
  <c r="U30"/>
  <c r="V30"/>
  <c r="W30"/>
  <c r="N29"/>
  <c r="R29"/>
  <c r="R100"/>
  <c r="J29"/>
  <c r="N28"/>
  <c r="N30"/>
  <c r="U51"/>
  <c r="R41"/>
  <c r="J28"/>
  <c r="S59"/>
  <c r="R49"/>
  <c r="R103"/>
  <c r="R28"/>
  <c r="R30"/>
  <c r="S44"/>
  <c r="S45"/>
  <c r="T45"/>
  <c r="S81"/>
  <c r="S79"/>
  <c r="U17"/>
  <c r="R15"/>
  <c r="R16"/>
  <c r="U59"/>
  <c r="U60"/>
  <c r="R58"/>
  <c r="R102"/>
  <c r="R57"/>
  <c r="R48"/>
  <c r="R50"/>
  <c r="R106"/>
  <c r="S56"/>
  <c r="R55"/>
  <c r="R54"/>
  <c r="W87"/>
  <c r="W88"/>
  <c r="W68"/>
  <c r="W41"/>
  <c r="W45"/>
  <c r="W106"/>
  <c r="W105"/>
  <c r="W102"/>
  <c r="W101"/>
  <c r="W99"/>
  <c r="W98"/>
  <c r="W97"/>
  <c r="V41"/>
  <c r="W13"/>
  <c r="W18"/>
  <c r="V13"/>
  <c r="V18"/>
  <c r="V99"/>
  <c r="V101"/>
  <c r="V106"/>
  <c r="V105"/>
  <c r="O17"/>
  <c r="N16"/>
  <c r="Q17"/>
  <c r="Q18"/>
  <c r="N15"/>
  <c r="V102"/>
  <c r="Q51"/>
  <c r="N51"/>
  <c r="P44"/>
  <c r="P45"/>
  <c r="N41"/>
  <c r="V56"/>
  <c r="O56"/>
  <c r="O60"/>
  <c r="N55"/>
  <c r="N54"/>
  <c r="N56"/>
  <c r="K87"/>
  <c r="O87"/>
  <c r="N87"/>
  <c r="N40"/>
  <c r="V81"/>
  <c r="W81"/>
  <c r="O81"/>
  <c r="O82"/>
  <c r="W65"/>
  <c r="V65"/>
  <c r="W79"/>
  <c r="V79"/>
  <c r="O79"/>
  <c r="AA31"/>
  <c r="Z31"/>
  <c r="Y31"/>
  <c r="K17"/>
  <c r="N64"/>
  <c r="N63"/>
  <c r="O65"/>
  <c r="J17"/>
  <c r="U68"/>
  <c r="R68"/>
  <c r="Q68"/>
  <c r="N68"/>
  <c r="M68"/>
  <c r="J68"/>
  <c r="V59"/>
  <c r="Q59"/>
  <c r="Q60"/>
  <c r="N58"/>
  <c r="N57"/>
  <c r="J42"/>
  <c r="U44"/>
  <c r="R44"/>
  <c r="Q44"/>
  <c r="M44"/>
  <c r="N43"/>
  <c r="R42"/>
  <c r="N42"/>
  <c r="N50"/>
  <c r="N48"/>
  <c r="U45"/>
  <c r="Q45"/>
  <c r="N59"/>
  <c r="L107"/>
  <c r="J85"/>
  <c r="J87"/>
  <c r="K81"/>
  <c r="J80"/>
  <c r="K79"/>
  <c r="J79"/>
  <c r="J78"/>
  <c r="M74"/>
  <c r="J72"/>
  <c r="M71"/>
  <c r="J71"/>
  <c r="J70"/>
  <c r="J69"/>
  <c r="M51"/>
  <c r="J51"/>
  <c r="J47"/>
  <c r="J37"/>
  <c r="J39"/>
  <c r="J38"/>
  <c r="J36"/>
  <c r="J35"/>
  <c r="J34"/>
  <c r="J33"/>
  <c r="J32"/>
  <c r="K13"/>
  <c r="J13"/>
  <c r="J12"/>
  <c r="P107"/>
  <c r="N85"/>
  <c r="N80"/>
  <c r="N79"/>
  <c r="N78"/>
  <c r="N47"/>
  <c r="N37"/>
  <c r="N39"/>
  <c r="N38"/>
  <c r="N36"/>
  <c r="N35"/>
  <c r="N34"/>
  <c r="N33"/>
  <c r="N32"/>
  <c r="O13"/>
  <c r="N13"/>
  <c r="N12"/>
  <c r="R33"/>
  <c r="R34"/>
  <c r="R35"/>
  <c r="R36"/>
  <c r="R38"/>
  <c r="R39"/>
  <c r="R37"/>
  <c r="R32"/>
  <c r="R81"/>
  <c r="R79"/>
  <c r="R80"/>
  <c r="R78"/>
  <c r="U74"/>
  <c r="R72"/>
  <c r="U71"/>
  <c r="R71"/>
  <c r="R70"/>
  <c r="R69"/>
  <c r="S87"/>
  <c r="R85"/>
  <c r="R87"/>
  <c r="S13"/>
  <c r="R13"/>
  <c r="R12"/>
  <c r="R47"/>
  <c r="T107"/>
  <c r="J81"/>
  <c r="J74"/>
  <c r="T89"/>
  <c r="T90"/>
  <c r="P90"/>
  <c r="R51"/>
  <c r="R75"/>
  <c r="U75"/>
  <c r="V98"/>
  <c r="V97"/>
  <c r="V104"/>
  <c r="W104"/>
  <c r="W107"/>
  <c r="R74"/>
  <c r="R101"/>
  <c r="N80" i="3"/>
  <c r="I39"/>
  <c r="L90" i="1"/>
  <c r="J82"/>
  <c r="V60"/>
  <c r="N73" i="3"/>
  <c r="V82" i="1"/>
  <c r="R99"/>
  <c r="R98"/>
  <c r="R97"/>
  <c r="R82"/>
  <c r="N81"/>
  <c r="N82"/>
  <c r="R45"/>
  <c r="W82"/>
  <c r="V45"/>
  <c r="U18"/>
  <c r="U89"/>
  <c r="U90"/>
  <c r="R17"/>
  <c r="S82"/>
  <c r="R105"/>
  <c r="R104"/>
  <c r="I82" i="3"/>
  <c r="I81"/>
  <c r="I80"/>
  <c r="N17" i="1"/>
  <c r="Q90"/>
  <c r="M90"/>
  <c r="S60"/>
  <c r="R60"/>
  <c r="R59"/>
  <c r="M40" i="3"/>
  <c r="N40"/>
  <c r="N74"/>
  <c r="N75"/>
  <c r="N65" i="1"/>
  <c r="V89"/>
  <c r="V90"/>
  <c r="R56"/>
  <c r="R18"/>
  <c r="S18"/>
  <c r="I40" i="3"/>
  <c r="N18" i="1"/>
  <c r="K18"/>
  <c r="O45"/>
  <c r="N44"/>
  <c r="O18"/>
  <c r="N90" i="3"/>
  <c r="J40"/>
  <c r="M80"/>
  <c r="M90"/>
  <c r="N81"/>
  <c r="L74"/>
  <c r="L75"/>
  <c r="M74"/>
  <c r="M75"/>
  <c r="V107" i="1"/>
  <c r="W89"/>
  <c r="W90"/>
  <c r="R88"/>
  <c r="R107"/>
  <c r="N45"/>
  <c r="K90"/>
  <c r="J90"/>
  <c r="S89"/>
  <c r="N88"/>
  <c r="S90"/>
  <c r="R90"/>
  <c r="R89"/>
  <c r="O90"/>
  <c r="N90"/>
  <c r="J17" i="3"/>
  <c r="J74"/>
  <c r="I74"/>
  <c r="I16"/>
  <c r="I17"/>
  <c r="I89"/>
  <c r="I87"/>
  <c r="I90"/>
  <c r="J75"/>
  <c r="I75"/>
</calcChain>
</file>

<file path=xl/comments1.xml><?xml version="1.0" encoding="utf-8"?>
<comments xmlns="http://schemas.openxmlformats.org/spreadsheetml/2006/main">
  <authors>
    <author>Snieguole Kacerauskaite</author>
  </authors>
  <commentList>
    <comment ref="D25" authorId="0">
      <text>
        <r>
          <rPr>
            <sz val="9"/>
            <color indexed="81"/>
            <rFont val="Tahoma"/>
            <family val="2"/>
            <charset val="186"/>
          </rPr>
          <t xml:space="preserve">Sporto salė Pilies g. 2A, perduota valdyti, naudoti ir disponuoti patikėjimo teise BĮ KKRC pagal 2012-12-20 KMT sprendimą Nr. T2-336.
</t>
        </r>
      </text>
    </comment>
    <comment ref="D49" authorId="0">
      <text>
        <r>
          <rPr>
            <sz val="9"/>
            <color indexed="81"/>
            <rFont val="Tahoma"/>
            <family val="2"/>
            <charset val="186"/>
          </rPr>
          <t xml:space="preserve">Planuojama atlikti šiuos darbus:
1. Esamos situacijos analizė.
2.  Klaipėdos regiono sporto sektoriaus apklausa (poreikio analizė).
3. Stadiono vietos parinkimo tyrimas.
4. Klaipėdos regiono stadiono koncepcijos parengimas atliktų tyrimų pagrindu.  
5. Statinio projektavimo techninės užduoties parengimas 
</t>
        </r>
      </text>
    </comment>
  </commentList>
</comments>
</file>

<file path=xl/comments2.xml><?xml version="1.0" encoding="utf-8"?>
<comments xmlns="http://schemas.openxmlformats.org/spreadsheetml/2006/main">
  <authors>
    <author>Snieguole Kacerauskaite</author>
    <author>Snieguole</author>
  </authors>
  <commentList>
    <comment ref="K42" authorId="0">
      <text>
        <r>
          <rPr>
            <b/>
            <sz val="9"/>
            <color indexed="81"/>
            <rFont val="Tahoma"/>
            <family val="2"/>
            <charset val="186"/>
          </rPr>
          <t>10,0 - skirta</t>
        </r>
        <r>
          <rPr>
            <sz val="9"/>
            <color indexed="81"/>
            <rFont val="Tahoma"/>
            <family val="2"/>
            <charset val="186"/>
          </rPr>
          <t xml:space="preserve">
</t>
        </r>
      </text>
    </comment>
    <comment ref="K43" authorId="0">
      <text>
        <r>
          <rPr>
            <b/>
            <sz val="9"/>
            <color indexed="81"/>
            <rFont val="Tahoma"/>
            <family val="2"/>
            <charset val="186"/>
          </rPr>
          <t>100,0 - skirta</t>
        </r>
        <r>
          <rPr>
            <sz val="9"/>
            <color indexed="81"/>
            <rFont val="Tahoma"/>
            <family val="2"/>
            <charset val="186"/>
          </rPr>
          <t xml:space="preserve">
</t>
        </r>
      </text>
    </comment>
    <comment ref="E47" authorId="1">
      <text>
        <r>
          <rPr>
            <sz val="8"/>
            <color indexed="81"/>
            <rFont val="Tahoma"/>
            <family val="2"/>
            <charset val="186"/>
          </rPr>
          <t>IV etapas (dirbtinės dangos  aikštės įrengimas) -3000 tūkst. Lt; III etapas (lengvosios atletikos sektorių ir bėgimo takų dangų pakeitimas, priešgaisrinio vandentiekio sistemos remontas) 500 tūkst. Lt; II  etapas (VIP tribūnos rekonstrukcija,  žiūrovinių (~30 %)  vietų  tribūnų uždengimas stogu iš lengvų konstrukcijų bei pritaikymas neįgaliesiems) - 3500 Lt.</t>
        </r>
      </text>
    </comment>
    <comment ref="E54" authorId="0">
      <text>
        <r>
          <rPr>
            <sz val="9"/>
            <color indexed="81"/>
            <rFont val="Tahoma"/>
            <family val="2"/>
            <charset val="186"/>
          </rPr>
          <t xml:space="preserve">Planuojama atlikti šiuos darbus:
1. Esamos situacijos analizė.
2.  Klaipėdos regiono sporto sektoriaus apklausa (poreikio analizė).
3. Stadiono vietos parinkimo tyrimas.
4. Klaipėdos regiono stadiono koncepcijos parengimas atliktų tyrimų pagrindu.  
5. Statinio projektavimo techninės užduoties parengimas 
</t>
        </r>
      </text>
    </comment>
  </commentList>
</comments>
</file>

<file path=xl/sharedStrings.xml><?xml version="1.0" encoding="utf-8"?>
<sst xmlns="http://schemas.openxmlformats.org/spreadsheetml/2006/main" count="548" uniqueCount="176">
  <si>
    <t>Užtikrinti sporto renginių ir pratybų aptarnavimo paslaugų teikimą</t>
  </si>
  <si>
    <t>Įrengti naujas ir modernizuoti esamas sporto bazes</t>
  </si>
  <si>
    <t>Programos tikslo kodas</t>
  </si>
  <si>
    <t>Uždavinio kodas</t>
  </si>
  <si>
    <t>Priemonės kodas</t>
  </si>
  <si>
    <t>Priemonės požymis</t>
  </si>
  <si>
    <t>Asignavimų valdytojo kodas</t>
  </si>
  <si>
    <t>Finansavimo šaltinis</t>
  </si>
  <si>
    <t>Iš viso</t>
  </si>
  <si>
    <t>Išlaidoms</t>
  </si>
  <si>
    <t>01</t>
  </si>
  <si>
    <t>08</t>
  </si>
  <si>
    <t>SB</t>
  </si>
  <si>
    <t>Iš viso:</t>
  </si>
  <si>
    <t>02</t>
  </si>
  <si>
    <t>03</t>
  </si>
  <si>
    <t>04</t>
  </si>
  <si>
    <t>05</t>
  </si>
  <si>
    <t>11</t>
  </si>
  <si>
    <t>Iš viso uždaviniui:</t>
  </si>
  <si>
    <t>Iš viso tikslui:</t>
  </si>
  <si>
    <t>Iš viso programai:</t>
  </si>
  <si>
    <t>Finansavimo šaltiniai</t>
  </si>
  <si>
    <t>SAVIVALDYBĖS LĖŠOS</t>
  </si>
  <si>
    <t>KITOS LĖŠOS</t>
  </si>
  <si>
    <t>tūkst. Lt</t>
  </si>
  <si>
    <t>ES</t>
  </si>
  <si>
    <t>Finansavimo šaltinių suvestinė</t>
  </si>
  <si>
    <t>11 Kūno kultūros ir sporto plėtros programa</t>
  </si>
  <si>
    <t>Pavadinimas</t>
  </si>
  <si>
    <t>Iš jų darbo užmokesčiui</t>
  </si>
  <si>
    <t>Strateginis tikslas 03. Užtikrinti gyventojams aukštą švietimo, kultūros, socialinių, sporto ir sveikatos apsaugos paslaugų kokybę ir prieinamumą</t>
  </si>
  <si>
    <t>Turtui įsigyti ir finansiniams įsipareigojimams vykdyti</t>
  </si>
  <si>
    <t>Kt</t>
  </si>
  <si>
    <t xml:space="preserve"> KŪNO KULTŪROS IR SPORTO PLĖTROS PROGRAMOS (NR. 11)</t>
  </si>
  <si>
    <t>Individualių sporto šakų sportininkų pasirengimas dalyvauti atrankos varžybose dėl patekimo į nacionalines rinktines</t>
  </si>
  <si>
    <t>5</t>
  </si>
  <si>
    <t>2</t>
  </si>
  <si>
    <t>BĮ Klaipėdos kūno kultūros ir rekreacijos centro išlaikymas ir  veiklos organizavimas</t>
  </si>
  <si>
    <t>Sporto pratybų ir renginių aptarnavimas pagrindinėse sporto bazėse</t>
  </si>
  <si>
    <t>Tobulinti perspektyvių sportininkų atrankos ir rengimo sistemą, sudaryti sąlygas siekti didelio sportinio meistriškumo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</si>
  <si>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</si>
  <si>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</si>
  <si>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Europos Sąjungos paramos lėšos </t>
    </r>
    <r>
      <rPr>
        <b/>
        <sz val="10"/>
        <rFont val="Times New Roman"/>
        <family val="1"/>
      </rPr>
      <t>ES</t>
    </r>
  </si>
  <si>
    <t>06</t>
  </si>
  <si>
    <t>SB(P)</t>
  </si>
  <si>
    <r>
      <t xml:space="preserve">Paskolos lėšos </t>
    </r>
    <r>
      <rPr>
        <b/>
        <sz val="10"/>
        <rFont val="Times New Roman"/>
        <family val="1"/>
      </rPr>
      <t>SB(P)</t>
    </r>
  </si>
  <si>
    <t>Sudaryti sąlygas sportuoti visų amžiaus grupių miestiečiams</t>
  </si>
  <si>
    <t>Sportinės veiklos programų dalinis finansavimas:</t>
  </si>
  <si>
    <t>P8</t>
  </si>
  <si>
    <t>Sudaryti sąlygas įtraukti visas miesto socialines grupes į sporto veiklą ir sukurti socialinį pagrindą didelio meistriškumo sportininkų rengimo sistemai</t>
  </si>
  <si>
    <t>buriavimo klubų, vykdančių vaikų ir jaunimo buriavimo mokymo veiklą</t>
  </si>
  <si>
    <t>Projekto „Daugiafunkcinis sporto ir pramogų kompleksas, Dubysos 10, Klaipėda“ įgyvendinimas</t>
  </si>
  <si>
    <t>BĮ Klaipėdos „Gintaro“ sporto centro baseino (S. Daukanto g. 31) pastato šiluminė renovacija</t>
  </si>
  <si>
    <t>Papriemonės kodas</t>
  </si>
  <si>
    <t>Indėlio kriterijaus</t>
  </si>
  <si>
    <t>Reprezentuojančių miestą sporto klubų veiklos dalinis finansavimas pagal ilgalaikes sutartis:</t>
  </si>
  <si>
    <t xml:space="preserve">Klaipėdos krepšinio sporto klubo „Neptūnas“ </t>
  </si>
  <si>
    <t xml:space="preserve"> TIKSLŲ, UŽDAVINIŲ, PRIEMONIŲ, PRIEMONIŲ IŠLAIDŲ IR KRITERIJŲ SUVESTINĖ</t>
  </si>
  <si>
    <t>BĮ Klaipėdos futbolo sporto mokykloje</t>
  </si>
  <si>
    <t>tradicinių, tarptautinių sporto renginių</t>
  </si>
  <si>
    <t>neįgaliųjų sporto klubų</t>
  </si>
  <si>
    <t>sporto klubų, dalyvaujančių judėjime „sportas visiems“</t>
  </si>
  <si>
    <t>prioritetinių sporto šakų sporto klubų, atstovaujančių Klaipėdos miestui</t>
  </si>
  <si>
    <t>sporto klubų, dalyvaujančių regioniniuose, šalies ar tarptautiniuose mėgėjiško sporto renginiuose</t>
  </si>
  <si>
    <t>miesto jachtų su jaunųjų buriuotojų įgulomis dalyvavimo tarptautinėse regatose</t>
  </si>
  <si>
    <t>Klaipėdos miesto sportinių šokių klubo „Žuvėdra“</t>
  </si>
  <si>
    <t>vnt.</t>
  </si>
  <si>
    <t>07</t>
  </si>
  <si>
    <t>Iš dalies finansuota programų</t>
  </si>
  <si>
    <t xml:space="preserve">Klaipėdos centrinio stadiono Sportininkų g. 46  rekonstrukcija (II-IV etapai) </t>
  </si>
  <si>
    <t>Projekto „Jaunimo pasitraukimo iš sportinės veiklos prevencija (PYDOS)“ įgyvendinimas</t>
  </si>
  <si>
    <t xml:space="preserve">Dokumentacijos, reikalingos sporto infrastruktūros plėtrai, parengimas:                                      </t>
  </si>
  <si>
    <t>Klaipėdos miesto baseino (50 metrų) su sveikatingumo centru techninio projekto parengimas</t>
  </si>
  <si>
    <t>SB(VB)</t>
  </si>
  <si>
    <t xml:space="preserve">Sporto infrastruktūros objektų einamasis remontas ir techninis aptarnavimas:                                    </t>
  </si>
  <si>
    <t>BĮ Klaipėdos miesto sporto centro administracinio pastato (S. Daukanto g. 24) stogo dangos remontas</t>
  </si>
  <si>
    <t>Imtynių sporto salės Kretingos g. stogo dangos ir vidaus patalpų remontas</t>
  </si>
  <si>
    <t>Sporto ir sveikatingumo bazės renovacija (Smiltynės g. 13)</t>
  </si>
  <si>
    <t>2014-ųjų metų lėšų projektas</t>
  </si>
  <si>
    <t>2015-ųjų metų lėšų projektas</t>
  </si>
  <si>
    <t>planas</t>
  </si>
  <si>
    <t>2013-ieji metai</t>
  </si>
  <si>
    <t>2014-ieji metai</t>
  </si>
  <si>
    <t>2015-ieji metai</t>
  </si>
  <si>
    <t>Perdengas stogas, kv.m</t>
  </si>
  <si>
    <t>Atliktas dalinis stogo remontas</t>
  </si>
  <si>
    <t xml:space="preserve">Dalyvavusiųjų sporto ir sveikatingumo renginiuose, tūkst. žm. </t>
  </si>
  <si>
    <t>Nupirkta irklavimo, baidarių ir kanojų irklavimo pratybų ir sporto renginių aptarnavimo paslaugų, tūkst. val.</t>
  </si>
  <si>
    <t>Dalyvių skaičius 25 sporto šakų varžybose, tūkst.</t>
  </si>
  <si>
    <t>Sporto bazių, kuriose pagerintos  sportavimo sąlygos, sk..</t>
  </si>
  <si>
    <t>BĮ Klaipėdos miesto sporto centre</t>
  </si>
  <si>
    <t>BĮ Klaipėdos „Viesulo“ sporto centre</t>
  </si>
  <si>
    <t>BĮ Klaipėdos „Gintaro“ sporto centre</t>
  </si>
  <si>
    <t>BĮ Klaipėdos Vlado Knašiaus krepšinio mokykloje</t>
  </si>
  <si>
    <t>Finansuota programų, iš viso</t>
  </si>
  <si>
    <t>Įgyvendinta programa, proc.</t>
  </si>
  <si>
    <t>Dalyvių sk. varžybose Lenkijoje</t>
  </si>
  <si>
    <t xml:space="preserve">Iškovota vieta Lietuvos krepšinio lygos čempionate  </t>
  </si>
  <si>
    <t xml:space="preserve">Iškovota vieta Lietuvos rankinio aukščiausioje lygoje </t>
  </si>
  <si>
    <t>Skirta stipendijų sportininkams, sk.</t>
  </si>
  <si>
    <t>Europos jaunių sunkiosios atletikos varžybų organizavimas</t>
  </si>
  <si>
    <t>Dalyvių sk., tūkst.</t>
  </si>
  <si>
    <t>Stadiono perspektyvų studijos Klaipėdos regione parengimas</t>
  </si>
  <si>
    <t>Parengta galimybių studija</t>
  </si>
  <si>
    <t>Parengtas techn. projektas</t>
  </si>
  <si>
    <r>
      <t xml:space="preserve">Valstybės biudžeto specialiosios tikslinės dotacijos lėšos </t>
    </r>
    <r>
      <rPr>
        <b/>
        <sz val="10"/>
        <rFont val="Times New Roman"/>
        <family val="1"/>
        <charset val="186"/>
      </rPr>
      <t>SB(VB)</t>
    </r>
  </si>
  <si>
    <r>
      <t xml:space="preserve">Kiti finansavimo šaltiniai </t>
    </r>
    <r>
      <rPr>
        <b/>
        <sz val="10"/>
        <rFont val="Times New Roman"/>
        <family val="1"/>
        <charset val="186"/>
      </rPr>
      <t>Kt</t>
    </r>
  </si>
  <si>
    <t>Funkcinės klasifikacijos kodas*</t>
  </si>
  <si>
    <t>** pagal Klaipėdos miesto savivaldybės tarybos 2012-02-28 sprendimą Nr. T2-35</t>
  </si>
  <si>
    <t>IX pasaulio lietuvių sporto žaidynių organizavimas:</t>
  </si>
  <si>
    <t>Bazių remonto darbai ir sportinio inventoriaus bei kito turto įsigijimas</t>
  </si>
  <si>
    <t>6</t>
  </si>
  <si>
    <t>Šventinių renginių organizavimas</t>
  </si>
  <si>
    <t xml:space="preserve"> 3-4</t>
  </si>
  <si>
    <t xml:space="preserve"> 1-2</t>
  </si>
  <si>
    <t xml:space="preserve"> 2012–2015 M. KLAIPĖDOS MIESTO SAVIVALDYBĖS</t>
  </si>
  <si>
    <t>PF</t>
  </si>
  <si>
    <t>Visų įstaigų išlaikymui (be šildymo):</t>
  </si>
  <si>
    <t>Sąlygų ugdytis sporto įstaigose sudarymas:</t>
  </si>
  <si>
    <t xml:space="preserve">Savivaldybės biudžetas, iš jo: </t>
  </si>
  <si>
    <t>Savivaldybės privatizavimo fondo lėšos PF</t>
  </si>
  <si>
    <t>Asignavimai 2012-iesiems metams</t>
  </si>
  <si>
    <t>Lėšų poreikis biudžetiniams 2013-iesiems metams</t>
  </si>
  <si>
    <t>2013-ųjų metų asignavimų planas</t>
  </si>
  <si>
    <t xml:space="preserve">Klaipėdos miesto rankinio klubo „Dragūnas“ </t>
  </si>
  <si>
    <t>SB(SP)</t>
  </si>
  <si>
    <t xml:space="preserve"> 2013–2015 M. KLAIPĖDOS MIESTO SAVIVALDYBĖS</t>
  </si>
  <si>
    <t>Produkto vertinimo kriterijus</t>
  </si>
  <si>
    <t>Sportininkų, lankančių SMI, sk.:</t>
  </si>
  <si>
    <r>
      <t>Dirbtinės dangos įrengimas 12440 m</t>
    </r>
    <r>
      <rPr>
        <vertAlign val="superscript"/>
        <sz val="10"/>
        <rFont val="Times New Roman"/>
        <family val="1"/>
        <charset val="186"/>
      </rPr>
      <t>2</t>
    </r>
    <r>
      <rPr>
        <sz val="10"/>
        <rFont val="Times New Roman"/>
        <family val="1"/>
      </rPr>
      <t>, 
tribūnų vietos 1000 (iš jų 500 dengtos) Užbaigtumas, proc.</t>
    </r>
  </si>
  <si>
    <t>Dirbtinės dangos įrengimas 12440 m2, 
tribūnų vietos 1000 (iš jų 500 dengtos) Užbaigtumas, proc.</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</si>
  <si>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</si>
  <si>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Parengtas techninis projektas</t>
  </si>
  <si>
    <t>Atnaujintų sporto objektų skaičius</t>
  </si>
  <si>
    <t>Asignavimų valdytojų kodų klasifikatorius*</t>
  </si>
  <si>
    <t xml:space="preserve">                              Pavadinimas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</si>
  <si>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</si>
  <si>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</si>
  <si>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</si>
  <si>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</si>
  <si>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</si>
  <si>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</si>
  <si>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</si>
  <si>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</si>
  <si>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</si>
  <si>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</si>
  <si>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</si>
  <si>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</si>
  <si>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patvirtinta Klaipėdos miesto savivaldybės administracijos direktoriaus 2011-02-24 įsakymu Nr. AD1-384</t>
  </si>
  <si>
    <t>Reprezentuojančių miestą sporto klubų veiklos dalinis finansavimas, iš jų pagal ilgalaikes sutartis:</t>
  </si>
  <si>
    <t>Reprezentuojančių miestą sporto klubų veiklos programų dalinis finansavimas</t>
  </si>
  <si>
    <t>Iš dalies finasuota programų, sk.</t>
  </si>
  <si>
    <t>2014 m.  poreikis</t>
  </si>
  <si>
    <t>2015 m. poreikis</t>
  </si>
  <si>
    <t xml:space="preserve">I </t>
  </si>
  <si>
    <t>Klaipėdos krepšinio sporto klubo „Neptūnas“;</t>
  </si>
  <si>
    <t>Klaipėdos miesto rankinio klubo „Dragūnas“.</t>
  </si>
  <si>
    <t>BĮ Klaipėdos miesto sporto centre;</t>
  </si>
  <si>
    <t>BĮ Klaipėdos „Viesulo“ sporto centre;</t>
  </si>
  <si>
    <t>BĮ Klaipėdos „Gintaro“ sporto centre;</t>
  </si>
  <si>
    <t>BĮ Klaipėdos Vlado Knašiaus krepšinio mokykloje;</t>
  </si>
  <si>
    <t>BĮ Klaipėdos futbolo sporto mokykloje;</t>
  </si>
  <si>
    <t>Bazių remonto darbai ir sportinio inventoriaus bei kito turto įsigijimas;</t>
  </si>
  <si>
    <t>tradicinių, tarptautinių sporto renginių;</t>
  </si>
  <si>
    <t>neįgaliųjų sporto klubų;</t>
  </si>
  <si>
    <t>sporto klubų, dalyvaujančių judėjime „sportas visiems“;</t>
  </si>
  <si>
    <t>prioritetinių sporto šakų sporto klubų, atstovaujančių Klaipėdos miestui;</t>
  </si>
  <si>
    <t>sporto klubų, dalyvaujančių regioniniuose, šalies ar tarptautiniuose mėgėjiško sporto renginiuose;</t>
  </si>
  <si>
    <t>buriavimo klubų, vykdančių vaikų ir jaunimo buriavimo mokymo veiklą;</t>
  </si>
  <si>
    <t>miesto jachtų su jaunųjų buriuotojų įgulomis dalyvavimo tarptautinėse regatose;</t>
  </si>
  <si>
    <t>Klaipėdos miesto sportinių šokių klubo „Žuvėdra“.</t>
  </si>
  <si>
    <t>BĮ Klaipėdos kūno kultūros ir rekreacijos centro išlaikymas ir  veiklos organizavimas.</t>
  </si>
  <si>
    <t>09</t>
  </si>
  <si>
    <t>Pritaikytas darbui trenerių kambarys</t>
  </si>
  <si>
    <t>Suremontuota sporto objektų, sk.</t>
  </si>
</sst>
</file>

<file path=xl/styles.xml><?xml version="1.0" encoding="utf-8"?>
<styleSheet xmlns="http://schemas.openxmlformats.org/spreadsheetml/2006/main">
  <numFmts count="2">
    <numFmt numFmtId="164" formatCode="0.0"/>
    <numFmt numFmtId="165" formatCode="#,##0.0"/>
  </numFmts>
  <fonts count="25">
    <font>
      <sz val="10"/>
      <name val="Arial"/>
      <charset val="186"/>
    </font>
    <font>
      <sz val="10"/>
      <name val="Times New Roman"/>
      <family val="1"/>
    </font>
    <font>
      <b/>
      <sz val="10"/>
      <name val="Times New Roman"/>
      <family val="1"/>
    </font>
    <font>
      <b/>
      <sz val="9"/>
      <name val="Times New Roman"/>
      <family val="1"/>
    </font>
    <font>
      <b/>
      <sz val="11"/>
      <name val="Times New Roman"/>
      <family val="1"/>
    </font>
    <font>
      <sz val="8"/>
      <name val="Arial"/>
      <family val="2"/>
      <charset val="186"/>
    </font>
    <font>
      <sz val="10"/>
      <name val="Times New Roman"/>
      <family val="1"/>
      <charset val="186"/>
    </font>
    <font>
      <sz val="10"/>
      <name val="Arial"/>
      <family val="2"/>
      <charset val="186"/>
    </font>
    <font>
      <sz val="10"/>
      <name val="Times New Roman"/>
      <family val="1"/>
      <charset val="204"/>
    </font>
    <font>
      <b/>
      <sz val="10"/>
      <name val="Times New Roman"/>
      <family val="1"/>
      <charset val="186"/>
    </font>
    <font>
      <b/>
      <sz val="9"/>
      <name val="Times New Roman"/>
      <family val="1"/>
      <charset val="186"/>
    </font>
    <font>
      <sz val="8"/>
      <color indexed="81"/>
      <name val="Tahoma"/>
      <family val="2"/>
      <charset val="186"/>
    </font>
    <font>
      <sz val="9"/>
      <name val="Times New Roman"/>
      <family val="1"/>
      <charset val="186"/>
    </font>
    <font>
      <b/>
      <u/>
      <sz val="10"/>
      <name val="Times New Roman"/>
      <family val="1"/>
    </font>
    <font>
      <sz val="9"/>
      <name val="Arial"/>
      <family val="2"/>
      <charset val="186"/>
    </font>
    <font>
      <u/>
      <sz val="10"/>
      <color indexed="36"/>
      <name val="Times New Roman Baltic"/>
      <charset val="186"/>
    </font>
    <font>
      <u/>
      <sz val="10"/>
      <color indexed="12"/>
      <name val="Times New Roman Baltic"/>
      <charset val="186"/>
    </font>
    <font>
      <sz val="9"/>
      <color indexed="81"/>
      <name val="Tahoma"/>
      <family val="2"/>
      <charset val="186"/>
    </font>
    <font>
      <b/>
      <sz val="9"/>
      <color indexed="81"/>
      <name val="Tahoma"/>
      <family val="2"/>
      <charset val="186"/>
    </font>
    <font>
      <b/>
      <sz val="8"/>
      <name val="Times New Roman"/>
      <family val="1"/>
      <charset val="186"/>
    </font>
    <font>
      <sz val="8"/>
      <name val="Times New Roman"/>
      <family val="1"/>
      <charset val="186"/>
    </font>
    <font>
      <sz val="8"/>
      <name val="Arial"/>
      <family val="2"/>
      <charset val="186"/>
    </font>
    <font>
      <vertAlign val="superscript"/>
      <sz val="10"/>
      <name val="Times New Roman"/>
      <family val="1"/>
      <charset val="186"/>
    </font>
    <font>
      <sz val="9"/>
      <name val="Times New Roman"/>
      <family val="1"/>
    </font>
    <font>
      <sz val="12"/>
      <name val="Times New Roman"/>
      <family val="1"/>
      <charset val="186"/>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s>
  <borders count="7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s>
  <cellStyleXfs count="3">
    <xf numFmtId="0" fontId="0"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cellStyleXfs>
  <cellXfs count="1144">
    <xf numFmtId="0" fontId="0" fillId="0" borderId="0" xfId="0"/>
    <xf numFmtId="0" fontId="1" fillId="0" borderId="0" xfId="0" applyFont="1" applyFill="1" applyBorder="1" applyAlignment="1">
      <alignment vertical="top" wrapText="1"/>
    </xf>
    <xf numFmtId="49" fontId="1" fillId="0" borderId="1" xfId="0" applyNumberFormat="1" applyFont="1" applyFill="1" applyBorder="1" applyAlignment="1">
      <alignment horizontal="center" vertical="top"/>
    </xf>
    <xf numFmtId="0" fontId="1" fillId="0" borderId="2" xfId="0" applyFont="1" applyBorder="1" applyAlignment="1">
      <alignment horizontal="center" vertical="top"/>
    </xf>
    <xf numFmtId="49" fontId="2" fillId="2" borderId="3" xfId="0" applyNumberFormat="1" applyFont="1" applyFill="1" applyBorder="1" applyAlignment="1">
      <alignment horizontal="center" vertical="top"/>
    </xf>
    <xf numFmtId="49" fontId="2" fillId="2" borderId="4" xfId="0" applyNumberFormat="1" applyFont="1" applyFill="1" applyBorder="1" applyAlignment="1">
      <alignment horizontal="center" vertical="center" wrapText="1"/>
    </xf>
    <xf numFmtId="49" fontId="2" fillId="3" borderId="5" xfId="0" applyNumberFormat="1" applyFont="1" applyFill="1" applyBorder="1" applyAlignment="1">
      <alignment vertical="top"/>
    </xf>
    <xf numFmtId="49" fontId="2" fillId="0" borderId="1" xfId="0" applyNumberFormat="1" applyFont="1" applyFill="1" applyBorder="1" applyAlignment="1">
      <alignment horizontal="center" vertical="top" wrapText="1"/>
    </xf>
    <xf numFmtId="0" fontId="7" fillId="0" borderId="0" xfId="0" applyFont="1"/>
    <xf numFmtId="49" fontId="3" fillId="2" borderId="6" xfId="0" applyNumberFormat="1" applyFont="1" applyFill="1" applyBorder="1" applyAlignment="1">
      <alignment vertical="top"/>
    </xf>
    <xf numFmtId="49" fontId="3" fillId="2" borderId="7" xfId="0" applyNumberFormat="1" applyFont="1" applyFill="1" applyBorder="1" applyAlignment="1">
      <alignment vertical="top"/>
    </xf>
    <xf numFmtId="49" fontId="2" fillId="4" borderId="3" xfId="0" applyNumberFormat="1" applyFont="1" applyFill="1" applyBorder="1" applyAlignment="1">
      <alignment vertical="top"/>
    </xf>
    <xf numFmtId="49" fontId="1" fillId="0" borderId="0" xfId="0" applyNumberFormat="1" applyFont="1" applyFill="1" applyBorder="1" applyAlignment="1">
      <alignment vertical="top"/>
    </xf>
    <xf numFmtId="0" fontId="1" fillId="0" borderId="0" xfId="0" applyFont="1" applyAlignment="1">
      <alignment vertical="top"/>
    </xf>
    <xf numFmtId="49" fontId="4" fillId="0" borderId="0" xfId="0" applyNumberFormat="1" applyFont="1" applyFill="1" applyBorder="1" applyAlignment="1">
      <alignment vertical="top" wrapText="1"/>
    </xf>
    <xf numFmtId="49" fontId="1" fillId="0" borderId="0" xfId="0" applyNumberFormat="1" applyFont="1" applyFill="1" applyBorder="1" applyAlignment="1">
      <alignment horizontal="right" vertical="top"/>
    </xf>
    <xf numFmtId="49" fontId="2" fillId="0" borderId="0" xfId="0" applyNumberFormat="1" applyFont="1" applyFill="1" applyBorder="1" applyAlignment="1">
      <alignment horizontal="center" vertical="top" wrapText="1"/>
    </xf>
    <xf numFmtId="164" fontId="7" fillId="0" borderId="0" xfId="0" applyNumberFormat="1" applyFont="1" applyAlignment="1">
      <alignment vertical="top"/>
    </xf>
    <xf numFmtId="0" fontId="2" fillId="0" borderId="0" xfId="0" applyFont="1" applyFill="1" applyBorder="1" applyAlignment="1">
      <alignment vertical="center"/>
    </xf>
    <xf numFmtId="0" fontId="2" fillId="0" borderId="0" xfId="0" applyFont="1" applyFill="1" applyBorder="1" applyAlignment="1">
      <alignment vertical="top"/>
    </xf>
    <xf numFmtId="0" fontId="1" fillId="0" borderId="0" xfId="0" applyFont="1" applyFill="1" applyBorder="1" applyAlignment="1">
      <alignment vertical="top"/>
    </xf>
    <xf numFmtId="49" fontId="3" fillId="2" borderId="3" xfId="0" applyNumberFormat="1" applyFont="1" applyFill="1" applyBorder="1" applyAlignment="1">
      <alignment horizontal="center" vertical="top" wrapText="1"/>
    </xf>
    <xf numFmtId="49" fontId="3" fillId="2" borderId="6" xfId="0" applyNumberFormat="1" applyFont="1" applyFill="1" applyBorder="1" applyAlignment="1">
      <alignment vertical="top" wrapText="1"/>
    </xf>
    <xf numFmtId="0" fontId="14" fillId="2" borderId="8" xfId="0" applyFont="1" applyFill="1" applyBorder="1" applyAlignment="1">
      <alignment vertical="top" wrapText="1"/>
    </xf>
    <xf numFmtId="49" fontId="2" fillId="3" borderId="5" xfId="0" applyNumberFormat="1" applyFont="1" applyFill="1" applyBorder="1" applyAlignment="1">
      <alignment horizontal="center" vertical="top"/>
    </xf>
    <xf numFmtId="49" fontId="3" fillId="3" borderId="5" xfId="0" applyNumberFormat="1" applyFont="1" applyFill="1" applyBorder="1" applyAlignment="1">
      <alignment horizontal="center" vertical="top" wrapText="1"/>
    </xf>
    <xf numFmtId="49" fontId="3" fillId="3" borderId="9" xfId="0" applyNumberFormat="1" applyFont="1" applyFill="1" applyBorder="1" applyAlignment="1">
      <alignment vertical="top"/>
    </xf>
    <xf numFmtId="49" fontId="3" fillId="3" borderId="10" xfId="0" applyNumberFormat="1" applyFont="1" applyFill="1" applyBorder="1" applyAlignment="1">
      <alignment vertical="top"/>
    </xf>
    <xf numFmtId="49" fontId="3" fillId="3" borderId="9" xfId="0" applyNumberFormat="1" applyFont="1" applyFill="1" applyBorder="1" applyAlignment="1">
      <alignment vertical="top" wrapText="1"/>
    </xf>
    <xf numFmtId="0" fontId="14" fillId="3" borderId="11" xfId="0" applyFont="1" applyFill="1" applyBorder="1" applyAlignment="1">
      <alignment vertical="top" wrapText="1"/>
    </xf>
    <xf numFmtId="0" fontId="7" fillId="0" borderId="0" xfId="0" applyFont="1" applyFill="1"/>
    <xf numFmtId="164" fontId="3" fillId="3" borderId="4" xfId="0" applyNumberFormat="1" applyFont="1" applyFill="1" applyBorder="1" applyAlignment="1">
      <alignment horizontal="center" vertical="center"/>
    </xf>
    <xf numFmtId="164" fontId="3" fillId="4" borderId="12" xfId="0" applyNumberFormat="1" applyFont="1" applyFill="1" applyBorder="1" applyAlignment="1">
      <alignment horizontal="center" vertical="top"/>
    </xf>
    <xf numFmtId="164" fontId="3" fillId="4" borderId="10" xfId="0" applyNumberFormat="1" applyFont="1" applyFill="1" applyBorder="1" applyAlignment="1">
      <alignment horizontal="center" vertical="top"/>
    </xf>
    <xf numFmtId="164" fontId="3" fillId="4" borderId="13" xfId="0" applyNumberFormat="1" applyFont="1" applyFill="1" applyBorder="1" applyAlignment="1">
      <alignment horizontal="center" vertical="top"/>
    </xf>
    <xf numFmtId="164" fontId="3" fillId="2" borderId="4" xfId="0" applyNumberFormat="1" applyFont="1" applyFill="1" applyBorder="1" applyAlignment="1">
      <alignment horizontal="center" vertical="top"/>
    </xf>
    <xf numFmtId="164" fontId="3" fillId="2" borderId="5" xfId="0" applyNumberFormat="1" applyFont="1" applyFill="1" applyBorder="1" applyAlignment="1">
      <alignment horizontal="center" vertical="top"/>
    </xf>
    <xf numFmtId="164" fontId="3" fillId="2" borderId="14" xfId="0" applyNumberFormat="1" applyFont="1" applyFill="1" applyBorder="1" applyAlignment="1">
      <alignment horizontal="center" vertical="top"/>
    </xf>
    <xf numFmtId="49" fontId="2" fillId="2" borderId="15" xfId="0" applyNumberFormat="1" applyFont="1" applyFill="1" applyBorder="1" applyAlignment="1">
      <alignment horizontal="center" vertical="top"/>
    </xf>
    <xf numFmtId="0" fontId="1" fillId="0" borderId="0" xfId="0" applyFont="1" applyBorder="1" applyAlignment="1">
      <alignment vertical="top"/>
    </xf>
    <xf numFmtId="49" fontId="2" fillId="2" borderId="16" xfId="0" applyNumberFormat="1" applyFont="1" applyFill="1" applyBorder="1" applyAlignment="1">
      <alignment horizontal="center" vertical="top"/>
    </xf>
    <xf numFmtId="164" fontId="2" fillId="3" borderId="14" xfId="0" applyNumberFormat="1" applyFont="1" applyFill="1" applyBorder="1" applyAlignment="1">
      <alignment horizontal="center" vertical="top"/>
    </xf>
    <xf numFmtId="164" fontId="2" fillId="3" borderId="5" xfId="0" applyNumberFormat="1" applyFont="1" applyFill="1" applyBorder="1" applyAlignment="1">
      <alignment horizontal="center" vertical="top"/>
    </xf>
    <xf numFmtId="49" fontId="3" fillId="2" borderId="8" xfId="0" applyNumberFormat="1" applyFont="1" applyFill="1" applyBorder="1" applyAlignment="1">
      <alignment vertical="top"/>
    </xf>
    <xf numFmtId="49" fontId="3" fillId="3" borderId="11" xfId="0" applyNumberFormat="1" applyFont="1" applyFill="1" applyBorder="1" applyAlignment="1">
      <alignment vertical="top"/>
    </xf>
    <xf numFmtId="164" fontId="2" fillId="3" borderId="4" xfId="0" applyNumberFormat="1" applyFont="1" applyFill="1" applyBorder="1" applyAlignment="1">
      <alignment horizontal="center" vertical="top"/>
    </xf>
    <xf numFmtId="49" fontId="2" fillId="0" borderId="17" xfId="0" applyNumberFormat="1" applyFont="1" applyFill="1" applyBorder="1" applyAlignment="1">
      <alignment horizontal="center" vertical="top" wrapText="1"/>
    </xf>
    <xf numFmtId="49" fontId="3" fillId="0" borderId="9" xfId="0" applyNumberFormat="1" applyFont="1" applyBorder="1" applyAlignment="1">
      <alignment vertical="top" wrapText="1"/>
    </xf>
    <xf numFmtId="49" fontId="3" fillId="0" borderId="11" xfId="0" applyNumberFormat="1" applyFont="1" applyBorder="1" applyAlignment="1">
      <alignment vertical="top" wrapText="1"/>
    </xf>
    <xf numFmtId="0" fontId="14" fillId="0" borderId="11" xfId="0" applyFont="1" applyBorder="1" applyAlignment="1">
      <alignment vertical="top" wrapText="1"/>
    </xf>
    <xf numFmtId="164" fontId="2" fillId="5" borderId="18" xfId="0" applyNumberFormat="1" applyFont="1" applyFill="1" applyBorder="1" applyAlignment="1">
      <alignment horizontal="center" vertical="top"/>
    </xf>
    <xf numFmtId="164" fontId="2" fillId="5" borderId="19" xfId="0" applyNumberFormat="1" applyFont="1" applyFill="1" applyBorder="1" applyAlignment="1">
      <alignment horizontal="center" vertical="top"/>
    </xf>
    <xf numFmtId="0" fontId="7" fillId="0" borderId="0" xfId="0" applyFont="1" applyBorder="1"/>
    <xf numFmtId="164" fontId="2" fillId="5" borderId="20" xfId="0" applyNumberFormat="1" applyFont="1" applyFill="1" applyBorder="1" applyAlignment="1">
      <alignment horizontal="center" vertical="top"/>
    </xf>
    <xf numFmtId="0" fontId="1" fillId="0" borderId="21" xfId="0" applyFont="1" applyBorder="1" applyAlignment="1">
      <alignment horizontal="center" vertical="top"/>
    </xf>
    <xf numFmtId="0" fontId="1" fillId="0" borderId="8" xfId="0" applyFont="1" applyBorder="1" applyAlignment="1">
      <alignment horizontal="center" vertical="top"/>
    </xf>
    <xf numFmtId="49" fontId="1" fillId="0" borderId="0" xfId="0" applyNumberFormat="1" applyFont="1" applyFill="1" applyBorder="1" applyAlignment="1">
      <alignment horizontal="center" vertical="top"/>
    </xf>
    <xf numFmtId="0" fontId="2" fillId="5" borderId="22" xfId="0" applyFont="1" applyFill="1" applyBorder="1" applyAlignment="1">
      <alignment horizontal="right" vertical="top"/>
    </xf>
    <xf numFmtId="49" fontId="1" fillId="0" borderId="23"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164" fontId="2" fillId="0" borderId="8" xfId="0" applyNumberFormat="1" applyFont="1" applyFill="1" applyBorder="1" applyAlignment="1">
      <alignment horizontal="left" vertical="top"/>
    </xf>
    <xf numFmtId="164" fontId="2" fillId="3" borderId="6" xfId="0" applyNumberFormat="1" applyFont="1" applyFill="1" applyBorder="1" applyAlignment="1">
      <alignment horizontal="left" vertical="top"/>
    </xf>
    <xf numFmtId="164" fontId="2" fillId="0" borderId="0" xfId="0" applyNumberFormat="1" applyFont="1" applyFill="1" applyBorder="1" applyAlignment="1">
      <alignment horizontal="left" vertical="top"/>
    </xf>
    <xf numFmtId="0" fontId="1" fillId="0" borderId="0" xfId="0" applyFont="1" applyAlignment="1">
      <alignment horizontal="left" vertical="top"/>
    </xf>
    <xf numFmtId="49" fontId="2" fillId="3" borderId="25" xfId="0" applyNumberFormat="1" applyFont="1" applyFill="1" applyBorder="1" applyAlignment="1">
      <alignment horizontal="center" vertical="top"/>
    </xf>
    <xf numFmtId="49" fontId="6" fillId="0" borderId="11" xfId="0" applyNumberFormat="1" applyFont="1" applyFill="1" applyBorder="1" applyAlignment="1">
      <alignment horizontal="center" vertical="top"/>
    </xf>
    <xf numFmtId="164" fontId="1" fillId="0" borderId="0" xfId="0" applyNumberFormat="1" applyFont="1" applyFill="1" applyBorder="1" applyAlignment="1">
      <alignment horizontal="center" vertical="top" wrapText="1"/>
    </xf>
    <xf numFmtId="164" fontId="1" fillId="0" borderId="7"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0" fontId="6" fillId="6" borderId="19" xfId="0" applyFont="1" applyFill="1" applyBorder="1" applyAlignment="1">
      <alignment horizontal="center" vertical="center" textRotation="90" wrapText="1"/>
    </xf>
    <xf numFmtId="164" fontId="1" fillId="6" borderId="26" xfId="0" applyNumberFormat="1" applyFont="1" applyFill="1" applyBorder="1" applyAlignment="1">
      <alignment horizontal="center" vertical="top"/>
    </xf>
    <xf numFmtId="164" fontId="1" fillId="6" borderId="27" xfId="0" applyNumberFormat="1" applyFont="1" applyFill="1" applyBorder="1" applyAlignment="1">
      <alignment horizontal="center" vertical="top"/>
    </xf>
    <xf numFmtId="164" fontId="1" fillId="6" borderId="16" xfId="0" applyNumberFormat="1" applyFont="1" applyFill="1" applyBorder="1" applyAlignment="1">
      <alignment horizontal="center" vertical="top" wrapText="1"/>
    </xf>
    <xf numFmtId="164" fontId="1" fillId="6" borderId="11" xfId="0" applyNumberFormat="1" applyFont="1" applyFill="1" applyBorder="1" applyAlignment="1">
      <alignment horizontal="center" vertical="top" wrapText="1"/>
    </xf>
    <xf numFmtId="164" fontId="1" fillId="6" borderId="28" xfId="0" applyNumberFormat="1" applyFont="1" applyFill="1" applyBorder="1" applyAlignment="1">
      <alignment horizontal="center" vertical="top" wrapText="1"/>
    </xf>
    <xf numFmtId="164" fontId="1" fillId="6" borderId="8" xfId="0" applyNumberFormat="1" applyFont="1" applyFill="1" applyBorder="1" applyAlignment="1">
      <alignment horizontal="center" vertical="top" wrapText="1"/>
    </xf>
    <xf numFmtId="164" fontId="1" fillId="6" borderId="15" xfId="0" applyNumberFormat="1" applyFont="1" applyFill="1" applyBorder="1" applyAlignment="1">
      <alignment horizontal="center" vertical="top"/>
    </xf>
    <xf numFmtId="164" fontId="1" fillId="6" borderId="9" xfId="0" applyNumberFormat="1" applyFont="1" applyFill="1" applyBorder="1" applyAlignment="1">
      <alignment horizontal="center" vertical="top"/>
    </xf>
    <xf numFmtId="0" fontId="6" fillId="6" borderId="15" xfId="0" applyFont="1" applyFill="1" applyBorder="1" applyAlignment="1">
      <alignment horizontal="center" vertical="top" wrapText="1"/>
    </xf>
    <xf numFmtId="164" fontId="6" fillId="6" borderId="9" xfId="0" applyNumberFormat="1" applyFont="1" applyFill="1" applyBorder="1" applyAlignment="1">
      <alignment horizontal="center" vertical="top" wrapText="1"/>
    </xf>
    <xf numFmtId="164" fontId="1" fillId="6" borderId="9" xfId="0" applyNumberFormat="1" applyFont="1" applyFill="1" applyBorder="1" applyAlignment="1">
      <alignment horizontal="center" vertical="top" wrapText="1"/>
    </xf>
    <xf numFmtId="0" fontId="7" fillId="6" borderId="29" xfId="0" applyFont="1" applyFill="1" applyBorder="1" applyAlignment="1">
      <alignment horizontal="center" vertical="top" wrapText="1"/>
    </xf>
    <xf numFmtId="164" fontId="1" fillId="6" borderId="30" xfId="0" applyNumberFormat="1" applyFont="1" applyFill="1" applyBorder="1" applyAlignment="1">
      <alignment horizontal="center" vertical="top" wrapText="1"/>
    </xf>
    <xf numFmtId="164" fontId="1" fillId="6" borderId="31" xfId="0" applyNumberFormat="1" applyFont="1" applyFill="1" applyBorder="1" applyAlignment="1">
      <alignment horizontal="center" vertical="top" wrapText="1"/>
    </xf>
    <xf numFmtId="164" fontId="1" fillId="6" borderId="32" xfId="0" applyNumberFormat="1" applyFont="1" applyFill="1" applyBorder="1" applyAlignment="1">
      <alignment horizontal="center" vertical="top" wrapText="1"/>
    </xf>
    <xf numFmtId="164" fontId="1" fillId="6" borderId="33" xfId="0" applyNumberFormat="1" applyFont="1" applyFill="1" applyBorder="1" applyAlignment="1">
      <alignment horizontal="center" vertical="top"/>
    </xf>
    <xf numFmtId="164" fontId="1" fillId="6" borderId="34" xfId="0" applyNumberFormat="1" applyFont="1" applyFill="1" applyBorder="1" applyAlignment="1">
      <alignment horizontal="center" vertical="top"/>
    </xf>
    <xf numFmtId="164" fontId="1" fillId="6" borderId="35"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31" xfId="0" applyNumberFormat="1" applyFont="1" applyFill="1" applyBorder="1" applyAlignment="1">
      <alignment horizontal="center" vertical="top"/>
    </xf>
    <xf numFmtId="164" fontId="1" fillId="6" borderId="16" xfId="0" applyNumberFormat="1" applyFont="1" applyFill="1" applyBorder="1" applyAlignment="1">
      <alignment horizontal="center" vertical="center"/>
    </xf>
    <xf numFmtId="164" fontId="1" fillId="6" borderId="37" xfId="0" applyNumberFormat="1" applyFont="1" applyFill="1" applyBorder="1" applyAlignment="1">
      <alignment horizontal="center" vertical="center"/>
    </xf>
    <xf numFmtId="164" fontId="1" fillId="6" borderId="28" xfId="0" applyNumberFormat="1" applyFont="1" applyFill="1" applyBorder="1" applyAlignment="1">
      <alignment horizontal="center" vertical="center"/>
    </xf>
    <xf numFmtId="164" fontId="1" fillId="6" borderId="38" xfId="0" applyNumberFormat="1" applyFont="1" applyFill="1" applyBorder="1" applyAlignment="1">
      <alignment horizontal="center" vertical="center"/>
    </xf>
    <xf numFmtId="164" fontId="1" fillId="6" borderId="26" xfId="0" applyNumberFormat="1" applyFont="1" applyFill="1" applyBorder="1" applyAlignment="1">
      <alignment horizontal="center" vertical="center"/>
    </xf>
    <xf numFmtId="164" fontId="1" fillId="6" borderId="27" xfId="0" applyNumberFormat="1" applyFont="1" applyFill="1" applyBorder="1" applyAlignment="1">
      <alignment horizontal="center" vertical="center"/>
    </xf>
    <xf numFmtId="164" fontId="1" fillId="6" borderId="31" xfId="0" applyNumberFormat="1" applyFont="1" applyFill="1" applyBorder="1" applyAlignment="1">
      <alignment horizontal="center" vertical="center"/>
    </xf>
    <xf numFmtId="164" fontId="1" fillId="6" borderId="6" xfId="0" applyNumberFormat="1" applyFont="1" applyFill="1" applyBorder="1" applyAlignment="1">
      <alignment horizontal="center" vertical="top"/>
    </xf>
    <xf numFmtId="164" fontId="2" fillId="6" borderId="9" xfId="0" applyNumberFormat="1" applyFont="1" applyFill="1" applyBorder="1" applyAlignment="1">
      <alignment horizontal="right" vertical="top"/>
    </xf>
    <xf numFmtId="164" fontId="2" fillId="6" borderId="39" xfId="0" applyNumberFormat="1" applyFont="1" applyFill="1" applyBorder="1" applyAlignment="1">
      <alignment horizontal="right" vertical="top"/>
    </xf>
    <xf numFmtId="164" fontId="1" fillId="6" borderId="40" xfId="0" applyNumberFormat="1" applyFont="1" applyFill="1" applyBorder="1" applyAlignment="1">
      <alignment horizontal="center" vertical="top"/>
    </xf>
    <xf numFmtId="164" fontId="2" fillId="6" borderId="26" xfId="0" applyNumberFormat="1" applyFont="1" applyFill="1" applyBorder="1" applyAlignment="1">
      <alignment horizontal="right" vertical="top"/>
    </xf>
    <xf numFmtId="164" fontId="2" fillId="6" borderId="23" xfId="0" applyNumberFormat="1" applyFont="1" applyFill="1" applyBorder="1" applyAlignment="1">
      <alignment horizontal="right" vertical="top"/>
    </xf>
    <xf numFmtId="164" fontId="1" fillId="6" borderId="21" xfId="0" applyNumberFormat="1" applyFont="1" applyFill="1" applyBorder="1" applyAlignment="1">
      <alignment horizontal="center" vertical="top"/>
    </xf>
    <xf numFmtId="164" fontId="1" fillId="6" borderId="29" xfId="0" applyNumberFormat="1" applyFont="1" applyFill="1" applyBorder="1" applyAlignment="1">
      <alignment horizontal="center" vertical="top"/>
    </xf>
    <xf numFmtId="165" fontId="9" fillId="6" borderId="0" xfId="0" applyNumberFormat="1" applyFont="1" applyFill="1" applyBorder="1" applyAlignment="1">
      <alignment horizontal="left" vertical="center" wrapText="1"/>
    </xf>
    <xf numFmtId="164" fontId="10" fillId="6" borderId="0" xfId="0" applyNumberFormat="1" applyFont="1" applyFill="1" applyBorder="1" applyAlignment="1">
      <alignment horizontal="center" vertical="top" wrapText="1"/>
    </xf>
    <xf numFmtId="164" fontId="12" fillId="6" borderId="0" xfId="0" applyNumberFormat="1" applyFont="1" applyFill="1" applyBorder="1" applyAlignment="1">
      <alignment horizontal="center" vertical="top" wrapText="1"/>
    </xf>
    <xf numFmtId="164" fontId="9" fillId="6" borderId="0" xfId="0" applyNumberFormat="1" applyFont="1" applyFill="1" applyBorder="1" applyAlignment="1">
      <alignment horizontal="center" vertical="top"/>
    </xf>
    <xf numFmtId="164" fontId="2" fillId="5" borderId="0" xfId="0" applyNumberFormat="1" applyFont="1" applyFill="1" applyBorder="1" applyAlignment="1">
      <alignment horizontal="center" vertical="top"/>
    </xf>
    <xf numFmtId="164" fontId="2" fillId="3" borderId="41" xfId="0" applyNumberFormat="1" applyFont="1" applyFill="1" applyBorder="1" applyAlignment="1">
      <alignment horizontal="center" vertical="top"/>
    </xf>
    <xf numFmtId="164" fontId="6" fillId="0" borderId="0" xfId="0" applyNumberFormat="1" applyFont="1" applyFill="1" applyBorder="1" applyAlignment="1">
      <alignment horizontal="right" vertical="top" wrapText="1"/>
    </xf>
    <xf numFmtId="164" fontId="1" fillId="6" borderId="39" xfId="0" applyNumberFormat="1" applyFont="1" applyFill="1" applyBorder="1" applyAlignment="1">
      <alignment horizontal="center" vertical="top"/>
    </xf>
    <xf numFmtId="164" fontId="3" fillId="2" borderId="42" xfId="0" applyNumberFormat="1" applyFont="1" applyFill="1" applyBorder="1" applyAlignment="1">
      <alignment horizontal="left" vertical="top"/>
    </xf>
    <xf numFmtId="164" fontId="3" fillId="4" borderId="43" xfId="0" applyNumberFormat="1" applyFont="1" applyFill="1" applyBorder="1" applyAlignment="1">
      <alignment horizontal="left" vertical="top"/>
    </xf>
    <xf numFmtId="164" fontId="1" fillId="6" borderId="1" xfId="0" applyNumberFormat="1" applyFont="1" applyFill="1" applyBorder="1" applyAlignment="1">
      <alignment horizontal="center" vertical="top"/>
    </xf>
    <xf numFmtId="164" fontId="2" fillId="5" borderId="44" xfId="0" applyNumberFormat="1" applyFont="1" applyFill="1" applyBorder="1" applyAlignment="1">
      <alignment horizontal="center" vertical="top"/>
    </xf>
    <xf numFmtId="164" fontId="3" fillId="2" borderId="45" xfId="0" applyNumberFormat="1" applyFont="1" applyFill="1" applyBorder="1" applyAlignment="1">
      <alignment horizontal="center" vertical="top"/>
    </xf>
    <xf numFmtId="164" fontId="3" fillId="4" borderId="46" xfId="0" applyNumberFormat="1" applyFont="1" applyFill="1" applyBorder="1" applyAlignment="1">
      <alignment horizontal="center" vertical="top"/>
    </xf>
    <xf numFmtId="164" fontId="2" fillId="3" borderId="1" xfId="0" applyNumberFormat="1" applyFont="1" applyFill="1" applyBorder="1" applyAlignment="1">
      <alignment horizontal="center" vertical="top"/>
    </xf>
    <xf numFmtId="164" fontId="3" fillId="2" borderId="47" xfId="0" applyNumberFormat="1" applyFont="1" applyFill="1" applyBorder="1" applyAlignment="1">
      <alignment horizontal="center" vertical="top"/>
    </xf>
    <xf numFmtId="164" fontId="3" fillId="4" borderId="44" xfId="0" applyNumberFormat="1" applyFont="1" applyFill="1" applyBorder="1" applyAlignment="1">
      <alignment horizontal="center" vertical="top"/>
    </xf>
    <xf numFmtId="164" fontId="2" fillId="5" borderId="48" xfId="0" applyNumberFormat="1" applyFont="1" applyFill="1" applyBorder="1" applyAlignment="1">
      <alignment horizontal="center" vertical="top"/>
    </xf>
    <xf numFmtId="164" fontId="1" fillId="0" borderId="41" xfId="0" applyNumberFormat="1" applyFont="1" applyFill="1" applyBorder="1" applyAlignment="1">
      <alignment horizontal="center" vertical="top" wrapText="1"/>
    </xf>
    <xf numFmtId="164" fontId="2" fillId="5" borderId="49" xfId="0" applyNumberFormat="1" applyFont="1" applyFill="1" applyBorder="1" applyAlignment="1">
      <alignment horizontal="center" vertical="top"/>
    </xf>
    <xf numFmtId="164" fontId="1" fillId="6" borderId="1" xfId="0" applyNumberFormat="1" applyFont="1" applyFill="1" applyBorder="1" applyAlignment="1">
      <alignment horizontal="center" vertical="top" wrapText="1"/>
    </xf>
    <xf numFmtId="164" fontId="1" fillId="6" borderId="2" xfId="0" applyNumberFormat="1" applyFont="1" applyFill="1" applyBorder="1" applyAlignment="1">
      <alignment horizontal="center" vertical="top"/>
    </xf>
    <xf numFmtId="164" fontId="1" fillId="6" borderId="41" xfId="0" applyNumberFormat="1" applyFont="1" applyFill="1" applyBorder="1" applyAlignment="1">
      <alignment horizontal="center" vertical="top" wrapText="1"/>
    </xf>
    <xf numFmtId="164" fontId="1" fillId="6" borderId="40" xfId="0" applyNumberFormat="1" applyFont="1" applyFill="1" applyBorder="1" applyAlignment="1">
      <alignment horizontal="center" vertical="top" wrapText="1"/>
    </xf>
    <xf numFmtId="164" fontId="1" fillId="6" borderId="2" xfId="0" applyNumberFormat="1" applyFont="1" applyFill="1" applyBorder="1" applyAlignment="1">
      <alignment horizontal="center" vertical="top" wrapText="1"/>
    </xf>
    <xf numFmtId="0" fontId="7" fillId="6" borderId="41" xfId="0" applyFont="1" applyFill="1" applyBorder="1" applyAlignment="1">
      <alignment horizontal="center" vertical="top" wrapText="1"/>
    </xf>
    <xf numFmtId="0" fontId="7" fillId="6" borderId="1" xfId="0" applyFont="1" applyFill="1" applyBorder="1" applyAlignment="1">
      <alignment horizontal="center" vertical="top" wrapText="1"/>
    </xf>
    <xf numFmtId="164" fontId="1" fillId="6" borderId="50" xfId="0" applyNumberFormat="1" applyFont="1" applyFill="1" applyBorder="1" applyAlignment="1">
      <alignment horizontal="center" vertical="top" wrapText="1"/>
    </xf>
    <xf numFmtId="164" fontId="1" fillId="6" borderId="17" xfId="0" applyNumberFormat="1" applyFont="1" applyFill="1" applyBorder="1" applyAlignment="1">
      <alignment horizontal="center" vertical="top" wrapText="1"/>
    </xf>
    <xf numFmtId="164" fontId="1" fillId="6" borderId="51" xfId="0" applyNumberFormat="1" applyFont="1" applyFill="1" applyBorder="1" applyAlignment="1">
      <alignment horizontal="center" vertical="top" wrapText="1"/>
    </xf>
    <xf numFmtId="164" fontId="1" fillId="6" borderId="41" xfId="0" applyNumberFormat="1" applyFont="1" applyFill="1" applyBorder="1" applyAlignment="1">
      <alignment horizontal="center" vertical="top"/>
    </xf>
    <xf numFmtId="164" fontId="1" fillId="6" borderId="52" xfId="0" applyNumberFormat="1" applyFont="1" applyFill="1" applyBorder="1" applyAlignment="1">
      <alignment horizontal="center" vertical="center"/>
    </xf>
    <xf numFmtId="164" fontId="1" fillId="6" borderId="2" xfId="0" applyNumberFormat="1" applyFont="1" applyFill="1" applyBorder="1" applyAlignment="1">
      <alignment horizontal="center" vertical="center"/>
    </xf>
    <xf numFmtId="164" fontId="1" fillId="6" borderId="23" xfId="0" applyNumberFormat="1" applyFont="1" applyFill="1" applyBorder="1" applyAlignment="1">
      <alignment horizontal="center" vertical="center"/>
    </xf>
    <xf numFmtId="164" fontId="1" fillId="6" borderId="15" xfId="0" applyNumberFormat="1" applyFont="1" applyFill="1" applyBorder="1" applyAlignment="1">
      <alignment horizontal="center" vertical="top" wrapText="1"/>
    </xf>
    <xf numFmtId="164" fontId="1" fillId="6" borderId="29" xfId="0" applyNumberFormat="1" applyFont="1" applyFill="1" applyBorder="1" applyAlignment="1">
      <alignment horizontal="center" vertical="top" wrapText="1"/>
    </xf>
    <xf numFmtId="164" fontId="1" fillId="6" borderId="38" xfId="0" applyNumberFormat="1" applyFont="1" applyFill="1" applyBorder="1" applyAlignment="1">
      <alignment horizontal="center" vertical="top" wrapText="1"/>
    </xf>
    <xf numFmtId="164" fontId="1" fillId="6" borderId="26" xfId="0" applyNumberFormat="1" applyFont="1" applyFill="1" applyBorder="1" applyAlignment="1">
      <alignment horizontal="center" vertical="top" wrapText="1"/>
    </xf>
    <xf numFmtId="164" fontId="1" fillId="6" borderId="27" xfId="0" applyNumberFormat="1" applyFont="1" applyFill="1" applyBorder="1" applyAlignment="1">
      <alignment horizontal="center" vertical="top" wrapText="1"/>
    </xf>
    <xf numFmtId="164" fontId="1" fillId="6" borderId="53" xfId="0" applyNumberFormat="1" applyFont="1" applyFill="1" applyBorder="1" applyAlignment="1">
      <alignment horizontal="center" vertical="top" wrapText="1"/>
    </xf>
    <xf numFmtId="164" fontId="2" fillId="5" borderId="12" xfId="0" applyNumberFormat="1" applyFont="1" applyFill="1" applyBorder="1" applyAlignment="1">
      <alignment horizontal="center" vertical="top"/>
    </xf>
    <xf numFmtId="164" fontId="2" fillId="5" borderId="13" xfId="0" applyNumberFormat="1" applyFont="1" applyFill="1" applyBorder="1" applyAlignment="1">
      <alignment horizontal="center" vertical="top"/>
    </xf>
    <xf numFmtId="164" fontId="1" fillId="7" borderId="16" xfId="0" applyNumberFormat="1" applyFont="1" applyFill="1" applyBorder="1" applyAlignment="1">
      <alignment horizontal="center" vertical="top" wrapText="1"/>
    </xf>
    <xf numFmtId="164" fontId="1" fillId="7" borderId="11" xfId="0" applyNumberFormat="1" applyFont="1" applyFill="1" applyBorder="1" applyAlignment="1">
      <alignment horizontal="center" vertical="top" wrapText="1"/>
    </xf>
    <xf numFmtId="164" fontId="1" fillId="7" borderId="28" xfId="0" applyNumberFormat="1" applyFont="1" applyFill="1" applyBorder="1" applyAlignment="1">
      <alignment horizontal="center" vertical="top" wrapText="1"/>
    </xf>
    <xf numFmtId="0" fontId="2" fillId="5" borderId="7" xfId="0" applyFont="1" applyFill="1" applyBorder="1" applyAlignment="1">
      <alignment horizontal="right" vertical="top"/>
    </xf>
    <xf numFmtId="164" fontId="2" fillId="5" borderId="10" xfId="0" applyNumberFormat="1" applyFont="1" applyFill="1" applyBorder="1" applyAlignment="1">
      <alignment horizontal="center" vertical="top"/>
    </xf>
    <xf numFmtId="0" fontId="1" fillId="0" borderId="40" xfId="0" applyFont="1" applyBorder="1" applyAlignment="1">
      <alignment horizontal="center" vertical="top"/>
    </xf>
    <xf numFmtId="164" fontId="1" fillId="7" borderId="38" xfId="0" applyNumberFormat="1" applyFont="1" applyFill="1" applyBorder="1" applyAlignment="1">
      <alignment horizontal="center" vertical="top" wrapText="1"/>
    </xf>
    <xf numFmtId="164" fontId="1" fillId="7" borderId="26" xfId="0" applyNumberFormat="1" applyFont="1" applyFill="1" applyBorder="1" applyAlignment="1">
      <alignment horizontal="center" vertical="top" wrapText="1"/>
    </xf>
    <xf numFmtId="164" fontId="1" fillId="7" borderId="27" xfId="0" applyNumberFormat="1" applyFont="1" applyFill="1" applyBorder="1" applyAlignment="1">
      <alignment horizontal="center" vertical="top" wrapText="1"/>
    </xf>
    <xf numFmtId="0" fontId="6" fillId="7" borderId="15" xfId="0" applyFont="1" applyFill="1" applyBorder="1" applyAlignment="1">
      <alignment horizontal="center" vertical="top" wrapText="1"/>
    </xf>
    <xf numFmtId="164" fontId="6" fillId="7" borderId="9" xfId="0" applyNumberFormat="1" applyFont="1" applyFill="1" applyBorder="1" applyAlignment="1">
      <alignment horizontal="center" vertical="top" wrapText="1"/>
    </xf>
    <xf numFmtId="164" fontId="1" fillId="7" borderId="9" xfId="0" applyNumberFormat="1" applyFont="1" applyFill="1" applyBorder="1" applyAlignment="1">
      <alignment horizontal="center" vertical="top" wrapText="1"/>
    </xf>
    <xf numFmtId="0" fontId="7" fillId="7" borderId="29" xfId="0" applyFont="1" applyFill="1" applyBorder="1" applyAlignment="1">
      <alignment horizontal="center" vertical="top" wrapText="1"/>
    </xf>
    <xf numFmtId="164" fontId="1" fillId="7" borderId="31" xfId="0" applyNumberFormat="1" applyFont="1" applyFill="1" applyBorder="1" applyAlignment="1">
      <alignment horizontal="center" vertical="top" wrapText="1"/>
    </xf>
    <xf numFmtId="49" fontId="1" fillId="0" borderId="54" xfId="0" applyNumberFormat="1" applyFont="1" applyFill="1" applyBorder="1" applyAlignment="1">
      <alignment horizontal="center" vertical="top" wrapText="1"/>
    </xf>
    <xf numFmtId="49" fontId="1" fillId="0" borderId="55" xfId="0" applyNumberFormat="1" applyFont="1" applyFill="1" applyBorder="1" applyAlignment="1">
      <alignment horizontal="center" vertical="top" wrapText="1"/>
    </xf>
    <xf numFmtId="164" fontId="1" fillId="0" borderId="0" xfId="0" applyNumberFormat="1" applyFont="1" applyFill="1" applyBorder="1" applyAlignment="1">
      <alignment horizontal="left" vertical="top" wrapText="1"/>
    </xf>
    <xf numFmtId="164" fontId="9" fillId="7" borderId="16" xfId="0" applyNumberFormat="1" applyFont="1" applyFill="1" applyBorder="1" applyAlignment="1">
      <alignment horizontal="center" vertical="top" wrapText="1"/>
    </xf>
    <xf numFmtId="164" fontId="9" fillId="7" borderId="11" xfId="0" applyNumberFormat="1" applyFont="1" applyFill="1" applyBorder="1" applyAlignment="1">
      <alignment horizontal="center" vertical="top" wrapText="1"/>
    </xf>
    <xf numFmtId="164" fontId="9" fillId="7" borderId="28" xfId="0" applyNumberFormat="1" applyFont="1" applyFill="1" applyBorder="1" applyAlignment="1">
      <alignment horizontal="center" vertical="top" wrapText="1"/>
    </xf>
    <xf numFmtId="164" fontId="9" fillId="7" borderId="0" xfId="0" applyNumberFormat="1" applyFont="1" applyFill="1" applyBorder="1" applyAlignment="1">
      <alignment horizontal="center" vertical="top" wrapText="1"/>
    </xf>
    <xf numFmtId="164" fontId="9" fillId="7" borderId="17" xfId="0" applyNumberFormat="1" applyFont="1" applyFill="1" applyBorder="1" applyAlignment="1">
      <alignment horizontal="center" vertical="top" wrapText="1"/>
    </xf>
    <xf numFmtId="164" fontId="1" fillId="0" borderId="53" xfId="0" applyNumberFormat="1" applyFont="1" applyFill="1" applyBorder="1" applyAlignment="1">
      <alignment horizontal="left" vertical="top" wrapText="1"/>
    </xf>
    <xf numFmtId="0" fontId="6" fillId="0" borderId="19" xfId="0" applyNumberFormat="1" applyFont="1" applyBorder="1" applyAlignment="1">
      <alignment horizontal="center" vertical="center" textRotation="90"/>
    </xf>
    <xf numFmtId="0" fontId="6" fillId="0" borderId="56" xfId="0" applyNumberFormat="1" applyFont="1" applyBorder="1" applyAlignment="1">
      <alignment horizontal="center" vertical="center" textRotation="90"/>
    </xf>
    <xf numFmtId="0" fontId="1" fillId="0" borderId="9" xfId="0" applyNumberFormat="1" applyFont="1" applyFill="1" applyBorder="1" applyAlignment="1">
      <alignment horizontal="center" vertical="top" wrapText="1"/>
    </xf>
    <xf numFmtId="0" fontId="1" fillId="0" borderId="26" xfId="0" applyNumberFormat="1" applyFont="1" applyFill="1" applyBorder="1" applyAlignment="1">
      <alignment horizontal="center" vertical="top" wrapText="1"/>
    </xf>
    <xf numFmtId="0" fontId="1" fillId="0" borderId="9" xfId="0" applyNumberFormat="1" applyFont="1" applyFill="1" applyBorder="1" applyAlignment="1">
      <alignment horizontal="center" vertical="top"/>
    </xf>
    <xf numFmtId="0" fontId="1" fillId="0" borderId="39" xfId="0" applyNumberFormat="1" applyFont="1" applyFill="1" applyBorder="1" applyAlignment="1">
      <alignment horizontal="center" vertical="top"/>
    </xf>
    <xf numFmtId="0" fontId="1" fillId="0" borderId="9" xfId="0" applyNumberFormat="1" applyFont="1" applyBorder="1" applyAlignment="1">
      <alignment horizontal="center" vertical="top" wrapText="1"/>
    </xf>
    <xf numFmtId="0" fontId="1" fillId="0" borderId="11" xfId="0" applyNumberFormat="1" applyFont="1" applyBorder="1" applyAlignment="1">
      <alignment horizontal="center" vertical="top" wrapText="1"/>
    </xf>
    <xf numFmtId="0" fontId="2" fillId="0" borderId="10" xfId="0" applyNumberFormat="1" applyFont="1" applyFill="1" applyBorder="1" applyAlignment="1">
      <alignment horizontal="center" vertical="top"/>
    </xf>
    <xf numFmtId="0" fontId="2" fillId="0" borderId="46" xfId="0" applyNumberFormat="1" applyFont="1" applyFill="1" applyBorder="1" applyAlignment="1">
      <alignment horizontal="center" vertical="top"/>
    </xf>
    <xf numFmtId="0" fontId="1" fillId="0" borderId="41" xfId="0" applyNumberFormat="1" applyFont="1" applyBorder="1" applyAlignment="1">
      <alignment horizontal="center" vertical="top" wrapText="1"/>
    </xf>
    <xf numFmtId="0" fontId="1" fillId="0" borderId="29" xfId="0" applyNumberFormat="1" applyFont="1" applyBorder="1" applyAlignment="1">
      <alignment horizontal="center" vertical="top" wrapText="1"/>
    </xf>
    <xf numFmtId="0" fontId="1" fillId="0" borderId="0" xfId="0" applyNumberFormat="1" applyFont="1" applyBorder="1" applyAlignment="1">
      <alignment horizontal="center" vertical="top" wrapText="1"/>
    </xf>
    <xf numFmtId="0" fontId="2" fillId="0" borderId="43" xfId="0" applyNumberFormat="1" applyFont="1" applyFill="1" applyBorder="1" applyAlignment="1">
      <alignment horizontal="center" vertical="top"/>
    </xf>
    <xf numFmtId="0" fontId="2" fillId="0" borderId="13" xfId="0" applyNumberFormat="1" applyFont="1" applyFill="1" applyBorder="1" applyAlignment="1">
      <alignment horizontal="center" vertical="top"/>
    </xf>
    <xf numFmtId="0" fontId="1" fillId="0" borderId="41" xfId="0" applyNumberFormat="1" applyFont="1" applyFill="1" applyBorder="1" applyAlignment="1">
      <alignment horizontal="center" vertical="top" wrapText="1"/>
    </xf>
    <xf numFmtId="0" fontId="6" fillId="0" borderId="29"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1" fillId="0" borderId="53" xfId="0" applyNumberFormat="1" applyFont="1" applyFill="1" applyBorder="1" applyAlignment="1">
      <alignment horizontal="center" vertical="top" wrapText="1"/>
    </xf>
    <xf numFmtId="0" fontId="1" fillId="0" borderId="27" xfId="0" applyNumberFormat="1" applyFont="1" applyBorder="1" applyAlignment="1">
      <alignment horizontal="center" vertical="top" wrapText="1"/>
    </xf>
    <xf numFmtId="0" fontId="1" fillId="0" borderId="41" xfId="0" applyNumberFormat="1" applyFont="1" applyFill="1" applyBorder="1" applyAlignment="1">
      <alignment horizontal="center" vertical="top"/>
    </xf>
    <xf numFmtId="0" fontId="1" fillId="0" borderId="29" xfId="0" applyNumberFormat="1" applyFont="1" applyFill="1" applyBorder="1" applyAlignment="1">
      <alignment horizontal="center" vertical="top"/>
    </xf>
    <xf numFmtId="0" fontId="1" fillId="0" borderId="0" xfId="0" applyNumberFormat="1" applyFont="1" applyFill="1" applyBorder="1" applyAlignment="1">
      <alignment horizontal="center" vertical="top"/>
    </xf>
    <xf numFmtId="0" fontId="1" fillId="0" borderId="2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1" fillId="0" borderId="13" xfId="0" applyNumberFormat="1" applyFont="1" applyFill="1" applyBorder="1" applyAlignment="1">
      <alignment horizontal="center" vertical="top"/>
    </xf>
    <xf numFmtId="0" fontId="2" fillId="0" borderId="41" xfId="0" applyNumberFormat="1" applyFont="1" applyFill="1" applyBorder="1" applyAlignment="1">
      <alignment horizontal="center" vertical="top"/>
    </xf>
    <xf numFmtId="0" fontId="2" fillId="0" borderId="29" xfId="0" applyNumberFormat="1" applyFont="1" applyFill="1" applyBorder="1" applyAlignment="1">
      <alignment horizontal="center" vertical="top"/>
    </xf>
    <xf numFmtId="0" fontId="2" fillId="3" borderId="42" xfId="0" applyNumberFormat="1" applyFont="1" applyFill="1" applyBorder="1" applyAlignment="1">
      <alignment horizontal="center" vertical="top"/>
    </xf>
    <xf numFmtId="0" fontId="2" fillId="3" borderId="39" xfId="0" applyNumberFormat="1" applyFont="1" applyFill="1" applyBorder="1" applyAlignment="1">
      <alignment horizontal="center" vertical="top"/>
    </xf>
    <xf numFmtId="0" fontId="3" fillId="2" borderId="42" xfId="0" applyNumberFormat="1" applyFont="1" applyFill="1" applyBorder="1" applyAlignment="1">
      <alignment horizontal="center" vertical="top"/>
    </xf>
    <xf numFmtId="0" fontId="3" fillId="2" borderId="45" xfId="0" applyNumberFormat="1" applyFont="1" applyFill="1" applyBorder="1" applyAlignment="1">
      <alignment horizontal="center" vertical="top"/>
    </xf>
    <xf numFmtId="0" fontId="3" fillId="4" borderId="43" xfId="0" applyNumberFormat="1" applyFont="1" applyFill="1" applyBorder="1" applyAlignment="1">
      <alignment horizontal="center" vertical="top"/>
    </xf>
    <xf numFmtId="0" fontId="3" fillId="4" borderId="46" xfId="0" applyNumberFormat="1" applyFont="1" applyFill="1" applyBorder="1" applyAlignment="1">
      <alignment horizontal="center" vertical="top"/>
    </xf>
    <xf numFmtId="0" fontId="2" fillId="0" borderId="0" xfId="0" applyNumberFormat="1" applyFont="1" applyFill="1" applyBorder="1" applyAlignment="1">
      <alignment horizontal="center" vertical="top"/>
    </xf>
    <xf numFmtId="0" fontId="6" fillId="7" borderId="19" xfId="0" applyFont="1" applyFill="1" applyBorder="1" applyAlignment="1">
      <alignment horizontal="center" vertical="center" textRotation="90" wrapText="1"/>
    </xf>
    <xf numFmtId="164" fontId="1" fillId="7" borderId="38" xfId="0" applyNumberFormat="1" applyFont="1" applyFill="1" applyBorder="1" applyAlignment="1">
      <alignment horizontal="center" vertical="top"/>
    </xf>
    <xf numFmtId="164" fontId="1" fillId="7" borderId="26" xfId="0" applyNumberFormat="1" applyFont="1" applyFill="1" applyBorder="1" applyAlignment="1">
      <alignment horizontal="center" vertical="top"/>
    </xf>
    <xf numFmtId="164" fontId="1" fillId="7" borderId="15" xfId="0" applyNumberFormat="1" applyFont="1" applyFill="1" applyBorder="1" applyAlignment="1">
      <alignment horizontal="center" vertical="top"/>
    </xf>
    <xf numFmtId="164" fontId="1" fillId="7" borderId="9" xfId="0" applyNumberFormat="1" applyFont="1" applyFill="1" applyBorder="1" applyAlignment="1">
      <alignment horizontal="center" vertical="top"/>
    </xf>
    <xf numFmtId="164" fontId="9" fillId="7" borderId="40" xfId="0" applyNumberFormat="1" applyFont="1" applyFill="1" applyBorder="1" applyAlignment="1">
      <alignment horizontal="center" vertical="top" wrapText="1"/>
    </xf>
    <xf numFmtId="0" fontId="1" fillId="0" borderId="57" xfId="0" applyNumberFormat="1" applyFont="1" applyFill="1" applyBorder="1" applyAlignment="1">
      <alignment horizontal="center" vertical="top" wrapText="1"/>
    </xf>
    <xf numFmtId="0" fontId="1" fillId="0" borderId="54" xfId="0" applyNumberFormat="1" applyFont="1" applyFill="1" applyBorder="1" applyAlignment="1">
      <alignment horizontal="center" vertical="top" wrapText="1"/>
    </xf>
    <xf numFmtId="0" fontId="1" fillId="0" borderId="55" xfId="0" applyNumberFormat="1" applyFont="1" applyFill="1" applyBorder="1" applyAlignment="1">
      <alignment horizontal="center" vertical="top" wrapText="1"/>
    </xf>
    <xf numFmtId="0" fontId="2" fillId="0" borderId="58" xfId="0" applyNumberFormat="1" applyFont="1" applyFill="1" applyBorder="1" applyAlignment="1">
      <alignment horizontal="center" vertical="top"/>
    </xf>
    <xf numFmtId="0" fontId="2" fillId="3" borderId="41" xfId="0" applyNumberFormat="1" applyFont="1" applyFill="1" applyBorder="1" applyAlignment="1">
      <alignment horizontal="center" vertical="top"/>
    </xf>
    <xf numFmtId="0" fontId="1" fillId="0" borderId="0" xfId="0" applyNumberFormat="1" applyFont="1" applyAlignment="1">
      <alignment horizontal="center" vertical="top"/>
    </xf>
    <xf numFmtId="49" fontId="2" fillId="2" borderId="15" xfId="0" applyNumberFormat="1" applyFont="1" applyFill="1" applyBorder="1" applyAlignment="1">
      <alignment vertical="top"/>
    </xf>
    <xf numFmtId="49" fontId="2" fillId="3" borderId="9" xfId="0" applyNumberFormat="1" applyFont="1" applyFill="1" applyBorder="1" applyAlignment="1">
      <alignment vertical="top"/>
    </xf>
    <xf numFmtId="49" fontId="2" fillId="2" borderId="16" xfId="0" applyNumberFormat="1" applyFont="1" applyFill="1" applyBorder="1" applyAlignment="1">
      <alignment vertical="top"/>
    </xf>
    <xf numFmtId="49" fontId="2" fillId="3" borderId="11" xfId="0" applyNumberFormat="1" applyFont="1" applyFill="1" applyBorder="1" applyAlignment="1">
      <alignment vertical="top"/>
    </xf>
    <xf numFmtId="49" fontId="2" fillId="2" borderId="12" xfId="0" applyNumberFormat="1" applyFont="1" applyFill="1" applyBorder="1" applyAlignment="1">
      <alignment vertical="top"/>
    </xf>
    <xf numFmtId="49" fontId="2" fillId="3" borderId="10" xfId="0" applyNumberFormat="1" applyFont="1" applyFill="1" applyBorder="1" applyAlignment="1">
      <alignment vertical="top"/>
    </xf>
    <xf numFmtId="164" fontId="1" fillId="7" borderId="36" xfId="0" applyNumberFormat="1" applyFont="1" applyFill="1" applyBorder="1" applyAlignment="1">
      <alignment horizontal="center" vertical="top"/>
    </xf>
    <xf numFmtId="164" fontId="6" fillId="6" borderId="2" xfId="0" applyNumberFormat="1" applyFont="1" applyFill="1" applyBorder="1" applyAlignment="1">
      <alignment horizontal="center" vertical="top"/>
    </xf>
    <xf numFmtId="49" fontId="9" fillId="7" borderId="50" xfId="0" applyNumberFormat="1" applyFont="1" applyFill="1" applyBorder="1" applyAlignment="1">
      <alignment horizontal="center" vertical="top"/>
    </xf>
    <xf numFmtId="164" fontId="9" fillId="7" borderId="21" xfId="0" applyNumberFormat="1" applyFont="1" applyFill="1" applyBorder="1" applyAlignment="1">
      <alignment horizontal="center" vertical="top"/>
    </xf>
    <xf numFmtId="164" fontId="9" fillId="7" borderId="31" xfId="0" applyNumberFormat="1" applyFont="1" applyFill="1" applyBorder="1" applyAlignment="1">
      <alignment horizontal="center" vertical="top"/>
    </xf>
    <xf numFmtId="164" fontId="9" fillId="7" borderId="31" xfId="0" applyNumberFormat="1" applyFont="1" applyFill="1" applyBorder="1" applyAlignment="1">
      <alignment horizontal="right" vertical="top"/>
    </xf>
    <xf numFmtId="164" fontId="9" fillId="7" borderId="24" xfId="0" applyNumberFormat="1" applyFont="1" applyFill="1" applyBorder="1" applyAlignment="1">
      <alignment horizontal="right" vertical="top"/>
    </xf>
    <xf numFmtId="164" fontId="6" fillId="6" borderId="24" xfId="0" applyNumberFormat="1" applyFont="1" applyFill="1" applyBorder="1" applyAlignment="1">
      <alignment horizontal="center" vertical="top"/>
    </xf>
    <xf numFmtId="164" fontId="1" fillId="7" borderId="6" xfId="0" applyNumberFormat="1" applyFont="1" applyFill="1" applyBorder="1" applyAlignment="1">
      <alignment horizontal="center" vertical="top"/>
    </xf>
    <xf numFmtId="164" fontId="2" fillId="7" borderId="9" xfId="0" applyNumberFormat="1" applyFont="1" applyFill="1" applyBorder="1" applyAlignment="1">
      <alignment horizontal="right" vertical="top"/>
    </xf>
    <xf numFmtId="164" fontId="2" fillId="7" borderId="39" xfId="0" applyNumberFormat="1" applyFont="1" applyFill="1" applyBorder="1" applyAlignment="1">
      <alignment horizontal="right" vertical="top"/>
    </xf>
    <xf numFmtId="164" fontId="2" fillId="7" borderId="26" xfId="0" applyNumberFormat="1" applyFont="1" applyFill="1" applyBorder="1" applyAlignment="1">
      <alignment horizontal="right" vertical="top"/>
    </xf>
    <xf numFmtId="164" fontId="2" fillId="7" borderId="23" xfId="0" applyNumberFormat="1" applyFont="1" applyFill="1" applyBorder="1" applyAlignment="1">
      <alignment horizontal="right" vertical="top"/>
    </xf>
    <xf numFmtId="164" fontId="1" fillId="7" borderId="31" xfId="0" applyNumberFormat="1" applyFont="1" applyFill="1" applyBorder="1" applyAlignment="1">
      <alignment horizontal="center" vertical="top"/>
    </xf>
    <xf numFmtId="164" fontId="2" fillId="7" borderId="31" xfId="0" applyNumberFormat="1" applyFont="1" applyFill="1" applyBorder="1" applyAlignment="1">
      <alignment horizontal="right" vertical="top"/>
    </xf>
    <xf numFmtId="164" fontId="2" fillId="7" borderId="24" xfId="0" applyNumberFormat="1" applyFont="1" applyFill="1" applyBorder="1" applyAlignment="1">
      <alignment horizontal="right" vertical="top"/>
    </xf>
    <xf numFmtId="164" fontId="1" fillId="7" borderId="29" xfId="0" applyNumberFormat="1" applyFont="1" applyFill="1" applyBorder="1" applyAlignment="1">
      <alignment horizontal="center" vertical="top"/>
    </xf>
    <xf numFmtId="164" fontId="1" fillId="7" borderId="16" xfId="0" applyNumberFormat="1" applyFont="1" applyFill="1" applyBorder="1" applyAlignment="1">
      <alignment horizontal="center" vertical="center"/>
    </xf>
    <xf numFmtId="164" fontId="1" fillId="7" borderId="37" xfId="0" applyNumberFormat="1" applyFont="1" applyFill="1" applyBorder="1" applyAlignment="1">
      <alignment horizontal="center" vertical="center"/>
    </xf>
    <xf numFmtId="164" fontId="1" fillId="7" borderId="28" xfId="0" applyNumberFormat="1" applyFont="1" applyFill="1" applyBorder="1" applyAlignment="1">
      <alignment horizontal="center" vertical="center"/>
    </xf>
    <xf numFmtId="164" fontId="1" fillId="7" borderId="38" xfId="0" applyNumberFormat="1" applyFont="1" applyFill="1" applyBorder="1" applyAlignment="1">
      <alignment horizontal="center" vertical="center"/>
    </xf>
    <xf numFmtId="164" fontId="1" fillId="7" borderId="26" xfId="0" applyNumberFormat="1" applyFont="1" applyFill="1" applyBorder="1" applyAlignment="1">
      <alignment horizontal="center" vertical="center"/>
    </xf>
    <xf numFmtId="164" fontId="1" fillId="7" borderId="27" xfId="0" applyNumberFormat="1" applyFont="1" applyFill="1" applyBorder="1" applyAlignment="1">
      <alignment horizontal="center" vertical="center"/>
    </xf>
    <xf numFmtId="164" fontId="1" fillId="7" borderId="33" xfId="0" applyNumberFormat="1" applyFont="1" applyFill="1" applyBorder="1" applyAlignment="1">
      <alignment horizontal="center" vertical="top"/>
    </xf>
    <xf numFmtId="164" fontId="1" fillId="7" borderId="34" xfId="0" applyNumberFormat="1" applyFont="1" applyFill="1" applyBorder="1" applyAlignment="1">
      <alignment horizontal="center" vertical="top"/>
    </xf>
    <xf numFmtId="164" fontId="1" fillId="7" borderId="35" xfId="0" applyNumberFormat="1" applyFont="1" applyFill="1" applyBorder="1" applyAlignment="1">
      <alignment horizontal="center" vertical="top"/>
    </xf>
    <xf numFmtId="164" fontId="1" fillId="7" borderId="27" xfId="0" applyNumberFormat="1" applyFont="1" applyFill="1" applyBorder="1" applyAlignment="1">
      <alignment horizontal="center" vertical="top"/>
    </xf>
    <xf numFmtId="164" fontId="9" fillId="7" borderId="52" xfId="0" applyNumberFormat="1" applyFont="1" applyFill="1" applyBorder="1" applyAlignment="1">
      <alignment horizontal="center" vertical="top"/>
    </xf>
    <xf numFmtId="164" fontId="6" fillId="6" borderId="23" xfId="0" applyNumberFormat="1" applyFont="1" applyFill="1" applyBorder="1" applyAlignment="1">
      <alignment horizontal="center" vertical="top"/>
    </xf>
    <xf numFmtId="49" fontId="2" fillId="3" borderId="13" xfId="0" applyNumberFormat="1" applyFont="1" applyFill="1" applyBorder="1" applyAlignment="1">
      <alignment horizontal="center" vertical="top"/>
    </xf>
    <xf numFmtId="164" fontId="1" fillId="6" borderId="23" xfId="0" applyNumberFormat="1" applyFont="1" applyFill="1" applyBorder="1" applyAlignment="1">
      <alignment horizontal="center" vertical="top"/>
    </xf>
    <xf numFmtId="164" fontId="1" fillId="0" borderId="15" xfId="0" applyNumberFormat="1" applyFont="1" applyFill="1" applyBorder="1" applyAlignment="1">
      <alignment vertical="top" wrapText="1"/>
    </xf>
    <xf numFmtId="0" fontId="9" fillId="7" borderId="40" xfId="0" applyFont="1" applyFill="1" applyBorder="1" applyAlignment="1">
      <alignment horizontal="center" vertical="top"/>
    </xf>
    <xf numFmtId="164" fontId="9" fillId="7" borderId="38" xfId="0" applyNumberFormat="1" applyFont="1" applyFill="1" applyBorder="1" applyAlignment="1">
      <alignment horizontal="center" vertical="top" wrapText="1"/>
    </xf>
    <xf numFmtId="164" fontId="9" fillId="7" borderId="26" xfId="0" applyNumberFormat="1" applyFont="1" applyFill="1" applyBorder="1" applyAlignment="1">
      <alignment horizontal="center" vertical="top" wrapText="1"/>
    </xf>
    <xf numFmtId="164" fontId="9" fillId="7" borderId="27" xfId="0" applyNumberFormat="1" applyFont="1" applyFill="1" applyBorder="1" applyAlignment="1">
      <alignment horizontal="center" vertical="top" wrapText="1"/>
    </xf>
    <xf numFmtId="164" fontId="9" fillId="7" borderId="53" xfId="0" applyNumberFormat="1" applyFont="1" applyFill="1" applyBorder="1" applyAlignment="1">
      <alignment horizontal="center" vertical="top" wrapText="1"/>
    </xf>
    <xf numFmtId="164" fontId="9" fillId="7" borderId="2" xfId="0" applyNumberFormat="1" applyFont="1" applyFill="1" applyBorder="1" applyAlignment="1">
      <alignment horizontal="center" vertical="top" wrapText="1"/>
    </xf>
    <xf numFmtId="0" fontId="1" fillId="0" borderId="6" xfId="0" applyFont="1" applyBorder="1" applyAlignment="1">
      <alignment horizontal="center" vertical="top"/>
    </xf>
    <xf numFmtId="0" fontId="19" fillId="0" borderId="1" xfId="0" applyFont="1" applyBorder="1" applyAlignment="1">
      <alignment horizontal="center" vertical="center" wrapText="1"/>
    </xf>
    <xf numFmtId="164" fontId="9" fillId="8" borderId="48" xfId="0" applyNumberFormat="1" applyFont="1" applyFill="1" applyBorder="1" applyAlignment="1">
      <alignment horizontal="center" vertical="top"/>
    </xf>
    <xf numFmtId="0" fontId="6" fillId="0" borderId="0" xfId="0" applyFont="1" applyFill="1" applyAlignment="1">
      <alignment vertical="top"/>
    </xf>
    <xf numFmtId="0" fontId="6" fillId="6" borderId="0" xfId="0" applyFont="1" applyFill="1" applyAlignment="1">
      <alignment vertical="top"/>
    </xf>
    <xf numFmtId="164" fontId="6" fillId="0" borderId="17" xfId="0" applyNumberFormat="1" applyFont="1" applyBorder="1" applyAlignment="1">
      <alignment horizontal="center" vertical="top" wrapText="1"/>
    </xf>
    <xf numFmtId="164" fontId="6" fillId="0" borderId="2" xfId="0" applyNumberFormat="1" applyFont="1" applyBorder="1" applyAlignment="1">
      <alignment horizontal="center" vertical="top" wrapText="1"/>
    </xf>
    <xf numFmtId="164" fontId="6" fillId="0" borderId="17" xfId="0" applyNumberFormat="1" applyFont="1" applyBorder="1" applyAlignment="1">
      <alignment horizontal="center"/>
    </xf>
    <xf numFmtId="164" fontId="6" fillId="0" borderId="2" xfId="0" applyNumberFormat="1" applyFont="1" applyBorder="1" applyAlignment="1">
      <alignment horizontal="center"/>
    </xf>
    <xf numFmtId="164" fontId="9" fillId="4" borderId="2" xfId="0" applyNumberFormat="1" applyFont="1" applyFill="1" applyBorder="1" applyAlignment="1">
      <alignment horizontal="center"/>
    </xf>
    <xf numFmtId="0" fontId="6" fillId="0" borderId="0" xfId="0" applyFont="1" applyAlignment="1">
      <alignment vertical="center"/>
    </xf>
    <xf numFmtId="0" fontId="1" fillId="0" borderId="59" xfId="0" applyFont="1" applyBorder="1" applyAlignment="1">
      <alignment horizontal="center" vertical="top"/>
    </xf>
    <xf numFmtId="164" fontId="1" fillId="6" borderId="38" xfId="0" applyNumberFormat="1" applyFont="1" applyFill="1" applyBorder="1" applyAlignment="1">
      <alignment horizontal="center" vertical="top"/>
    </xf>
    <xf numFmtId="0" fontId="1" fillId="0" borderId="28" xfId="0" applyNumberFormat="1" applyFont="1" applyFill="1" applyBorder="1" applyAlignment="1">
      <alignment horizontal="center" vertical="top" wrapText="1"/>
    </xf>
    <xf numFmtId="164" fontId="2" fillId="7" borderId="31" xfId="0" applyNumberFormat="1" applyFont="1" applyFill="1" applyBorder="1" applyAlignment="1">
      <alignment horizontal="center" vertical="top"/>
    </xf>
    <xf numFmtId="164" fontId="2" fillId="7" borderId="50" xfId="0" applyNumberFormat="1" applyFont="1" applyFill="1" applyBorder="1" applyAlignment="1">
      <alignment horizontal="center" vertical="top"/>
    </xf>
    <xf numFmtId="0" fontId="1" fillId="0" borderId="1" xfId="0" applyFont="1" applyBorder="1" applyAlignment="1">
      <alignment horizontal="center" vertical="top"/>
    </xf>
    <xf numFmtId="164" fontId="1" fillId="6" borderId="34" xfId="0" applyNumberFormat="1" applyFont="1" applyFill="1" applyBorder="1" applyAlignment="1">
      <alignment horizontal="center" vertical="center"/>
    </xf>
    <xf numFmtId="164" fontId="1" fillId="6" borderId="35" xfId="0" applyNumberFormat="1" applyFont="1" applyFill="1" applyBorder="1" applyAlignment="1">
      <alignment horizontal="center" vertical="center"/>
    </xf>
    <xf numFmtId="164" fontId="1" fillId="7" borderId="34" xfId="0" applyNumberFormat="1" applyFont="1" applyFill="1" applyBorder="1" applyAlignment="1">
      <alignment horizontal="center" vertical="center"/>
    </xf>
    <xf numFmtId="164" fontId="1" fillId="7" borderId="60" xfId="0" applyNumberFormat="1" applyFont="1" applyFill="1" applyBorder="1" applyAlignment="1">
      <alignment horizontal="center" vertical="center"/>
    </xf>
    <xf numFmtId="0" fontId="2" fillId="7" borderId="61" xfId="0" applyFont="1" applyFill="1" applyBorder="1" applyAlignment="1">
      <alignment horizontal="right" vertical="top"/>
    </xf>
    <xf numFmtId="164" fontId="2" fillId="7" borderId="61" xfId="0" applyNumberFormat="1" applyFont="1" applyFill="1" applyBorder="1" applyAlignment="1">
      <alignment horizontal="center" vertical="top"/>
    </xf>
    <xf numFmtId="164" fontId="2" fillId="7" borderId="19" xfId="0" applyNumberFormat="1" applyFont="1" applyFill="1" applyBorder="1" applyAlignment="1">
      <alignment horizontal="center" vertical="top"/>
    </xf>
    <xf numFmtId="164" fontId="2" fillId="7" borderId="20" xfId="0" applyNumberFormat="1" applyFont="1" applyFill="1" applyBorder="1" applyAlignment="1">
      <alignment horizontal="center" vertical="top"/>
    </xf>
    <xf numFmtId="164" fontId="2" fillId="7" borderId="49" xfId="0" applyNumberFormat="1" applyFont="1" applyFill="1" applyBorder="1" applyAlignment="1">
      <alignment horizontal="center" vertical="top"/>
    </xf>
    <xf numFmtId="164" fontId="2" fillId="7" borderId="48" xfId="0" applyNumberFormat="1" applyFont="1" applyFill="1" applyBorder="1" applyAlignment="1">
      <alignment horizontal="center" vertical="top"/>
    </xf>
    <xf numFmtId="0" fontId="1" fillId="0" borderId="10" xfId="0" applyNumberFormat="1" applyFont="1" applyBorder="1" applyAlignment="1">
      <alignment horizontal="center" vertical="top" wrapText="1"/>
    </xf>
    <xf numFmtId="49" fontId="2" fillId="0" borderId="9" xfId="0" applyNumberFormat="1" applyFont="1" applyFill="1" applyBorder="1" applyAlignment="1">
      <alignment vertical="top"/>
    </xf>
    <xf numFmtId="164" fontId="1" fillId="6" borderId="9" xfId="0" applyNumberFormat="1" applyFont="1" applyFill="1" applyBorder="1" applyAlignment="1">
      <alignment horizontal="center" vertical="center"/>
    </xf>
    <xf numFmtId="164" fontId="1" fillId="6" borderId="29" xfId="0" applyNumberFormat="1" applyFont="1" applyFill="1" applyBorder="1" applyAlignment="1">
      <alignment horizontal="center" vertical="center"/>
    </xf>
    <xf numFmtId="164" fontId="1" fillId="7" borderId="9" xfId="0" applyNumberFormat="1" applyFont="1" applyFill="1" applyBorder="1" applyAlignment="1">
      <alignment horizontal="center" vertical="center"/>
    </xf>
    <xf numFmtId="164" fontId="1" fillId="7" borderId="57" xfId="0" applyNumberFormat="1" applyFont="1" applyFill="1" applyBorder="1" applyAlignment="1">
      <alignment horizontal="center" vertical="center"/>
    </xf>
    <xf numFmtId="0" fontId="12" fillId="0" borderId="33" xfId="0" applyFont="1" applyFill="1" applyBorder="1" applyAlignment="1">
      <alignment vertical="top" wrapText="1"/>
    </xf>
    <xf numFmtId="164" fontId="20" fillId="0" borderId="9" xfId="0" applyNumberFormat="1" applyFont="1" applyFill="1" applyBorder="1" applyAlignment="1">
      <alignment horizontal="center" vertical="top" wrapText="1"/>
    </xf>
    <xf numFmtId="0" fontId="1" fillId="0" borderId="9" xfId="0" applyNumberFormat="1" applyFont="1" applyBorder="1" applyAlignment="1">
      <alignment horizontal="center" vertical="top"/>
    </xf>
    <xf numFmtId="49" fontId="6" fillId="0" borderId="11" xfId="0" applyNumberFormat="1" applyFont="1" applyFill="1" applyBorder="1" applyAlignment="1">
      <alignment vertical="top"/>
    </xf>
    <xf numFmtId="164" fontId="1" fillId="6" borderId="53" xfId="0" applyNumberFormat="1" applyFont="1" applyFill="1" applyBorder="1" applyAlignment="1">
      <alignment horizontal="center" vertical="center"/>
    </xf>
    <xf numFmtId="164" fontId="1" fillId="6" borderId="53" xfId="0" applyNumberFormat="1" applyFont="1" applyFill="1" applyBorder="1" applyAlignment="1">
      <alignment horizontal="center" vertical="top"/>
    </xf>
    <xf numFmtId="0" fontId="12" fillId="0" borderId="30" xfId="0" applyFont="1" applyFill="1" applyBorder="1" applyAlignment="1">
      <alignment vertical="top" wrapText="1"/>
    </xf>
    <xf numFmtId="164" fontId="20" fillId="0" borderId="31" xfId="0" applyNumberFormat="1" applyFont="1" applyFill="1" applyBorder="1" applyAlignment="1">
      <alignment horizontal="center" vertical="top" wrapText="1"/>
    </xf>
    <xf numFmtId="0" fontId="1" fillId="0" borderId="31" xfId="0" applyNumberFormat="1" applyFont="1" applyBorder="1" applyAlignment="1">
      <alignment horizontal="center" vertical="top"/>
    </xf>
    <xf numFmtId="0" fontId="1" fillId="0" borderId="32" xfId="0" applyNumberFormat="1" applyFont="1" applyBorder="1" applyAlignment="1">
      <alignment horizontal="center" vertical="top"/>
    </xf>
    <xf numFmtId="164" fontId="1" fillId="6" borderId="62" xfId="0" applyNumberFormat="1" applyFont="1" applyFill="1" applyBorder="1" applyAlignment="1">
      <alignment horizontal="center" vertical="center"/>
    </xf>
    <xf numFmtId="164" fontId="1" fillId="6" borderId="62" xfId="0" applyNumberFormat="1" applyFont="1" applyFill="1" applyBorder="1" applyAlignment="1">
      <alignment horizontal="center" vertical="top"/>
    </xf>
    <xf numFmtId="164" fontId="1" fillId="7" borderId="62"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0" fontId="12" fillId="0" borderId="16" xfId="0" applyFont="1" applyFill="1" applyBorder="1" applyAlignment="1">
      <alignment vertical="top" wrapText="1"/>
    </xf>
    <xf numFmtId="164" fontId="20" fillId="0" borderId="11" xfId="0" applyNumberFormat="1" applyFont="1" applyFill="1" applyBorder="1" applyAlignment="1">
      <alignment horizontal="center" vertical="top" wrapText="1"/>
    </xf>
    <xf numFmtId="0" fontId="1" fillId="0" borderId="11" xfId="0" applyNumberFormat="1" applyFont="1" applyBorder="1" applyAlignment="1">
      <alignment horizontal="center" vertical="top"/>
    </xf>
    <xf numFmtId="0" fontId="1" fillId="0" borderId="28" xfId="0" applyNumberFormat="1" applyFont="1" applyBorder="1" applyAlignment="1">
      <alignment horizontal="center" vertical="top"/>
    </xf>
    <xf numFmtId="49" fontId="6" fillId="0" borderId="10" xfId="0" applyNumberFormat="1" applyFont="1" applyFill="1" applyBorder="1" applyAlignment="1">
      <alignment vertical="top"/>
    </xf>
    <xf numFmtId="0" fontId="2" fillId="7" borderId="21" xfId="0" applyFont="1" applyFill="1" applyBorder="1" applyAlignment="1">
      <alignment horizontal="right" vertical="top"/>
    </xf>
    <xf numFmtId="164" fontId="2" fillId="7" borderId="21" xfId="0" applyNumberFormat="1" applyFont="1" applyFill="1" applyBorder="1" applyAlignment="1">
      <alignment horizontal="center" vertical="top"/>
    </xf>
    <xf numFmtId="164" fontId="2" fillId="7" borderId="63" xfId="0" applyNumberFormat="1" applyFont="1" applyFill="1" applyBorder="1" applyAlignment="1">
      <alignment horizontal="center" vertical="top"/>
    </xf>
    <xf numFmtId="164" fontId="2" fillId="7" borderId="62" xfId="0" applyNumberFormat="1" applyFont="1" applyFill="1" applyBorder="1" applyAlignment="1">
      <alignment horizontal="center" vertical="top"/>
    </xf>
    <xf numFmtId="1" fontId="20" fillId="0" borderId="11" xfId="0" applyNumberFormat="1" applyFont="1" applyFill="1" applyBorder="1" applyAlignment="1">
      <alignment horizontal="center" vertical="top" wrapText="1"/>
    </xf>
    <xf numFmtId="49" fontId="2" fillId="3" borderId="7" xfId="0" applyNumberFormat="1" applyFont="1" applyFill="1" applyBorder="1" applyAlignment="1">
      <alignment vertical="top"/>
    </xf>
    <xf numFmtId="49" fontId="2" fillId="3" borderId="43" xfId="0" applyNumberFormat="1" applyFont="1" applyFill="1" applyBorder="1" applyAlignment="1">
      <alignment vertical="top"/>
    </xf>
    <xf numFmtId="49" fontId="2" fillId="3" borderId="43" xfId="0" applyNumberFormat="1" applyFont="1" applyFill="1" applyBorder="1" applyAlignment="1">
      <alignment horizontal="center" vertical="top"/>
    </xf>
    <xf numFmtId="0" fontId="1" fillId="6" borderId="17" xfId="0" applyFont="1" applyFill="1" applyBorder="1" applyAlignment="1">
      <alignment horizontal="center" vertical="top" wrapText="1"/>
    </xf>
    <xf numFmtId="164" fontId="1" fillId="6" borderId="55" xfId="0" applyNumberFormat="1" applyFont="1" applyFill="1" applyBorder="1" applyAlignment="1">
      <alignment horizontal="center" vertical="top" wrapText="1"/>
    </xf>
    <xf numFmtId="164" fontId="1" fillId="7" borderId="55" xfId="0" applyNumberFormat="1" applyFont="1" applyFill="1" applyBorder="1" applyAlignment="1">
      <alignment horizontal="center" vertical="top" wrapText="1"/>
    </xf>
    <xf numFmtId="164" fontId="1" fillId="7" borderId="54" xfId="0" applyNumberFormat="1" applyFont="1" applyFill="1" applyBorder="1" applyAlignment="1">
      <alignment horizontal="center" vertical="top" wrapText="1"/>
    </xf>
    <xf numFmtId="164" fontId="1" fillId="6" borderId="55" xfId="0" applyNumberFormat="1" applyFont="1" applyFill="1" applyBorder="1" applyAlignment="1">
      <alignment horizontal="center" vertical="top"/>
    </xf>
    <xf numFmtId="164" fontId="1" fillId="6" borderId="28" xfId="0" applyNumberFormat="1" applyFont="1" applyFill="1" applyBorder="1" applyAlignment="1">
      <alignment horizontal="center" vertical="top"/>
    </xf>
    <xf numFmtId="164" fontId="1" fillId="6" borderId="17" xfId="0" applyNumberFormat="1" applyFont="1" applyFill="1" applyBorder="1" applyAlignment="1">
      <alignment horizontal="center" vertical="top"/>
    </xf>
    <xf numFmtId="164" fontId="1" fillId="7" borderId="55" xfId="0" applyNumberFormat="1" applyFont="1" applyFill="1" applyBorder="1" applyAlignment="1">
      <alignment horizontal="center" vertical="top"/>
    </xf>
    <xf numFmtId="164" fontId="6" fillId="7" borderId="0" xfId="0" applyNumberFormat="1" applyFont="1" applyFill="1" applyBorder="1" applyAlignment="1">
      <alignment horizontal="center" vertical="top" wrapText="1"/>
    </xf>
    <xf numFmtId="164" fontId="1" fillId="6" borderId="64" xfId="0" applyNumberFormat="1" applyFont="1" applyFill="1" applyBorder="1" applyAlignment="1">
      <alignment horizontal="center" vertical="top"/>
    </xf>
    <xf numFmtId="164" fontId="2" fillId="6" borderId="64" xfId="0" applyNumberFormat="1" applyFont="1" applyFill="1" applyBorder="1" applyAlignment="1">
      <alignment horizontal="center" vertical="top"/>
    </xf>
    <xf numFmtId="164" fontId="2" fillId="6" borderId="23" xfId="0" applyNumberFormat="1" applyFont="1" applyFill="1" applyBorder="1" applyAlignment="1">
      <alignment horizontal="center" vertical="top"/>
    </xf>
    <xf numFmtId="164" fontId="1" fillId="7" borderId="64" xfId="0" applyNumberFormat="1" applyFont="1" applyFill="1" applyBorder="1" applyAlignment="1">
      <alignment horizontal="center" vertical="top"/>
    </xf>
    <xf numFmtId="164" fontId="2" fillId="7" borderId="64" xfId="0" applyNumberFormat="1" applyFont="1" applyFill="1" applyBorder="1" applyAlignment="1">
      <alignment horizontal="center" vertical="top"/>
    </xf>
    <xf numFmtId="164" fontId="2" fillId="7" borderId="23" xfId="0" applyNumberFormat="1" applyFont="1" applyFill="1" applyBorder="1" applyAlignment="1">
      <alignment horizontal="center" vertical="top"/>
    </xf>
    <xf numFmtId="164" fontId="6" fillId="6" borderId="53" xfId="0" applyNumberFormat="1" applyFont="1" applyFill="1" applyBorder="1" applyAlignment="1">
      <alignment horizontal="center" vertical="top"/>
    </xf>
    <xf numFmtId="164" fontId="6" fillId="6" borderId="40" xfId="0" applyNumberFormat="1" applyFont="1" applyFill="1" applyBorder="1" applyAlignment="1">
      <alignment horizontal="center" vertical="top"/>
    </xf>
    <xf numFmtId="164" fontId="1" fillId="0" borderId="40" xfId="0" applyNumberFormat="1" applyFont="1" applyFill="1" applyBorder="1" applyAlignment="1">
      <alignment horizontal="left" vertical="top" wrapText="1"/>
    </xf>
    <xf numFmtId="0" fontId="1" fillId="0" borderId="26" xfId="0" applyNumberFormat="1" applyFont="1" applyFill="1" applyBorder="1" applyAlignment="1">
      <alignment horizontal="center" vertical="top"/>
    </xf>
    <xf numFmtId="0" fontId="1" fillId="0" borderId="23" xfId="0" applyNumberFormat="1" applyFont="1" applyFill="1" applyBorder="1" applyAlignment="1">
      <alignment horizontal="center" vertical="top"/>
    </xf>
    <xf numFmtId="0" fontId="1" fillId="0" borderId="17" xfId="0" applyFont="1" applyBorder="1" applyAlignment="1">
      <alignment horizontal="center" vertical="top"/>
    </xf>
    <xf numFmtId="164" fontId="1" fillId="6" borderId="37" xfId="0" applyNumberFormat="1" applyFont="1" applyFill="1" applyBorder="1" applyAlignment="1">
      <alignment horizontal="center" vertical="top"/>
    </xf>
    <xf numFmtId="164" fontId="2" fillId="6" borderId="37" xfId="0" applyNumberFormat="1" applyFont="1" applyFill="1" applyBorder="1" applyAlignment="1">
      <alignment horizontal="center" vertical="top"/>
    </xf>
    <xf numFmtId="164" fontId="2" fillId="6" borderId="52" xfId="0" applyNumberFormat="1" applyFont="1" applyFill="1" applyBorder="1" applyAlignment="1">
      <alignment horizontal="center" vertical="top"/>
    </xf>
    <xf numFmtId="164" fontId="2" fillId="7" borderId="37" xfId="0" applyNumberFormat="1" applyFont="1" applyFill="1" applyBorder="1" applyAlignment="1">
      <alignment horizontal="center" vertical="top"/>
    </xf>
    <xf numFmtId="164" fontId="2" fillId="7" borderId="52" xfId="0" applyNumberFormat="1" applyFont="1" applyFill="1" applyBorder="1" applyAlignment="1">
      <alignment horizontal="center" vertical="top"/>
    </xf>
    <xf numFmtId="164" fontId="6" fillId="6" borderId="0" xfId="0" applyNumberFormat="1" applyFont="1" applyFill="1" applyBorder="1" applyAlignment="1">
      <alignment horizontal="center" vertical="top"/>
    </xf>
    <xf numFmtId="164" fontId="6" fillId="6" borderId="8" xfId="0" applyNumberFormat="1" applyFont="1" applyFill="1" applyBorder="1" applyAlignment="1">
      <alignment horizontal="center" vertical="top"/>
    </xf>
    <xf numFmtId="164" fontId="1" fillId="6" borderId="30" xfId="0" applyNumberFormat="1" applyFont="1" applyFill="1" applyBorder="1" applyAlignment="1">
      <alignment horizontal="center" vertical="top"/>
    </xf>
    <xf numFmtId="164" fontId="1" fillId="6" borderId="63" xfId="0" applyNumberFormat="1" applyFont="1" applyFill="1" applyBorder="1" applyAlignment="1">
      <alignment horizontal="center" vertical="top"/>
    </xf>
    <xf numFmtId="164" fontId="2" fillId="6" borderId="63" xfId="0" applyNumberFormat="1" applyFont="1" applyFill="1" applyBorder="1" applyAlignment="1">
      <alignment horizontal="center" vertical="top"/>
    </xf>
    <xf numFmtId="164" fontId="2" fillId="6" borderId="24" xfId="0" applyNumberFormat="1" applyFont="1" applyFill="1" applyBorder="1" applyAlignment="1">
      <alignment horizontal="center" vertical="top"/>
    </xf>
    <xf numFmtId="164" fontId="1" fillId="7" borderId="30" xfId="0" applyNumberFormat="1" applyFont="1" applyFill="1" applyBorder="1" applyAlignment="1">
      <alignment horizontal="center" vertical="top"/>
    </xf>
    <xf numFmtId="164" fontId="1" fillId="7" borderId="63" xfId="0" applyNumberFormat="1" applyFont="1" applyFill="1" applyBorder="1" applyAlignment="1">
      <alignment horizontal="center" vertical="top"/>
    </xf>
    <xf numFmtId="164" fontId="2" fillId="7" borderId="24" xfId="0" applyNumberFormat="1" applyFont="1" applyFill="1" applyBorder="1" applyAlignment="1">
      <alignment horizontal="center" vertical="top"/>
    </xf>
    <xf numFmtId="164" fontId="2" fillId="5" borderId="61" xfId="0" applyNumberFormat="1" applyFont="1" applyFill="1" applyBorder="1" applyAlignment="1">
      <alignment horizontal="center" vertical="top"/>
    </xf>
    <xf numFmtId="164" fontId="1" fillId="0" borderId="7" xfId="0" applyNumberFormat="1" applyFont="1" applyFill="1" applyBorder="1" applyAlignment="1">
      <alignment vertical="top" wrapText="1"/>
    </xf>
    <xf numFmtId="0" fontId="1" fillId="0" borderId="10" xfId="0" applyNumberFormat="1" applyFont="1" applyFill="1" applyBorder="1" applyAlignment="1">
      <alignment vertical="top"/>
    </xf>
    <xf numFmtId="0" fontId="1" fillId="0" borderId="13" xfId="0" applyNumberFormat="1" applyFont="1" applyFill="1" applyBorder="1" applyAlignment="1">
      <alignment vertical="top"/>
    </xf>
    <xf numFmtId="164" fontId="1" fillId="7" borderId="15" xfId="0" applyNumberFormat="1" applyFont="1" applyFill="1" applyBorder="1" applyAlignment="1">
      <alignment horizontal="center" vertical="top" wrapText="1"/>
    </xf>
    <xf numFmtId="164" fontId="1" fillId="7" borderId="29" xfId="0" applyNumberFormat="1" applyFont="1" applyFill="1" applyBorder="1" applyAlignment="1">
      <alignment horizontal="center" vertical="top" wrapText="1"/>
    </xf>
    <xf numFmtId="0" fontId="20" fillId="0" borderId="34" xfId="0" applyFont="1" applyFill="1" applyBorder="1" applyAlignment="1">
      <alignment horizontal="center" vertical="top" wrapText="1"/>
    </xf>
    <xf numFmtId="0" fontId="1" fillId="0" borderId="39" xfId="0" applyNumberFormat="1" applyFont="1" applyBorder="1" applyAlignment="1">
      <alignment horizontal="center" vertical="top" wrapText="1"/>
    </xf>
    <xf numFmtId="0" fontId="1" fillId="0" borderId="31" xfId="0" applyNumberFormat="1" applyFont="1" applyBorder="1" applyAlignment="1">
      <alignment horizontal="center" vertical="top" wrapText="1"/>
    </xf>
    <xf numFmtId="0" fontId="1" fillId="0" borderId="24" xfId="0" applyNumberFormat="1" applyFont="1" applyBorder="1" applyAlignment="1">
      <alignment horizontal="center" vertical="top" wrapText="1"/>
    </xf>
    <xf numFmtId="164" fontId="2" fillId="7" borderId="18" xfId="0" applyNumberFormat="1" applyFont="1" applyFill="1" applyBorder="1" applyAlignment="1">
      <alignment horizontal="center" vertical="top"/>
    </xf>
    <xf numFmtId="164" fontId="2" fillId="7" borderId="56" xfId="0" applyNumberFormat="1" applyFont="1" applyFill="1" applyBorder="1" applyAlignment="1">
      <alignment horizontal="center" vertical="top"/>
    </xf>
    <xf numFmtId="164" fontId="2" fillId="7" borderId="43" xfId="0" applyNumberFormat="1" applyFont="1" applyFill="1" applyBorder="1" applyAlignment="1">
      <alignment horizontal="center" vertical="top"/>
    </xf>
    <xf numFmtId="164" fontId="2" fillId="7" borderId="44" xfId="0" applyNumberFormat="1" applyFont="1" applyFill="1" applyBorder="1" applyAlignment="1">
      <alignment horizontal="center" vertical="top"/>
    </xf>
    <xf numFmtId="0" fontId="7" fillId="0" borderId="11" xfId="0" applyNumberFormat="1" applyFont="1" applyBorder="1" applyAlignment="1">
      <alignment horizontal="center" vertical="top" wrapText="1"/>
    </xf>
    <xf numFmtId="0" fontId="7" fillId="0" borderId="8" xfId="0" applyFont="1" applyBorder="1" applyAlignment="1">
      <alignment vertical="top" wrapText="1"/>
    </xf>
    <xf numFmtId="0" fontId="7" fillId="0" borderId="7" xfId="0" applyFont="1" applyBorder="1" applyAlignment="1">
      <alignment vertical="top" wrapText="1"/>
    </xf>
    <xf numFmtId="0" fontId="7" fillId="0" borderId="10" xfId="0" applyNumberFormat="1" applyFont="1" applyBorder="1" applyAlignment="1">
      <alignment horizontal="center" vertical="top" wrapText="1"/>
    </xf>
    <xf numFmtId="49" fontId="2" fillId="0" borderId="9" xfId="0" applyNumberFormat="1" applyFont="1" applyFill="1" applyBorder="1" applyAlignment="1">
      <alignment horizontal="center" vertical="top"/>
    </xf>
    <xf numFmtId="49" fontId="2" fillId="0" borderId="17" xfId="0" applyNumberFormat="1" applyFont="1" applyFill="1" applyBorder="1" applyAlignment="1">
      <alignment horizontal="center" vertical="top"/>
    </xf>
    <xf numFmtId="0" fontId="9" fillId="0" borderId="57" xfId="0" applyFont="1" applyFill="1" applyBorder="1" applyAlignment="1">
      <alignment vertical="top" wrapText="1"/>
    </xf>
    <xf numFmtId="0" fontId="1" fillId="0" borderId="55" xfId="0" applyFont="1" applyFill="1" applyBorder="1" applyAlignment="1">
      <alignment vertical="top" wrapText="1"/>
    </xf>
    <xf numFmtId="0" fontId="1" fillId="0" borderId="58" xfId="0" applyFont="1" applyFill="1" applyBorder="1" applyAlignment="1">
      <alignment vertical="top" wrapText="1"/>
    </xf>
    <xf numFmtId="0" fontId="1" fillId="0" borderId="52" xfId="0" applyFont="1" applyBorder="1" applyAlignment="1">
      <alignment horizontal="center" vertical="top"/>
    </xf>
    <xf numFmtId="0" fontId="1" fillId="0" borderId="27" xfId="0" applyNumberFormat="1" applyFont="1" applyFill="1" applyBorder="1" applyAlignment="1">
      <alignment horizontal="center" vertical="top"/>
    </xf>
    <xf numFmtId="0" fontId="1" fillId="6" borderId="1" xfId="0" applyFont="1" applyFill="1" applyBorder="1" applyAlignment="1">
      <alignment horizontal="center" vertical="top" wrapText="1"/>
    </xf>
    <xf numFmtId="164" fontId="1" fillId="6" borderId="57" xfId="0" applyNumberFormat="1" applyFont="1" applyFill="1" applyBorder="1" applyAlignment="1">
      <alignment horizontal="center" vertical="top" wrapText="1"/>
    </xf>
    <xf numFmtId="164" fontId="1" fillId="7" borderId="65" xfId="0" applyNumberFormat="1" applyFont="1" applyFill="1" applyBorder="1" applyAlignment="1">
      <alignment horizontal="center" vertical="top" wrapText="1"/>
    </xf>
    <xf numFmtId="164" fontId="1" fillId="7" borderId="57" xfId="0" applyNumberFormat="1" applyFont="1" applyFill="1" applyBorder="1" applyAlignment="1">
      <alignment horizontal="center" vertical="top" wrapText="1"/>
    </xf>
    <xf numFmtId="49" fontId="1" fillId="0" borderId="66" xfId="0" applyNumberFormat="1" applyFont="1" applyFill="1" applyBorder="1" applyAlignment="1">
      <alignment horizontal="center" vertical="top"/>
    </xf>
    <xf numFmtId="0" fontId="1" fillId="0" borderId="67" xfId="0" applyFont="1" applyBorder="1" applyAlignment="1">
      <alignment horizontal="center" vertical="top"/>
    </xf>
    <xf numFmtId="0" fontId="1" fillId="0" borderId="23" xfId="0" applyFont="1" applyBorder="1" applyAlignment="1">
      <alignment horizontal="center" vertical="top"/>
    </xf>
    <xf numFmtId="164" fontId="1" fillId="7" borderId="16" xfId="0" applyNumberFormat="1" applyFont="1" applyFill="1" applyBorder="1" applyAlignment="1">
      <alignment horizontal="center" vertical="top"/>
    </xf>
    <xf numFmtId="0" fontId="20" fillId="0" borderId="52" xfId="0" applyFont="1" applyBorder="1" applyAlignment="1">
      <alignment horizontal="center" vertical="top"/>
    </xf>
    <xf numFmtId="49" fontId="1" fillId="0" borderId="2" xfId="0" applyNumberFormat="1" applyFont="1" applyFill="1" applyBorder="1" applyAlignment="1">
      <alignment horizontal="center" vertical="top"/>
    </xf>
    <xf numFmtId="49" fontId="1" fillId="0" borderId="51" xfId="0" applyNumberFormat="1" applyFont="1" applyFill="1" applyBorder="1" applyAlignment="1">
      <alignment horizontal="center" vertical="top"/>
    </xf>
    <xf numFmtId="164" fontId="2" fillId="0" borderId="43" xfId="0" applyNumberFormat="1" applyFont="1" applyFill="1" applyBorder="1" applyAlignment="1">
      <alignment horizontal="center" vertical="top"/>
    </xf>
    <xf numFmtId="0" fontId="1" fillId="0" borderId="50" xfId="0" applyFont="1" applyBorder="1" applyAlignment="1">
      <alignment horizontal="center" vertical="top"/>
    </xf>
    <xf numFmtId="164" fontId="6" fillId="6" borderId="62" xfId="0" applyNumberFormat="1" applyFont="1" applyFill="1" applyBorder="1" applyAlignment="1">
      <alignment horizontal="center" vertical="top"/>
    </xf>
    <xf numFmtId="164" fontId="6" fillId="6" borderId="21" xfId="0" applyNumberFormat="1" applyFont="1" applyFill="1" applyBorder="1" applyAlignment="1">
      <alignment horizontal="center" vertical="top"/>
    </xf>
    <xf numFmtId="164" fontId="1" fillId="0" borderId="21" xfId="0" applyNumberFormat="1" applyFont="1" applyFill="1" applyBorder="1" applyAlignment="1">
      <alignment horizontal="left" vertical="top" wrapText="1"/>
    </xf>
    <xf numFmtId="164" fontId="1" fillId="0" borderId="59" xfId="0" applyNumberFormat="1" applyFont="1" applyFill="1" applyBorder="1" applyAlignment="1">
      <alignment horizontal="left" vertical="top" wrapText="1"/>
    </xf>
    <xf numFmtId="0" fontId="1" fillId="0" borderId="68" xfId="0" applyNumberFormat="1" applyFont="1" applyFill="1" applyBorder="1" applyAlignment="1">
      <alignment horizontal="center" vertical="top"/>
    </xf>
    <xf numFmtId="164" fontId="1" fillId="0" borderId="40" xfId="0" applyNumberFormat="1" applyFont="1" applyFill="1" applyBorder="1" applyAlignment="1">
      <alignment vertical="top" wrapText="1"/>
    </xf>
    <xf numFmtId="0" fontId="20" fillId="0" borderId="11" xfId="0" applyNumberFormat="1" applyFont="1" applyFill="1" applyBorder="1" applyAlignment="1">
      <alignment horizontal="center" vertical="top"/>
    </xf>
    <xf numFmtId="0" fontId="9" fillId="0" borderId="15" xfId="0" applyFont="1" applyFill="1" applyBorder="1" applyAlignment="1">
      <alignment horizontal="center" vertical="top" textRotation="180" wrapText="1"/>
    </xf>
    <xf numFmtId="0" fontId="9" fillId="0" borderId="16" xfId="0" applyFont="1" applyFill="1" applyBorder="1" applyAlignment="1">
      <alignment horizontal="center" vertical="top" textRotation="180" wrapText="1"/>
    </xf>
    <xf numFmtId="164" fontId="1" fillId="6" borderId="16"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164" fontId="2" fillId="6" borderId="11" xfId="0" applyNumberFormat="1" applyFont="1" applyFill="1" applyBorder="1" applyAlignment="1">
      <alignment horizontal="center" vertical="top"/>
    </xf>
    <xf numFmtId="164" fontId="2" fillId="6" borderId="28" xfId="0" applyNumberFormat="1" applyFont="1" applyFill="1" applyBorder="1" applyAlignment="1">
      <alignment horizontal="center" vertical="top"/>
    </xf>
    <xf numFmtId="164" fontId="1" fillId="7" borderId="11" xfId="0" applyNumberFormat="1" applyFont="1" applyFill="1" applyBorder="1" applyAlignment="1">
      <alignment horizontal="center" vertical="top"/>
    </xf>
    <xf numFmtId="164" fontId="2" fillId="7" borderId="11" xfId="0" applyNumberFormat="1" applyFont="1" applyFill="1" applyBorder="1" applyAlignment="1">
      <alignment horizontal="center" vertical="top"/>
    </xf>
    <xf numFmtId="164" fontId="2" fillId="7" borderId="28" xfId="0" applyNumberFormat="1" applyFont="1" applyFill="1" applyBorder="1" applyAlignment="1">
      <alignment horizontal="center" vertical="top"/>
    </xf>
    <xf numFmtId="164" fontId="2" fillId="6" borderId="0" xfId="0" applyNumberFormat="1" applyFont="1" applyFill="1" applyBorder="1" applyAlignment="1">
      <alignment horizontal="center" vertical="top"/>
    </xf>
    <xf numFmtId="164" fontId="2" fillId="6" borderId="8" xfId="0" applyNumberFormat="1" applyFont="1" applyFill="1" applyBorder="1" applyAlignment="1">
      <alignment horizontal="center" vertical="top"/>
    </xf>
    <xf numFmtId="0" fontId="1" fillId="0" borderId="32" xfId="0" applyNumberFormat="1" applyFont="1" applyFill="1" applyBorder="1" applyAlignment="1">
      <alignment horizontal="center" vertical="top" wrapText="1"/>
    </xf>
    <xf numFmtId="164" fontId="9" fillId="7" borderId="55" xfId="0" applyNumberFormat="1" applyFont="1" applyFill="1" applyBorder="1" applyAlignment="1">
      <alignment horizontal="center" vertical="top"/>
    </xf>
    <xf numFmtId="164" fontId="1" fillId="7" borderId="0" xfId="0" applyNumberFormat="1" applyFont="1" applyFill="1" applyBorder="1" applyAlignment="1">
      <alignment horizontal="center" vertical="top" wrapText="1"/>
    </xf>
    <xf numFmtId="164" fontId="1" fillId="7" borderId="28"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164" fontId="1" fillId="6" borderId="69" xfId="0" applyNumberFormat="1" applyFont="1" applyFill="1" applyBorder="1" applyAlignment="1">
      <alignment horizontal="center" vertical="top"/>
    </xf>
    <xf numFmtId="164" fontId="1" fillId="7" borderId="69" xfId="0" applyNumberFormat="1" applyFont="1" applyFill="1" applyBorder="1" applyAlignment="1">
      <alignment horizontal="center" vertical="top"/>
    </xf>
    <xf numFmtId="164" fontId="1" fillId="7" borderId="70" xfId="0" applyNumberFormat="1" applyFont="1" applyFill="1" applyBorder="1" applyAlignment="1">
      <alignment horizontal="center" vertical="top"/>
    </xf>
    <xf numFmtId="0" fontId="6" fillId="0" borderId="0" xfId="0" applyFont="1" applyAlignment="1">
      <alignment vertical="top"/>
    </xf>
    <xf numFmtId="0" fontId="9" fillId="6" borderId="0" xfId="0" applyFont="1" applyFill="1" applyBorder="1" applyAlignment="1">
      <alignment vertical="top" wrapText="1"/>
    </xf>
    <xf numFmtId="164" fontId="6" fillId="8" borderId="2" xfId="0" applyNumberFormat="1" applyFont="1" applyFill="1" applyBorder="1" applyAlignment="1">
      <alignment horizontal="center" vertical="top" wrapText="1"/>
    </xf>
    <xf numFmtId="0" fontId="6" fillId="0" borderId="0" xfId="0" applyFont="1" applyBorder="1" applyAlignment="1">
      <alignment vertical="top"/>
    </xf>
    <xf numFmtId="164" fontId="6" fillId="8" borderId="50" xfId="0" applyNumberFormat="1" applyFont="1" applyFill="1" applyBorder="1" applyAlignment="1">
      <alignment horizontal="center" vertical="top" wrapText="1"/>
    </xf>
    <xf numFmtId="0" fontId="6" fillId="0" borderId="0" xfId="0" applyNumberFormat="1" applyFont="1" applyAlignment="1">
      <alignment horizontal="center" vertical="top"/>
    </xf>
    <xf numFmtId="164" fontId="9" fillId="0" borderId="8" xfId="0" applyNumberFormat="1" applyFont="1" applyFill="1" applyBorder="1" applyAlignment="1">
      <alignment horizontal="left" vertical="top" wrapText="1"/>
    </xf>
    <xf numFmtId="0" fontId="9" fillId="0" borderId="11" xfId="0" applyNumberFormat="1" applyFont="1" applyFill="1" applyBorder="1" applyAlignment="1">
      <alignment horizontal="center" vertical="top" wrapText="1"/>
    </xf>
    <xf numFmtId="0" fontId="9" fillId="0" borderId="11" xfId="0" applyNumberFormat="1" applyFont="1" applyFill="1" applyBorder="1" applyAlignment="1">
      <alignment horizontal="center" vertical="top"/>
    </xf>
    <xf numFmtId="0" fontId="9" fillId="0" borderId="52" xfId="0" applyNumberFormat="1" applyFont="1" applyFill="1" applyBorder="1" applyAlignment="1">
      <alignment horizontal="center" vertical="top"/>
    </xf>
    <xf numFmtId="49" fontId="2" fillId="2" borderId="12" xfId="0" applyNumberFormat="1" applyFont="1" applyFill="1" applyBorder="1" applyAlignment="1">
      <alignment horizontal="center" vertical="top"/>
    </xf>
    <xf numFmtId="1" fontId="20" fillId="0" borderId="10" xfId="0" applyNumberFormat="1" applyFont="1" applyFill="1" applyBorder="1" applyAlignment="1">
      <alignment vertical="top"/>
    </xf>
    <xf numFmtId="0" fontId="20" fillId="0" borderId="10" xfId="0" applyNumberFormat="1" applyFont="1" applyFill="1" applyBorder="1" applyAlignment="1">
      <alignment horizontal="center" vertical="top"/>
    </xf>
    <xf numFmtId="0" fontId="20" fillId="0" borderId="46" xfId="0" applyFont="1" applyBorder="1" applyAlignment="1">
      <alignment horizontal="center" vertical="top"/>
    </xf>
    <xf numFmtId="49" fontId="2" fillId="0" borderId="15" xfId="0" applyNumberFormat="1" applyFont="1" applyFill="1" applyBorder="1" applyAlignment="1">
      <alignment vertical="center"/>
    </xf>
    <xf numFmtId="49" fontId="2" fillId="0" borderId="16" xfId="0" applyNumberFormat="1" applyFont="1" applyFill="1" applyBorder="1" applyAlignment="1">
      <alignment vertical="center"/>
    </xf>
    <xf numFmtId="49" fontId="1" fillId="0" borderId="29" xfId="0" applyNumberFormat="1" applyFont="1" applyFill="1" applyBorder="1" applyAlignment="1">
      <alignment vertical="top"/>
    </xf>
    <xf numFmtId="49" fontId="1" fillId="0" borderId="28" xfId="0" applyNumberFormat="1" applyFont="1" applyFill="1" applyBorder="1" applyAlignment="1">
      <alignment vertical="top"/>
    </xf>
    <xf numFmtId="1" fontId="20" fillId="0" borderId="11" xfId="0" applyNumberFormat="1" applyFont="1" applyFill="1" applyBorder="1" applyAlignment="1">
      <alignment vertical="top"/>
    </xf>
    <xf numFmtId="164" fontId="1" fillId="6" borderId="54" xfId="0" applyNumberFormat="1" applyFont="1" applyFill="1" applyBorder="1" applyAlignment="1">
      <alignment horizontal="center" vertical="top" wrapText="1"/>
    </xf>
    <xf numFmtId="164" fontId="1" fillId="6" borderId="70" xfId="0" applyNumberFormat="1" applyFont="1" applyFill="1" applyBorder="1" applyAlignment="1">
      <alignment horizontal="center" vertical="top"/>
    </xf>
    <xf numFmtId="164" fontId="1" fillId="7" borderId="63" xfId="0" applyNumberFormat="1" applyFont="1" applyFill="1" applyBorder="1" applyAlignment="1">
      <alignment horizontal="center" vertical="top" wrapText="1"/>
    </xf>
    <xf numFmtId="164" fontId="1" fillId="7" borderId="71" xfId="0" applyNumberFormat="1" applyFont="1" applyFill="1" applyBorder="1" applyAlignment="1">
      <alignment horizontal="center" vertical="top"/>
    </xf>
    <xf numFmtId="164" fontId="9" fillId="4" borderId="72" xfId="0" applyNumberFormat="1" applyFont="1" applyFill="1" applyBorder="1" applyAlignment="1">
      <alignment horizontal="center" vertical="top" wrapText="1"/>
    </xf>
    <xf numFmtId="164" fontId="1" fillId="0" borderId="7" xfId="0" applyNumberFormat="1" applyFont="1" applyFill="1" applyBorder="1" applyAlignment="1">
      <alignment horizontal="left" vertical="top" wrapText="1"/>
    </xf>
    <xf numFmtId="164" fontId="6" fillId="0" borderId="2" xfId="0" applyNumberFormat="1" applyFont="1" applyBorder="1" applyAlignment="1">
      <alignment horizontal="center" vertical="top"/>
    </xf>
    <xf numFmtId="164" fontId="1" fillId="7" borderId="53" xfId="0" applyNumberFormat="1" applyFont="1" applyFill="1" applyBorder="1" applyAlignment="1">
      <alignment horizontal="center" vertical="top"/>
    </xf>
    <xf numFmtId="164" fontId="1" fillId="7" borderId="37" xfId="0" applyNumberFormat="1" applyFont="1" applyFill="1" applyBorder="1" applyAlignment="1">
      <alignment horizontal="center" vertical="top"/>
    </xf>
    <xf numFmtId="164" fontId="1" fillId="7" borderId="40" xfId="0" applyNumberFormat="1" applyFont="1" applyFill="1" applyBorder="1" applyAlignment="1">
      <alignment horizontal="center" vertical="top"/>
    </xf>
    <xf numFmtId="164" fontId="1" fillId="7" borderId="21" xfId="0" applyNumberFormat="1" applyFont="1" applyFill="1" applyBorder="1" applyAlignment="1">
      <alignment horizontal="center" vertical="top"/>
    </xf>
    <xf numFmtId="0" fontId="9" fillId="6" borderId="39" xfId="0" applyFont="1" applyFill="1" applyBorder="1" applyAlignment="1">
      <alignment vertical="top" wrapText="1"/>
    </xf>
    <xf numFmtId="0" fontId="6" fillId="6" borderId="24" xfId="0" applyFont="1" applyFill="1" applyBorder="1" applyAlignment="1">
      <alignment horizontal="left" vertical="top" wrapText="1"/>
    </xf>
    <xf numFmtId="49" fontId="9" fillId="0" borderId="9" xfId="0" applyNumberFormat="1" applyFont="1" applyBorder="1" applyAlignment="1">
      <alignment vertical="top"/>
    </xf>
    <xf numFmtId="49" fontId="6" fillId="0" borderId="31" xfId="0" applyNumberFormat="1" applyFont="1" applyBorder="1" applyAlignment="1">
      <alignment vertical="top"/>
    </xf>
    <xf numFmtId="49" fontId="6" fillId="0" borderId="11" xfId="0" applyNumberFormat="1" applyFont="1" applyBorder="1" applyAlignment="1">
      <alignment vertical="top"/>
    </xf>
    <xf numFmtId="49" fontId="1" fillId="0" borderId="23" xfId="0" applyNumberFormat="1" applyFont="1" applyFill="1" applyBorder="1" applyAlignment="1">
      <alignment vertical="top" wrapText="1"/>
    </xf>
    <xf numFmtId="49" fontId="6" fillId="0" borderId="31" xfId="0" applyNumberFormat="1" applyFont="1" applyFill="1" applyBorder="1" applyAlignment="1">
      <alignment horizontal="center" vertical="top"/>
    </xf>
    <xf numFmtId="49" fontId="6" fillId="0" borderId="69" xfId="0" applyNumberFormat="1" applyFont="1" applyFill="1" applyBorder="1" applyAlignment="1">
      <alignment horizontal="center" vertical="top"/>
    </xf>
    <xf numFmtId="49" fontId="3" fillId="0" borderId="9" xfId="0" applyNumberFormat="1" applyFont="1" applyFill="1" applyBorder="1" applyAlignment="1">
      <alignment vertical="top" wrapText="1"/>
    </xf>
    <xf numFmtId="49" fontId="12" fillId="0" borderId="31" xfId="0" applyNumberFormat="1" applyFont="1" applyBorder="1" applyAlignment="1">
      <alignment vertical="top" wrapText="1"/>
    </xf>
    <xf numFmtId="49" fontId="12" fillId="0" borderId="11" xfId="0" applyNumberFormat="1" applyFont="1" applyBorder="1" applyAlignment="1">
      <alignment vertical="top" wrapText="1"/>
    </xf>
    <xf numFmtId="49" fontId="6" fillId="6" borderId="24" xfId="0" applyNumberFormat="1" applyFont="1" applyFill="1" applyBorder="1" applyAlignment="1">
      <alignment horizontal="left" vertical="top" wrapText="1"/>
    </xf>
    <xf numFmtId="0" fontId="14" fillId="0" borderId="69" xfId="0" applyFont="1" applyBorder="1" applyAlignment="1">
      <alignment vertical="top" wrapText="1"/>
    </xf>
    <xf numFmtId="49" fontId="9" fillId="0" borderId="39" xfId="0" applyNumberFormat="1" applyFont="1" applyFill="1" applyBorder="1" applyAlignment="1">
      <alignment vertical="top" wrapText="1"/>
    </xf>
    <xf numFmtId="0" fontId="1" fillId="6" borderId="8" xfId="0" applyFont="1" applyFill="1" applyBorder="1" applyAlignment="1">
      <alignment horizontal="center" vertical="top" wrapText="1"/>
    </xf>
    <xf numFmtId="164" fontId="1" fillId="7" borderId="8" xfId="0" applyNumberFormat="1" applyFont="1" applyFill="1" applyBorder="1" applyAlignment="1">
      <alignment horizontal="center" vertical="top" wrapText="1"/>
    </xf>
    <xf numFmtId="164" fontId="9" fillId="7" borderId="28" xfId="0" applyNumberFormat="1" applyFont="1" applyFill="1" applyBorder="1" applyAlignment="1">
      <alignment horizontal="center" vertical="top"/>
    </xf>
    <xf numFmtId="164" fontId="6" fillId="7" borderId="8" xfId="0" applyNumberFormat="1" applyFont="1" applyFill="1" applyBorder="1" applyAlignment="1">
      <alignment horizontal="center" vertical="top" wrapText="1"/>
    </xf>
    <xf numFmtId="164" fontId="1" fillId="7" borderId="68" xfId="0" applyNumberFormat="1" applyFont="1" applyFill="1" applyBorder="1" applyAlignment="1">
      <alignment horizontal="center" vertical="top"/>
    </xf>
    <xf numFmtId="49" fontId="1" fillId="6" borderId="51" xfId="0" applyNumberFormat="1" applyFont="1" applyFill="1" applyBorder="1" applyAlignment="1">
      <alignment horizontal="center" vertical="top"/>
    </xf>
    <xf numFmtId="164" fontId="1" fillId="6" borderId="67" xfId="0" applyNumberFormat="1" applyFont="1" applyFill="1" applyBorder="1" applyAlignment="1">
      <alignment horizontal="center" vertical="top"/>
    </xf>
    <xf numFmtId="164" fontId="1" fillId="0" borderId="16" xfId="0" applyNumberFormat="1" applyFont="1" applyFill="1" applyBorder="1" applyAlignment="1">
      <alignment vertical="top" wrapText="1"/>
    </xf>
    <xf numFmtId="49" fontId="6" fillId="0" borderId="29" xfId="0" applyNumberFormat="1" applyFont="1" applyBorder="1" applyAlignment="1">
      <alignment vertical="top" wrapText="1"/>
    </xf>
    <xf numFmtId="49" fontId="6" fillId="0" borderId="28" xfId="0" applyNumberFormat="1" applyFont="1" applyBorder="1" applyAlignment="1">
      <alignment vertical="top" wrapText="1"/>
    </xf>
    <xf numFmtId="164" fontId="1" fillId="0" borderId="8" xfId="0" applyNumberFormat="1" applyFont="1" applyFill="1" applyBorder="1" applyAlignment="1">
      <alignment horizontal="center" vertical="top"/>
    </xf>
    <xf numFmtId="0" fontId="1" fillId="0" borderId="69" xfId="0" applyNumberFormat="1" applyFont="1" applyBorder="1" applyAlignment="1">
      <alignment horizontal="center" vertical="top"/>
    </xf>
    <xf numFmtId="0" fontId="1" fillId="0" borderId="26" xfId="0" applyNumberFormat="1" applyFont="1" applyBorder="1" applyAlignment="1">
      <alignment horizontal="center" vertical="top"/>
    </xf>
    <xf numFmtId="0" fontId="9" fillId="7" borderId="8" xfId="0" applyFont="1" applyFill="1" applyBorder="1" applyAlignment="1">
      <alignment horizontal="center" vertical="top"/>
    </xf>
    <xf numFmtId="0" fontId="2" fillId="7" borderId="22" xfId="0" applyFont="1" applyFill="1" applyBorder="1" applyAlignment="1">
      <alignment horizontal="right" vertical="top"/>
    </xf>
    <xf numFmtId="164" fontId="3" fillId="7" borderId="12" xfId="0" applyNumberFormat="1" applyFont="1" applyFill="1" applyBorder="1" applyAlignment="1">
      <alignment horizontal="center" vertical="top"/>
    </xf>
    <xf numFmtId="164" fontId="3" fillId="7" borderId="19" xfId="0" applyNumberFormat="1" applyFont="1" applyFill="1" applyBorder="1" applyAlignment="1">
      <alignment horizontal="center" vertical="top"/>
    </xf>
    <xf numFmtId="164" fontId="3" fillId="7" borderId="20" xfId="0" applyNumberFormat="1" applyFont="1" applyFill="1" applyBorder="1" applyAlignment="1">
      <alignment horizontal="center" vertical="top"/>
    </xf>
    <xf numFmtId="164" fontId="3" fillId="7" borderId="56" xfId="0" applyNumberFormat="1" applyFont="1" applyFill="1" applyBorder="1" applyAlignment="1">
      <alignment horizontal="center" vertical="top"/>
    </xf>
    <xf numFmtId="164" fontId="3" fillId="7" borderId="43" xfId="0" applyNumberFormat="1" applyFont="1" applyFill="1" applyBorder="1" applyAlignment="1">
      <alignment horizontal="center" vertical="top"/>
    </xf>
    <xf numFmtId="164" fontId="3" fillId="7" borderId="44" xfId="0" applyNumberFormat="1" applyFont="1" applyFill="1" applyBorder="1" applyAlignment="1">
      <alignment horizontal="center" vertical="top"/>
    </xf>
    <xf numFmtId="49" fontId="2" fillId="3" borderId="14" xfId="0" applyNumberFormat="1" applyFont="1" applyFill="1" applyBorder="1" applyAlignment="1">
      <alignment horizontal="center" vertical="top"/>
    </xf>
    <xf numFmtId="1" fontId="20" fillId="0" borderId="26" xfId="0" applyNumberFormat="1" applyFont="1" applyFill="1" applyBorder="1" applyAlignment="1">
      <alignment horizontal="center" vertical="top"/>
    </xf>
    <xf numFmtId="0" fontId="20" fillId="0" borderId="26" xfId="0" applyNumberFormat="1" applyFont="1" applyFill="1" applyBorder="1" applyAlignment="1">
      <alignment horizontal="center" vertical="top"/>
    </xf>
    <xf numFmtId="0" fontId="20" fillId="0" borderId="27" xfId="0" applyNumberFormat="1" applyFont="1" applyFill="1" applyBorder="1" applyAlignment="1">
      <alignment horizontal="center" vertical="top"/>
    </xf>
    <xf numFmtId="1" fontId="20" fillId="0" borderId="27" xfId="0" applyNumberFormat="1" applyFont="1" applyFill="1" applyBorder="1" applyAlignment="1">
      <alignment horizontal="center" vertical="top"/>
    </xf>
    <xf numFmtId="0" fontId="20" fillId="0" borderId="23" xfId="0" applyFont="1" applyBorder="1" applyAlignment="1">
      <alignment vertical="top"/>
    </xf>
    <xf numFmtId="164" fontId="1" fillId="0" borderId="15" xfId="0" applyNumberFormat="1" applyFont="1" applyFill="1" applyBorder="1" applyAlignment="1">
      <alignment horizontal="left" vertical="top" wrapText="1"/>
    </xf>
    <xf numFmtId="1" fontId="6" fillId="0" borderId="9" xfId="0" applyNumberFormat="1" applyFont="1" applyFill="1" applyBorder="1" applyAlignment="1">
      <alignment horizontal="center" vertical="top" wrapText="1"/>
    </xf>
    <xf numFmtId="0" fontId="9" fillId="0" borderId="17" xfId="0" applyFont="1" applyBorder="1" applyAlignment="1">
      <alignment horizontal="center" vertical="top"/>
    </xf>
    <xf numFmtId="49" fontId="2" fillId="0" borderId="52" xfId="0" applyNumberFormat="1" applyFont="1" applyFill="1" applyBorder="1" applyAlignment="1">
      <alignment horizontal="center" vertical="top"/>
    </xf>
    <xf numFmtId="49" fontId="2" fillId="0" borderId="46" xfId="0" applyNumberFormat="1" applyFont="1" applyFill="1" applyBorder="1" applyAlignment="1">
      <alignment horizontal="center" vertical="top"/>
    </xf>
    <xf numFmtId="0" fontId="1" fillId="0" borderId="0" xfId="0" applyFont="1" applyAlignment="1">
      <alignment horizontal="center" vertical="top"/>
    </xf>
    <xf numFmtId="164" fontId="2" fillId="3" borderId="3"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2" fillId="3" borderId="9" xfId="0" applyNumberFormat="1" applyFont="1" applyFill="1" applyBorder="1" applyAlignment="1">
      <alignment horizontal="center" vertical="top"/>
    </xf>
    <xf numFmtId="49" fontId="2" fillId="3" borderId="10" xfId="0" applyNumberFormat="1" applyFont="1" applyFill="1" applyBorder="1" applyAlignment="1">
      <alignment horizontal="center" vertical="top"/>
    </xf>
    <xf numFmtId="0" fontId="1" fillId="0" borderId="29" xfId="0" applyNumberFormat="1" applyFont="1" applyBorder="1" applyAlignment="1">
      <alignment horizontal="center" vertical="top"/>
    </xf>
    <xf numFmtId="49" fontId="2" fillId="2" borderId="8"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49" fontId="6" fillId="0" borderId="26" xfId="0" applyNumberFormat="1" applyFont="1" applyFill="1" applyBorder="1" applyAlignment="1">
      <alignment horizontal="center" vertical="top"/>
    </xf>
    <xf numFmtId="164" fontId="2" fillId="3" borderId="3" xfId="0" applyNumberFormat="1" applyFont="1" applyFill="1" applyBorder="1" applyAlignment="1">
      <alignment horizontal="center" vertical="center"/>
    </xf>
    <xf numFmtId="0" fontId="1" fillId="0" borderId="31" xfId="0" applyNumberFormat="1" applyFont="1" applyFill="1" applyBorder="1" applyAlignment="1">
      <alignment horizontal="center" vertical="top" wrapText="1"/>
    </xf>
    <xf numFmtId="0" fontId="1" fillId="0" borderId="69"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0" xfId="0" applyNumberFormat="1" applyFont="1" applyFill="1" applyBorder="1" applyAlignment="1">
      <alignment horizontal="center" vertical="top" wrapText="1"/>
    </xf>
    <xf numFmtId="0" fontId="1" fillId="0" borderId="28" xfId="0" applyNumberFormat="1" applyFont="1" applyBorder="1" applyAlignment="1">
      <alignment horizontal="center" vertical="top" wrapText="1"/>
    </xf>
    <xf numFmtId="0" fontId="1" fillId="0" borderId="31" xfId="0" applyNumberFormat="1" applyFont="1" applyFill="1" applyBorder="1" applyAlignment="1">
      <alignment horizontal="center" vertical="top"/>
    </xf>
    <xf numFmtId="0" fontId="1" fillId="0" borderId="69"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11" xfId="0" applyNumberFormat="1" applyFont="1" applyFill="1" applyBorder="1" applyAlignment="1">
      <alignment horizontal="center" vertical="top"/>
    </xf>
    <xf numFmtId="0" fontId="1" fillId="0" borderId="52" xfId="0" applyNumberFormat="1" applyFont="1" applyFill="1" applyBorder="1" applyAlignment="1">
      <alignment horizontal="center" vertical="top"/>
    </xf>
    <xf numFmtId="0" fontId="9" fillId="6" borderId="0" xfId="0" applyNumberFormat="1" applyFont="1" applyFill="1" applyBorder="1" applyAlignment="1">
      <alignment horizontal="center" vertical="center" wrapText="1"/>
    </xf>
    <xf numFmtId="0" fontId="12" fillId="6" borderId="0" xfId="0" applyNumberFormat="1" applyFont="1" applyFill="1" applyBorder="1" applyAlignment="1">
      <alignment horizontal="center" vertical="top" wrapText="1"/>
    </xf>
    <xf numFmtId="0" fontId="10" fillId="6" borderId="0" xfId="0" applyNumberFormat="1" applyFont="1" applyFill="1" applyBorder="1" applyAlignment="1">
      <alignment horizontal="center" vertical="top" wrapText="1"/>
    </xf>
    <xf numFmtId="0" fontId="9" fillId="6" borderId="0" xfId="0" applyNumberFormat="1" applyFont="1" applyFill="1" applyBorder="1" applyAlignment="1">
      <alignment horizontal="center" vertical="top"/>
    </xf>
    <xf numFmtId="0" fontId="1" fillId="0" borderId="10" xfId="0" applyNumberFormat="1" applyFont="1" applyFill="1" applyBorder="1" applyAlignment="1">
      <alignment horizontal="center" vertical="top"/>
    </xf>
    <xf numFmtId="164" fontId="1" fillId="0" borderId="8" xfId="0" applyNumberFormat="1" applyFont="1" applyFill="1" applyBorder="1" applyAlignment="1">
      <alignment horizontal="left" vertical="top" wrapText="1"/>
    </xf>
    <xf numFmtId="0" fontId="6" fillId="0" borderId="10" xfId="0" applyNumberFormat="1" applyFont="1" applyFill="1" applyBorder="1" applyAlignment="1">
      <alignment horizontal="center" vertical="top"/>
    </xf>
    <xf numFmtId="164" fontId="1" fillId="6" borderId="29" xfId="0" applyNumberFormat="1" applyFont="1" applyFill="1" applyBorder="1" applyAlignment="1">
      <alignment horizontal="center" vertical="top" wrapText="1"/>
    </xf>
    <xf numFmtId="164" fontId="1" fillId="6" borderId="27" xfId="0" applyNumberFormat="1" applyFont="1" applyFill="1" applyBorder="1" applyAlignment="1">
      <alignment horizontal="center" vertical="top" wrapText="1"/>
    </xf>
    <xf numFmtId="164" fontId="1" fillId="6" borderId="28" xfId="0" applyNumberFormat="1" applyFont="1" applyFill="1" applyBorder="1" applyAlignment="1">
      <alignment horizontal="center" vertical="top" wrapText="1"/>
    </xf>
    <xf numFmtId="165" fontId="23" fillId="0" borderId="26" xfId="0" applyNumberFormat="1" applyFont="1" applyFill="1" applyBorder="1" applyAlignment="1">
      <alignment horizontal="center" vertical="top" wrapText="1"/>
    </xf>
    <xf numFmtId="164" fontId="1" fillId="0" borderId="12" xfId="0" applyNumberFormat="1" applyFont="1" applyFill="1" applyBorder="1" applyAlignment="1">
      <alignment horizontal="left" vertical="top" wrapText="1"/>
    </xf>
    <xf numFmtId="164" fontId="1" fillId="0" borderId="6" xfId="0" applyNumberFormat="1" applyFont="1" applyFill="1" applyBorder="1" applyAlignment="1">
      <alignment horizontal="left" vertical="top" wrapText="1"/>
    </xf>
    <xf numFmtId="0" fontId="24" fillId="0" borderId="0" xfId="0" applyFont="1"/>
    <xf numFmtId="0" fontId="24" fillId="0" borderId="26" xfId="0" applyFont="1" applyBorder="1" applyAlignment="1">
      <alignment horizontal="center" vertical="top" wrapText="1"/>
    </xf>
    <xf numFmtId="0" fontId="24" fillId="0" borderId="26" xfId="0" applyFont="1" applyBorder="1" applyAlignment="1">
      <alignment vertical="top" wrapText="1"/>
    </xf>
    <xf numFmtId="49" fontId="2" fillId="3" borderId="45" xfId="0" applyNumberFormat="1" applyFont="1" applyFill="1" applyBorder="1" applyAlignment="1">
      <alignment horizontal="right" vertical="top"/>
    </xf>
    <xf numFmtId="49" fontId="2" fillId="0" borderId="11" xfId="0" applyNumberFormat="1" applyFont="1" applyFill="1" applyBorder="1" applyAlignment="1">
      <alignment horizontal="center" vertical="top"/>
    </xf>
    <xf numFmtId="164" fontId="6" fillId="6" borderId="39" xfId="0" applyNumberFormat="1" applyFont="1" applyFill="1" applyBorder="1" applyAlignment="1">
      <alignment horizontal="center" vertical="top"/>
    </xf>
    <xf numFmtId="164" fontId="1" fillId="6" borderId="26" xfId="0" applyNumberFormat="1" applyFont="1" applyFill="1" applyBorder="1" applyAlignment="1">
      <alignment horizontal="center" vertical="top"/>
    </xf>
    <xf numFmtId="49" fontId="1" fillId="6" borderId="40" xfId="0" applyNumberFormat="1" applyFont="1" applyFill="1" applyBorder="1" applyAlignment="1">
      <alignment horizontal="center" vertical="top"/>
    </xf>
    <xf numFmtId="164" fontId="1" fillId="6" borderId="64" xfId="0" applyNumberFormat="1" applyFont="1" applyFill="1" applyBorder="1" applyAlignment="1">
      <alignment horizontal="center" vertical="top"/>
    </xf>
    <xf numFmtId="49" fontId="1" fillId="0" borderId="6" xfId="0" applyNumberFormat="1" applyFont="1" applyFill="1" applyBorder="1" applyAlignment="1">
      <alignment horizontal="center" vertical="top"/>
    </xf>
    <xf numFmtId="164" fontId="1" fillId="6" borderId="65" xfId="0" applyNumberFormat="1" applyFont="1" applyFill="1" applyBorder="1" applyAlignment="1">
      <alignment horizontal="center" vertical="top"/>
    </xf>
    <xf numFmtId="164" fontId="1" fillId="6" borderId="26" xfId="0" applyNumberFormat="1" applyFont="1" applyFill="1" applyBorder="1" applyAlignment="1">
      <alignment vertical="top"/>
    </xf>
    <xf numFmtId="164" fontId="1" fillId="6" borderId="38" xfId="0" applyNumberFormat="1" applyFont="1" applyFill="1" applyBorder="1" applyAlignment="1">
      <alignment vertical="top"/>
    </xf>
    <xf numFmtId="164" fontId="1" fillId="6" borderId="27" xfId="0" applyNumberFormat="1" applyFont="1" applyFill="1" applyBorder="1" applyAlignment="1">
      <alignment vertical="top"/>
    </xf>
    <xf numFmtId="164" fontId="1" fillId="7" borderId="26" xfId="0" applyNumberFormat="1" applyFont="1" applyFill="1" applyBorder="1" applyAlignment="1">
      <alignment horizontal="center" vertical="top"/>
    </xf>
    <xf numFmtId="49" fontId="9" fillId="0" borderId="1" xfId="0" applyNumberFormat="1" applyFont="1" applyFill="1" applyBorder="1" applyAlignment="1">
      <alignment horizontal="center" vertical="top"/>
    </xf>
    <xf numFmtId="49" fontId="9" fillId="6" borderId="50" xfId="0" applyNumberFormat="1" applyFont="1" applyFill="1" applyBorder="1" applyAlignment="1">
      <alignment horizontal="center" vertical="top"/>
    </xf>
    <xf numFmtId="164" fontId="9" fillId="6" borderId="2" xfId="0" applyNumberFormat="1" applyFont="1" applyFill="1" applyBorder="1" applyAlignment="1">
      <alignment horizontal="center" vertical="top"/>
    </xf>
    <xf numFmtId="164" fontId="9" fillId="6" borderId="23" xfId="0" applyNumberFormat="1" applyFont="1" applyFill="1" applyBorder="1" applyAlignment="1">
      <alignment horizontal="center" vertical="top"/>
    </xf>
    <xf numFmtId="49" fontId="2" fillId="7" borderId="48" xfId="0" applyNumberFormat="1" applyFont="1" applyFill="1" applyBorder="1" applyAlignment="1">
      <alignment horizontal="right" vertical="top"/>
    </xf>
    <xf numFmtId="164" fontId="2" fillId="7" borderId="18" xfId="0" applyNumberFormat="1" applyFont="1" applyFill="1" applyBorder="1" applyAlignment="1">
      <alignment horizontal="center" vertical="top"/>
    </xf>
    <xf numFmtId="164" fontId="2" fillId="7" borderId="19" xfId="0" applyNumberFormat="1" applyFont="1" applyFill="1" applyBorder="1" applyAlignment="1">
      <alignment horizontal="center" vertical="top"/>
    </xf>
    <xf numFmtId="164" fontId="2" fillId="7" borderId="56" xfId="0" applyNumberFormat="1" applyFont="1" applyFill="1" applyBorder="1" applyAlignment="1">
      <alignment horizontal="center" vertical="top"/>
    </xf>
    <xf numFmtId="164" fontId="2" fillId="7" borderId="48" xfId="0" applyNumberFormat="1" applyFont="1" applyFill="1" applyBorder="1" applyAlignment="1">
      <alignment horizontal="center" vertical="top"/>
    </xf>
    <xf numFmtId="164" fontId="2" fillId="7" borderId="22" xfId="0" applyNumberFormat="1" applyFont="1" applyFill="1" applyBorder="1" applyAlignment="1">
      <alignment horizontal="center" vertical="top"/>
    </xf>
    <xf numFmtId="49" fontId="2" fillId="0" borderId="16" xfId="0" applyNumberFormat="1" applyFont="1" applyFill="1" applyBorder="1" applyAlignment="1">
      <alignment horizontal="center" vertical="center" textRotation="90" wrapText="1"/>
    </xf>
    <xf numFmtId="49" fontId="6" fillId="6" borderId="32"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xf>
    <xf numFmtId="164" fontId="6" fillId="8" borderId="40" xfId="0" applyNumberFormat="1" applyFont="1" applyFill="1" applyBorder="1" applyAlignment="1">
      <alignment horizontal="center" vertical="top" wrapText="1"/>
    </xf>
    <xf numFmtId="164" fontId="1" fillId="0" borderId="16" xfId="0" applyNumberFormat="1" applyFont="1" applyFill="1" applyBorder="1" applyAlignment="1">
      <alignment horizontal="left" vertical="top" wrapText="1"/>
    </xf>
    <xf numFmtId="164" fontId="6" fillId="8" borderId="21" xfId="0" applyNumberFormat="1" applyFont="1" applyFill="1" applyBorder="1" applyAlignment="1">
      <alignment horizontal="center" vertical="top" wrapText="1"/>
    </xf>
    <xf numFmtId="49" fontId="2" fillId="3" borderId="55"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49" fontId="2" fillId="0" borderId="17" xfId="0" applyNumberFormat="1" applyFont="1" applyBorder="1" applyAlignment="1">
      <alignment horizontal="center" vertical="top" wrapText="1"/>
    </xf>
    <xf numFmtId="164" fontId="1" fillId="0" borderId="30" xfId="0" applyNumberFormat="1" applyFont="1" applyFill="1" applyBorder="1" applyAlignment="1">
      <alignment horizontal="left" vertical="top" wrapText="1"/>
    </xf>
    <xf numFmtId="49" fontId="9" fillId="0" borderId="29" xfId="0" applyNumberFormat="1" applyFont="1" applyFill="1" applyBorder="1" applyAlignment="1">
      <alignment horizontal="left" vertical="top" wrapText="1"/>
    </xf>
    <xf numFmtId="49" fontId="1" fillId="0" borderId="29" xfId="0" applyNumberFormat="1" applyFont="1" applyBorder="1" applyAlignment="1">
      <alignment horizontal="center" vertical="top"/>
    </xf>
    <xf numFmtId="0" fontId="1" fillId="6" borderId="11" xfId="0" applyNumberFormat="1" applyFont="1" applyFill="1" applyBorder="1" applyAlignment="1">
      <alignment horizontal="center" vertical="top" wrapText="1"/>
    </xf>
    <xf numFmtId="49" fontId="9" fillId="6" borderId="57" xfId="0" applyNumberFormat="1" applyFont="1" applyFill="1" applyBorder="1" applyAlignment="1">
      <alignment horizontal="center" vertical="top"/>
    </xf>
    <xf numFmtId="49" fontId="9" fillId="6" borderId="55" xfId="0" applyNumberFormat="1" applyFont="1" applyFill="1" applyBorder="1" applyAlignment="1">
      <alignment horizontal="center" vertical="top"/>
    </xf>
    <xf numFmtId="0" fontId="6" fillId="6" borderId="8" xfId="0" applyFont="1" applyFill="1" applyBorder="1" applyAlignment="1">
      <alignment horizontal="center" vertical="top" wrapText="1"/>
    </xf>
    <xf numFmtId="0" fontId="6" fillId="6" borderId="21" xfId="0" applyFont="1" applyFill="1" applyBorder="1" applyAlignment="1">
      <alignment horizontal="center" vertical="top" wrapText="1"/>
    </xf>
    <xf numFmtId="164" fontId="6" fillId="6" borderId="17" xfId="0" applyNumberFormat="1" applyFont="1" applyFill="1" applyBorder="1" applyAlignment="1">
      <alignment horizontal="center" vertical="top"/>
    </xf>
    <xf numFmtId="164" fontId="6" fillId="6" borderId="50" xfId="0" applyNumberFormat="1" applyFont="1" applyFill="1" applyBorder="1" applyAlignment="1">
      <alignment horizontal="center" vertical="top"/>
    </xf>
    <xf numFmtId="164" fontId="6" fillId="7" borderId="16" xfId="0" applyNumberFormat="1" applyFont="1" applyFill="1" applyBorder="1" applyAlignment="1">
      <alignment horizontal="center" vertical="top"/>
    </xf>
    <xf numFmtId="164" fontId="6" fillId="7" borderId="11" xfId="0" applyNumberFormat="1" applyFont="1" applyFill="1" applyBorder="1" applyAlignment="1">
      <alignment horizontal="center" vertical="top"/>
    </xf>
    <xf numFmtId="164" fontId="6" fillId="7" borderId="28" xfId="0" applyNumberFormat="1" applyFont="1" applyFill="1" applyBorder="1" applyAlignment="1">
      <alignment horizontal="center" vertical="top"/>
    </xf>
    <xf numFmtId="164" fontId="6" fillId="7" borderId="30" xfId="0" applyNumberFormat="1" applyFont="1" applyFill="1" applyBorder="1" applyAlignment="1">
      <alignment horizontal="center" vertical="top"/>
    </xf>
    <xf numFmtId="164" fontId="6" fillId="7" borderId="31" xfId="0" applyNumberFormat="1" applyFont="1" applyFill="1" applyBorder="1" applyAlignment="1">
      <alignment horizontal="center" vertical="top"/>
    </xf>
    <xf numFmtId="164" fontId="6" fillId="7" borderId="32" xfId="0" applyNumberFormat="1" applyFont="1" applyFill="1" applyBorder="1" applyAlignment="1">
      <alignment horizontal="center" vertical="top"/>
    </xf>
    <xf numFmtId="164" fontId="1" fillId="6" borderId="17" xfId="0" applyNumberFormat="1" applyFont="1" applyFill="1" applyBorder="1" applyAlignment="1">
      <alignment horizontal="center" vertical="top"/>
    </xf>
    <xf numFmtId="49" fontId="2" fillId="6" borderId="11" xfId="0" applyNumberFormat="1" applyFont="1" applyFill="1" applyBorder="1" applyAlignment="1">
      <alignment vertical="top"/>
    </xf>
    <xf numFmtId="0" fontId="9" fillId="7" borderId="61" xfId="0" applyFont="1" applyFill="1" applyBorder="1" applyAlignment="1">
      <alignment horizontal="center" vertical="top" wrapText="1"/>
    </xf>
    <xf numFmtId="0" fontId="9" fillId="0" borderId="52" xfId="0" applyNumberFormat="1" applyFont="1" applyBorder="1" applyAlignment="1">
      <alignment horizontal="center" vertical="top"/>
    </xf>
    <xf numFmtId="0" fontId="9" fillId="0" borderId="46" xfId="0" applyNumberFormat="1" applyFont="1" applyBorder="1" applyAlignment="1">
      <alignment horizontal="center" vertical="top"/>
    </xf>
    <xf numFmtId="0" fontId="9" fillId="6" borderId="57" xfId="0" applyFont="1" applyFill="1" applyBorder="1" applyAlignment="1">
      <alignment vertical="top" wrapText="1"/>
    </xf>
    <xf numFmtId="0" fontId="6" fillId="6" borderId="55" xfId="0" applyFont="1" applyFill="1" applyBorder="1" applyAlignment="1">
      <alignment horizontal="left" vertical="top" wrapText="1"/>
    </xf>
    <xf numFmtId="0" fontId="9" fillId="0" borderId="39" xfId="0" applyNumberFormat="1" applyFont="1" applyBorder="1" applyAlignment="1">
      <alignment horizontal="center" vertical="top"/>
    </xf>
    <xf numFmtId="164" fontId="1" fillId="7" borderId="57" xfId="0" applyNumberFormat="1" applyFont="1" applyFill="1" applyBorder="1" applyAlignment="1">
      <alignment horizontal="center" vertical="top"/>
    </xf>
    <xf numFmtId="0" fontId="12" fillId="0" borderId="15" xfId="0" applyFont="1" applyFill="1" applyBorder="1" applyAlignment="1">
      <alignment vertical="top" wrapText="1"/>
    </xf>
    <xf numFmtId="0" fontId="1" fillId="0" borderId="13" xfId="0" applyFont="1" applyFill="1" applyBorder="1" applyAlignment="1">
      <alignment vertical="top" wrapText="1"/>
    </xf>
    <xf numFmtId="49" fontId="6" fillId="0" borderId="13" xfId="0" applyNumberFormat="1" applyFont="1" applyBorder="1" applyAlignment="1">
      <alignment horizontal="center" vertical="top" wrapText="1"/>
    </xf>
    <xf numFmtId="164" fontId="6" fillId="7" borderId="55" xfId="0" applyNumberFormat="1" applyFont="1" applyFill="1" applyBorder="1" applyAlignment="1">
      <alignment horizontal="center" vertical="top"/>
    </xf>
    <xf numFmtId="164" fontId="6" fillId="7" borderId="37" xfId="0" applyNumberFormat="1" applyFont="1" applyFill="1" applyBorder="1" applyAlignment="1">
      <alignment horizontal="center" vertical="top"/>
    </xf>
    <xf numFmtId="164" fontId="6" fillId="7" borderId="17" xfId="0" applyNumberFormat="1" applyFont="1" applyFill="1" applyBorder="1" applyAlignment="1">
      <alignment horizontal="center" vertical="top"/>
    </xf>
    <xf numFmtId="49" fontId="9" fillId="7" borderId="55" xfId="0" applyNumberFormat="1" applyFont="1" applyFill="1" applyBorder="1" applyAlignment="1">
      <alignment horizontal="right" vertical="top"/>
    </xf>
    <xf numFmtId="49" fontId="9" fillId="7" borderId="0" xfId="0" applyNumberFormat="1" applyFont="1" applyFill="1" applyBorder="1" applyAlignment="1">
      <alignment horizontal="right" vertical="top"/>
    </xf>
    <xf numFmtId="49" fontId="9" fillId="7" borderId="0" xfId="0" applyNumberFormat="1" applyFont="1" applyFill="1" applyBorder="1" applyAlignment="1">
      <alignment horizontal="center" vertical="top"/>
    </xf>
    <xf numFmtId="164" fontId="6" fillId="7" borderId="54" xfId="0" applyNumberFormat="1" applyFont="1" applyFill="1" applyBorder="1" applyAlignment="1">
      <alignment horizontal="center" vertical="top"/>
    </xf>
    <xf numFmtId="164" fontId="6" fillId="7" borderId="63" xfId="0" applyNumberFormat="1" applyFont="1" applyFill="1" applyBorder="1" applyAlignment="1">
      <alignment horizontal="center" vertical="top"/>
    </xf>
    <xf numFmtId="164" fontId="6" fillId="7" borderId="50" xfId="0" applyNumberFormat="1" applyFont="1" applyFill="1" applyBorder="1" applyAlignment="1">
      <alignment horizontal="center" vertical="top"/>
    </xf>
    <xf numFmtId="49" fontId="9" fillId="7" borderId="58" xfId="0" applyNumberFormat="1" applyFont="1" applyFill="1" applyBorder="1" applyAlignment="1">
      <alignment horizontal="right" vertical="top"/>
    </xf>
    <xf numFmtId="49" fontId="9" fillId="7" borderId="43" xfId="0" applyNumberFormat="1" applyFont="1" applyFill="1" applyBorder="1" applyAlignment="1">
      <alignment horizontal="right" vertical="top"/>
    </xf>
    <xf numFmtId="49" fontId="9" fillId="7" borderId="43" xfId="0" applyNumberFormat="1" applyFont="1" applyFill="1" applyBorder="1" applyAlignment="1">
      <alignment horizontal="center" vertical="top"/>
    </xf>
    <xf numFmtId="0" fontId="9" fillId="7" borderId="48" xfId="0" applyFont="1" applyFill="1" applyBorder="1" applyAlignment="1">
      <alignment horizontal="center" vertical="top" wrapText="1"/>
    </xf>
    <xf numFmtId="49" fontId="2" fillId="6" borderId="55" xfId="0" applyNumberFormat="1" applyFont="1" applyFill="1" applyBorder="1" applyAlignment="1">
      <alignment vertical="top"/>
    </xf>
    <xf numFmtId="49" fontId="2" fillId="6" borderId="58" xfId="0" applyNumberFormat="1" applyFont="1" applyFill="1" applyBorder="1" applyAlignment="1">
      <alignment vertical="top"/>
    </xf>
    <xf numFmtId="164" fontId="2" fillId="7" borderId="20" xfId="0" applyNumberFormat="1" applyFont="1" applyFill="1" applyBorder="1" applyAlignment="1">
      <alignment horizontal="center" vertical="top"/>
    </xf>
    <xf numFmtId="164" fontId="2" fillId="7" borderId="61" xfId="0" applyNumberFormat="1" applyFont="1" applyFill="1" applyBorder="1" applyAlignment="1">
      <alignment horizontal="center" vertical="top"/>
    </xf>
    <xf numFmtId="49" fontId="2" fillId="0" borderId="52" xfId="0" applyNumberFormat="1" applyFont="1" applyBorder="1" applyAlignment="1">
      <alignment horizontal="center" vertical="top"/>
    </xf>
    <xf numFmtId="49" fontId="1" fillId="0" borderId="29" xfId="0" applyNumberFormat="1" applyFont="1" applyBorder="1" applyAlignment="1">
      <alignment vertical="top"/>
    </xf>
    <xf numFmtId="49" fontId="1" fillId="0" borderId="28" xfId="0" applyNumberFormat="1" applyFont="1" applyBorder="1" applyAlignment="1">
      <alignment vertical="top"/>
    </xf>
    <xf numFmtId="49" fontId="2" fillId="6" borderId="57" xfId="0" applyNumberFormat="1" applyFont="1" applyFill="1" applyBorder="1" applyAlignment="1">
      <alignment vertical="top"/>
    </xf>
    <xf numFmtId="49" fontId="9" fillId="0" borderId="41" xfId="0" applyNumberFormat="1" applyFont="1" applyFill="1" applyBorder="1" applyAlignment="1">
      <alignment vertical="top" wrapText="1"/>
    </xf>
    <xf numFmtId="49" fontId="1" fillId="0" borderId="0" xfId="0" applyNumberFormat="1" applyFont="1" applyFill="1" applyBorder="1" applyAlignment="1">
      <alignment vertical="top" wrapText="1"/>
    </xf>
    <xf numFmtId="49" fontId="2" fillId="6" borderId="9" xfId="0" applyNumberFormat="1" applyFont="1" applyFill="1" applyBorder="1" applyAlignment="1">
      <alignment vertical="top"/>
    </xf>
    <xf numFmtId="49" fontId="2" fillId="6" borderId="10" xfId="0" applyNumberFormat="1" applyFont="1" applyFill="1" applyBorder="1" applyAlignment="1">
      <alignment vertical="top"/>
    </xf>
    <xf numFmtId="0" fontId="12" fillId="0" borderId="36" xfId="0" applyFont="1" applyFill="1" applyBorder="1" applyAlignment="1">
      <alignment vertical="top" wrapText="1"/>
    </xf>
    <xf numFmtId="0" fontId="20" fillId="0" borderId="69" xfId="0" applyFont="1" applyFill="1" applyBorder="1" applyAlignment="1">
      <alignment horizontal="center" vertical="top" wrapText="1"/>
    </xf>
    <xf numFmtId="0" fontId="1" fillId="0" borderId="52" xfId="0" applyNumberFormat="1" applyFont="1" applyBorder="1" applyAlignment="1">
      <alignment horizontal="center" vertical="top" wrapText="1"/>
    </xf>
    <xf numFmtId="164" fontId="6" fillId="0" borderId="6" xfId="0" applyNumberFormat="1" applyFont="1" applyFill="1" applyBorder="1" applyAlignment="1">
      <alignment horizontal="left" vertical="top" wrapText="1"/>
    </xf>
    <xf numFmtId="0" fontId="6" fillId="0" borderId="9" xfId="0" applyNumberFormat="1" applyFont="1" applyFill="1" applyBorder="1" applyAlignment="1">
      <alignment horizontal="center" vertical="top" wrapText="1"/>
    </xf>
    <xf numFmtId="0" fontId="6" fillId="0" borderId="9" xfId="0" applyNumberFormat="1" applyFont="1" applyFill="1" applyBorder="1" applyAlignment="1">
      <alignment horizontal="center" vertical="top"/>
    </xf>
    <xf numFmtId="0" fontId="6" fillId="0" borderId="39" xfId="0" applyNumberFormat="1" applyFont="1" applyFill="1" applyBorder="1" applyAlignment="1">
      <alignment horizontal="center" vertical="top"/>
    </xf>
    <xf numFmtId="164" fontId="1" fillId="0" borderId="8" xfId="0" applyNumberFormat="1" applyFont="1" applyFill="1" applyBorder="1" applyAlignment="1">
      <alignment vertical="top" wrapText="1"/>
    </xf>
    <xf numFmtId="0" fontId="1" fillId="0" borderId="46" xfId="0" applyNumberFormat="1" applyFont="1" applyFill="1" applyBorder="1" applyAlignment="1">
      <alignment vertical="top"/>
    </xf>
    <xf numFmtId="49" fontId="2" fillId="0" borderId="15" xfId="0" applyNumberFormat="1" applyFont="1" applyFill="1" applyBorder="1" applyAlignment="1">
      <alignment horizontal="center" vertical="top"/>
    </xf>
    <xf numFmtId="49" fontId="9" fillId="0" borderId="0" xfId="0" applyNumberFormat="1" applyFont="1" applyFill="1" applyBorder="1" applyAlignment="1">
      <alignment vertical="top" wrapText="1"/>
    </xf>
    <xf numFmtId="49" fontId="1" fillId="0" borderId="53" xfId="0" applyNumberFormat="1" applyFont="1" applyFill="1" applyBorder="1" applyAlignment="1">
      <alignment vertical="top" wrapText="1"/>
    </xf>
    <xf numFmtId="49" fontId="1" fillId="0" borderId="62" xfId="0" applyNumberFormat="1" applyFont="1" applyFill="1" applyBorder="1" applyAlignment="1">
      <alignment vertical="top" wrapText="1"/>
    </xf>
    <xf numFmtId="49" fontId="2" fillId="0" borderId="23" xfId="0" applyNumberFormat="1" applyFont="1" applyBorder="1" applyAlignment="1">
      <alignment horizontal="center" vertical="top"/>
    </xf>
    <xf numFmtId="49" fontId="2" fillId="0" borderId="38" xfId="0" applyNumberFormat="1" applyFont="1" applyFill="1" applyBorder="1" applyAlignment="1">
      <alignment vertical="center"/>
    </xf>
    <xf numFmtId="49" fontId="1" fillId="0" borderId="27" xfId="0" applyNumberFormat="1" applyFont="1" applyBorder="1" applyAlignment="1">
      <alignment vertical="top"/>
    </xf>
    <xf numFmtId="49" fontId="1" fillId="0" borderId="39" xfId="0" applyNumberFormat="1" applyFont="1" applyBorder="1" applyAlignment="1">
      <alignment horizontal="center" vertical="top" wrapText="1"/>
    </xf>
    <xf numFmtId="49" fontId="1" fillId="0" borderId="52" xfId="0" applyNumberFormat="1" applyFont="1" applyBorder="1" applyAlignment="1">
      <alignment horizontal="center" vertical="top" wrapText="1"/>
    </xf>
    <xf numFmtId="0" fontId="2" fillId="7" borderId="48" xfId="0" applyFont="1" applyFill="1" applyBorder="1" applyAlignment="1">
      <alignment horizontal="right" vertical="top"/>
    </xf>
    <xf numFmtId="164" fontId="2" fillId="7" borderId="44" xfId="0" applyNumberFormat="1" applyFont="1" applyFill="1" applyBorder="1" applyAlignment="1">
      <alignment horizontal="center" vertical="top"/>
    </xf>
    <xf numFmtId="49" fontId="3" fillId="6" borderId="57" xfId="0" applyNumberFormat="1" applyFont="1" applyFill="1" applyBorder="1" applyAlignment="1">
      <alignment vertical="top" wrapText="1"/>
    </xf>
    <xf numFmtId="0" fontId="14" fillId="6" borderId="55" xfId="0" applyFont="1" applyFill="1" applyBorder="1" applyAlignment="1">
      <alignment vertical="top" wrapText="1"/>
    </xf>
    <xf numFmtId="49" fontId="14" fillId="0" borderId="11" xfId="0" applyNumberFormat="1" applyFont="1" applyBorder="1" applyAlignment="1">
      <alignment vertical="top" wrapText="1"/>
    </xf>
    <xf numFmtId="0" fontId="2" fillId="7" borderId="22" xfId="0" applyFont="1" applyFill="1" applyBorder="1" applyAlignment="1">
      <alignment horizontal="right" vertical="top"/>
    </xf>
    <xf numFmtId="164" fontId="3" fillId="7" borderId="12" xfId="0" applyNumberFormat="1" applyFont="1" applyFill="1" applyBorder="1" applyAlignment="1">
      <alignment horizontal="center" vertical="top"/>
    </xf>
    <xf numFmtId="164" fontId="3" fillId="7" borderId="19" xfId="0" applyNumberFormat="1" applyFont="1" applyFill="1" applyBorder="1" applyAlignment="1">
      <alignment horizontal="center" vertical="top"/>
    </xf>
    <xf numFmtId="164" fontId="3" fillId="7" borderId="20" xfId="0" applyNumberFormat="1" applyFont="1" applyFill="1" applyBorder="1" applyAlignment="1">
      <alignment horizontal="center" vertical="top"/>
    </xf>
    <xf numFmtId="164" fontId="3" fillId="7" borderId="56" xfId="0" applyNumberFormat="1" applyFont="1" applyFill="1" applyBorder="1" applyAlignment="1">
      <alignment horizontal="center" vertical="top"/>
    </xf>
    <xf numFmtId="164" fontId="3" fillId="7" borderId="43" xfId="0" applyNumberFormat="1" applyFont="1" applyFill="1" applyBorder="1" applyAlignment="1">
      <alignment horizontal="center" vertical="top"/>
    </xf>
    <xf numFmtId="164" fontId="3" fillId="7" borderId="44" xfId="0" applyNumberFormat="1" applyFont="1" applyFill="1" applyBorder="1" applyAlignment="1">
      <alignment horizontal="center" vertical="top"/>
    </xf>
    <xf numFmtId="164" fontId="2" fillId="7" borderId="52" xfId="0" applyNumberFormat="1" applyFont="1" applyFill="1" applyBorder="1" applyAlignment="1">
      <alignment horizontal="center" vertical="top"/>
    </xf>
    <xf numFmtId="164" fontId="1" fillId="7" borderId="38" xfId="0" applyNumberFormat="1" applyFont="1" applyFill="1" applyBorder="1" applyAlignment="1">
      <alignment horizontal="center" vertical="top" wrapText="1"/>
    </xf>
    <xf numFmtId="164" fontId="1" fillId="7" borderId="26" xfId="0" applyNumberFormat="1" applyFont="1" applyFill="1" applyBorder="1" applyAlignment="1">
      <alignment horizontal="center" vertical="top" wrapText="1"/>
    </xf>
    <xf numFmtId="164" fontId="1" fillId="7" borderId="27" xfId="0" applyNumberFormat="1" applyFont="1" applyFill="1" applyBorder="1" applyAlignment="1">
      <alignment horizontal="center" vertical="top" wrapText="1"/>
    </xf>
    <xf numFmtId="0" fontId="1" fillId="7" borderId="26" xfId="0" applyFont="1" applyFill="1" applyBorder="1" applyAlignment="1">
      <alignment vertical="top"/>
    </xf>
    <xf numFmtId="165" fontId="23" fillId="0" borderId="64" xfId="0" applyNumberFormat="1" applyFont="1" applyFill="1" applyBorder="1" applyAlignment="1">
      <alignment horizontal="center" vertical="top" wrapText="1"/>
    </xf>
    <xf numFmtId="164" fontId="1" fillId="7" borderId="33" xfId="0" applyNumberFormat="1" applyFont="1" applyFill="1" applyBorder="1" applyAlignment="1">
      <alignment horizontal="center" vertical="top" wrapText="1"/>
    </xf>
    <xf numFmtId="164" fontId="1" fillId="7" borderId="34" xfId="0" applyNumberFormat="1" applyFont="1" applyFill="1" applyBorder="1" applyAlignment="1">
      <alignment horizontal="center" vertical="top" wrapText="1"/>
    </xf>
    <xf numFmtId="164" fontId="1" fillId="7" borderId="35" xfId="0" applyNumberFormat="1" applyFont="1" applyFill="1" applyBorder="1" applyAlignment="1">
      <alignment horizontal="center" vertical="top" wrapText="1"/>
    </xf>
    <xf numFmtId="0" fontId="1" fillId="7" borderId="38" xfId="0" applyFont="1" applyFill="1" applyBorder="1" applyAlignment="1">
      <alignment vertical="top"/>
    </xf>
    <xf numFmtId="0" fontId="1" fillId="7" borderId="27" xfId="0" applyFont="1" applyFill="1" applyBorder="1" applyAlignment="1">
      <alignment vertical="top"/>
    </xf>
    <xf numFmtId="164" fontId="1" fillId="0" borderId="8" xfId="0" applyNumberFormat="1" applyFont="1" applyFill="1" applyBorder="1" applyAlignment="1">
      <alignment horizontal="center" vertical="top" wrapText="1"/>
    </xf>
    <xf numFmtId="0" fontId="9" fillId="7" borderId="21" xfId="0" applyFont="1" applyFill="1" applyBorder="1" applyAlignment="1">
      <alignment horizontal="center" vertical="top"/>
    </xf>
    <xf numFmtId="164" fontId="9" fillId="7" borderId="30" xfId="0" applyNumberFormat="1" applyFont="1" applyFill="1" applyBorder="1" applyAlignment="1">
      <alignment horizontal="center" vertical="top" wrapText="1"/>
    </xf>
    <xf numFmtId="164" fontId="9" fillId="7" borderId="31" xfId="0" applyNumberFormat="1" applyFont="1" applyFill="1" applyBorder="1" applyAlignment="1">
      <alignment horizontal="center" vertical="top" wrapText="1"/>
    </xf>
    <xf numFmtId="164" fontId="9" fillId="7" borderId="32" xfId="0" applyNumberFormat="1" applyFont="1" applyFill="1" applyBorder="1" applyAlignment="1">
      <alignment horizontal="center" vertical="top" wrapText="1"/>
    </xf>
    <xf numFmtId="164" fontId="9" fillId="7" borderId="62" xfId="0" applyNumberFormat="1" applyFont="1" applyFill="1" applyBorder="1" applyAlignment="1">
      <alignment horizontal="center" vertical="top" wrapText="1"/>
    </xf>
    <xf numFmtId="164" fontId="9" fillId="7" borderId="50" xfId="0" applyNumberFormat="1" applyFont="1" applyFill="1" applyBorder="1" applyAlignment="1">
      <alignment horizontal="center" vertical="top" wrapText="1"/>
    </xf>
    <xf numFmtId="49" fontId="1" fillId="0" borderId="57" xfId="0" applyNumberFormat="1" applyFont="1" applyFill="1" applyBorder="1" applyAlignment="1">
      <alignment horizontal="center" vertical="top" wrapText="1"/>
    </xf>
    <xf numFmtId="49" fontId="1" fillId="0" borderId="58" xfId="0" applyNumberFormat="1" applyFont="1" applyFill="1" applyBorder="1" applyAlignment="1">
      <alignment horizontal="center" vertical="top" wrapText="1"/>
    </xf>
    <xf numFmtId="49" fontId="2" fillId="0" borderId="44" xfId="0" applyNumberFormat="1" applyFont="1" applyFill="1" applyBorder="1" applyAlignment="1">
      <alignment horizontal="center" vertical="top" wrapText="1"/>
    </xf>
    <xf numFmtId="164" fontId="9" fillId="7" borderId="12" xfId="0" applyNumberFormat="1" applyFont="1" applyFill="1" applyBorder="1" applyAlignment="1">
      <alignment horizontal="center" vertical="top" wrapText="1"/>
    </xf>
    <xf numFmtId="164" fontId="9" fillId="7" borderId="10" xfId="0" applyNumberFormat="1" applyFont="1" applyFill="1" applyBorder="1" applyAlignment="1">
      <alignment horizontal="center" vertical="top" wrapText="1"/>
    </xf>
    <xf numFmtId="164" fontId="9" fillId="7" borderId="13" xfId="0" applyNumberFormat="1" applyFont="1" applyFill="1" applyBorder="1" applyAlignment="1">
      <alignment horizontal="center" vertical="top" wrapText="1"/>
    </xf>
    <xf numFmtId="164" fontId="9" fillId="7" borderId="43" xfId="0" applyNumberFormat="1" applyFont="1" applyFill="1" applyBorder="1" applyAlignment="1">
      <alignment horizontal="center" vertical="top" wrapText="1"/>
    </xf>
    <xf numFmtId="164" fontId="9" fillId="7" borderId="44" xfId="0" applyNumberFormat="1" applyFont="1" applyFill="1" applyBorder="1" applyAlignment="1">
      <alignment horizontal="center" vertical="top" wrapText="1"/>
    </xf>
    <xf numFmtId="0" fontId="1" fillId="0" borderId="41" xfId="0" applyFont="1" applyBorder="1" applyAlignment="1">
      <alignment horizontal="center" vertical="top"/>
    </xf>
    <xf numFmtId="0" fontId="1" fillId="0" borderId="53" xfId="0" applyFont="1" applyBorder="1" applyAlignment="1">
      <alignment horizontal="center" vertical="top"/>
    </xf>
    <xf numFmtId="0" fontId="9" fillId="7" borderId="43" xfId="0" applyFont="1" applyFill="1" applyBorder="1" applyAlignment="1">
      <alignment horizontal="center" vertical="top"/>
    </xf>
    <xf numFmtId="0" fontId="7" fillId="0" borderId="17" xfId="0" applyFont="1" applyBorder="1"/>
    <xf numFmtId="164" fontId="1" fillId="6" borderId="65" xfId="0" applyNumberFormat="1" applyFont="1" applyFill="1" applyBorder="1" applyAlignment="1">
      <alignment horizontal="center" vertical="top" wrapText="1"/>
    </xf>
    <xf numFmtId="164" fontId="1" fillId="6" borderId="64" xfId="0" applyNumberFormat="1" applyFont="1" applyFill="1" applyBorder="1" applyAlignment="1">
      <alignment horizontal="center" vertical="top" wrapText="1"/>
    </xf>
    <xf numFmtId="0" fontId="7" fillId="7" borderId="8" xfId="0" applyFont="1" applyFill="1" applyBorder="1"/>
    <xf numFmtId="0" fontId="7" fillId="7" borderId="0" xfId="0" applyFont="1" applyFill="1" applyBorder="1"/>
    <xf numFmtId="0" fontId="7" fillId="7" borderId="69" xfId="0" applyFont="1" applyFill="1" applyBorder="1"/>
    <xf numFmtId="0" fontId="7" fillId="7" borderId="68" xfId="0" applyFont="1" applyFill="1" applyBorder="1"/>
    <xf numFmtId="164" fontId="1" fillId="0" borderId="41" xfId="0" applyNumberFormat="1" applyFont="1" applyFill="1" applyBorder="1" applyAlignment="1">
      <alignment horizontal="left" vertical="top" wrapText="1"/>
    </xf>
    <xf numFmtId="49" fontId="2" fillId="0" borderId="15" xfId="0" applyNumberFormat="1" applyFont="1" applyFill="1" applyBorder="1" applyAlignment="1">
      <alignment vertical="top"/>
    </xf>
    <xf numFmtId="49" fontId="1" fillId="0" borderId="39" xfId="0" applyNumberFormat="1" applyFont="1" applyFill="1" applyBorder="1" applyAlignment="1">
      <alignment horizontal="center" vertical="top"/>
    </xf>
    <xf numFmtId="49" fontId="2" fillId="0" borderId="39" xfId="0" applyNumberFormat="1" applyFont="1" applyFill="1" applyBorder="1" applyAlignment="1">
      <alignment horizontal="center" vertical="top"/>
    </xf>
    <xf numFmtId="49" fontId="2" fillId="7" borderId="61" xfId="0" applyNumberFormat="1" applyFont="1" applyFill="1" applyBorder="1" applyAlignment="1">
      <alignment horizontal="right" vertical="top"/>
    </xf>
    <xf numFmtId="49" fontId="2" fillId="0" borderId="16" xfId="0" applyNumberFormat="1" applyFont="1" applyFill="1" applyBorder="1" applyAlignment="1">
      <alignment vertical="top"/>
    </xf>
    <xf numFmtId="164" fontId="6" fillId="7" borderId="40" xfId="0" applyNumberFormat="1" applyFont="1" applyFill="1" applyBorder="1" applyAlignment="1">
      <alignment horizontal="center" vertical="top" wrapText="1"/>
    </xf>
    <xf numFmtId="164" fontId="6" fillId="7" borderId="2" xfId="0" applyNumberFormat="1" applyFont="1" applyFill="1" applyBorder="1" applyAlignment="1">
      <alignment horizontal="center" vertical="top" wrapText="1"/>
    </xf>
    <xf numFmtId="164" fontId="6" fillId="7" borderId="21" xfId="0" applyNumberFormat="1" applyFont="1" applyFill="1" applyBorder="1" applyAlignment="1">
      <alignment horizontal="center" vertical="top" wrapText="1"/>
    </xf>
    <xf numFmtId="164" fontId="6" fillId="7" borderId="50" xfId="0" applyNumberFormat="1" applyFont="1" applyFill="1" applyBorder="1" applyAlignment="1">
      <alignment horizontal="center" vertical="top" wrapText="1"/>
    </xf>
    <xf numFmtId="164" fontId="9" fillId="7" borderId="48" xfId="0" applyNumberFormat="1" applyFont="1" applyFill="1" applyBorder="1" applyAlignment="1">
      <alignment horizontal="center" vertical="top"/>
    </xf>
    <xf numFmtId="0" fontId="6" fillId="7" borderId="17" xfId="0" applyFont="1" applyFill="1" applyBorder="1" applyAlignment="1">
      <alignment horizontal="center" vertical="top" wrapText="1"/>
    </xf>
    <xf numFmtId="0" fontId="6" fillId="7" borderId="50" xfId="0" applyFont="1" applyFill="1" applyBorder="1" applyAlignment="1">
      <alignment horizontal="center" vertical="top" wrapText="1"/>
    </xf>
    <xf numFmtId="49" fontId="6" fillId="0" borderId="1" xfId="0" applyNumberFormat="1" applyFont="1" applyFill="1" applyBorder="1" applyAlignment="1">
      <alignment horizontal="center" vertical="top"/>
    </xf>
    <xf numFmtId="49" fontId="2" fillId="0" borderId="44" xfId="0" applyNumberFormat="1" applyFont="1" applyFill="1" applyBorder="1" applyAlignment="1">
      <alignment horizontal="center" vertical="top"/>
    </xf>
    <xf numFmtId="49" fontId="6" fillId="0" borderId="10" xfId="0" applyNumberFormat="1" applyFont="1" applyFill="1" applyBorder="1" applyAlignment="1">
      <alignment horizontal="center" vertical="top"/>
    </xf>
    <xf numFmtId="0" fontId="1" fillId="6" borderId="40" xfId="0" applyFont="1" applyFill="1" applyBorder="1" applyAlignment="1">
      <alignment horizontal="center" vertical="top"/>
    </xf>
    <xf numFmtId="49" fontId="2" fillId="0" borderId="12" xfId="0" applyNumberFormat="1" applyFont="1" applyFill="1" applyBorder="1" applyAlignment="1">
      <alignment vertical="center"/>
    </xf>
    <xf numFmtId="49" fontId="1" fillId="0" borderId="13" xfId="0" applyNumberFormat="1" applyFont="1" applyFill="1" applyBorder="1" applyAlignment="1">
      <alignment vertical="top"/>
    </xf>
    <xf numFmtId="49" fontId="9" fillId="7" borderId="48" xfId="0" applyNumberFormat="1" applyFont="1" applyFill="1" applyBorder="1" applyAlignment="1">
      <alignment horizontal="center" vertical="top"/>
    </xf>
    <xf numFmtId="164" fontId="9" fillId="7" borderId="61" xfId="0" applyNumberFormat="1" applyFont="1" applyFill="1" applyBorder="1" applyAlignment="1">
      <alignment horizontal="center" vertical="top"/>
    </xf>
    <xf numFmtId="164" fontId="9" fillId="7" borderId="19" xfId="0" applyNumberFormat="1" applyFont="1" applyFill="1" applyBorder="1" applyAlignment="1">
      <alignment horizontal="center" vertical="top"/>
    </xf>
    <xf numFmtId="164" fontId="9" fillId="7" borderId="19" xfId="0" applyNumberFormat="1" applyFont="1" applyFill="1" applyBorder="1" applyAlignment="1">
      <alignment horizontal="right" vertical="top"/>
    </xf>
    <xf numFmtId="164" fontId="9" fillId="7" borderId="22" xfId="0" applyNumberFormat="1" applyFont="1" applyFill="1" applyBorder="1" applyAlignment="1">
      <alignment horizontal="right" vertical="top"/>
    </xf>
    <xf numFmtId="164" fontId="9" fillId="7" borderId="46" xfId="0" applyNumberFormat="1" applyFont="1" applyFill="1" applyBorder="1" applyAlignment="1">
      <alignment horizontal="center" vertical="top"/>
    </xf>
    <xf numFmtId="0" fontId="1" fillId="0" borderId="58" xfId="0" applyNumberFormat="1" applyFont="1" applyFill="1" applyBorder="1" applyAlignment="1">
      <alignment horizontal="center" vertical="top" wrapText="1"/>
    </xf>
    <xf numFmtId="49" fontId="1" fillId="0" borderId="52" xfId="0" applyNumberFormat="1" applyFont="1" applyFill="1" applyBorder="1" applyAlignment="1">
      <alignment horizontal="center" vertical="top"/>
    </xf>
    <xf numFmtId="164" fontId="1" fillId="6" borderId="8" xfId="0" applyNumberFormat="1" applyFont="1" applyFill="1" applyBorder="1" applyAlignment="1">
      <alignment horizontal="center" vertical="top"/>
    </xf>
    <xf numFmtId="164" fontId="2" fillId="6" borderId="11" xfId="0" applyNumberFormat="1" applyFont="1" applyFill="1" applyBorder="1" applyAlignment="1">
      <alignment horizontal="right" vertical="top"/>
    </xf>
    <xf numFmtId="164" fontId="2" fillId="6" borderId="52" xfId="0" applyNumberFormat="1" applyFont="1" applyFill="1" applyBorder="1" applyAlignment="1">
      <alignment horizontal="right" vertical="top"/>
    </xf>
    <xf numFmtId="164" fontId="1" fillId="7" borderId="8" xfId="0" applyNumberFormat="1" applyFont="1" applyFill="1" applyBorder="1" applyAlignment="1">
      <alignment horizontal="center" vertical="top"/>
    </xf>
    <xf numFmtId="164" fontId="2" fillId="7" borderId="11" xfId="0" applyNumberFormat="1" applyFont="1" applyFill="1" applyBorder="1" applyAlignment="1">
      <alignment horizontal="right" vertical="top"/>
    </xf>
    <xf numFmtId="164" fontId="2" fillId="7" borderId="52" xfId="0" applyNumberFormat="1" applyFont="1" applyFill="1" applyBorder="1" applyAlignment="1">
      <alignment horizontal="right" vertical="top"/>
    </xf>
    <xf numFmtId="164" fontId="6" fillId="6" borderId="51" xfId="0" applyNumberFormat="1" applyFont="1" applyFill="1" applyBorder="1" applyAlignment="1">
      <alignment horizontal="center" vertical="top"/>
    </xf>
    <xf numFmtId="164" fontId="6" fillId="6" borderId="67" xfId="0" applyNumberFormat="1" applyFont="1" applyFill="1" applyBorder="1" applyAlignment="1">
      <alignment horizontal="center" vertical="top"/>
    </xf>
    <xf numFmtId="164" fontId="9" fillId="7" borderId="22" xfId="0" applyNumberFormat="1" applyFont="1" applyFill="1" applyBorder="1" applyAlignment="1">
      <alignment horizontal="center" vertical="top"/>
    </xf>
    <xf numFmtId="1" fontId="20" fillId="0" borderId="11" xfId="0" applyNumberFormat="1" applyFont="1" applyFill="1" applyBorder="1" applyAlignment="1">
      <alignment horizontal="center" vertical="top"/>
    </xf>
    <xf numFmtId="0" fontId="20" fillId="0" borderId="28" xfId="0" applyNumberFormat="1" applyFont="1" applyFill="1" applyBorder="1" applyAlignment="1">
      <alignment horizontal="center" vertical="top"/>
    </xf>
    <xf numFmtId="1" fontId="20" fillId="0" borderId="28" xfId="0" applyNumberFormat="1" applyFont="1" applyFill="1" applyBorder="1" applyAlignment="1">
      <alignment horizontal="center" vertical="top"/>
    </xf>
    <xf numFmtId="0" fontId="20" fillId="0" borderId="52" xfId="0" applyFont="1" applyBorder="1" applyAlignment="1">
      <alignment vertical="top"/>
    </xf>
    <xf numFmtId="1" fontId="6" fillId="0" borderId="29" xfId="0" applyNumberFormat="1" applyFont="1" applyFill="1" applyBorder="1" applyAlignment="1">
      <alignment horizontal="center" vertical="top" wrapText="1"/>
    </xf>
    <xf numFmtId="0" fontId="1" fillId="0" borderId="33" xfId="0" applyFont="1" applyBorder="1" applyAlignment="1">
      <alignment horizontal="center" vertical="center" textRotation="90" wrapText="1"/>
    </xf>
    <xf numFmtId="0" fontId="1" fillId="0" borderId="38"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0" fontId="1" fillId="0" borderId="26"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49" fontId="2" fillId="9" borderId="3" xfId="0" applyNumberFormat="1" applyFont="1" applyFill="1" applyBorder="1" applyAlignment="1">
      <alignment horizontal="left" vertical="top" wrapText="1"/>
    </xf>
    <xf numFmtId="49" fontId="2" fillId="9" borderId="42" xfId="0" applyNumberFormat="1" applyFont="1" applyFill="1" applyBorder="1" applyAlignment="1">
      <alignment horizontal="left" vertical="top" wrapText="1"/>
    </xf>
    <xf numFmtId="49" fontId="2" fillId="9" borderId="45" xfId="0" applyNumberFormat="1" applyFont="1" applyFill="1" applyBorder="1" applyAlignment="1">
      <alignment horizontal="left" vertical="top" wrapText="1"/>
    </xf>
    <xf numFmtId="0" fontId="9" fillId="7" borderId="6" xfId="0" applyFont="1" applyFill="1" applyBorder="1" applyAlignment="1">
      <alignment horizontal="center" vertical="center" wrapText="1"/>
    </xf>
    <xf numFmtId="0" fontId="9" fillId="7" borderId="41"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6" fillId="0" borderId="44" xfId="0" applyFont="1" applyBorder="1" applyAlignment="1">
      <alignment horizontal="center" vertical="center" textRotation="90" wrapText="1"/>
    </xf>
    <xf numFmtId="0" fontId="1" fillId="0" borderId="76"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0" xfId="0" applyFont="1" applyBorder="1" applyAlignment="1">
      <alignment horizontal="center" vertical="center" textRotation="90" wrapText="1"/>
    </xf>
    <xf numFmtId="0" fontId="1" fillId="0" borderId="73" xfId="0" applyFont="1" applyBorder="1" applyAlignment="1">
      <alignment horizontal="center" vertical="center" textRotation="90" wrapText="1"/>
    </xf>
    <xf numFmtId="0" fontId="1" fillId="0" borderId="74" xfId="0" applyFont="1" applyBorder="1" applyAlignment="1">
      <alignment horizontal="center" vertical="center" textRotation="90" wrapText="1"/>
    </xf>
    <xf numFmtId="0" fontId="6" fillId="7" borderId="26" xfId="0" applyFont="1" applyFill="1" applyBorder="1" applyAlignment="1">
      <alignment horizontal="center" vertical="center"/>
    </xf>
    <xf numFmtId="0" fontId="12" fillId="7" borderId="32" xfId="0" applyFont="1" applyFill="1" applyBorder="1" applyAlignment="1">
      <alignment horizontal="center" vertical="center" textRotation="90" wrapText="1"/>
    </xf>
    <xf numFmtId="0" fontId="12" fillId="7" borderId="13" xfId="0" applyFont="1" applyFill="1" applyBorder="1" applyAlignment="1">
      <alignment horizontal="center" vertical="center" textRotation="90" wrapText="1"/>
    </xf>
    <xf numFmtId="0" fontId="1" fillId="0" borderId="30" xfId="0" applyFont="1" applyBorder="1" applyAlignment="1">
      <alignment horizontal="center" vertical="center" wrapText="1"/>
    </xf>
    <xf numFmtId="0" fontId="1" fillId="0" borderId="12" xfId="0" applyFont="1" applyBorder="1" applyAlignment="1">
      <alignment horizontal="center" vertical="center" wrapText="1"/>
    </xf>
    <xf numFmtId="0" fontId="6" fillId="0" borderId="73" xfId="0" applyNumberFormat="1" applyFont="1" applyBorder="1" applyAlignment="1">
      <alignment horizontal="center" vertical="center"/>
    </xf>
    <xf numFmtId="0" fontId="6" fillId="0" borderId="53"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1" fillId="0" borderId="0" xfId="0" applyFont="1" applyAlignment="1">
      <alignment horizontal="center" vertical="top"/>
    </xf>
    <xf numFmtId="0" fontId="2" fillId="0" borderId="0" xfId="0" applyFont="1" applyAlignment="1">
      <alignment horizontal="center" vertical="top" wrapText="1"/>
    </xf>
    <xf numFmtId="0" fontId="8" fillId="0" borderId="0" xfId="0" applyFont="1" applyAlignment="1">
      <alignment horizontal="center" vertical="top" wrapText="1"/>
    </xf>
    <xf numFmtId="0" fontId="9" fillId="0" borderId="0" xfId="0" applyFont="1" applyAlignment="1">
      <alignment horizontal="right" vertical="top"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6" fillId="7" borderId="30" xfId="0" applyFont="1" applyFill="1" applyBorder="1" applyAlignment="1">
      <alignment horizontal="center" vertical="center" textRotation="90" wrapText="1"/>
    </xf>
    <xf numFmtId="0" fontId="6" fillId="7" borderId="12"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44" xfId="0" applyFont="1" applyBorder="1" applyAlignment="1">
      <alignment horizontal="center" vertical="center" textRotation="90" wrapText="1"/>
    </xf>
    <xf numFmtId="0" fontId="1" fillId="0" borderId="1" xfId="0" applyNumberFormat="1" applyFont="1" applyBorder="1" applyAlignment="1">
      <alignment horizontal="center" vertical="center" textRotation="90" wrapText="1"/>
    </xf>
    <xf numFmtId="0" fontId="1" fillId="0" borderId="17" xfId="0" applyNumberFormat="1" applyFont="1" applyBorder="1" applyAlignment="1">
      <alignment horizontal="center" vertical="center" textRotation="90" wrapText="1"/>
    </xf>
    <xf numFmtId="0" fontId="1" fillId="0" borderId="44" xfId="0" applyNumberFormat="1" applyFont="1" applyBorder="1" applyAlignment="1">
      <alignment horizontal="center" vertical="center" textRotation="90" wrapText="1"/>
    </xf>
    <xf numFmtId="0" fontId="13" fillId="4" borderId="59" xfId="0" applyFont="1" applyFill="1" applyBorder="1" applyAlignment="1">
      <alignment horizontal="left" vertical="top" wrapText="1"/>
    </xf>
    <xf numFmtId="0" fontId="13" fillId="4" borderId="75" xfId="0" applyFont="1" applyFill="1" applyBorder="1" applyAlignment="1">
      <alignment horizontal="left" vertical="top" wrapText="1"/>
    </xf>
    <xf numFmtId="0" fontId="13" fillId="4" borderId="67" xfId="0" applyFont="1" applyFill="1" applyBorder="1" applyAlignment="1">
      <alignment horizontal="left" vertical="top" wrapText="1"/>
    </xf>
    <xf numFmtId="49" fontId="2" fillId="2" borderId="42" xfId="0" applyNumberFormat="1" applyFont="1" applyFill="1" applyBorder="1" applyAlignment="1">
      <alignment horizontal="left" vertical="top" wrapText="1"/>
    </xf>
    <xf numFmtId="0" fontId="7" fillId="0" borderId="42" xfId="0" applyFont="1" applyBorder="1" applyAlignment="1">
      <alignment horizontal="left" vertical="top" wrapText="1"/>
    </xf>
    <xf numFmtId="0" fontId="7" fillId="0" borderId="45" xfId="0" applyFont="1" applyBorder="1" applyAlignment="1">
      <alignment horizontal="left" vertical="top" wrapText="1"/>
    </xf>
    <xf numFmtId="0" fontId="2" fillId="3" borderId="41" xfId="0" applyFont="1" applyFill="1" applyBorder="1" applyAlignment="1">
      <alignment horizontal="left" vertical="top" wrapText="1"/>
    </xf>
    <xf numFmtId="0" fontId="2" fillId="3" borderId="39" xfId="0" applyFont="1" applyFill="1" applyBorder="1" applyAlignment="1">
      <alignment horizontal="left" vertical="top" wrapText="1"/>
    </xf>
    <xf numFmtId="49" fontId="2" fillId="2" borderId="6"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2" fillId="3" borderId="9" xfId="0" applyNumberFormat="1" applyFont="1" applyFill="1" applyBorder="1" applyAlignment="1">
      <alignment horizontal="center" vertical="top"/>
    </xf>
    <xf numFmtId="49" fontId="2" fillId="3" borderId="10" xfId="0" applyNumberFormat="1" applyFont="1" applyFill="1" applyBorder="1" applyAlignment="1">
      <alignment horizontal="center" vertical="top"/>
    </xf>
    <xf numFmtId="49" fontId="2" fillId="6" borderId="41" xfId="0" applyNumberFormat="1" applyFont="1" applyFill="1" applyBorder="1" applyAlignment="1">
      <alignment horizontal="center" vertical="top"/>
    </xf>
    <xf numFmtId="49" fontId="2" fillId="6" borderId="43" xfId="0" applyNumberFormat="1" applyFont="1" applyFill="1" applyBorder="1" applyAlignment="1">
      <alignment horizontal="center" vertical="top"/>
    </xf>
    <xf numFmtId="0" fontId="1" fillId="0" borderId="57" xfId="0" applyFont="1" applyFill="1" applyBorder="1" applyAlignment="1">
      <alignment horizontal="left" vertical="top" wrapText="1"/>
    </xf>
    <xf numFmtId="0" fontId="1" fillId="0" borderId="58" xfId="0" applyFont="1" applyFill="1" applyBorder="1" applyAlignment="1">
      <alignment horizontal="left" vertical="top" wrapText="1"/>
    </xf>
    <xf numFmtId="0" fontId="1" fillId="0" borderId="29" xfId="0" applyNumberFormat="1" applyFont="1" applyBorder="1" applyAlignment="1">
      <alignment horizontal="center" vertical="top"/>
    </xf>
    <xf numFmtId="0" fontId="1" fillId="0" borderId="13" xfId="0" applyNumberFormat="1" applyFont="1" applyBorder="1" applyAlignment="1">
      <alignment horizontal="center" vertical="top"/>
    </xf>
    <xf numFmtId="0" fontId="1" fillId="0" borderId="41" xfId="0" applyNumberFormat="1" applyFont="1" applyBorder="1" applyAlignment="1">
      <alignment horizontal="center" vertical="top"/>
    </xf>
    <xf numFmtId="0" fontId="1" fillId="0" borderId="43" xfId="0" applyNumberFormat="1" applyFont="1" applyBorder="1" applyAlignment="1">
      <alignment horizontal="center" vertical="top"/>
    </xf>
    <xf numFmtId="49" fontId="2" fillId="0" borderId="72" xfId="0" applyNumberFormat="1" applyFont="1" applyFill="1" applyBorder="1" applyAlignment="1">
      <alignment horizontal="center" vertical="top"/>
    </xf>
    <xf numFmtId="49" fontId="2" fillId="0" borderId="48" xfId="0" applyNumberFormat="1" applyFont="1" applyFill="1" applyBorder="1" applyAlignment="1">
      <alignment horizontal="center" vertical="top"/>
    </xf>
    <xf numFmtId="0" fontId="2" fillId="0" borderId="33" xfId="0" applyFont="1" applyFill="1" applyBorder="1" applyAlignment="1">
      <alignment horizontal="center" vertical="center" wrapText="1"/>
    </xf>
    <xf numFmtId="0" fontId="2" fillId="0" borderId="18" xfId="0" applyFont="1" applyFill="1" applyBorder="1" applyAlignment="1">
      <alignment horizontal="center" vertical="center" wrapText="1"/>
    </xf>
    <xf numFmtId="49" fontId="1" fillId="0" borderId="60" xfId="0" applyNumberFormat="1" applyFont="1" applyFill="1" applyBorder="1" applyAlignment="1">
      <alignment horizontal="center" vertical="top"/>
    </xf>
    <xf numFmtId="49" fontId="1" fillId="0" borderId="74" xfId="0" applyNumberFormat="1" applyFont="1" applyFill="1" applyBorder="1" applyAlignment="1">
      <alignment horizontal="center" vertical="top"/>
    </xf>
    <xf numFmtId="49" fontId="2" fillId="2" borderId="8"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49" fontId="2" fillId="6" borderId="0" xfId="0" applyNumberFormat="1" applyFont="1" applyFill="1" applyBorder="1" applyAlignment="1">
      <alignment horizontal="center" vertical="top"/>
    </xf>
    <xf numFmtId="164" fontId="1" fillId="0" borderId="6" xfId="0" applyNumberFormat="1" applyFont="1" applyBorder="1" applyAlignment="1">
      <alignment horizontal="left" vertical="top" wrapText="1"/>
    </xf>
    <xf numFmtId="164" fontId="1" fillId="0" borderId="7" xfId="0" applyNumberFormat="1" applyFont="1" applyBorder="1" applyAlignment="1">
      <alignment horizontal="left" vertical="top" wrapText="1"/>
    </xf>
    <xf numFmtId="0" fontId="2" fillId="0" borderId="16" xfId="0" applyFont="1" applyFill="1" applyBorder="1" applyAlignment="1">
      <alignment horizontal="center" vertical="center" wrapText="1"/>
    </xf>
    <xf numFmtId="0" fontId="2" fillId="0" borderId="30" xfId="0" applyFont="1" applyFill="1" applyBorder="1" applyAlignment="1">
      <alignment horizontal="center" vertical="center" wrapText="1"/>
    </xf>
    <xf numFmtId="49" fontId="1" fillId="0" borderId="55" xfId="0" applyNumberFormat="1" applyFont="1" applyFill="1" applyBorder="1" applyAlignment="1">
      <alignment horizontal="center" vertical="top"/>
    </xf>
    <xf numFmtId="49" fontId="1" fillId="0" borderId="54" xfId="0" applyNumberFormat="1" applyFont="1" applyFill="1" applyBorder="1" applyAlignment="1">
      <alignment horizontal="center" vertical="top"/>
    </xf>
    <xf numFmtId="0" fontId="20" fillId="0" borderId="31" xfId="0" applyFont="1" applyFill="1" applyBorder="1" applyAlignment="1">
      <alignment horizontal="center" vertical="top" wrapText="1"/>
    </xf>
    <xf numFmtId="0" fontId="20" fillId="0" borderId="10" xfId="0" applyFont="1" applyFill="1" applyBorder="1" applyAlignment="1">
      <alignment horizontal="center" vertical="top" wrapText="1"/>
    </xf>
    <xf numFmtId="164" fontId="2" fillId="3" borderId="3" xfId="0" applyNumberFormat="1" applyFont="1" applyFill="1" applyBorder="1" applyAlignment="1">
      <alignment horizontal="center" vertical="top"/>
    </xf>
    <xf numFmtId="164" fontId="2" fillId="3" borderId="42" xfId="0" applyNumberFormat="1" applyFont="1" applyFill="1" applyBorder="1" applyAlignment="1">
      <alignment horizontal="center" vertical="top"/>
    </xf>
    <xf numFmtId="164" fontId="2" fillId="3" borderId="45" xfId="0" applyNumberFormat="1" applyFont="1" applyFill="1" applyBorder="1" applyAlignment="1">
      <alignment horizontal="center" vertical="top"/>
    </xf>
    <xf numFmtId="0" fontId="2" fillId="3" borderId="3"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3" borderId="45" xfId="0" applyFont="1" applyFill="1" applyBorder="1" applyAlignment="1">
      <alignment horizontal="left" vertical="top" wrapText="1"/>
    </xf>
    <xf numFmtId="49" fontId="2" fillId="3" borderId="3" xfId="0" applyNumberFormat="1" applyFont="1" applyFill="1" applyBorder="1" applyAlignment="1">
      <alignment horizontal="right" vertical="top"/>
    </xf>
    <xf numFmtId="49" fontId="2" fillId="3" borderId="42" xfId="0" applyNumberFormat="1" applyFont="1" applyFill="1" applyBorder="1" applyAlignment="1">
      <alignment horizontal="right" vertical="top"/>
    </xf>
    <xf numFmtId="49" fontId="2" fillId="3" borderId="45" xfId="0" applyNumberFormat="1" applyFont="1" applyFill="1" applyBorder="1" applyAlignment="1">
      <alignment horizontal="right" vertical="top"/>
    </xf>
    <xf numFmtId="49" fontId="1" fillId="0" borderId="0" xfId="0" applyNumberFormat="1" applyFont="1" applyFill="1" applyBorder="1" applyAlignment="1">
      <alignment horizontal="left" vertical="top" wrapText="1"/>
    </xf>
    <xf numFmtId="49" fontId="1" fillId="0" borderId="43" xfId="0" applyNumberFormat="1" applyFont="1" applyFill="1" applyBorder="1" applyAlignment="1">
      <alignment horizontal="left" vertical="top" wrapText="1"/>
    </xf>
    <xf numFmtId="49" fontId="2" fillId="0" borderId="8"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1" fillId="0" borderId="28" xfId="0" applyNumberFormat="1" applyFont="1" applyBorder="1" applyAlignment="1">
      <alignment horizontal="center" vertical="top"/>
    </xf>
    <xf numFmtId="49" fontId="1" fillId="0" borderId="13" xfId="0" applyNumberFormat="1" applyFont="1" applyBorder="1" applyAlignment="1">
      <alignment horizontal="center" vertical="top"/>
    </xf>
    <xf numFmtId="49" fontId="2" fillId="0" borderId="52" xfId="0" applyNumberFormat="1" applyFont="1" applyBorder="1" applyAlignment="1">
      <alignment horizontal="center" vertical="top"/>
    </xf>
    <xf numFmtId="49" fontId="2" fillId="0" borderId="46" xfId="0" applyNumberFormat="1" applyFont="1" applyBorder="1" applyAlignment="1">
      <alignment horizontal="center" vertical="top"/>
    </xf>
    <xf numFmtId="49" fontId="2" fillId="6" borderId="55" xfId="0" applyNumberFormat="1" applyFont="1" applyFill="1" applyBorder="1" applyAlignment="1">
      <alignment horizontal="center" vertical="top"/>
    </xf>
    <xf numFmtId="49" fontId="2" fillId="6" borderId="58" xfId="0" applyNumberFormat="1" applyFont="1" applyFill="1" applyBorder="1" applyAlignment="1">
      <alignment horizontal="center" vertical="top"/>
    </xf>
    <xf numFmtId="49" fontId="1" fillId="0" borderId="55" xfId="0" applyNumberFormat="1" applyFont="1" applyFill="1" applyBorder="1" applyAlignment="1">
      <alignment horizontal="left" vertical="top" wrapText="1"/>
    </xf>
    <xf numFmtId="49" fontId="1" fillId="0" borderId="58" xfId="0" applyNumberFormat="1" applyFont="1" applyFill="1" applyBorder="1" applyAlignment="1">
      <alignment horizontal="left" vertical="top" wrapText="1"/>
    </xf>
    <xf numFmtId="49" fontId="2" fillId="0" borderId="8" xfId="0" applyNumberFormat="1" applyFont="1" applyFill="1" applyBorder="1" applyAlignment="1">
      <alignment horizontal="center" vertical="center" textRotation="90"/>
    </xf>
    <xf numFmtId="49" fontId="2" fillId="0" borderId="7" xfId="0" applyNumberFormat="1" applyFont="1" applyFill="1" applyBorder="1" applyAlignment="1">
      <alignment horizontal="center" vertical="center" textRotation="90"/>
    </xf>
    <xf numFmtId="164" fontId="1" fillId="0" borderId="16" xfId="0" applyNumberFormat="1" applyFont="1" applyFill="1" applyBorder="1" applyAlignment="1">
      <alignment horizontal="left" vertical="top" wrapText="1"/>
    </xf>
    <xf numFmtId="164" fontId="1" fillId="0" borderId="12" xfId="0" applyNumberFormat="1" applyFont="1" applyFill="1" applyBorder="1" applyAlignment="1">
      <alignment horizontal="left" vertical="top" wrapText="1"/>
    </xf>
    <xf numFmtId="49" fontId="3" fillId="6" borderId="41" xfId="0" applyNumberFormat="1" applyFont="1" applyFill="1" applyBorder="1" applyAlignment="1">
      <alignment vertical="top" wrapText="1"/>
    </xf>
    <xf numFmtId="49" fontId="3" fillId="6" borderId="0" xfId="0" applyNumberFormat="1" applyFont="1" applyFill="1" applyBorder="1" applyAlignment="1">
      <alignment vertical="top" wrapText="1"/>
    </xf>
    <xf numFmtId="0" fontId="14" fillId="6" borderId="43" xfId="0" applyFont="1" applyFill="1" applyBorder="1" applyAlignment="1">
      <alignment vertical="top" wrapText="1"/>
    </xf>
    <xf numFmtId="0" fontId="2" fillId="0" borderId="39"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46" xfId="0" applyFont="1" applyFill="1" applyBorder="1" applyAlignment="1">
      <alignment horizontal="left" vertical="top" wrapText="1"/>
    </xf>
    <xf numFmtId="164" fontId="2" fillId="0" borderId="6" xfId="0" applyNumberFormat="1" applyFont="1" applyFill="1" applyBorder="1" applyAlignment="1">
      <alignment horizontal="center" vertical="center" textRotation="90" wrapText="1"/>
    </xf>
    <xf numFmtId="164" fontId="2" fillId="0" borderId="8" xfId="0" applyNumberFormat="1" applyFont="1" applyFill="1" applyBorder="1" applyAlignment="1">
      <alignment horizontal="center" vertical="center" textRotation="90" wrapText="1"/>
    </xf>
    <xf numFmtId="164" fontId="2" fillId="0" borderId="7" xfId="0" applyNumberFormat="1" applyFont="1" applyFill="1" applyBorder="1" applyAlignment="1">
      <alignment horizontal="center" vertical="center" textRotation="90" wrapText="1"/>
    </xf>
    <xf numFmtId="49" fontId="1" fillId="0" borderId="29" xfId="0" applyNumberFormat="1" applyFont="1" applyBorder="1" applyAlignment="1">
      <alignment horizontal="center" vertical="top" wrapText="1"/>
    </xf>
    <xf numFmtId="49" fontId="1" fillId="0" borderId="28" xfId="0" applyNumberFormat="1" applyFont="1" applyBorder="1" applyAlignment="1">
      <alignment horizontal="center" vertical="top" wrapText="1"/>
    </xf>
    <xf numFmtId="49" fontId="1" fillId="0" borderId="13" xfId="0" applyNumberFormat="1" applyFont="1" applyBorder="1" applyAlignment="1">
      <alignment horizontal="center" vertical="top" wrapText="1"/>
    </xf>
    <xf numFmtId="0" fontId="2" fillId="0" borderId="29"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13" xfId="0" applyFont="1" applyFill="1" applyBorder="1" applyAlignment="1">
      <alignment horizontal="left" vertical="top" wrapText="1"/>
    </xf>
    <xf numFmtId="164" fontId="2" fillId="0" borderId="41" xfId="0" applyNumberFormat="1" applyFont="1" applyFill="1" applyBorder="1" applyAlignment="1">
      <alignment horizontal="center" vertical="center" textRotation="90" wrapText="1"/>
    </xf>
    <xf numFmtId="164" fontId="2" fillId="0" borderId="0" xfId="0" applyNumberFormat="1" applyFont="1" applyFill="1" applyBorder="1" applyAlignment="1">
      <alignment horizontal="center" vertical="center" textRotation="90" wrapText="1"/>
    </xf>
    <xf numFmtId="164" fontId="2" fillId="0" borderId="43" xfId="0" applyNumberFormat="1" applyFont="1" applyFill="1" applyBorder="1" applyAlignment="1">
      <alignment horizontal="center" vertical="center" textRotation="90" wrapText="1"/>
    </xf>
    <xf numFmtId="164" fontId="1" fillId="0" borderId="15" xfId="0" applyNumberFormat="1" applyFont="1" applyBorder="1" applyAlignment="1">
      <alignment horizontal="left" vertical="top" wrapText="1"/>
    </xf>
    <xf numFmtId="164" fontId="1" fillId="0" borderId="16" xfId="0" applyNumberFormat="1" applyFont="1" applyBorder="1" applyAlignment="1">
      <alignment horizontal="left" vertical="top" wrapText="1"/>
    </xf>
    <xf numFmtId="164" fontId="1" fillId="0" borderId="12" xfId="0" applyNumberFormat="1" applyFont="1" applyBorder="1" applyAlignment="1">
      <alignment horizontal="left" vertical="top" wrapText="1"/>
    </xf>
    <xf numFmtId="0" fontId="12" fillId="0" borderId="30" xfId="0" applyFont="1" applyFill="1" applyBorder="1" applyAlignment="1">
      <alignment horizontal="left" vertical="top" wrapText="1"/>
    </xf>
    <xf numFmtId="0" fontId="12" fillId="0" borderId="12" xfId="0" applyFont="1" applyFill="1" applyBorder="1" applyAlignment="1">
      <alignment horizontal="left" vertical="top" wrapText="1"/>
    </xf>
    <xf numFmtId="49" fontId="2" fillId="0" borderId="39" xfId="0" applyNumberFormat="1" applyFont="1" applyBorder="1" applyAlignment="1">
      <alignment horizontal="center" vertical="top" wrapText="1"/>
    </xf>
    <xf numFmtId="49" fontId="2" fillId="0" borderId="52" xfId="0" applyNumberFormat="1" applyFont="1" applyBorder="1" applyAlignment="1">
      <alignment horizontal="center" vertical="top" wrapText="1"/>
    </xf>
    <xf numFmtId="49" fontId="2" fillId="0" borderId="46"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17" xfId="0" applyNumberFormat="1" applyFont="1" applyBorder="1" applyAlignment="1">
      <alignment horizontal="center" vertical="top" wrapText="1"/>
    </xf>
    <xf numFmtId="49" fontId="2" fillId="0" borderId="44" xfId="0" applyNumberFormat="1" applyFont="1" applyBorder="1" applyAlignment="1">
      <alignment horizontal="center" vertical="top" wrapText="1"/>
    </xf>
    <xf numFmtId="49" fontId="2" fillId="3" borderId="43" xfId="0" applyNumberFormat="1" applyFont="1" applyFill="1" applyBorder="1" applyAlignment="1">
      <alignment horizontal="right" vertical="top"/>
    </xf>
    <xf numFmtId="164" fontId="2" fillId="3" borderId="3" xfId="0" applyNumberFormat="1" applyFont="1" applyFill="1" applyBorder="1" applyAlignment="1">
      <alignment horizontal="center" vertical="center"/>
    </xf>
    <xf numFmtId="164" fontId="2" fillId="3" borderId="42" xfId="0" applyNumberFormat="1" applyFont="1" applyFill="1" applyBorder="1" applyAlignment="1">
      <alignment horizontal="center" vertical="center"/>
    </xf>
    <xf numFmtId="164" fontId="2" fillId="3" borderId="45" xfId="0" applyNumberFormat="1" applyFont="1" applyFill="1" applyBorder="1" applyAlignment="1">
      <alignment horizontal="center" vertical="center"/>
    </xf>
    <xf numFmtId="49" fontId="2" fillId="3" borderId="42" xfId="0" applyNumberFormat="1" applyFont="1" applyFill="1" applyBorder="1" applyAlignment="1">
      <alignment horizontal="left" vertical="top" wrapText="1"/>
    </xf>
    <xf numFmtId="49" fontId="2" fillId="3" borderId="41" xfId="0" applyNumberFormat="1" applyFont="1" applyFill="1" applyBorder="1" applyAlignment="1">
      <alignment horizontal="left" vertical="top" wrapText="1"/>
    </xf>
    <xf numFmtId="49" fontId="2" fillId="3" borderId="45" xfId="0" applyNumberFormat="1" applyFont="1" applyFill="1" applyBorder="1" applyAlignment="1">
      <alignment horizontal="left" vertical="top" wrapText="1"/>
    </xf>
    <xf numFmtId="49" fontId="3" fillId="6" borderId="9" xfId="0" applyNumberFormat="1" applyFont="1" applyFill="1" applyBorder="1" applyAlignment="1">
      <alignment vertical="top" wrapText="1"/>
    </xf>
    <xf numFmtId="49" fontId="3" fillId="6" borderId="11" xfId="0" applyNumberFormat="1" applyFont="1" applyFill="1" applyBorder="1" applyAlignment="1">
      <alignment vertical="top" wrapText="1"/>
    </xf>
    <xf numFmtId="0" fontId="14" fillId="6" borderId="10" xfId="0" applyFont="1" applyFill="1" applyBorder="1" applyAlignment="1">
      <alignment vertical="top" wrapText="1"/>
    </xf>
    <xf numFmtId="49" fontId="2" fillId="0" borderId="30" xfId="0" applyNumberFormat="1" applyFont="1" applyFill="1" applyBorder="1" applyAlignment="1">
      <alignment horizontal="center" vertical="center" textRotation="90" wrapText="1"/>
    </xf>
    <xf numFmtId="49" fontId="2" fillId="0" borderId="16" xfId="0" applyNumberFormat="1" applyFont="1" applyFill="1" applyBorder="1" applyAlignment="1">
      <alignment horizontal="center" vertical="center" textRotation="90" wrapText="1"/>
    </xf>
    <xf numFmtId="49" fontId="2" fillId="0" borderId="37" xfId="0" applyNumberFormat="1" applyFont="1" applyFill="1" applyBorder="1" applyAlignment="1">
      <alignment horizontal="center" vertical="center" textRotation="90" wrapText="1"/>
    </xf>
    <xf numFmtId="49" fontId="2" fillId="0" borderId="0" xfId="0" applyNumberFormat="1" applyFont="1" applyFill="1" applyBorder="1" applyAlignment="1">
      <alignment horizontal="center" vertical="center" textRotation="90" wrapText="1"/>
    </xf>
    <xf numFmtId="49" fontId="6" fillId="0" borderId="28" xfId="0" applyNumberFormat="1" applyFont="1" applyFill="1" applyBorder="1" applyAlignment="1">
      <alignment horizontal="left" vertical="top" wrapText="1"/>
    </xf>
    <xf numFmtId="49" fontId="6" fillId="0" borderId="68" xfId="0" applyNumberFormat="1" applyFont="1" applyFill="1" applyBorder="1" applyAlignment="1">
      <alignment horizontal="left" vertical="top" wrapText="1"/>
    </xf>
    <xf numFmtId="49" fontId="1" fillId="0" borderId="28" xfId="0" applyNumberFormat="1" applyFont="1" applyFill="1" applyBorder="1" applyAlignment="1">
      <alignment horizontal="center" vertical="top" wrapText="1"/>
    </xf>
    <xf numFmtId="49" fontId="9" fillId="0" borderId="29" xfId="0" applyNumberFormat="1" applyFont="1" applyFill="1" applyBorder="1" applyAlignment="1">
      <alignment horizontal="left" vertical="top" wrapText="1"/>
    </xf>
    <xf numFmtId="49" fontId="9" fillId="0" borderId="28" xfId="0" applyNumberFormat="1" applyFont="1" applyFill="1" applyBorder="1" applyAlignment="1">
      <alignment horizontal="left" vertical="top" wrapText="1"/>
    </xf>
    <xf numFmtId="0" fontId="6" fillId="0" borderId="8" xfId="0" applyFont="1" applyBorder="1" applyAlignment="1">
      <alignment horizontal="left" vertical="center"/>
    </xf>
    <xf numFmtId="0" fontId="6" fillId="0" borderId="0" xfId="0" applyFont="1" applyBorder="1" applyAlignment="1">
      <alignment horizontal="left" vertical="center"/>
    </xf>
    <xf numFmtId="0" fontId="1" fillId="0" borderId="11" xfId="0" applyNumberFormat="1" applyFont="1" applyFill="1" applyBorder="1" applyAlignment="1">
      <alignment horizontal="center" vertical="top" wrapText="1"/>
    </xf>
    <xf numFmtId="0" fontId="1" fillId="0" borderId="28" xfId="0" applyNumberFormat="1" applyFont="1" applyBorder="1" applyAlignment="1">
      <alignment horizontal="center" vertical="top" wrapText="1"/>
    </xf>
    <xf numFmtId="49" fontId="2" fillId="0" borderId="15" xfId="0" applyNumberFormat="1" applyFont="1" applyFill="1" applyBorder="1" applyAlignment="1">
      <alignment horizontal="center" vertical="center" textRotation="90" wrapText="1"/>
    </xf>
    <xf numFmtId="49" fontId="2" fillId="0" borderId="12" xfId="0" applyNumberFormat="1" applyFont="1" applyFill="1" applyBorder="1" applyAlignment="1">
      <alignment horizontal="center" vertical="center" textRotation="90" wrapText="1"/>
    </xf>
    <xf numFmtId="49" fontId="6" fillId="6" borderId="32" xfId="0" applyNumberFormat="1" applyFont="1" applyFill="1" applyBorder="1" applyAlignment="1">
      <alignment horizontal="left" vertical="top" wrapText="1"/>
    </xf>
    <xf numFmtId="49" fontId="6" fillId="6" borderId="68" xfId="0" applyNumberFormat="1" applyFont="1" applyFill="1" applyBorder="1" applyAlignment="1">
      <alignment horizontal="left" vertical="top" wrapText="1"/>
    </xf>
    <xf numFmtId="164" fontId="1" fillId="0" borderId="15" xfId="0" applyNumberFormat="1" applyFont="1" applyFill="1" applyBorder="1" applyAlignment="1">
      <alignment horizontal="left" vertical="top" wrapText="1"/>
    </xf>
    <xf numFmtId="49" fontId="2" fillId="2" borderId="76" xfId="0" applyNumberFormat="1" applyFont="1" applyFill="1" applyBorder="1" applyAlignment="1">
      <alignment horizontal="center" vertical="top"/>
    </xf>
    <xf numFmtId="49" fontId="2" fillId="2" borderId="40" xfId="0" applyNumberFormat="1" applyFont="1" applyFill="1" applyBorder="1" applyAlignment="1">
      <alignment horizontal="center" vertical="top"/>
    </xf>
    <xf numFmtId="49" fontId="2" fillId="2" borderId="61" xfId="0" applyNumberFormat="1" applyFont="1" applyFill="1" applyBorder="1" applyAlignment="1">
      <alignment horizontal="center" vertical="top"/>
    </xf>
    <xf numFmtId="49" fontId="2" fillId="3" borderId="34" xfId="0" applyNumberFormat="1" applyFont="1" applyFill="1" applyBorder="1" applyAlignment="1">
      <alignment horizontal="center" vertical="top"/>
    </xf>
    <xf numFmtId="49" fontId="2" fillId="3" borderId="26" xfId="0" applyNumberFormat="1" applyFont="1" applyFill="1" applyBorder="1" applyAlignment="1">
      <alignment horizontal="center" vertical="top"/>
    </xf>
    <xf numFmtId="49" fontId="2" fillId="3" borderId="19" xfId="0" applyNumberFormat="1" applyFont="1" applyFill="1" applyBorder="1" applyAlignment="1">
      <alignment horizontal="center" vertical="top"/>
    </xf>
    <xf numFmtId="49" fontId="2" fillId="6" borderId="77" xfId="0" applyNumberFormat="1" applyFont="1" applyFill="1" applyBorder="1" applyAlignment="1">
      <alignment horizontal="center" vertical="top"/>
    </xf>
    <xf numFmtId="49" fontId="2" fillId="6" borderId="53" xfId="0" applyNumberFormat="1" applyFont="1" applyFill="1" applyBorder="1" applyAlignment="1">
      <alignment horizontal="center" vertical="top"/>
    </xf>
    <xf numFmtId="49" fontId="2" fillId="6" borderId="49" xfId="0" applyNumberFormat="1" applyFont="1" applyFill="1" applyBorder="1" applyAlignment="1">
      <alignment horizontal="center" vertical="top"/>
    </xf>
    <xf numFmtId="0" fontId="2" fillId="3" borderId="5"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3" borderId="14" xfId="0" applyFont="1" applyFill="1" applyBorder="1" applyAlignment="1">
      <alignment horizontal="left" vertical="top" wrapText="1"/>
    </xf>
    <xf numFmtId="49" fontId="1" fillId="0" borderId="73" xfId="0" applyNumberFormat="1" applyFont="1" applyFill="1" applyBorder="1" applyAlignment="1">
      <alignment horizontal="center" vertical="top"/>
    </xf>
    <xf numFmtId="49" fontId="2" fillId="0" borderId="2" xfId="0" applyNumberFormat="1" applyFont="1" applyFill="1" applyBorder="1" applyAlignment="1">
      <alignment horizontal="center" vertical="top"/>
    </xf>
    <xf numFmtId="0" fontId="1" fillId="0" borderId="34"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19" xfId="0" applyFont="1" applyFill="1" applyBorder="1" applyAlignment="1">
      <alignment horizontal="left" vertical="top" wrapText="1"/>
    </xf>
    <xf numFmtId="164" fontId="2" fillId="0" borderId="34" xfId="0" applyNumberFormat="1" applyFont="1" applyFill="1" applyBorder="1" applyAlignment="1">
      <alignment horizontal="center" vertical="center" textRotation="90" wrapText="1"/>
    </xf>
    <xf numFmtId="164" fontId="2" fillId="0" borderId="26" xfId="0" applyNumberFormat="1" applyFont="1" applyFill="1" applyBorder="1" applyAlignment="1">
      <alignment horizontal="center" vertical="center" textRotation="90" wrapText="1"/>
    </xf>
    <xf numFmtId="164" fontId="2" fillId="0" borderId="19" xfId="0" applyNumberFormat="1" applyFont="1" applyFill="1" applyBorder="1" applyAlignment="1">
      <alignment horizontal="center" vertical="center" textRotation="90" wrapText="1"/>
    </xf>
    <xf numFmtId="0" fontId="1" fillId="0" borderId="24" xfId="0" applyNumberFormat="1" applyFont="1" applyFill="1" applyBorder="1" applyAlignment="1">
      <alignment horizontal="center" vertical="top"/>
    </xf>
    <xf numFmtId="0" fontId="1" fillId="0" borderId="46" xfId="0" applyNumberFormat="1" applyFont="1" applyFill="1" applyBorder="1" applyAlignment="1">
      <alignment horizontal="center" vertical="top"/>
    </xf>
    <xf numFmtId="0" fontId="6" fillId="0" borderId="30" xfId="0" applyFont="1" applyFill="1" applyBorder="1" applyAlignment="1">
      <alignment horizontal="left" vertical="top" wrapText="1"/>
    </xf>
    <xf numFmtId="0" fontId="6" fillId="0" borderId="36" xfId="0" applyFont="1" applyFill="1" applyBorder="1" applyAlignment="1">
      <alignment horizontal="left" vertical="top" wrapText="1"/>
    </xf>
    <xf numFmtId="16" fontId="6" fillId="0" borderId="31" xfId="0" applyNumberFormat="1" applyFont="1" applyFill="1" applyBorder="1" applyAlignment="1">
      <alignment horizontal="center" vertical="top"/>
    </xf>
    <xf numFmtId="0" fontId="6" fillId="0" borderId="69" xfId="0" applyNumberFormat="1" applyFont="1" applyFill="1" applyBorder="1" applyAlignment="1">
      <alignment horizontal="center" vertical="top"/>
    </xf>
    <xf numFmtId="0" fontId="6" fillId="0" borderId="31" xfId="0" applyNumberFormat="1" applyFont="1" applyFill="1" applyBorder="1" applyAlignment="1">
      <alignment horizontal="center" vertical="top"/>
    </xf>
    <xf numFmtId="0" fontId="6" fillId="0" borderId="32" xfId="0" applyNumberFormat="1" applyFont="1" applyFill="1" applyBorder="1" applyAlignment="1">
      <alignment horizontal="center" vertical="top"/>
    </xf>
    <xf numFmtId="0" fontId="6" fillId="0" borderId="68" xfId="0" applyNumberFormat="1" applyFont="1" applyFill="1" applyBorder="1" applyAlignment="1">
      <alignment horizontal="center" vertical="top"/>
    </xf>
    <xf numFmtId="49" fontId="6" fillId="0" borderId="52" xfId="0" applyNumberFormat="1" applyFont="1" applyFill="1" applyBorder="1" applyAlignment="1">
      <alignment horizontal="left" vertical="top" wrapText="1"/>
    </xf>
    <xf numFmtId="49" fontId="6" fillId="0" borderId="46" xfId="0" applyNumberFormat="1" applyFont="1" applyFill="1" applyBorder="1" applyAlignment="1">
      <alignment horizontal="left" vertical="top" wrapText="1"/>
    </xf>
    <xf numFmtId="164" fontId="1" fillId="0" borderId="30" xfId="0" applyNumberFormat="1" applyFont="1" applyFill="1" applyBorder="1" applyAlignment="1">
      <alignment horizontal="left" vertical="top" wrapText="1"/>
    </xf>
    <xf numFmtId="0" fontId="1" fillId="0" borderId="31" xfId="0" applyNumberFormat="1" applyFont="1" applyFill="1" applyBorder="1" applyAlignment="1">
      <alignment horizontal="center" vertical="top"/>
    </xf>
    <xf numFmtId="0" fontId="1" fillId="0" borderId="10" xfId="0" applyNumberFormat="1" applyFont="1" applyFill="1" applyBorder="1" applyAlignment="1">
      <alignment horizontal="center" vertical="top"/>
    </xf>
    <xf numFmtId="0" fontId="1" fillId="0" borderId="9" xfId="0" applyNumberFormat="1" applyFont="1" applyFill="1" applyBorder="1" applyAlignment="1">
      <alignment horizontal="center" vertical="top"/>
    </xf>
    <xf numFmtId="0" fontId="1" fillId="0" borderId="29" xfId="0" applyNumberFormat="1" applyFont="1" applyFill="1" applyBorder="1" applyAlignment="1">
      <alignment horizontal="center" vertical="top"/>
    </xf>
    <xf numFmtId="0" fontId="1" fillId="0" borderId="13" xfId="0" applyNumberFormat="1" applyFont="1" applyFill="1" applyBorder="1" applyAlignment="1">
      <alignment horizontal="center" vertical="top"/>
    </xf>
    <xf numFmtId="0" fontId="20" fillId="0" borderId="41" xfId="0" applyNumberFormat="1" applyFont="1" applyBorder="1" applyAlignment="1">
      <alignment vertical="top" wrapText="1"/>
    </xf>
    <xf numFmtId="49" fontId="2" fillId="0" borderId="1" xfId="0" applyNumberFormat="1" applyFont="1" applyFill="1" applyBorder="1" applyAlignment="1">
      <alignment horizontal="center" vertical="top"/>
    </xf>
    <xf numFmtId="49" fontId="2" fillId="0" borderId="17" xfId="0" applyNumberFormat="1" applyFont="1" applyFill="1" applyBorder="1" applyAlignment="1">
      <alignment horizontal="center" vertical="top"/>
    </xf>
    <xf numFmtId="49" fontId="2" fillId="0" borderId="44" xfId="0" applyNumberFormat="1" applyFont="1" applyFill="1" applyBorder="1" applyAlignment="1">
      <alignment horizontal="center" vertical="top"/>
    </xf>
    <xf numFmtId="49" fontId="1" fillId="0" borderId="29" xfId="0" applyNumberFormat="1" applyFont="1" applyBorder="1" applyAlignment="1">
      <alignment horizontal="center" vertical="top"/>
    </xf>
    <xf numFmtId="49" fontId="1" fillId="0" borderId="41" xfId="0" applyNumberFormat="1" applyFont="1" applyFill="1" applyBorder="1" applyAlignment="1">
      <alignment horizontal="left" vertical="top" wrapText="1"/>
    </xf>
    <xf numFmtId="49" fontId="2" fillId="0" borderId="6" xfId="0" applyNumberFormat="1" applyFont="1" applyFill="1" applyBorder="1" applyAlignment="1">
      <alignment horizontal="center" vertical="top"/>
    </xf>
    <xf numFmtId="49" fontId="2" fillId="0" borderId="8" xfId="0" applyNumberFormat="1" applyFont="1" applyFill="1" applyBorder="1" applyAlignment="1">
      <alignment horizontal="center" vertical="top"/>
    </xf>
    <xf numFmtId="49" fontId="2" fillId="0" borderId="7" xfId="0" applyNumberFormat="1" applyFont="1" applyFill="1" applyBorder="1" applyAlignment="1">
      <alignment horizontal="center" vertical="top"/>
    </xf>
    <xf numFmtId="0" fontId="1" fillId="0" borderId="38" xfId="0" applyFont="1" applyBorder="1" applyAlignment="1">
      <alignment horizontal="left" vertical="top"/>
    </xf>
    <xf numFmtId="0" fontId="1" fillId="0" borderId="26" xfId="0" applyFont="1" applyBorder="1" applyAlignment="1">
      <alignment horizontal="left" vertical="top"/>
    </xf>
    <xf numFmtId="0" fontId="1" fillId="0" borderId="27" xfId="0" applyFont="1" applyBorder="1" applyAlignment="1">
      <alignment horizontal="left" vertical="top"/>
    </xf>
    <xf numFmtId="164" fontId="1" fillId="0" borderId="38" xfId="0" applyNumberFormat="1" applyFont="1" applyBorder="1" applyAlignment="1">
      <alignment horizontal="center" vertical="top"/>
    </xf>
    <xf numFmtId="0" fontId="7" fillId="0" borderId="26" xfId="0" applyFont="1" applyBorder="1"/>
    <xf numFmtId="0" fontId="7" fillId="0" borderId="27" xfId="0" applyFont="1" applyBorder="1"/>
    <xf numFmtId="0" fontId="12" fillId="6" borderId="0" xfId="0" applyNumberFormat="1" applyFont="1" applyFill="1" applyBorder="1" applyAlignment="1">
      <alignment horizontal="center" vertical="top" wrapText="1"/>
    </xf>
    <xf numFmtId="49" fontId="6" fillId="0" borderId="39"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49" fontId="4" fillId="0" borderId="0" xfId="0" applyNumberFormat="1" applyFont="1" applyFill="1" applyBorder="1" applyAlignment="1">
      <alignment horizontal="center" vertical="top" wrapText="1"/>
    </xf>
    <xf numFmtId="49" fontId="2" fillId="2" borderId="25" xfId="0" applyNumberFormat="1" applyFont="1" applyFill="1" applyBorder="1" applyAlignment="1">
      <alignment horizontal="right" vertical="top"/>
    </xf>
    <xf numFmtId="49" fontId="2" fillId="2" borderId="42" xfId="0" applyNumberFormat="1" applyFont="1" applyFill="1" applyBorder="1" applyAlignment="1">
      <alignment horizontal="right" vertical="top"/>
    </xf>
    <xf numFmtId="49" fontId="2" fillId="4" borderId="25" xfId="0" applyNumberFormat="1" applyFont="1" applyFill="1" applyBorder="1" applyAlignment="1">
      <alignment horizontal="right" vertical="top"/>
    </xf>
    <xf numFmtId="49" fontId="2" fillId="4" borderId="42" xfId="0" applyNumberFormat="1" applyFont="1" applyFill="1" applyBorder="1" applyAlignment="1">
      <alignment horizontal="right" vertical="top"/>
    </xf>
    <xf numFmtId="0" fontId="2" fillId="4" borderId="59" xfId="0" applyFont="1" applyFill="1" applyBorder="1" applyAlignment="1">
      <alignment horizontal="right" vertical="top"/>
    </xf>
    <xf numFmtId="0" fontId="2" fillId="4" borderId="75" xfId="0" applyFont="1" applyFill="1" applyBorder="1" applyAlignment="1">
      <alignment horizontal="right" vertical="top"/>
    </xf>
    <xf numFmtId="0" fontId="2" fillId="4" borderId="67" xfId="0" applyFont="1" applyFill="1" applyBorder="1" applyAlignment="1">
      <alignment horizontal="right" vertical="top"/>
    </xf>
    <xf numFmtId="164" fontId="2" fillId="4" borderId="38" xfId="0" applyNumberFormat="1" applyFont="1" applyFill="1" applyBorder="1" applyAlignment="1">
      <alignment horizontal="center" vertical="top" wrapText="1"/>
    </xf>
    <xf numFmtId="164" fontId="2" fillId="4" borderId="26" xfId="0" applyNumberFormat="1" applyFont="1" applyFill="1" applyBorder="1" applyAlignment="1">
      <alignment horizontal="center" vertical="top" wrapText="1"/>
    </xf>
    <xf numFmtId="164" fontId="2" fillId="4" borderId="27" xfId="0" applyNumberFormat="1" applyFont="1" applyFill="1" applyBorder="1" applyAlignment="1">
      <alignment horizontal="center" vertical="top" wrapText="1"/>
    </xf>
    <xf numFmtId="0" fontId="10" fillId="6" borderId="0" xfId="0" applyNumberFormat="1" applyFont="1" applyFill="1" applyBorder="1" applyAlignment="1">
      <alignment horizontal="center" vertical="top" wrapText="1"/>
    </xf>
    <xf numFmtId="0" fontId="9" fillId="8" borderId="40" xfId="0" applyFont="1" applyFill="1" applyBorder="1" applyAlignment="1">
      <alignment horizontal="left" vertical="top" wrapText="1"/>
    </xf>
    <xf numFmtId="0" fontId="9" fillId="8" borderId="53" xfId="0" applyFont="1" applyFill="1" applyBorder="1" applyAlignment="1">
      <alignment horizontal="left" vertical="top" wrapText="1"/>
    </xf>
    <xf numFmtId="0" fontId="9" fillId="8" borderId="23" xfId="0" applyFont="1" applyFill="1" applyBorder="1" applyAlignment="1">
      <alignment horizontal="left" vertical="top" wrapText="1"/>
    </xf>
    <xf numFmtId="164" fontId="6" fillId="8" borderId="40" xfId="0" applyNumberFormat="1" applyFont="1" applyFill="1" applyBorder="1" applyAlignment="1">
      <alignment horizontal="center" vertical="top" wrapText="1"/>
    </xf>
    <xf numFmtId="164" fontId="6" fillId="8" borderId="53" xfId="0" applyNumberFormat="1" applyFont="1" applyFill="1" applyBorder="1" applyAlignment="1">
      <alignment horizontal="center" vertical="top" wrapText="1"/>
    </xf>
    <xf numFmtId="0" fontId="1" fillId="0" borderId="40" xfId="0" applyFont="1" applyBorder="1" applyAlignment="1">
      <alignment horizontal="left" vertical="top"/>
    </xf>
    <xf numFmtId="0" fontId="1" fillId="0" borderId="53" xfId="0" applyFont="1" applyBorder="1" applyAlignment="1">
      <alignment horizontal="left" vertical="top"/>
    </xf>
    <xf numFmtId="0" fontId="1" fillId="0" borderId="23" xfId="0" applyFont="1" applyBorder="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9" fillId="0" borderId="3"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5" xfId="0" applyFont="1" applyBorder="1" applyAlignment="1">
      <alignment horizontal="center" vertical="center" wrapText="1"/>
    </xf>
    <xf numFmtId="0" fontId="9" fillId="6" borderId="0" xfId="0" applyNumberFormat="1" applyFont="1" applyFill="1" applyBorder="1" applyAlignment="1">
      <alignment horizontal="center" vertical="center" wrapText="1"/>
    </xf>
    <xf numFmtId="0" fontId="1" fillId="0" borderId="38"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164" fontId="6" fillId="0" borderId="38" xfId="0" applyNumberFormat="1" applyFont="1" applyBorder="1" applyAlignment="1">
      <alignment horizontal="center" vertical="top" wrapText="1"/>
    </xf>
    <xf numFmtId="164" fontId="1" fillId="0" borderId="38" xfId="0" applyNumberFormat="1" applyFont="1" applyBorder="1" applyAlignment="1">
      <alignment horizontal="center" vertical="top"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1" fillId="0" borderId="40" xfId="0" applyFont="1" applyBorder="1" applyAlignment="1">
      <alignment horizontal="left" vertical="top" wrapText="1"/>
    </xf>
    <xf numFmtId="0" fontId="1" fillId="0" borderId="53" xfId="0" applyFont="1" applyBorder="1" applyAlignment="1">
      <alignment horizontal="left" vertical="top" wrapText="1"/>
    </xf>
    <xf numFmtId="0" fontId="1" fillId="0" borderId="23" xfId="0" applyFont="1" applyBorder="1" applyAlignment="1">
      <alignment horizontal="left" vertical="top" wrapText="1"/>
    </xf>
    <xf numFmtId="164" fontId="1" fillId="0" borderId="40" xfId="0" applyNumberFormat="1" applyFont="1" applyBorder="1" applyAlignment="1">
      <alignment horizontal="center" vertical="top" wrapText="1"/>
    </xf>
    <xf numFmtId="164" fontId="1" fillId="0" borderId="53" xfId="0" applyNumberFormat="1" applyFont="1" applyBorder="1" applyAlignment="1">
      <alignment horizontal="center" vertical="top" wrapText="1"/>
    </xf>
    <xf numFmtId="164" fontId="1" fillId="0" borderId="23" xfId="0" applyNumberFormat="1" applyFont="1" applyBorder="1" applyAlignment="1">
      <alignment horizontal="center" vertical="top" wrapText="1"/>
    </xf>
    <xf numFmtId="164" fontId="9" fillId="8" borderId="21" xfId="0" applyNumberFormat="1" applyFont="1" applyFill="1" applyBorder="1" applyAlignment="1">
      <alignment horizontal="center" vertical="top" wrapText="1"/>
    </xf>
    <xf numFmtId="164" fontId="9" fillId="8" borderId="62" xfId="0" applyNumberFormat="1" applyFont="1" applyFill="1" applyBorder="1" applyAlignment="1">
      <alignment horizontal="center" vertical="top" wrapText="1"/>
    </xf>
    <xf numFmtId="0" fontId="9" fillId="6" borderId="0" xfId="0" applyNumberFormat="1" applyFont="1" applyFill="1" applyBorder="1" applyAlignment="1">
      <alignment horizontal="center" vertical="top"/>
    </xf>
    <xf numFmtId="0" fontId="2" fillId="8" borderId="61" xfId="0" applyFont="1" applyFill="1" applyBorder="1" applyAlignment="1">
      <alignment horizontal="right" vertical="top"/>
    </xf>
    <xf numFmtId="0" fontId="2" fillId="8" borderId="49" xfId="0" applyFont="1" applyFill="1" applyBorder="1" applyAlignment="1">
      <alignment horizontal="right" vertical="top"/>
    </xf>
    <xf numFmtId="0" fontId="2" fillId="8" borderId="22" xfId="0" applyFont="1" applyFill="1" applyBorder="1" applyAlignment="1">
      <alignment horizontal="right" vertical="top"/>
    </xf>
    <xf numFmtId="164" fontId="2" fillId="8" borderId="18" xfId="0" applyNumberFormat="1" applyFont="1" applyFill="1" applyBorder="1" applyAlignment="1">
      <alignment horizontal="center" vertical="top"/>
    </xf>
    <xf numFmtId="164" fontId="2" fillId="8" borderId="19" xfId="0" applyNumberFormat="1" applyFont="1" applyFill="1" applyBorder="1" applyAlignment="1">
      <alignment horizontal="center" vertical="top"/>
    </xf>
    <xf numFmtId="164" fontId="2" fillId="8" borderId="56" xfId="0" applyNumberFormat="1" applyFont="1" applyFill="1" applyBorder="1" applyAlignment="1">
      <alignment horizontal="center" vertical="top"/>
    </xf>
    <xf numFmtId="0" fontId="2" fillId="4" borderId="40" xfId="0" applyFont="1" applyFill="1" applyBorder="1" applyAlignment="1">
      <alignment horizontal="right" vertical="top"/>
    </xf>
    <xf numFmtId="0" fontId="2" fillId="4" borderId="53" xfId="0" applyFont="1" applyFill="1" applyBorder="1" applyAlignment="1">
      <alignment horizontal="right" vertical="top"/>
    </xf>
    <xf numFmtId="0" fontId="2" fillId="4" borderId="23" xfId="0" applyFont="1" applyFill="1" applyBorder="1" applyAlignment="1">
      <alignment horizontal="right" vertical="top"/>
    </xf>
    <xf numFmtId="164" fontId="2" fillId="4" borderId="38" xfId="0" applyNumberFormat="1" applyFont="1" applyFill="1" applyBorder="1" applyAlignment="1">
      <alignment horizontal="center" vertical="top"/>
    </xf>
    <xf numFmtId="164" fontId="1" fillId="0" borderId="40" xfId="0" applyNumberFormat="1" applyFont="1" applyBorder="1" applyAlignment="1">
      <alignment horizontal="center" vertical="top"/>
    </xf>
    <xf numFmtId="164" fontId="1" fillId="0" borderId="53" xfId="0" applyNumberFormat="1" applyFont="1" applyBorder="1" applyAlignment="1">
      <alignment horizontal="center" vertical="top"/>
    </xf>
    <xf numFmtId="164" fontId="1" fillId="0" borderId="23" xfId="0" applyNumberFormat="1" applyFont="1" applyBorder="1" applyAlignment="1">
      <alignment horizontal="center" vertical="top"/>
    </xf>
    <xf numFmtId="164" fontId="6" fillId="7" borderId="40" xfId="0" applyNumberFormat="1" applyFont="1" applyFill="1" applyBorder="1" applyAlignment="1">
      <alignment horizontal="center" vertical="top" wrapText="1"/>
    </xf>
    <xf numFmtId="164" fontId="6" fillId="7" borderId="53" xfId="0" applyNumberFormat="1" applyFont="1" applyFill="1" applyBorder="1" applyAlignment="1">
      <alignment horizontal="center" vertical="top" wrapText="1"/>
    </xf>
    <xf numFmtId="164" fontId="6" fillId="7" borderId="23" xfId="0" applyNumberFormat="1" applyFont="1" applyFill="1" applyBorder="1" applyAlignment="1">
      <alignment horizontal="center" vertical="top" wrapText="1"/>
    </xf>
    <xf numFmtId="49" fontId="2" fillId="6" borderId="57" xfId="0" applyNumberFormat="1" applyFont="1" applyFill="1" applyBorder="1" applyAlignment="1">
      <alignment horizontal="center" vertical="top"/>
    </xf>
    <xf numFmtId="164" fontId="6" fillId="0" borderId="43" xfId="0" applyNumberFormat="1" applyFont="1" applyFill="1" applyBorder="1" applyAlignment="1">
      <alignment horizontal="right" vertical="top" wrapText="1"/>
    </xf>
    <xf numFmtId="0" fontId="6" fillId="0" borderId="10" xfId="0" applyNumberFormat="1" applyFont="1" applyFill="1" applyBorder="1" applyAlignment="1">
      <alignment horizontal="center" vertical="top"/>
    </xf>
    <xf numFmtId="49" fontId="6" fillId="0" borderId="24" xfId="0" applyNumberFormat="1" applyFont="1" applyFill="1" applyBorder="1" applyAlignment="1">
      <alignment horizontal="left" vertical="top" wrapText="1"/>
    </xf>
    <xf numFmtId="0" fontId="1" fillId="0" borderId="52" xfId="0" applyNumberFormat="1" applyFont="1" applyFill="1" applyBorder="1" applyAlignment="1">
      <alignment horizontal="center" vertical="top"/>
    </xf>
    <xf numFmtId="0" fontId="6" fillId="0" borderId="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xf>
    <xf numFmtId="0" fontId="6" fillId="0" borderId="12" xfId="0" applyFont="1" applyFill="1" applyBorder="1" applyAlignment="1">
      <alignment horizontal="left" vertical="top" wrapText="1"/>
    </xf>
    <xf numFmtId="49" fontId="2" fillId="0" borderId="52" xfId="0" applyNumberFormat="1" applyFont="1" applyFill="1" applyBorder="1" applyAlignment="1">
      <alignment horizontal="center" vertical="top"/>
    </xf>
    <xf numFmtId="49" fontId="2" fillId="0" borderId="46" xfId="0" applyNumberFormat="1" applyFont="1" applyFill="1" applyBorder="1" applyAlignment="1">
      <alignment horizontal="center" vertical="top"/>
    </xf>
    <xf numFmtId="0" fontId="2" fillId="4" borderId="6" xfId="0" applyFont="1" applyFill="1" applyBorder="1" applyAlignment="1">
      <alignment horizontal="right" vertical="top"/>
    </xf>
    <xf numFmtId="0" fontId="2" fillId="4" borderId="41" xfId="0" applyFont="1" applyFill="1" applyBorder="1" applyAlignment="1">
      <alignment horizontal="right" vertical="top"/>
    </xf>
    <xf numFmtId="0" fontId="2" fillId="4" borderId="39" xfId="0" applyFont="1" applyFill="1" applyBorder="1" applyAlignment="1">
      <alignment horizontal="right" vertical="top"/>
    </xf>
    <xf numFmtId="49" fontId="2" fillId="5" borderId="61" xfId="0" applyNumberFormat="1" applyFont="1" applyFill="1" applyBorder="1" applyAlignment="1">
      <alignment horizontal="center" vertical="top"/>
    </xf>
    <xf numFmtId="49" fontId="2" fillId="5" borderId="49" xfId="0" applyNumberFormat="1" applyFont="1" applyFill="1" applyBorder="1" applyAlignment="1">
      <alignment horizontal="center" vertical="top"/>
    </xf>
    <xf numFmtId="0" fontId="9" fillId="7" borderId="40" xfId="0" applyFont="1" applyFill="1" applyBorder="1" applyAlignment="1">
      <alignment horizontal="left" vertical="top" wrapText="1"/>
    </xf>
    <xf numFmtId="0" fontId="9" fillId="7" borderId="53" xfId="0" applyFont="1" applyFill="1" applyBorder="1" applyAlignment="1">
      <alignment horizontal="left" vertical="top" wrapText="1"/>
    </xf>
    <xf numFmtId="0" fontId="9" fillId="7" borderId="23" xfId="0" applyFont="1" applyFill="1" applyBorder="1" applyAlignment="1">
      <alignment horizontal="left" vertical="top" wrapText="1"/>
    </xf>
    <xf numFmtId="164" fontId="6" fillId="7" borderId="21" xfId="0" applyNumberFormat="1" applyFont="1" applyFill="1" applyBorder="1" applyAlignment="1">
      <alignment horizontal="center" vertical="top" wrapText="1"/>
    </xf>
    <xf numFmtId="164" fontId="6" fillId="7" borderId="62" xfId="0" applyNumberFormat="1" applyFont="1" applyFill="1" applyBorder="1" applyAlignment="1">
      <alignment horizontal="center" vertical="top" wrapText="1"/>
    </xf>
    <xf numFmtId="164" fontId="6" fillId="7" borderId="24" xfId="0" applyNumberFormat="1" applyFont="1" applyFill="1" applyBorder="1" applyAlignment="1">
      <alignment horizontal="center" vertical="top" wrapText="1"/>
    </xf>
    <xf numFmtId="164" fontId="9" fillId="7" borderId="21" xfId="0" applyNumberFormat="1" applyFont="1" applyFill="1" applyBorder="1" applyAlignment="1">
      <alignment horizontal="center" vertical="top" wrapText="1"/>
    </xf>
    <xf numFmtId="164" fontId="9" fillId="7" borderId="62" xfId="0" applyNumberFormat="1" applyFont="1" applyFill="1" applyBorder="1" applyAlignment="1">
      <alignment horizontal="center" vertical="top" wrapText="1"/>
    </xf>
    <xf numFmtId="0" fontId="1" fillId="0" borderId="60" xfId="0" applyFont="1" applyFill="1" applyBorder="1" applyAlignment="1">
      <alignment horizontal="left" vertical="top" wrapText="1"/>
    </xf>
    <xf numFmtId="0" fontId="1" fillId="0" borderId="73" xfId="0" applyFont="1" applyFill="1" applyBorder="1" applyAlignment="1">
      <alignment horizontal="left" vertical="top" wrapText="1"/>
    </xf>
    <xf numFmtId="0" fontId="1" fillId="0" borderId="74" xfId="0" applyFont="1" applyFill="1" applyBorder="1" applyAlignment="1">
      <alignment horizontal="left" vertical="top" wrapText="1"/>
    </xf>
    <xf numFmtId="164" fontId="1" fillId="0" borderId="6" xfId="0" applyNumberFormat="1" applyFont="1" applyFill="1" applyBorder="1" applyAlignment="1">
      <alignment horizontal="left" vertical="top" wrapText="1"/>
    </xf>
    <xf numFmtId="0" fontId="7" fillId="0" borderId="8" xfId="0" applyFont="1" applyBorder="1" applyAlignment="1">
      <alignment horizontal="left" vertical="top" wrapText="1"/>
    </xf>
    <xf numFmtId="49" fontId="2" fillId="0" borderId="34" xfId="0" applyNumberFormat="1" applyFont="1" applyBorder="1" applyAlignment="1">
      <alignment horizontal="center" vertical="top"/>
    </xf>
    <xf numFmtId="49" fontId="2" fillId="0" borderId="26" xfId="0" applyNumberFormat="1" applyFont="1" applyBorder="1" applyAlignment="1">
      <alignment horizontal="center" vertical="top"/>
    </xf>
    <xf numFmtId="49" fontId="2" fillId="0" borderId="19" xfId="0" applyNumberFormat="1" applyFont="1" applyBorder="1" applyAlignment="1">
      <alignment horizontal="center" vertical="top"/>
    </xf>
    <xf numFmtId="0" fontId="12" fillId="6" borderId="54" xfId="0" applyFont="1" applyFill="1" applyBorder="1" applyAlignment="1">
      <alignment horizontal="center" vertical="center" textRotation="90" wrapText="1"/>
    </xf>
    <xf numFmtId="0" fontId="12" fillId="6" borderId="58" xfId="0" applyFont="1" applyFill="1" applyBorder="1" applyAlignment="1">
      <alignment horizontal="center" vertical="center" textRotation="90" wrapText="1"/>
    </xf>
    <xf numFmtId="0" fontId="6" fillId="6" borderId="30" xfId="0" applyFont="1" applyFill="1" applyBorder="1" applyAlignment="1">
      <alignment horizontal="center" vertical="center" textRotation="90" wrapText="1"/>
    </xf>
    <xf numFmtId="0" fontId="6" fillId="6" borderId="12" xfId="0" applyFont="1" applyFill="1" applyBorder="1" applyAlignment="1">
      <alignment horizontal="center" vertical="center" textRotation="90" wrapText="1"/>
    </xf>
    <xf numFmtId="0" fontId="6" fillId="6" borderId="26" xfId="0" applyFont="1" applyFill="1" applyBorder="1" applyAlignment="1">
      <alignment horizontal="center" vertical="center"/>
    </xf>
    <xf numFmtId="0" fontId="12" fillId="6" borderId="32" xfId="0" applyFont="1" applyFill="1" applyBorder="1" applyAlignment="1">
      <alignment horizontal="center" vertical="center" textRotation="90" wrapText="1"/>
    </xf>
    <xf numFmtId="0" fontId="12" fillId="6" borderId="13" xfId="0" applyFont="1" applyFill="1" applyBorder="1" applyAlignment="1">
      <alignment horizontal="center" vertical="center" textRotation="90" wrapText="1"/>
    </xf>
    <xf numFmtId="0" fontId="2" fillId="7" borderId="61" xfId="0" applyFont="1" applyFill="1" applyBorder="1" applyAlignment="1">
      <alignment horizontal="right" vertical="top"/>
    </xf>
    <xf numFmtId="0" fontId="2" fillId="7" borderId="49" xfId="0" applyFont="1" applyFill="1" applyBorder="1" applyAlignment="1">
      <alignment horizontal="right" vertical="top"/>
    </xf>
    <xf numFmtId="0" fontId="2" fillId="7" borderId="22" xfId="0" applyFont="1" applyFill="1" applyBorder="1" applyAlignment="1">
      <alignment horizontal="right" vertical="top"/>
    </xf>
    <xf numFmtId="164" fontId="2" fillId="7" borderId="18" xfId="0" applyNumberFormat="1" applyFont="1" applyFill="1" applyBorder="1" applyAlignment="1">
      <alignment horizontal="center" vertical="top"/>
    </xf>
    <xf numFmtId="164" fontId="2" fillId="7" borderId="19" xfId="0" applyNumberFormat="1" applyFont="1" applyFill="1" applyBorder="1" applyAlignment="1">
      <alignment horizontal="center" vertical="top"/>
    </xf>
    <xf numFmtId="164" fontId="2" fillId="7" borderId="56" xfId="0" applyNumberFormat="1" applyFont="1" applyFill="1" applyBorder="1" applyAlignment="1">
      <alignment horizontal="center" vertical="top"/>
    </xf>
    <xf numFmtId="0" fontId="9" fillId="7" borderId="3" xfId="0" applyFont="1" applyFill="1" applyBorder="1" applyAlignment="1">
      <alignment horizontal="center" vertical="center" wrapText="1"/>
    </xf>
    <xf numFmtId="0" fontId="9" fillId="7" borderId="42"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29" xfId="0" applyFont="1" applyBorder="1" applyAlignment="1">
      <alignment horizontal="center" vertical="center"/>
    </xf>
    <xf numFmtId="49" fontId="2" fillId="0" borderId="11" xfId="0" applyNumberFormat="1" applyFont="1" applyFill="1" applyBorder="1" applyAlignment="1">
      <alignment horizontal="center" vertical="top"/>
    </xf>
    <xf numFmtId="49" fontId="2" fillId="0" borderId="10" xfId="0" applyNumberFormat="1" applyFont="1" applyFill="1" applyBorder="1" applyAlignment="1">
      <alignment horizontal="center" vertical="top"/>
    </xf>
    <xf numFmtId="49" fontId="3" fillId="0" borderId="11"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0" fontId="2" fillId="0" borderId="4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3" xfId="0" applyFont="1" applyFill="1" applyBorder="1" applyAlignment="1">
      <alignment horizontal="left" vertical="top" wrapText="1"/>
    </xf>
    <xf numFmtId="164" fontId="2" fillId="0" borderId="15" xfId="0" applyNumberFormat="1" applyFont="1" applyFill="1" applyBorder="1" applyAlignment="1">
      <alignment horizontal="center" vertical="top" wrapText="1"/>
    </xf>
    <xf numFmtId="164" fontId="2" fillId="0" borderId="16" xfId="0" applyNumberFormat="1" applyFont="1" applyFill="1" applyBorder="1" applyAlignment="1">
      <alignment horizontal="center" vertical="top" wrapText="1"/>
    </xf>
    <xf numFmtId="164" fontId="2" fillId="0" borderId="12" xfId="0" applyNumberFormat="1" applyFont="1" applyFill="1" applyBorder="1" applyAlignment="1">
      <alignment horizontal="center" vertical="top" wrapText="1"/>
    </xf>
    <xf numFmtId="49" fontId="1" fillId="0" borderId="52" xfId="0" applyNumberFormat="1" applyFont="1" applyBorder="1" applyAlignment="1">
      <alignment horizontal="center" vertical="top" wrapText="1"/>
    </xf>
    <xf numFmtId="49" fontId="1" fillId="0" borderId="46" xfId="0" applyNumberFormat="1" applyFont="1" applyBorder="1" applyAlignment="1">
      <alignment horizontal="center" vertical="top" wrapText="1"/>
    </xf>
    <xf numFmtId="49" fontId="12" fillId="0" borderId="31" xfId="0" applyNumberFormat="1" applyFont="1" applyBorder="1" applyAlignment="1">
      <alignment horizontal="center" vertical="top" wrapText="1"/>
    </xf>
    <xf numFmtId="49" fontId="12" fillId="0" borderId="11" xfId="0" applyNumberFormat="1" applyFont="1" applyBorder="1" applyAlignment="1">
      <alignment horizontal="center" vertical="top" wrapText="1"/>
    </xf>
    <xf numFmtId="49" fontId="12" fillId="0" borderId="69" xfId="0" applyNumberFormat="1" applyFont="1" applyBorder="1" applyAlignment="1">
      <alignment horizontal="center" vertical="top" wrapText="1"/>
    </xf>
    <xf numFmtId="49" fontId="6" fillId="0" borderId="67" xfId="0" applyNumberFormat="1" applyFont="1" applyFill="1" applyBorder="1" applyAlignment="1">
      <alignment horizontal="left" vertical="top" wrapText="1"/>
    </xf>
    <xf numFmtId="49" fontId="1" fillId="0" borderId="35" xfId="0" applyNumberFormat="1" applyFont="1" applyFill="1" applyBorder="1" applyAlignment="1">
      <alignment horizontal="center" vertical="top"/>
    </xf>
    <xf numFmtId="49" fontId="1" fillId="0" borderId="27" xfId="0" applyNumberFormat="1" applyFont="1" applyFill="1" applyBorder="1" applyAlignment="1">
      <alignment horizontal="center" vertical="top"/>
    </xf>
    <xf numFmtId="49" fontId="1" fillId="0" borderId="56" xfId="0" applyNumberFormat="1" applyFont="1" applyFill="1" applyBorder="1" applyAlignment="1">
      <alignment horizontal="center" vertical="top"/>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164" fontId="2" fillId="0" borderId="33" xfId="0" applyNumberFormat="1" applyFont="1" applyFill="1" applyBorder="1" applyAlignment="1">
      <alignment horizontal="center" vertical="center" textRotation="90" wrapText="1"/>
    </xf>
    <xf numFmtId="164" fontId="2" fillId="0" borderId="38" xfId="0" applyNumberFormat="1" applyFont="1" applyFill="1" applyBorder="1" applyAlignment="1">
      <alignment horizontal="center" vertical="center" textRotation="90" wrapText="1"/>
    </xf>
    <xf numFmtId="164" fontId="2" fillId="0" borderId="18" xfId="0" applyNumberFormat="1" applyFont="1" applyFill="1" applyBorder="1" applyAlignment="1">
      <alignment horizontal="center" vertical="center" textRotation="90" wrapText="1"/>
    </xf>
    <xf numFmtId="49" fontId="2" fillId="0" borderId="9" xfId="0" applyNumberFormat="1" applyFont="1" applyFill="1" applyBorder="1" applyAlignment="1">
      <alignment horizontal="center" vertical="top"/>
    </xf>
    <xf numFmtId="49" fontId="6" fillId="0" borderId="41" xfId="0" applyNumberFormat="1" applyFont="1" applyFill="1" applyBorder="1" applyAlignment="1">
      <alignment horizontal="left" vertical="top" wrapText="1"/>
    </xf>
    <xf numFmtId="49" fontId="6" fillId="0" borderId="43" xfId="0" applyNumberFormat="1" applyFont="1" applyFill="1" applyBorder="1" applyAlignment="1">
      <alignment horizontal="left" vertical="top" wrapText="1"/>
    </xf>
    <xf numFmtId="49" fontId="1" fillId="0" borderId="29" xfId="0" applyNumberFormat="1" applyFont="1" applyFill="1" applyBorder="1" applyAlignment="1">
      <alignment horizontal="center" vertical="top"/>
    </xf>
    <xf numFmtId="49" fontId="1" fillId="0" borderId="13" xfId="0" applyNumberFormat="1" applyFont="1" applyFill="1" applyBorder="1" applyAlignment="1">
      <alignment horizontal="center" vertical="top"/>
    </xf>
    <xf numFmtId="49" fontId="9" fillId="0" borderId="24" xfId="0" applyNumberFormat="1" applyFont="1" applyFill="1" applyBorder="1" applyAlignment="1">
      <alignment horizontal="left" vertical="top" wrapText="1"/>
    </xf>
    <xf numFmtId="49" fontId="9" fillId="0" borderId="52" xfId="0" applyNumberFormat="1" applyFont="1" applyFill="1" applyBorder="1" applyAlignment="1">
      <alignment horizontal="left" vertical="top" wrapText="1"/>
    </xf>
    <xf numFmtId="49" fontId="1" fillId="0" borderId="28" xfId="0" applyNumberFormat="1" applyFont="1" applyFill="1" applyBorder="1" applyAlignment="1">
      <alignment horizontal="center" vertical="top"/>
    </xf>
    <xf numFmtId="49" fontId="2" fillId="0" borderId="35" xfId="0" applyNumberFormat="1" applyFont="1" applyFill="1" applyBorder="1" applyAlignment="1">
      <alignment horizontal="center" vertical="top"/>
    </xf>
    <xf numFmtId="49" fontId="2" fillId="0" borderId="56" xfId="0" applyNumberFormat="1" applyFont="1" applyFill="1" applyBorder="1" applyAlignment="1">
      <alignment horizontal="center" vertical="top"/>
    </xf>
    <xf numFmtId="49" fontId="1" fillId="0" borderId="34" xfId="0" applyNumberFormat="1" applyFont="1" applyFill="1" applyBorder="1" applyAlignment="1">
      <alignment horizontal="center" vertical="top"/>
    </xf>
    <xf numFmtId="49" fontId="1" fillId="0" borderId="19" xfId="0" applyNumberFormat="1" applyFont="1" applyFill="1" applyBorder="1" applyAlignment="1">
      <alignment horizontal="center" vertical="top"/>
    </xf>
    <xf numFmtId="49" fontId="2" fillId="0" borderId="34" xfId="0" applyNumberFormat="1" applyFont="1" applyFill="1" applyBorder="1" applyAlignment="1">
      <alignment horizontal="center" vertical="top"/>
    </xf>
    <xf numFmtId="49" fontId="2" fillId="0" borderId="19" xfId="0" applyNumberFormat="1" applyFont="1" applyFill="1" applyBorder="1" applyAlignment="1">
      <alignment horizontal="center" vertical="top"/>
    </xf>
    <xf numFmtId="0" fontId="6" fillId="6" borderId="63" xfId="0" applyFont="1" applyFill="1" applyBorder="1" applyAlignment="1">
      <alignment horizontal="center" vertical="center" textRotation="90" wrapText="1"/>
    </xf>
    <xf numFmtId="0" fontId="6" fillId="6" borderId="78" xfId="0" applyFont="1" applyFill="1" applyBorder="1" applyAlignment="1">
      <alignment horizontal="center" vertical="center" textRotation="90" wrapText="1"/>
    </xf>
    <xf numFmtId="49" fontId="6" fillId="0" borderId="26" xfId="0" applyNumberFormat="1" applyFont="1" applyFill="1" applyBorder="1" applyAlignment="1">
      <alignment horizontal="center" vertical="top"/>
    </xf>
    <xf numFmtId="49" fontId="6" fillId="0" borderId="31" xfId="0" applyNumberFormat="1" applyFont="1" applyFill="1" applyBorder="1" applyAlignment="1">
      <alignment horizontal="center" vertical="top"/>
    </xf>
    <xf numFmtId="49" fontId="6" fillId="0" borderId="10" xfId="0" applyNumberFormat="1" applyFont="1" applyFill="1" applyBorder="1" applyAlignment="1">
      <alignment horizontal="center" vertical="top"/>
    </xf>
    <xf numFmtId="49" fontId="1" fillId="6" borderId="62" xfId="0" applyNumberFormat="1" applyFont="1" applyFill="1" applyBorder="1" applyAlignment="1">
      <alignment horizontal="left" vertical="top" wrapText="1"/>
    </xf>
    <xf numFmtId="49" fontId="1" fillId="6" borderId="43" xfId="0" applyNumberFormat="1" applyFont="1" applyFill="1" applyBorder="1" applyAlignment="1">
      <alignment horizontal="left" vertical="top" wrapText="1"/>
    </xf>
    <xf numFmtId="49" fontId="3" fillId="0" borderId="9" xfId="0" applyNumberFormat="1" applyFont="1" applyBorder="1" applyAlignment="1">
      <alignment horizontal="center" vertical="top" wrapText="1"/>
    </xf>
    <xf numFmtId="49" fontId="2" fillId="3" borderId="55" xfId="0" applyNumberFormat="1" applyFont="1" applyFill="1" applyBorder="1" applyAlignment="1">
      <alignment horizontal="center" vertical="top"/>
    </xf>
    <xf numFmtId="0" fontId="9" fillId="0" borderId="1" xfId="0" applyNumberFormat="1" applyFont="1" applyBorder="1" applyAlignment="1">
      <alignment horizontal="center" vertical="top"/>
    </xf>
    <xf numFmtId="0" fontId="9" fillId="0" borderId="17" xfId="0" applyNumberFormat="1" applyFont="1" applyBorder="1" applyAlignment="1">
      <alignment horizontal="center" vertical="top"/>
    </xf>
    <xf numFmtId="0" fontId="9" fillId="0" borderId="51" xfId="0" applyNumberFormat="1" applyFont="1" applyBorder="1" applyAlignment="1">
      <alignment horizontal="center" vertical="top"/>
    </xf>
    <xf numFmtId="49" fontId="6" fillId="0" borderId="29" xfId="0" applyNumberFormat="1" applyFont="1" applyBorder="1" applyAlignment="1">
      <alignment horizontal="center" vertical="top" wrapText="1"/>
    </xf>
    <xf numFmtId="49" fontId="6" fillId="0" borderId="28" xfId="0" applyNumberFormat="1" applyFont="1" applyBorder="1" applyAlignment="1">
      <alignment horizontal="center" vertical="top" wrapText="1"/>
    </xf>
    <xf numFmtId="49" fontId="6" fillId="0" borderId="68" xfId="0" applyNumberFormat="1" applyFont="1" applyBorder="1" applyAlignment="1">
      <alignment horizontal="center" vertical="top" wrapText="1"/>
    </xf>
    <xf numFmtId="49" fontId="2" fillId="0" borderId="38" xfId="0" applyNumberFormat="1" applyFont="1" applyFill="1" applyBorder="1" applyAlignment="1">
      <alignment horizontal="center" vertical="center" textRotation="90"/>
    </xf>
    <xf numFmtId="49" fontId="2" fillId="0" borderId="30" xfId="0" applyNumberFormat="1" applyFont="1" applyFill="1" applyBorder="1" applyAlignment="1">
      <alignment horizontal="center" vertical="center" textRotation="90"/>
    </xf>
    <xf numFmtId="49" fontId="1" fillId="0" borderId="23" xfId="0" applyNumberFormat="1" applyFont="1" applyFill="1" applyBorder="1" applyAlignment="1">
      <alignment horizontal="left" vertical="top" wrapText="1"/>
    </xf>
    <xf numFmtId="49" fontId="1" fillId="0" borderId="24" xfId="0" applyNumberFormat="1" applyFont="1" applyFill="1" applyBorder="1" applyAlignment="1">
      <alignment horizontal="left" vertical="top" wrapText="1"/>
    </xf>
    <xf numFmtId="49" fontId="2" fillId="0" borderId="15" xfId="0" applyNumberFormat="1"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0" fontId="14" fillId="5" borderId="61" xfId="0" applyFont="1" applyFill="1" applyBorder="1" applyAlignment="1">
      <alignment horizontal="center" vertical="top" wrapText="1"/>
    </xf>
    <xf numFmtId="0" fontId="14" fillId="5" borderId="49" xfId="0" applyFont="1" applyFill="1" applyBorder="1" applyAlignment="1">
      <alignment horizontal="center" vertical="top" wrapText="1"/>
    </xf>
    <xf numFmtId="0" fontId="14" fillId="5" borderId="22" xfId="0" applyFont="1" applyFill="1" applyBorder="1" applyAlignment="1">
      <alignment horizontal="center" vertical="top" wrapText="1"/>
    </xf>
    <xf numFmtId="49" fontId="9" fillId="7" borderId="54" xfId="0" applyNumberFormat="1" applyFont="1" applyFill="1" applyBorder="1" applyAlignment="1">
      <alignment horizontal="right" vertical="top"/>
    </xf>
    <xf numFmtId="49" fontId="9" fillId="7" borderId="62" xfId="0" applyNumberFormat="1" applyFont="1" applyFill="1" applyBorder="1" applyAlignment="1">
      <alignment horizontal="right" vertical="top"/>
    </xf>
    <xf numFmtId="164" fontId="1" fillId="0" borderId="36" xfId="0" applyNumberFormat="1" applyFont="1" applyFill="1" applyBorder="1" applyAlignment="1">
      <alignment horizontal="left" vertical="top" wrapText="1"/>
    </xf>
    <xf numFmtId="0" fontId="1" fillId="6" borderId="31" xfId="0" applyNumberFormat="1" applyFont="1" applyFill="1" applyBorder="1" applyAlignment="1">
      <alignment horizontal="center" vertical="top" wrapText="1"/>
    </xf>
    <xf numFmtId="0" fontId="1" fillId="6" borderId="11" xfId="0" applyNumberFormat="1" applyFont="1" applyFill="1" applyBorder="1" applyAlignment="1">
      <alignment horizontal="center" vertical="top" wrapText="1"/>
    </xf>
    <xf numFmtId="0" fontId="1" fillId="6" borderId="69" xfId="0" applyNumberFormat="1" applyFont="1" applyFill="1" applyBorder="1" applyAlignment="1">
      <alignment horizontal="center" vertical="top" wrapText="1"/>
    </xf>
    <xf numFmtId="0" fontId="1" fillId="0" borderId="31" xfId="0" applyNumberFormat="1" applyFont="1" applyFill="1" applyBorder="1" applyAlignment="1">
      <alignment horizontal="center" vertical="top" wrapText="1"/>
    </xf>
    <xf numFmtId="0" fontId="1" fillId="0" borderId="69" xfId="0" applyNumberFormat="1" applyFont="1" applyFill="1" applyBorder="1" applyAlignment="1">
      <alignment horizontal="center" vertical="top" wrapText="1"/>
    </xf>
    <xf numFmtId="164" fontId="1" fillId="0" borderId="41" xfId="0" applyNumberFormat="1" applyFont="1" applyBorder="1" applyAlignment="1">
      <alignment horizontal="left" vertical="top" wrapText="1"/>
    </xf>
    <xf numFmtId="164" fontId="1" fillId="0" borderId="0" xfId="0" applyNumberFormat="1" applyFont="1" applyBorder="1" applyAlignment="1">
      <alignment horizontal="left" vertical="top" wrapText="1"/>
    </xf>
    <xf numFmtId="0" fontId="1" fillId="0" borderId="10" xfId="0" applyNumberFormat="1" applyFont="1" applyFill="1" applyBorder="1" applyAlignment="1">
      <alignment horizontal="center" vertical="top" wrapText="1"/>
    </xf>
    <xf numFmtId="0" fontId="1" fillId="0" borderId="32" xfId="0" applyNumberFormat="1" applyFont="1" applyBorder="1" applyAlignment="1">
      <alignment horizontal="center" vertical="top" wrapText="1"/>
    </xf>
    <xf numFmtId="0" fontId="1" fillId="0" borderId="13" xfId="0" applyNumberFormat="1" applyFont="1" applyBorder="1" applyAlignment="1">
      <alignment horizontal="center" vertical="top" wrapText="1"/>
    </xf>
    <xf numFmtId="0" fontId="1" fillId="0" borderId="68" xfId="0" applyNumberFormat="1" applyFont="1" applyBorder="1" applyAlignment="1">
      <alignment horizontal="center" vertical="top" wrapText="1"/>
    </xf>
    <xf numFmtId="164" fontId="1" fillId="0" borderId="8" xfId="0" applyNumberFormat="1" applyFont="1" applyFill="1" applyBorder="1" applyAlignment="1">
      <alignment horizontal="left" vertical="top" wrapText="1"/>
    </xf>
    <xf numFmtId="49" fontId="2" fillId="0" borderId="72" xfId="0" applyNumberFormat="1" applyFont="1" applyBorder="1" applyAlignment="1">
      <alignment horizontal="center" vertical="top"/>
    </xf>
    <xf numFmtId="49" fontId="2" fillId="0" borderId="2" xfId="0" applyNumberFormat="1" applyFont="1" applyBorder="1" applyAlignment="1">
      <alignment horizontal="center" vertical="top"/>
    </xf>
    <xf numFmtId="49" fontId="2" fillId="0" borderId="48" xfId="0" applyNumberFormat="1" applyFont="1" applyBorder="1" applyAlignment="1">
      <alignment horizontal="center" vertical="top"/>
    </xf>
    <xf numFmtId="49" fontId="2" fillId="0" borderId="33" xfId="0" applyNumberFormat="1" applyFont="1" applyFill="1" applyBorder="1" applyAlignment="1">
      <alignment horizontal="center" vertical="center" textRotation="90" wrapText="1"/>
    </xf>
    <xf numFmtId="49" fontId="2" fillId="0" borderId="38" xfId="0" applyNumberFormat="1" applyFont="1" applyFill="1" applyBorder="1" applyAlignment="1">
      <alignment horizontal="center" vertical="center" textRotation="90" wrapText="1"/>
    </xf>
    <xf numFmtId="49" fontId="2" fillId="0" borderId="18" xfId="0" applyNumberFormat="1" applyFont="1" applyFill="1" applyBorder="1" applyAlignment="1">
      <alignment horizontal="center" vertical="center" textRotation="90" wrapText="1"/>
    </xf>
    <xf numFmtId="49" fontId="1" fillId="0" borderId="35" xfId="0" applyNumberFormat="1" applyFont="1" applyBorder="1" applyAlignment="1">
      <alignment horizontal="center" vertical="top"/>
    </xf>
    <xf numFmtId="49" fontId="1" fillId="0" borderId="27" xfId="0" applyNumberFormat="1" applyFont="1" applyBorder="1" applyAlignment="1">
      <alignment horizontal="center" vertical="top"/>
    </xf>
    <xf numFmtId="49" fontId="1" fillId="0" borderId="56" xfId="0" applyNumberFormat="1" applyFont="1" applyBorder="1" applyAlignment="1">
      <alignment horizontal="center" vertical="top"/>
    </xf>
    <xf numFmtId="0" fontId="6" fillId="0" borderId="13" xfId="0" applyNumberFormat="1" applyFont="1" applyFill="1" applyBorder="1" applyAlignment="1">
      <alignment horizontal="center" vertical="top"/>
    </xf>
    <xf numFmtId="0" fontId="24" fillId="0" borderId="26" xfId="0" applyFont="1" applyBorder="1" applyAlignment="1">
      <alignment horizontal="center" vertical="center"/>
    </xf>
    <xf numFmtId="0" fontId="6" fillId="0" borderId="0" xfId="0" applyFont="1" applyFill="1" applyBorder="1" applyAlignment="1">
      <alignment horizontal="left" vertical="top" wrapText="1"/>
    </xf>
  </cellXfs>
  <cellStyles count="3">
    <cellStyle name="Followed Hyperlink" xfId="1"/>
    <cellStyle name="Hyperlink" xfId="2"/>
    <cellStyle name="Paprastas"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A90"/>
  <sheetViews>
    <sheetView tabSelected="1" zoomScaleNormal="100" zoomScaleSheetLayoutView="80" workbookViewId="0">
      <selection sqref="A1:R1"/>
    </sheetView>
  </sheetViews>
  <sheetFormatPr defaultRowHeight="12.75"/>
  <cols>
    <col min="1" max="3" width="2.7109375" style="13" customWidth="1"/>
    <col min="4" max="4" width="38.7109375" style="13" customWidth="1"/>
    <col min="5" max="5" width="3.5703125" style="13" customWidth="1"/>
    <col min="6" max="6" width="3.28515625" style="497" customWidth="1"/>
    <col min="7" max="7" width="2.85546875" style="497" customWidth="1"/>
    <col min="8" max="8" width="6.5703125" style="13" customWidth="1"/>
    <col min="9" max="10" width="7.42578125" style="13" customWidth="1"/>
    <col min="11" max="12" width="6.28515625" style="13" customWidth="1"/>
    <col min="13" max="14" width="7.140625" style="13" customWidth="1"/>
    <col min="15" max="15" width="30.42578125" style="63" customWidth="1"/>
    <col min="16" max="18" width="4.140625" style="216" customWidth="1"/>
    <col min="19" max="24" width="9.140625" style="8" hidden="1" customWidth="1"/>
    <col min="25" max="16384" width="9.140625" style="8"/>
  </cols>
  <sheetData>
    <row r="1" spans="1:27">
      <c r="A1" s="753" t="s">
        <v>127</v>
      </c>
      <c r="B1" s="753"/>
      <c r="C1" s="753"/>
      <c r="D1" s="753"/>
      <c r="E1" s="753"/>
      <c r="F1" s="753"/>
      <c r="G1" s="753"/>
      <c r="H1" s="753"/>
      <c r="I1" s="753"/>
      <c r="J1" s="753"/>
      <c r="K1" s="753"/>
      <c r="L1" s="753"/>
      <c r="M1" s="753"/>
      <c r="N1" s="753"/>
      <c r="O1" s="753"/>
      <c r="P1" s="753"/>
      <c r="Q1" s="753"/>
      <c r="R1" s="753"/>
    </row>
    <row r="2" spans="1:27">
      <c r="A2" s="754" t="s">
        <v>34</v>
      </c>
      <c r="B2" s="754"/>
      <c r="C2" s="754"/>
      <c r="D2" s="754"/>
      <c r="E2" s="754"/>
      <c r="F2" s="754"/>
      <c r="G2" s="754"/>
      <c r="H2" s="754"/>
      <c r="I2" s="754"/>
      <c r="J2" s="754"/>
      <c r="K2" s="754"/>
      <c r="L2" s="754"/>
      <c r="M2" s="754"/>
      <c r="N2" s="754"/>
      <c r="O2" s="754"/>
      <c r="P2" s="754"/>
      <c r="Q2" s="754"/>
      <c r="R2" s="754"/>
    </row>
    <row r="3" spans="1:27">
      <c r="A3" s="755" t="s">
        <v>58</v>
      </c>
      <c r="B3" s="755"/>
      <c r="C3" s="755"/>
      <c r="D3" s="755"/>
      <c r="E3" s="755"/>
      <c r="F3" s="755"/>
      <c r="G3" s="755"/>
      <c r="H3" s="755"/>
      <c r="I3" s="755"/>
      <c r="J3" s="755"/>
      <c r="K3" s="755"/>
      <c r="L3" s="755"/>
      <c r="M3" s="755"/>
      <c r="N3" s="755"/>
      <c r="O3" s="755"/>
      <c r="P3" s="755"/>
      <c r="Q3" s="755"/>
      <c r="R3" s="755"/>
    </row>
    <row r="4" spans="1:27" ht="13.5" thickBot="1">
      <c r="A4" s="756" t="s">
        <v>25</v>
      </c>
      <c r="B4" s="756"/>
      <c r="C4" s="756"/>
      <c r="D4" s="756"/>
      <c r="E4" s="756"/>
      <c r="F4" s="756"/>
      <c r="G4" s="756"/>
      <c r="H4" s="756"/>
      <c r="I4" s="756"/>
      <c r="J4" s="756"/>
      <c r="K4" s="756"/>
      <c r="L4" s="756"/>
      <c r="M4" s="756"/>
      <c r="N4" s="756"/>
      <c r="O4" s="756"/>
      <c r="P4" s="756"/>
      <c r="Q4" s="756"/>
      <c r="R4" s="756"/>
    </row>
    <row r="5" spans="1:27" ht="13.5" customHeight="1">
      <c r="A5" s="724" t="s">
        <v>2</v>
      </c>
      <c r="B5" s="727" t="s">
        <v>3</v>
      </c>
      <c r="C5" s="727" t="s">
        <v>4</v>
      </c>
      <c r="D5" s="757" t="s">
        <v>29</v>
      </c>
      <c r="E5" s="760" t="s">
        <v>5</v>
      </c>
      <c r="F5" s="742" t="s">
        <v>108</v>
      </c>
      <c r="G5" s="768" t="s">
        <v>6</v>
      </c>
      <c r="H5" s="765" t="s">
        <v>7</v>
      </c>
      <c r="I5" s="733" t="s">
        <v>124</v>
      </c>
      <c r="J5" s="734"/>
      <c r="K5" s="734"/>
      <c r="L5" s="735"/>
      <c r="M5" s="736" t="s">
        <v>79</v>
      </c>
      <c r="N5" s="736" t="s">
        <v>80</v>
      </c>
      <c r="O5" s="739" t="s">
        <v>128</v>
      </c>
      <c r="P5" s="740"/>
      <c r="Q5" s="740"/>
      <c r="R5" s="741"/>
    </row>
    <row r="6" spans="1:27" ht="12.75" customHeight="1">
      <c r="A6" s="725"/>
      <c r="B6" s="728"/>
      <c r="C6" s="728"/>
      <c r="D6" s="758"/>
      <c r="E6" s="761"/>
      <c r="F6" s="743"/>
      <c r="G6" s="769"/>
      <c r="H6" s="766"/>
      <c r="I6" s="763" t="s">
        <v>8</v>
      </c>
      <c r="J6" s="745" t="s">
        <v>9</v>
      </c>
      <c r="K6" s="745"/>
      <c r="L6" s="746" t="s">
        <v>32</v>
      </c>
      <c r="M6" s="737"/>
      <c r="N6" s="737"/>
      <c r="O6" s="748" t="s">
        <v>29</v>
      </c>
      <c r="P6" s="750" t="s">
        <v>81</v>
      </c>
      <c r="Q6" s="751"/>
      <c r="R6" s="752"/>
    </row>
    <row r="7" spans="1:27" ht="111.75" customHeight="1" thickBot="1">
      <c r="A7" s="726"/>
      <c r="B7" s="729"/>
      <c r="C7" s="729"/>
      <c r="D7" s="759"/>
      <c r="E7" s="762"/>
      <c r="F7" s="744"/>
      <c r="G7" s="770"/>
      <c r="H7" s="767"/>
      <c r="I7" s="764"/>
      <c r="J7" s="205" t="s">
        <v>8</v>
      </c>
      <c r="K7" s="205" t="s">
        <v>30</v>
      </c>
      <c r="L7" s="747"/>
      <c r="M7" s="738"/>
      <c r="N7" s="738"/>
      <c r="O7" s="749"/>
      <c r="P7" s="170" t="s">
        <v>82</v>
      </c>
      <c r="Q7" s="170" t="s">
        <v>83</v>
      </c>
      <c r="R7" s="171" t="s">
        <v>84</v>
      </c>
      <c r="U7" s="52"/>
    </row>
    <row r="8" spans="1:27" ht="13.5" thickBot="1">
      <c r="A8" s="730" t="s">
        <v>31</v>
      </c>
      <c r="B8" s="731"/>
      <c r="C8" s="731"/>
      <c r="D8" s="731"/>
      <c r="E8" s="731"/>
      <c r="F8" s="731"/>
      <c r="G8" s="731"/>
      <c r="H8" s="731"/>
      <c r="I8" s="731"/>
      <c r="J8" s="731"/>
      <c r="K8" s="731"/>
      <c r="L8" s="731"/>
      <c r="M8" s="731"/>
      <c r="N8" s="731"/>
      <c r="O8" s="731"/>
      <c r="P8" s="731"/>
      <c r="Q8" s="731"/>
      <c r="R8" s="732"/>
      <c r="U8" s="52"/>
    </row>
    <row r="9" spans="1:27" ht="13.5" thickBot="1">
      <c r="A9" s="771" t="s">
        <v>28</v>
      </c>
      <c r="B9" s="772"/>
      <c r="C9" s="772"/>
      <c r="D9" s="772"/>
      <c r="E9" s="772"/>
      <c r="F9" s="772"/>
      <c r="G9" s="772"/>
      <c r="H9" s="772"/>
      <c r="I9" s="772"/>
      <c r="J9" s="772"/>
      <c r="K9" s="772"/>
      <c r="L9" s="772"/>
      <c r="M9" s="772"/>
      <c r="N9" s="772"/>
      <c r="O9" s="772"/>
      <c r="P9" s="772"/>
      <c r="Q9" s="772"/>
      <c r="R9" s="773"/>
    </row>
    <row r="10" spans="1:27" ht="15" customHeight="1" thickBot="1">
      <c r="A10" s="5" t="s">
        <v>10</v>
      </c>
      <c r="B10" s="774" t="s">
        <v>50</v>
      </c>
      <c r="C10" s="774"/>
      <c r="D10" s="774"/>
      <c r="E10" s="774"/>
      <c r="F10" s="774"/>
      <c r="G10" s="774"/>
      <c r="H10" s="774"/>
      <c r="I10" s="775"/>
      <c r="J10" s="775"/>
      <c r="K10" s="775"/>
      <c r="L10" s="775"/>
      <c r="M10" s="775"/>
      <c r="N10" s="775"/>
      <c r="O10" s="775"/>
      <c r="P10" s="775"/>
      <c r="Q10" s="775"/>
      <c r="R10" s="776"/>
    </row>
    <row r="11" spans="1:27" ht="13.5" thickBot="1">
      <c r="A11" s="503" t="s">
        <v>10</v>
      </c>
      <c r="B11" s="218" t="s">
        <v>10</v>
      </c>
      <c r="C11" s="777" t="s">
        <v>0</v>
      </c>
      <c r="D11" s="777"/>
      <c r="E11" s="777"/>
      <c r="F11" s="777"/>
      <c r="G11" s="777"/>
      <c r="H11" s="777"/>
      <c r="I11" s="777"/>
      <c r="J11" s="777"/>
      <c r="K11" s="777"/>
      <c r="L11" s="777"/>
      <c r="M11" s="777"/>
      <c r="N11" s="777"/>
      <c r="O11" s="777"/>
      <c r="P11" s="777"/>
      <c r="Q11" s="777"/>
      <c r="R11" s="778"/>
      <c r="U11" s="52"/>
    </row>
    <row r="12" spans="1:27" ht="27" customHeight="1">
      <c r="A12" s="779" t="s">
        <v>10</v>
      </c>
      <c r="B12" s="781" t="s">
        <v>10</v>
      </c>
      <c r="C12" s="783" t="s">
        <v>10</v>
      </c>
      <c r="D12" s="785" t="s">
        <v>39</v>
      </c>
      <c r="E12" s="793"/>
      <c r="F12" s="795" t="s">
        <v>11</v>
      </c>
      <c r="G12" s="791" t="s">
        <v>37</v>
      </c>
      <c r="H12" s="277" t="s">
        <v>12</v>
      </c>
      <c r="I12" s="208">
        <f>J12+L12</f>
        <v>170</v>
      </c>
      <c r="J12" s="209">
        <v>170</v>
      </c>
      <c r="K12" s="280"/>
      <c r="L12" s="281"/>
      <c r="M12" s="115">
        <v>170</v>
      </c>
      <c r="N12" s="115">
        <v>170</v>
      </c>
      <c r="O12" s="800" t="s">
        <v>88</v>
      </c>
      <c r="P12" s="176">
        <v>2.7</v>
      </c>
      <c r="Q12" s="789">
        <v>2.8</v>
      </c>
      <c r="R12" s="787">
        <v>2.9</v>
      </c>
    </row>
    <row r="13" spans="1:27" ht="13.5" thickBot="1">
      <c r="A13" s="780"/>
      <c r="B13" s="782"/>
      <c r="C13" s="784"/>
      <c r="D13" s="786"/>
      <c r="E13" s="794"/>
      <c r="F13" s="796"/>
      <c r="G13" s="792"/>
      <c r="H13" s="282" t="s">
        <v>13</v>
      </c>
      <c r="I13" s="283">
        <f>J13+L13</f>
        <v>170</v>
      </c>
      <c r="J13" s="284">
        <f>SUM(J12)</f>
        <v>170</v>
      </c>
      <c r="K13" s="284"/>
      <c r="L13" s="286"/>
      <c r="M13" s="287">
        <f>SUM(M12)</f>
        <v>170</v>
      </c>
      <c r="N13" s="287">
        <f>SUM(N12)</f>
        <v>170</v>
      </c>
      <c r="O13" s="801"/>
      <c r="P13" s="288"/>
      <c r="Q13" s="790"/>
      <c r="R13" s="788"/>
      <c r="AA13" s="52"/>
    </row>
    <row r="14" spans="1:27" ht="27" customHeight="1">
      <c r="A14" s="779" t="s">
        <v>10</v>
      </c>
      <c r="B14" s="781" t="s">
        <v>10</v>
      </c>
      <c r="C14" s="783" t="s">
        <v>14</v>
      </c>
      <c r="D14" s="376" t="s">
        <v>110</v>
      </c>
      <c r="E14" s="793"/>
      <c r="F14" s="795" t="s">
        <v>11</v>
      </c>
      <c r="G14" s="494">
        <v>2</v>
      </c>
      <c r="H14" s="277" t="s">
        <v>12</v>
      </c>
      <c r="I14" s="208">
        <f>J14+L14</f>
        <v>300</v>
      </c>
      <c r="J14" s="209">
        <v>280.3</v>
      </c>
      <c r="K14" s="209"/>
      <c r="L14" s="588">
        <v>19.7</v>
      </c>
      <c r="M14" s="115"/>
      <c r="N14" s="115"/>
      <c r="O14" s="589" t="s">
        <v>89</v>
      </c>
      <c r="P14" s="295">
        <v>3.5</v>
      </c>
      <c r="Q14" s="296"/>
      <c r="R14" s="502"/>
      <c r="Z14" s="52"/>
    </row>
    <row r="15" spans="1:27" ht="27.75" customHeight="1">
      <c r="A15" s="797"/>
      <c r="B15" s="798"/>
      <c r="C15" s="799"/>
      <c r="D15" s="377" t="s">
        <v>163</v>
      </c>
      <c r="E15" s="802"/>
      <c r="F15" s="804"/>
      <c r="G15" s="375"/>
      <c r="H15" s="152"/>
      <c r="I15" s="206"/>
      <c r="J15" s="207"/>
      <c r="K15" s="207"/>
      <c r="L15" s="447"/>
      <c r="M15" s="126"/>
      <c r="N15" s="126"/>
      <c r="O15" s="308" t="s">
        <v>90</v>
      </c>
      <c r="P15" s="309">
        <v>10</v>
      </c>
      <c r="Q15" s="310"/>
      <c r="R15" s="311"/>
      <c r="AA15" s="52"/>
    </row>
    <row r="16" spans="1:27" ht="13.5" thickBot="1">
      <c r="A16" s="797"/>
      <c r="B16" s="798"/>
      <c r="C16" s="799"/>
      <c r="D16" s="590" t="s">
        <v>113</v>
      </c>
      <c r="E16" s="803"/>
      <c r="F16" s="805"/>
      <c r="G16" s="375"/>
      <c r="H16" s="313" t="s">
        <v>13</v>
      </c>
      <c r="I16" s="314">
        <f>J16+L16</f>
        <v>300</v>
      </c>
      <c r="J16" s="275">
        <f>SUM(J14:J15)</f>
        <v>280.3</v>
      </c>
      <c r="K16" s="275"/>
      <c r="L16" s="316">
        <f>SUM(L14:L15)</f>
        <v>19.7</v>
      </c>
      <c r="M16" s="276"/>
      <c r="N16" s="276"/>
      <c r="O16" s="308"/>
      <c r="P16" s="317"/>
      <c r="Q16" s="310"/>
      <c r="R16" s="311"/>
    </row>
    <row r="17" spans="1:21" ht="13.5" thickBot="1">
      <c r="A17" s="4" t="s">
        <v>10</v>
      </c>
      <c r="B17" s="486" t="s">
        <v>10</v>
      </c>
      <c r="C17" s="814" t="s">
        <v>19</v>
      </c>
      <c r="D17" s="815"/>
      <c r="E17" s="815"/>
      <c r="F17" s="815"/>
      <c r="G17" s="815"/>
      <c r="H17" s="816"/>
      <c r="I17" s="498">
        <f t="shared" ref="I17:N17" si="0">I16+I13</f>
        <v>470</v>
      </c>
      <c r="J17" s="498">
        <f t="shared" si="0"/>
        <v>450.3</v>
      </c>
      <c r="K17" s="498">
        <f t="shared" si="0"/>
        <v>0</v>
      </c>
      <c r="L17" s="498">
        <f t="shared" si="0"/>
        <v>19.7</v>
      </c>
      <c r="M17" s="498">
        <f t="shared" si="0"/>
        <v>170</v>
      </c>
      <c r="N17" s="498">
        <f t="shared" si="0"/>
        <v>170</v>
      </c>
      <c r="O17" s="808"/>
      <c r="P17" s="809"/>
      <c r="Q17" s="809"/>
      <c r="R17" s="810"/>
    </row>
    <row r="18" spans="1:21" ht="13.5" thickBot="1">
      <c r="A18" s="4" t="s">
        <v>10</v>
      </c>
      <c r="B18" s="64" t="s">
        <v>14</v>
      </c>
      <c r="C18" s="811" t="s">
        <v>47</v>
      </c>
      <c r="D18" s="812"/>
      <c r="E18" s="812"/>
      <c r="F18" s="812"/>
      <c r="G18" s="812"/>
      <c r="H18" s="812"/>
      <c r="I18" s="812"/>
      <c r="J18" s="812"/>
      <c r="K18" s="812"/>
      <c r="L18" s="812"/>
      <c r="M18" s="812"/>
      <c r="N18" s="812"/>
      <c r="O18" s="812"/>
      <c r="P18" s="812"/>
      <c r="Q18" s="812"/>
      <c r="R18" s="813"/>
      <c r="U18" s="52"/>
    </row>
    <row r="19" spans="1:21" s="39" customFormat="1" ht="15" customHeight="1">
      <c r="A19" s="38" t="s">
        <v>10</v>
      </c>
      <c r="B19" s="500" t="s">
        <v>14</v>
      </c>
      <c r="C19" s="568" t="s">
        <v>10</v>
      </c>
      <c r="D19" s="585" t="s">
        <v>119</v>
      </c>
      <c r="E19" s="401"/>
      <c r="F19" s="473" t="s">
        <v>11</v>
      </c>
      <c r="G19" s="587">
        <v>2</v>
      </c>
      <c r="H19" s="570" t="s">
        <v>12</v>
      </c>
      <c r="I19" s="574">
        <f>J19+L19</f>
        <v>11250.699999999999</v>
      </c>
      <c r="J19" s="575">
        <v>11220.3</v>
      </c>
      <c r="K19" s="575">
        <f>7036.8+61.2</f>
        <v>7098</v>
      </c>
      <c r="L19" s="576">
        <v>30.4</v>
      </c>
      <c r="M19" s="572">
        <v>15034.6</v>
      </c>
      <c r="N19" s="572">
        <v>15044.1</v>
      </c>
      <c r="O19" s="492" t="s">
        <v>129</v>
      </c>
      <c r="P19" s="493">
        <v>3836</v>
      </c>
      <c r="Q19" s="493">
        <v>3862</v>
      </c>
      <c r="R19" s="723">
        <v>3728</v>
      </c>
    </row>
    <row r="20" spans="1:21" s="39" customFormat="1">
      <c r="A20" s="40"/>
      <c r="B20" s="504"/>
      <c r="C20" s="569"/>
      <c r="D20" s="586" t="s">
        <v>158</v>
      </c>
      <c r="E20" s="402"/>
      <c r="F20" s="474"/>
      <c r="G20" s="583"/>
      <c r="H20" s="571" t="s">
        <v>126</v>
      </c>
      <c r="I20" s="577">
        <f>J20+L20</f>
        <v>654.20000000000005</v>
      </c>
      <c r="J20" s="578">
        <v>593.20000000000005</v>
      </c>
      <c r="K20" s="578"/>
      <c r="L20" s="579">
        <v>61</v>
      </c>
      <c r="M20" s="573">
        <v>659.2</v>
      </c>
      <c r="N20" s="573">
        <v>659.2</v>
      </c>
      <c r="O20" s="308"/>
      <c r="P20" s="719"/>
      <c r="Q20" s="400"/>
      <c r="R20" s="720"/>
    </row>
    <row r="21" spans="1:21" s="39" customFormat="1" ht="18.75" customHeight="1">
      <c r="A21" s="40"/>
      <c r="B21" s="504"/>
      <c r="C21" s="569"/>
      <c r="D21" s="586" t="s">
        <v>159</v>
      </c>
      <c r="E21" s="402"/>
      <c r="F21" s="474"/>
      <c r="G21" s="583"/>
      <c r="H21" s="465"/>
      <c r="I21" s="466"/>
      <c r="J21" s="323"/>
      <c r="K21" s="323"/>
      <c r="L21" s="415"/>
      <c r="M21" s="580"/>
      <c r="N21" s="327"/>
      <c r="O21" s="308"/>
      <c r="P21" s="719"/>
      <c r="Q21" s="400"/>
      <c r="R21" s="721"/>
    </row>
    <row r="22" spans="1:21" s="39" customFormat="1" ht="19.5" customHeight="1">
      <c r="A22" s="40"/>
      <c r="B22" s="504"/>
      <c r="C22" s="569"/>
      <c r="D22" s="586" t="s">
        <v>160</v>
      </c>
      <c r="E22" s="402"/>
      <c r="F22" s="474"/>
      <c r="G22" s="583"/>
      <c r="H22" s="465"/>
      <c r="I22" s="466"/>
      <c r="J22" s="323"/>
      <c r="K22" s="323"/>
      <c r="L22" s="467"/>
      <c r="M22" s="327"/>
      <c r="N22" s="327"/>
      <c r="O22" s="308"/>
      <c r="P22" s="719"/>
      <c r="Q22" s="719"/>
      <c r="R22" s="721"/>
    </row>
    <row r="23" spans="1:21" s="39" customFormat="1" ht="25.5">
      <c r="A23" s="40"/>
      <c r="B23" s="504"/>
      <c r="C23" s="569"/>
      <c r="D23" s="586" t="s">
        <v>161</v>
      </c>
      <c r="E23" s="402"/>
      <c r="F23" s="474"/>
      <c r="G23" s="583"/>
      <c r="H23" s="465"/>
      <c r="I23" s="468"/>
      <c r="J23" s="323"/>
      <c r="K23" s="323"/>
      <c r="L23" s="467"/>
      <c r="M23" s="327"/>
      <c r="N23" s="327"/>
      <c r="O23" s="308"/>
      <c r="P23" s="719"/>
      <c r="Q23" s="400"/>
      <c r="R23" s="722"/>
    </row>
    <row r="24" spans="1:21" s="39" customFormat="1" ht="13.5" customHeight="1">
      <c r="A24" s="40"/>
      <c r="B24" s="504"/>
      <c r="C24" s="569"/>
      <c r="D24" s="586" t="s">
        <v>162</v>
      </c>
      <c r="E24" s="402"/>
      <c r="F24" s="474"/>
      <c r="G24" s="583"/>
      <c r="H24" s="465"/>
      <c r="I24" s="468"/>
      <c r="J24" s="323"/>
      <c r="K24" s="323"/>
      <c r="L24" s="415"/>
      <c r="M24" s="327"/>
      <c r="N24" s="327"/>
      <c r="O24" s="308"/>
      <c r="P24" s="719"/>
      <c r="Q24" s="400"/>
      <c r="R24" s="722"/>
    </row>
    <row r="25" spans="1:21" ht="16.5" customHeight="1">
      <c r="A25" s="503"/>
      <c r="B25" s="561"/>
      <c r="C25" s="825"/>
      <c r="D25" s="827" t="s">
        <v>172</v>
      </c>
      <c r="E25" s="829"/>
      <c r="F25" s="474"/>
      <c r="G25" s="583"/>
      <c r="H25" s="55"/>
      <c r="I25" s="147"/>
      <c r="J25" s="148"/>
      <c r="K25" s="148"/>
      <c r="L25" s="149"/>
      <c r="M25" s="133"/>
      <c r="N25" s="133"/>
      <c r="O25" s="831" t="s">
        <v>87</v>
      </c>
      <c r="P25" s="509">
        <v>12.5</v>
      </c>
      <c r="Q25" s="509">
        <v>13</v>
      </c>
      <c r="R25" s="274">
        <v>13.5</v>
      </c>
    </row>
    <row r="26" spans="1:21" s="39" customFormat="1" ht="14.25" customHeight="1" thickBot="1">
      <c r="A26" s="431"/>
      <c r="B26" s="501"/>
      <c r="C26" s="826"/>
      <c r="D26" s="828"/>
      <c r="E26" s="830"/>
      <c r="F26" s="591"/>
      <c r="G26" s="584"/>
      <c r="H26" s="582" t="s">
        <v>13</v>
      </c>
      <c r="I26" s="550">
        <f t="shared" ref="I26:N26" si="1">SUM(I19:I20)</f>
        <v>11904.9</v>
      </c>
      <c r="J26" s="550">
        <f t="shared" si="1"/>
        <v>11813.5</v>
      </c>
      <c r="K26" s="550">
        <f t="shared" si="1"/>
        <v>7098</v>
      </c>
      <c r="L26" s="553">
        <f t="shared" si="1"/>
        <v>91.4</v>
      </c>
      <c r="M26" s="550">
        <f t="shared" si="1"/>
        <v>15693.800000000001</v>
      </c>
      <c r="N26" s="550">
        <f t="shared" si="1"/>
        <v>15703.300000000001</v>
      </c>
      <c r="O26" s="832"/>
      <c r="P26" s="432"/>
      <c r="Q26" s="433"/>
      <c r="R26" s="434"/>
    </row>
    <row r="27" spans="1:21" ht="25.5" customHeight="1">
      <c r="A27" s="219" t="s">
        <v>10</v>
      </c>
      <c r="B27" s="220" t="s">
        <v>14</v>
      </c>
      <c r="C27" s="615" t="s">
        <v>14</v>
      </c>
      <c r="D27" s="613" t="s">
        <v>48</v>
      </c>
      <c r="E27" s="626" t="s">
        <v>49</v>
      </c>
      <c r="F27" s="610" t="s">
        <v>11</v>
      </c>
      <c r="G27" s="609" t="s">
        <v>37</v>
      </c>
      <c r="H27" s="341" t="s">
        <v>12</v>
      </c>
      <c r="I27" s="388">
        <f>J27+L27</f>
        <v>557.4</v>
      </c>
      <c r="J27" s="407">
        <v>557.4</v>
      </c>
      <c r="K27" s="408"/>
      <c r="L27" s="409"/>
      <c r="M27" s="347">
        <v>485.8</v>
      </c>
      <c r="N27" s="348">
        <v>485.8</v>
      </c>
      <c r="O27" s="620" t="s">
        <v>95</v>
      </c>
      <c r="P27" s="621">
        <v>74</v>
      </c>
      <c r="Q27" s="622">
        <v>74</v>
      </c>
      <c r="R27" s="623">
        <v>74</v>
      </c>
    </row>
    <row r="28" spans="1:21">
      <c r="A28" s="219"/>
      <c r="B28" s="220"/>
      <c r="C28" s="581"/>
      <c r="D28" s="614" t="s">
        <v>164</v>
      </c>
      <c r="E28" s="436"/>
      <c r="F28" s="611"/>
      <c r="G28" s="609"/>
      <c r="H28" s="3"/>
      <c r="I28" s="206"/>
      <c r="J28" s="333"/>
      <c r="K28" s="334"/>
      <c r="L28" s="335"/>
      <c r="M28" s="336"/>
      <c r="N28" s="337"/>
      <c r="O28" s="522"/>
      <c r="P28" s="509"/>
      <c r="Q28" s="515"/>
      <c r="R28" s="516"/>
    </row>
    <row r="29" spans="1:21">
      <c r="A29" s="219"/>
      <c r="B29" s="220"/>
      <c r="C29" s="581"/>
      <c r="D29" s="614" t="s">
        <v>165</v>
      </c>
      <c r="E29" s="436"/>
      <c r="F29" s="611"/>
      <c r="G29" s="609"/>
      <c r="H29" s="341"/>
      <c r="I29" s="206"/>
      <c r="J29" s="448"/>
      <c r="K29" s="345"/>
      <c r="L29" s="346"/>
      <c r="M29" s="347"/>
      <c r="N29" s="348"/>
      <c r="O29" s="522"/>
      <c r="P29" s="509"/>
      <c r="Q29" s="515"/>
      <c r="R29" s="516"/>
    </row>
    <row r="30" spans="1:21" ht="25.5">
      <c r="A30" s="219"/>
      <c r="B30" s="220"/>
      <c r="C30" s="581"/>
      <c r="D30" s="614" t="s">
        <v>166</v>
      </c>
      <c r="E30" s="436"/>
      <c r="F30" s="611"/>
      <c r="G30" s="609"/>
      <c r="H30" s="3"/>
      <c r="I30" s="206"/>
      <c r="J30" s="333"/>
      <c r="K30" s="334"/>
      <c r="L30" s="335"/>
      <c r="M30" s="336"/>
      <c r="N30" s="337"/>
      <c r="O30" s="522"/>
      <c r="P30" s="509"/>
      <c r="Q30" s="515"/>
      <c r="R30" s="516"/>
    </row>
    <row r="31" spans="1:21" ht="25.5">
      <c r="A31" s="219"/>
      <c r="B31" s="220"/>
      <c r="C31" s="581"/>
      <c r="D31" s="614" t="s">
        <v>167</v>
      </c>
      <c r="E31" s="436"/>
      <c r="F31" s="611"/>
      <c r="G31" s="609"/>
      <c r="H31" s="341"/>
      <c r="I31" s="223"/>
      <c r="J31" s="448"/>
      <c r="K31" s="345"/>
      <c r="L31" s="346"/>
      <c r="M31" s="347"/>
      <c r="N31" s="348"/>
      <c r="O31" s="522"/>
      <c r="P31" s="509"/>
      <c r="Q31" s="515"/>
      <c r="R31" s="516"/>
    </row>
    <row r="32" spans="1:21" ht="27.75" customHeight="1">
      <c r="A32" s="219"/>
      <c r="B32" s="220"/>
      <c r="C32" s="581"/>
      <c r="D32" s="614" t="s">
        <v>168</v>
      </c>
      <c r="E32" s="436"/>
      <c r="F32" s="611"/>
      <c r="G32" s="609"/>
      <c r="H32" s="393"/>
      <c r="I32" s="353"/>
      <c r="J32" s="354"/>
      <c r="K32" s="315"/>
      <c r="L32" s="355"/>
      <c r="M32" s="394"/>
      <c r="N32" s="395"/>
      <c r="O32" s="522"/>
      <c r="P32" s="509"/>
      <c r="Q32" s="515"/>
      <c r="R32" s="516"/>
    </row>
    <row r="33" spans="1:26" ht="25.5">
      <c r="A33" s="219"/>
      <c r="B33" s="220"/>
      <c r="C33" s="581"/>
      <c r="D33" s="614" t="s">
        <v>169</v>
      </c>
      <c r="E33" s="436"/>
      <c r="F33" s="611"/>
      <c r="G33" s="609"/>
      <c r="H33" s="3"/>
      <c r="I33" s="206"/>
      <c r="J33" s="207"/>
      <c r="K33" s="334"/>
      <c r="L33" s="335"/>
      <c r="M33" s="337"/>
      <c r="N33" s="337"/>
      <c r="O33" s="624"/>
      <c r="P33" s="509"/>
      <c r="Q33" s="515"/>
      <c r="R33" s="516"/>
    </row>
    <row r="34" spans="1:26" ht="25.5">
      <c r="A34" s="219"/>
      <c r="B34" s="220"/>
      <c r="C34" s="581"/>
      <c r="D34" s="614" t="s">
        <v>170</v>
      </c>
      <c r="E34" s="436"/>
      <c r="F34" s="611"/>
      <c r="G34" s="609"/>
      <c r="H34" s="341"/>
      <c r="I34" s="223"/>
      <c r="J34" s="448"/>
      <c r="K34" s="345"/>
      <c r="L34" s="346"/>
      <c r="M34" s="347"/>
      <c r="N34" s="348"/>
      <c r="O34" s="522"/>
      <c r="P34" s="509"/>
      <c r="Q34" s="515"/>
      <c r="R34" s="516"/>
      <c r="Z34" s="52"/>
    </row>
    <row r="35" spans="1:26" ht="15" customHeight="1">
      <c r="A35" s="219"/>
      <c r="B35" s="220"/>
      <c r="C35" s="581"/>
      <c r="D35" s="817" t="s">
        <v>171</v>
      </c>
      <c r="E35" s="819"/>
      <c r="F35" s="821"/>
      <c r="G35" s="823"/>
      <c r="H35" s="3"/>
      <c r="I35" s="206"/>
      <c r="J35" s="333"/>
      <c r="K35" s="334"/>
      <c r="L35" s="335"/>
      <c r="M35" s="336"/>
      <c r="N35" s="337"/>
      <c r="O35" s="522"/>
      <c r="P35" s="509"/>
      <c r="Q35" s="515"/>
      <c r="R35" s="516"/>
    </row>
    <row r="36" spans="1:26" ht="13.5" thickBot="1">
      <c r="A36" s="221"/>
      <c r="B36" s="222"/>
      <c r="C36" s="616"/>
      <c r="D36" s="818"/>
      <c r="E36" s="820"/>
      <c r="F36" s="822"/>
      <c r="G36" s="824"/>
      <c r="H36" s="549" t="s">
        <v>13</v>
      </c>
      <c r="I36" s="550">
        <f>J36+L36</f>
        <v>557.4</v>
      </c>
      <c r="J36" s="607">
        <f>SUM(J27:J35)</f>
        <v>557.4</v>
      </c>
      <c r="K36" s="607"/>
      <c r="L36" s="554"/>
      <c r="M36" s="608">
        <f>SUM(M27:M35)</f>
        <v>485.8</v>
      </c>
      <c r="N36" s="608">
        <f>SUM(N27:N35)</f>
        <v>485.8</v>
      </c>
      <c r="O36" s="357"/>
      <c r="P36" s="510"/>
      <c r="Q36" s="358"/>
      <c r="R36" s="625"/>
    </row>
    <row r="37" spans="1:26" ht="17.25" customHeight="1">
      <c r="A37" s="9" t="s">
        <v>10</v>
      </c>
      <c r="B37" s="26" t="s">
        <v>14</v>
      </c>
      <c r="C37" s="833" t="s">
        <v>15</v>
      </c>
      <c r="D37" s="845" t="s">
        <v>71</v>
      </c>
      <c r="E37" s="848"/>
      <c r="F37" s="842" t="s">
        <v>11</v>
      </c>
      <c r="G37" s="859" t="s">
        <v>37</v>
      </c>
      <c r="H37" s="277" t="s">
        <v>12</v>
      </c>
      <c r="I37" s="360">
        <f>J37+L37</f>
        <v>20</v>
      </c>
      <c r="J37" s="158">
        <v>20</v>
      </c>
      <c r="K37" s="158">
        <v>4.9000000000000004</v>
      </c>
      <c r="L37" s="361"/>
      <c r="M37" s="127"/>
      <c r="N37" s="125"/>
      <c r="O37" s="617" t="s">
        <v>97</v>
      </c>
      <c r="P37" s="618">
        <v>23</v>
      </c>
      <c r="Q37" s="177"/>
      <c r="R37" s="619"/>
    </row>
    <row r="38" spans="1:26">
      <c r="A38" s="43"/>
      <c r="B38" s="44"/>
      <c r="C38" s="834"/>
      <c r="D38" s="846"/>
      <c r="E38" s="849"/>
      <c r="F38" s="843"/>
      <c r="G38" s="860"/>
      <c r="H38" s="3" t="s">
        <v>26</v>
      </c>
      <c r="I38" s="153">
        <f>J38+L38</f>
        <v>113.4</v>
      </c>
      <c r="J38" s="154">
        <v>113.4</v>
      </c>
      <c r="K38" s="154">
        <v>38.9</v>
      </c>
      <c r="L38" s="155"/>
      <c r="M38" s="144"/>
      <c r="N38" s="129"/>
      <c r="O38" s="854" t="s">
        <v>96</v>
      </c>
      <c r="P38" s="806">
        <v>100</v>
      </c>
      <c r="Q38" s="364"/>
      <c r="R38" s="365"/>
    </row>
    <row r="39" spans="1:26" ht="13.5" thickBot="1">
      <c r="A39" s="10"/>
      <c r="B39" s="27"/>
      <c r="C39" s="835"/>
      <c r="D39" s="847"/>
      <c r="E39" s="850"/>
      <c r="F39" s="844"/>
      <c r="G39" s="861"/>
      <c r="H39" s="282" t="s">
        <v>13</v>
      </c>
      <c r="I39" s="366">
        <f>J39+L39</f>
        <v>133.4</v>
      </c>
      <c r="J39" s="284">
        <f>SUM(J37:J38)</f>
        <v>133.4</v>
      </c>
      <c r="K39" s="284">
        <f>SUM(K37:K38)</f>
        <v>43.8</v>
      </c>
      <c r="L39" s="367">
        <f>SUM(L37:L38)</f>
        <v>0</v>
      </c>
      <c r="M39" s="368"/>
      <c r="N39" s="369"/>
      <c r="O39" s="855"/>
      <c r="P39" s="807"/>
      <c r="Q39" s="178"/>
      <c r="R39" s="179"/>
    </row>
    <row r="40" spans="1:26" ht="13.5" thickBot="1">
      <c r="A40" s="4" t="s">
        <v>10</v>
      </c>
      <c r="B40" s="24" t="s">
        <v>14</v>
      </c>
      <c r="C40" s="815" t="s">
        <v>19</v>
      </c>
      <c r="D40" s="862"/>
      <c r="E40" s="815"/>
      <c r="F40" s="815"/>
      <c r="G40" s="815"/>
      <c r="H40" s="815"/>
      <c r="I40" s="506">
        <f t="shared" ref="I40:N40" si="2">I39+I36+I26</f>
        <v>12595.699999999999</v>
      </c>
      <c r="J40" s="506">
        <f t="shared" si="2"/>
        <v>12504.3</v>
      </c>
      <c r="K40" s="506">
        <f>K39+K36+K26</f>
        <v>7141.8</v>
      </c>
      <c r="L40" s="506">
        <f t="shared" si="2"/>
        <v>91.4</v>
      </c>
      <c r="M40" s="506">
        <f t="shared" si="2"/>
        <v>16179.6</v>
      </c>
      <c r="N40" s="506">
        <f t="shared" si="2"/>
        <v>16189.1</v>
      </c>
      <c r="O40" s="863"/>
      <c r="P40" s="864"/>
      <c r="Q40" s="864"/>
      <c r="R40" s="865"/>
    </row>
    <row r="41" spans="1:26" ht="13.5" thickBot="1">
      <c r="A41" s="21" t="s">
        <v>10</v>
      </c>
      <c r="B41" s="25" t="s">
        <v>15</v>
      </c>
      <c r="C41" s="866" t="s">
        <v>1</v>
      </c>
      <c r="D41" s="866"/>
      <c r="E41" s="866"/>
      <c r="F41" s="866"/>
      <c r="G41" s="867"/>
      <c r="H41" s="866"/>
      <c r="I41" s="867"/>
      <c r="J41" s="867"/>
      <c r="K41" s="867"/>
      <c r="L41" s="867"/>
      <c r="M41" s="867"/>
      <c r="N41" s="867"/>
      <c r="O41" s="866"/>
      <c r="P41" s="866"/>
      <c r="Q41" s="866"/>
      <c r="R41" s="868"/>
    </row>
    <row r="42" spans="1:26" ht="14.25" customHeight="1">
      <c r="A42" s="9" t="s">
        <v>10</v>
      </c>
      <c r="B42" s="26" t="s">
        <v>15</v>
      </c>
      <c r="C42" s="869" t="s">
        <v>10</v>
      </c>
      <c r="D42" s="836" t="s">
        <v>70</v>
      </c>
      <c r="E42" s="839"/>
      <c r="F42" s="842" t="s">
        <v>11</v>
      </c>
      <c r="G42" s="856">
        <v>5</v>
      </c>
      <c r="H42" s="2" t="s">
        <v>45</v>
      </c>
      <c r="I42" s="360">
        <f t="shared" ref="I42:I49" si="3">J42+L42</f>
        <v>49.2</v>
      </c>
      <c r="J42" s="158"/>
      <c r="K42" s="158"/>
      <c r="L42" s="361">
        <v>49.2</v>
      </c>
      <c r="M42" s="125"/>
      <c r="N42" s="125"/>
      <c r="O42" s="851" t="s">
        <v>130</v>
      </c>
      <c r="P42" s="176">
        <v>100</v>
      </c>
      <c r="Q42" s="180"/>
      <c r="R42" s="181"/>
    </row>
    <row r="43" spans="1:26" ht="14.25" customHeight="1">
      <c r="A43" s="43"/>
      <c r="B43" s="44"/>
      <c r="C43" s="870"/>
      <c r="D43" s="837"/>
      <c r="E43" s="840"/>
      <c r="F43" s="843"/>
      <c r="G43" s="857"/>
      <c r="H43" s="390" t="s">
        <v>12</v>
      </c>
      <c r="I43" s="153">
        <f t="shared" si="3"/>
        <v>866</v>
      </c>
      <c r="J43" s="154"/>
      <c r="K43" s="154"/>
      <c r="L43" s="155">
        <v>866</v>
      </c>
      <c r="M43" s="129"/>
      <c r="N43" s="129"/>
      <c r="O43" s="852"/>
      <c r="P43" s="177"/>
      <c r="Q43" s="182"/>
      <c r="R43" s="511"/>
    </row>
    <row r="44" spans="1:26" ht="14.25" customHeight="1">
      <c r="A44" s="43"/>
      <c r="B44" s="44"/>
      <c r="C44" s="870"/>
      <c r="D44" s="837"/>
      <c r="E44" s="840"/>
      <c r="F44" s="843"/>
      <c r="G44" s="857"/>
      <c r="H44" s="390" t="s">
        <v>117</v>
      </c>
      <c r="I44" s="153">
        <f t="shared" si="3"/>
        <v>578.4</v>
      </c>
      <c r="J44" s="154"/>
      <c r="K44" s="154"/>
      <c r="L44" s="155">
        <v>578.4</v>
      </c>
      <c r="M44" s="129"/>
      <c r="N44" s="129"/>
      <c r="O44" s="852"/>
      <c r="P44" s="177"/>
      <c r="Q44" s="182"/>
      <c r="R44" s="511"/>
    </row>
    <row r="45" spans="1:26" ht="14.25" customHeight="1">
      <c r="A45" s="43"/>
      <c r="B45" s="44"/>
      <c r="C45" s="870"/>
      <c r="D45" s="837"/>
      <c r="E45" s="840"/>
      <c r="F45" s="843"/>
      <c r="G45" s="857"/>
      <c r="H45" s="391" t="s">
        <v>33</v>
      </c>
      <c r="I45" s="147">
        <f t="shared" si="3"/>
        <v>500</v>
      </c>
      <c r="J45" s="148"/>
      <c r="K45" s="148"/>
      <c r="L45" s="149">
        <v>500</v>
      </c>
      <c r="M45" s="134"/>
      <c r="N45" s="134"/>
      <c r="O45" s="852"/>
      <c r="P45" s="177"/>
      <c r="Q45" s="182"/>
      <c r="R45" s="511"/>
    </row>
    <row r="46" spans="1:26" ht="13.5" customHeight="1" thickBot="1">
      <c r="A46" s="10"/>
      <c r="B46" s="27"/>
      <c r="C46" s="871"/>
      <c r="D46" s="838"/>
      <c r="E46" s="841"/>
      <c r="F46" s="844"/>
      <c r="G46" s="858"/>
      <c r="H46" s="635" t="s">
        <v>13</v>
      </c>
      <c r="I46" s="550">
        <f t="shared" si="3"/>
        <v>1993.6</v>
      </c>
      <c r="J46" s="551"/>
      <c r="K46" s="551"/>
      <c r="L46" s="552">
        <f>SUM(L42:L45)</f>
        <v>1993.6</v>
      </c>
      <c r="M46" s="636"/>
      <c r="N46" s="636"/>
      <c r="O46" s="853"/>
      <c r="P46" s="523"/>
      <c r="Q46" s="183"/>
      <c r="R46" s="184"/>
    </row>
    <row r="47" spans="1:26" ht="12.75" customHeight="1">
      <c r="A47" s="22" t="s">
        <v>10</v>
      </c>
      <c r="B47" s="28" t="s">
        <v>15</v>
      </c>
      <c r="C47" s="637" t="s">
        <v>14</v>
      </c>
      <c r="D47" s="879" t="s">
        <v>72</v>
      </c>
      <c r="E47" s="872"/>
      <c r="F47" s="161" t="s">
        <v>11</v>
      </c>
      <c r="G47" s="7" t="s">
        <v>36</v>
      </c>
      <c r="H47" s="152" t="s">
        <v>12</v>
      </c>
      <c r="I47" s="653">
        <f t="shared" si="3"/>
        <v>102.7</v>
      </c>
      <c r="J47" s="654">
        <v>102.7</v>
      </c>
      <c r="K47" s="654"/>
      <c r="L47" s="655"/>
      <c r="M47" s="144">
        <v>6.1</v>
      </c>
      <c r="N47" s="131"/>
      <c r="O47" s="123"/>
      <c r="P47" s="172"/>
      <c r="Q47" s="185"/>
      <c r="R47" s="186"/>
    </row>
    <row r="48" spans="1:26">
      <c r="A48" s="23"/>
      <c r="B48" s="29"/>
      <c r="C48" s="638"/>
      <c r="D48" s="880"/>
      <c r="E48" s="873"/>
      <c r="F48" s="162"/>
      <c r="G48" s="46"/>
      <c r="H48" s="152" t="s">
        <v>26</v>
      </c>
      <c r="I48" s="153">
        <f t="shared" si="3"/>
        <v>14.9</v>
      </c>
      <c r="J48" s="154">
        <v>14.9</v>
      </c>
      <c r="K48" s="154"/>
      <c r="L48" s="155"/>
      <c r="M48" s="652">
        <v>34.799999999999997</v>
      </c>
      <c r="N48" s="129"/>
      <c r="O48" s="66"/>
      <c r="P48" s="509"/>
      <c r="Q48" s="187"/>
      <c r="R48" s="511"/>
      <c r="W48" s="52"/>
    </row>
    <row r="49" spans="1:27">
      <c r="A49" s="23"/>
      <c r="B49" s="29"/>
      <c r="C49" s="638"/>
      <c r="D49" s="876" t="s">
        <v>103</v>
      </c>
      <c r="E49" s="873"/>
      <c r="F49" s="162"/>
      <c r="G49" s="46"/>
      <c r="H49" s="699" t="s">
        <v>74</v>
      </c>
      <c r="I49" s="153">
        <f t="shared" si="3"/>
        <v>200</v>
      </c>
      <c r="J49" s="154">
        <v>200</v>
      </c>
      <c r="K49" s="154"/>
      <c r="L49" s="155"/>
      <c r="M49" s="144">
        <v>1500</v>
      </c>
      <c r="N49" s="129"/>
      <c r="O49" s="658"/>
      <c r="P49" s="509"/>
      <c r="Q49" s="187"/>
      <c r="R49" s="511"/>
      <c r="S49" s="881"/>
      <c r="T49" s="882"/>
      <c r="U49" s="882"/>
      <c r="V49" s="882"/>
      <c r="W49" s="882"/>
      <c r="X49" s="882"/>
    </row>
    <row r="50" spans="1:27">
      <c r="A50" s="23"/>
      <c r="B50" s="29"/>
      <c r="C50" s="638"/>
      <c r="D50" s="876"/>
      <c r="E50" s="873"/>
      <c r="F50" s="162"/>
      <c r="G50" s="46"/>
      <c r="I50" s="656"/>
      <c r="J50" s="651"/>
      <c r="K50" s="651"/>
      <c r="L50" s="657"/>
      <c r="N50" s="129"/>
      <c r="O50" s="559" t="s">
        <v>104</v>
      </c>
      <c r="P50" s="509"/>
      <c r="Q50" s="567">
        <v>1</v>
      </c>
      <c r="R50" s="511"/>
      <c r="S50" s="271"/>
      <c r="AA50" s="52"/>
    </row>
    <row r="51" spans="1:27" ht="13.5" customHeight="1">
      <c r="A51" s="23"/>
      <c r="B51" s="29"/>
      <c r="C51" s="638"/>
      <c r="D51" s="876" t="s">
        <v>73</v>
      </c>
      <c r="E51" s="874"/>
      <c r="F51" s="162"/>
      <c r="G51" s="46"/>
      <c r="H51" s="152"/>
      <c r="I51" s="648"/>
      <c r="J51" s="649"/>
      <c r="K51" s="649"/>
      <c r="L51" s="650"/>
      <c r="M51" s="144"/>
      <c r="N51" s="129"/>
      <c r="O51" s="831" t="s">
        <v>105</v>
      </c>
      <c r="P51" s="883"/>
      <c r="Q51" s="883">
        <v>1</v>
      </c>
      <c r="R51" s="884"/>
      <c r="S51" s="271"/>
      <c r="Z51" s="52"/>
    </row>
    <row r="52" spans="1:27" ht="13.5" customHeight="1">
      <c r="A52" s="23"/>
      <c r="B52" s="29"/>
      <c r="C52" s="638"/>
      <c r="D52" s="876"/>
      <c r="E52" s="875"/>
      <c r="F52" s="878"/>
      <c r="G52" s="46"/>
      <c r="I52" s="656"/>
      <c r="J52" s="651"/>
      <c r="K52" s="651"/>
      <c r="L52" s="657"/>
      <c r="N52" s="129"/>
      <c r="O52" s="831"/>
      <c r="P52" s="883"/>
      <c r="Q52" s="883"/>
      <c r="R52" s="884"/>
      <c r="S52" s="271"/>
    </row>
    <row r="53" spans="1:27" ht="13.5" thickBot="1">
      <c r="A53" s="23"/>
      <c r="B53" s="29"/>
      <c r="C53" s="638"/>
      <c r="D53" s="877"/>
      <c r="E53" s="555"/>
      <c r="F53" s="878"/>
      <c r="G53" s="46"/>
      <c r="H53" s="659" t="s">
        <v>13</v>
      </c>
      <c r="I53" s="660">
        <f>J53+L53</f>
        <v>317.60000000000002</v>
      </c>
      <c r="J53" s="661">
        <f>SUM(J47:J52)</f>
        <v>317.60000000000002</v>
      </c>
      <c r="K53" s="661"/>
      <c r="L53" s="662">
        <f>SUM(L51:L52)</f>
        <v>0</v>
      </c>
      <c r="M53" s="663">
        <f>SUM(M47:M52)</f>
        <v>1540.9</v>
      </c>
      <c r="N53" s="664"/>
      <c r="O53" s="831"/>
      <c r="P53" s="883"/>
      <c r="Q53" s="883"/>
      <c r="R53" s="884"/>
    </row>
    <row r="54" spans="1:27" ht="30" customHeight="1">
      <c r="A54" s="22" t="s">
        <v>10</v>
      </c>
      <c r="B54" s="28" t="s">
        <v>15</v>
      </c>
      <c r="C54" s="637" t="s">
        <v>15</v>
      </c>
      <c r="D54" s="565" t="s">
        <v>75</v>
      </c>
      <c r="E54" s="885"/>
      <c r="F54" s="665" t="s">
        <v>11</v>
      </c>
      <c r="G54" s="7" t="s">
        <v>112</v>
      </c>
      <c r="H54" s="673" t="s">
        <v>12</v>
      </c>
      <c r="I54" s="360"/>
      <c r="J54" s="158"/>
      <c r="K54" s="158"/>
      <c r="L54" s="361"/>
      <c r="M54" s="677">
        <v>20</v>
      </c>
      <c r="N54" s="131"/>
      <c r="O54" s="683" t="s">
        <v>175</v>
      </c>
      <c r="P54" s="172"/>
      <c r="Q54" s="185">
        <v>2</v>
      </c>
      <c r="R54" s="186"/>
    </row>
    <row r="55" spans="1:27" ht="40.5" customHeight="1">
      <c r="A55" s="23"/>
      <c r="B55" s="29"/>
      <c r="C55" s="638"/>
      <c r="D55" s="556" t="s">
        <v>76</v>
      </c>
      <c r="E55" s="873"/>
      <c r="F55" s="162"/>
      <c r="G55" s="676"/>
      <c r="H55" s="52"/>
      <c r="I55" s="679"/>
      <c r="J55" s="681"/>
      <c r="K55" s="680"/>
      <c r="L55" s="682"/>
      <c r="M55" s="52"/>
      <c r="N55" s="133"/>
      <c r="O55" s="163"/>
      <c r="P55" s="476"/>
      <c r="Q55" s="509"/>
      <c r="R55" s="511"/>
    </row>
    <row r="56" spans="1:27" ht="16.5" customHeight="1">
      <c r="A56" s="23"/>
      <c r="B56" s="29"/>
      <c r="C56" s="638"/>
      <c r="D56" s="887" t="s">
        <v>77</v>
      </c>
      <c r="E56" s="873"/>
      <c r="F56" s="162"/>
      <c r="G56" s="46"/>
      <c r="H56" s="674"/>
      <c r="I56" s="153"/>
      <c r="J56" s="154"/>
      <c r="K56" s="154"/>
      <c r="L56" s="155"/>
      <c r="M56" s="678"/>
      <c r="N56" s="129"/>
      <c r="O56" s="169"/>
      <c r="P56" s="477"/>
      <c r="Q56" s="173"/>
      <c r="R56" s="189"/>
    </row>
    <row r="57" spans="1:27" ht="13.5" thickBot="1">
      <c r="A57" s="23"/>
      <c r="B57" s="29"/>
      <c r="C57" s="638"/>
      <c r="D57" s="888"/>
      <c r="E57" s="886"/>
      <c r="F57" s="666"/>
      <c r="G57" s="667"/>
      <c r="H57" s="675" t="s">
        <v>13</v>
      </c>
      <c r="I57" s="668"/>
      <c r="J57" s="669"/>
      <c r="K57" s="669"/>
      <c r="L57" s="670"/>
      <c r="M57" s="671">
        <f>SUM(M54:M56)</f>
        <v>20</v>
      </c>
      <c r="N57" s="672">
        <f>SUM(N55:N56)</f>
        <v>0</v>
      </c>
      <c r="O57" s="564"/>
      <c r="Q57" s="509"/>
      <c r="R57" s="511"/>
      <c r="AA57" s="52"/>
    </row>
    <row r="58" spans="1:27" ht="12.75" customHeight="1">
      <c r="A58" s="890" t="s">
        <v>10</v>
      </c>
      <c r="B58" s="893" t="s">
        <v>15</v>
      </c>
      <c r="C58" s="896" t="s">
        <v>16</v>
      </c>
      <c r="D58" s="904" t="s">
        <v>78</v>
      </c>
      <c r="E58" s="907"/>
      <c r="F58" s="795" t="s">
        <v>11</v>
      </c>
      <c r="G58" s="791" t="s">
        <v>36</v>
      </c>
      <c r="H58" s="385" t="s">
        <v>26</v>
      </c>
      <c r="I58" s="246"/>
      <c r="J58" s="247"/>
      <c r="K58" s="247"/>
      <c r="L58" s="248"/>
      <c r="M58" s="135"/>
      <c r="N58" s="115">
        <v>2037.2</v>
      </c>
      <c r="O58" s="889" t="s">
        <v>134</v>
      </c>
      <c r="P58" s="172"/>
      <c r="Q58" s="190"/>
      <c r="R58" s="191">
        <v>1</v>
      </c>
    </row>
    <row r="59" spans="1:27">
      <c r="A59" s="891"/>
      <c r="B59" s="894"/>
      <c r="C59" s="897"/>
      <c r="D59" s="905"/>
      <c r="E59" s="908"/>
      <c r="F59" s="902"/>
      <c r="G59" s="903"/>
      <c r="H59" s="58" t="s">
        <v>45</v>
      </c>
      <c r="I59" s="223"/>
      <c r="J59" s="207"/>
      <c r="K59" s="207"/>
      <c r="L59" s="249"/>
      <c r="M59" s="100"/>
      <c r="N59" s="126">
        <v>359.5</v>
      </c>
      <c r="O59" s="831"/>
      <c r="P59" s="370"/>
      <c r="Q59" s="192"/>
      <c r="R59" s="193"/>
      <c r="AA59" s="52"/>
    </row>
    <row r="60" spans="1:27" ht="13.5" thickBot="1">
      <c r="A60" s="892"/>
      <c r="B60" s="895"/>
      <c r="C60" s="898"/>
      <c r="D60" s="906"/>
      <c r="E60" s="909"/>
      <c r="F60" s="796"/>
      <c r="G60" s="792"/>
      <c r="H60" s="479" t="s">
        <v>13</v>
      </c>
      <c r="I60" s="480">
        <f>J60+L60</f>
        <v>0</v>
      </c>
      <c r="J60" s="481"/>
      <c r="K60" s="482"/>
      <c r="L60" s="483">
        <f>SUM(L58:L59)</f>
        <v>0</v>
      </c>
      <c r="M60" s="484"/>
      <c r="N60" s="485">
        <f>SUM(N58:N59)</f>
        <v>2396.6999999999998</v>
      </c>
      <c r="O60" s="475"/>
      <c r="P60" s="515"/>
      <c r="Q60" s="192"/>
      <c r="R60" s="193"/>
    </row>
    <row r="61" spans="1:27" ht="13.5" thickBot="1">
      <c r="A61" s="499" t="s">
        <v>10</v>
      </c>
      <c r="B61" s="501" t="s">
        <v>15</v>
      </c>
      <c r="C61" s="862" t="s">
        <v>19</v>
      </c>
      <c r="D61" s="862"/>
      <c r="E61" s="862"/>
      <c r="F61" s="862"/>
      <c r="G61" s="862"/>
      <c r="H61" s="816"/>
      <c r="I61" s="31">
        <f t="shared" ref="I61:N61" si="4">I60+I57+I53+I46</f>
        <v>2311.1999999999998</v>
      </c>
      <c r="J61" s="31">
        <f t="shared" si="4"/>
        <v>317.60000000000002</v>
      </c>
      <c r="K61" s="31">
        <f t="shared" si="4"/>
        <v>0</v>
      </c>
      <c r="L61" s="31">
        <f t="shared" si="4"/>
        <v>1993.6</v>
      </c>
      <c r="M61" s="31">
        <f t="shared" si="4"/>
        <v>1560.9</v>
      </c>
      <c r="N61" s="31">
        <f t="shared" si="4"/>
        <v>2396.6999999999998</v>
      </c>
      <c r="O61" s="372"/>
      <c r="P61" s="373"/>
      <c r="Q61" s="183"/>
      <c r="R61" s="184"/>
    </row>
    <row r="62" spans="1:27" ht="13.5" thickBot="1">
      <c r="A62" s="68" t="s">
        <v>10</v>
      </c>
      <c r="B62" s="24" t="s">
        <v>16</v>
      </c>
      <c r="C62" s="899" t="s">
        <v>40</v>
      </c>
      <c r="D62" s="899"/>
      <c r="E62" s="899"/>
      <c r="F62" s="899"/>
      <c r="G62" s="899"/>
      <c r="H62" s="899"/>
      <c r="I62" s="899"/>
      <c r="J62" s="899"/>
      <c r="K62" s="899"/>
      <c r="L62" s="899"/>
      <c r="M62" s="899"/>
      <c r="N62" s="899"/>
      <c r="O62" s="899"/>
      <c r="P62" s="900"/>
      <c r="Q62" s="900"/>
      <c r="R62" s="901"/>
    </row>
    <row r="63" spans="1:27" ht="25.5">
      <c r="A63" s="217" t="s">
        <v>10</v>
      </c>
      <c r="B63" s="218" t="s">
        <v>16</v>
      </c>
      <c r="C63" s="218" t="s">
        <v>10</v>
      </c>
      <c r="D63" s="464" t="s">
        <v>56</v>
      </c>
      <c r="E63" s="435" t="s">
        <v>49</v>
      </c>
      <c r="F63" s="437" t="s">
        <v>11</v>
      </c>
      <c r="G63" s="557" t="s">
        <v>37</v>
      </c>
      <c r="H63" s="545" t="s">
        <v>12</v>
      </c>
      <c r="I63" s="231">
        <f>J63+L63</f>
        <v>700</v>
      </c>
      <c r="J63" s="209">
        <v>700</v>
      </c>
      <c r="K63" s="232"/>
      <c r="L63" s="233"/>
      <c r="M63" s="535">
        <v>200</v>
      </c>
      <c r="N63" s="99"/>
      <c r="O63" s="529"/>
      <c r="P63" s="211"/>
      <c r="Q63" s="174"/>
      <c r="R63" s="175"/>
    </row>
    <row r="64" spans="1:27" ht="12.75" customHeight="1">
      <c r="A64" s="219"/>
      <c r="B64" s="220"/>
      <c r="C64" s="220"/>
      <c r="D64" s="919" t="s">
        <v>156</v>
      </c>
      <c r="E64" s="436"/>
      <c r="F64" s="438"/>
      <c r="G64" s="375"/>
      <c r="H64" s="58"/>
      <c r="I64" s="449"/>
      <c r="J64" s="207"/>
      <c r="K64" s="234"/>
      <c r="L64" s="235"/>
      <c r="M64" s="230"/>
      <c r="N64" s="230"/>
      <c r="O64" s="912" t="s">
        <v>98</v>
      </c>
      <c r="P64" s="914" t="s">
        <v>114</v>
      </c>
      <c r="Q64" s="916" t="s">
        <v>114</v>
      </c>
      <c r="R64" s="917" t="s">
        <v>114</v>
      </c>
    </row>
    <row r="65" spans="1:24">
      <c r="A65" s="219"/>
      <c r="B65" s="220"/>
      <c r="C65" s="220"/>
      <c r="D65" s="919"/>
      <c r="E65" s="436"/>
      <c r="F65" s="438"/>
      <c r="G65" s="375"/>
      <c r="H65" s="546"/>
      <c r="I65" s="226"/>
      <c r="J65" s="227"/>
      <c r="K65" s="228"/>
      <c r="L65" s="229"/>
      <c r="M65" s="547"/>
      <c r="N65" s="548"/>
      <c r="O65" s="913"/>
      <c r="P65" s="915"/>
      <c r="Q65" s="915"/>
      <c r="R65" s="918"/>
    </row>
    <row r="66" spans="1:24">
      <c r="A66" s="219"/>
      <c r="B66" s="220"/>
      <c r="C66" s="220"/>
      <c r="D66" s="919" t="s">
        <v>157</v>
      </c>
      <c r="E66" s="436"/>
      <c r="F66" s="438"/>
      <c r="G66" s="375"/>
      <c r="H66" s="59"/>
      <c r="I66" s="450"/>
      <c r="J66" s="236"/>
      <c r="K66" s="237"/>
      <c r="L66" s="238"/>
      <c r="M66" s="224"/>
      <c r="N66" s="251"/>
      <c r="O66" s="921" t="s">
        <v>99</v>
      </c>
      <c r="P66" s="212" t="s">
        <v>115</v>
      </c>
      <c r="Q66" s="922">
        <v>1</v>
      </c>
      <c r="R66" s="910">
        <v>1</v>
      </c>
    </row>
    <row r="67" spans="1:24" ht="15.75" customHeight="1" thickBot="1">
      <c r="A67" s="221"/>
      <c r="B67" s="222"/>
      <c r="C67" s="222"/>
      <c r="D67" s="920"/>
      <c r="E67" s="700"/>
      <c r="F67" s="701"/>
      <c r="G67" s="697"/>
      <c r="H67" s="702" t="s">
        <v>13</v>
      </c>
      <c r="I67" s="703">
        <f>SUM(I63:I66)</f>
        <v>700</v>
      </c>
      <c r="J67" s="704">
        <f>SUM(J63:J66)</f>
        <v>700</v>
      </c>
      <c r="K67" s="705"/>
      <c r="L67" s="706"/>
      <c r="M67" s="707">
        <f>SUM(M63:M66)</f>
        <v>200</v>
      </c>
      <c r="N67" s="707">
        <f>SUM(N66)</f>
        <v>0</v>
      </c>
      <c r="O67" s="832"/>
      <c r="P67" s="708"/>
      <c r="Q67" s="923"/>
      <c r="R67" s="911"/>
    </row>
    <row r="68" spans="1:24" ht="39" customHeight="1">
      <c r="A68" s="217" t="s">
        <v>10</v>
      </c>
      <c r="B68" s="218" t="s">
        <v>16</v>
      </c>
      <c r="C68" s="218" t="s">
        <v>14</v>
      </c>
      <c r="D68" s="943" t="s">
        <v>151</v>
      </c>
      <c r="E68" s="684" t="s">
        <v>49</v>
      </c>
      <c r="F68" s="437" t="s">
        <v>11</v>
      </c>
      <c r="G68" s="557" t="s">
        <v>37</v>
      </c>
      <c r="H68" s="696" t="s">
        <v>12</v>
      </c>
      <c r="I68" s="231">
        <f>J68+L68</f>
        <v>672.8</v>
      </c>
      <c r="J68" s="209">
        <v>672.8</v>
      </c>
      <c r="K68" s="232"/>
      <c r="L68" s="233"/>
      <c r="M68" s="535">
        <v>672.8</v>
      </c>
      <c r="N68" s="535">
        <v>672.8</v>
      </c>
      <c r="O68" s="889" t="s">
        <v>152</v>
      </c>
      <c r="P68" s="211">
        <v>4</v>
      </c>
      <c r="Q68" s="924">
        <v>4</v>
      </c>
      <c r="R68" s="925">
        <v>4</v>
      </c>
    </row>
    <row r="69" spans="1:24" ht="15.75" customHeight="1" thickBot="1">
      <c r="A69" s="219"/>
      <c r="B69" s="220"/>
      <c r="C69" s="220"/>
      <c r="D69" s="920"/>
      <c r="E69" s="688"/>
      <c r="F69" s="438"/>
      <c r="G69" s="375"/>
      <c r="H69" s="225" t="s">
        <v>13</v>
      </c>
      <c r="I69" s="226">
        <f t="shared" ref="I69:N69" si="5">I68</f>
        <v>672.8</v>
      </c>
      <c r="J69" s="226">
        <f t="shared" si="5"/>
        <v>672.8</v>
      </c>
      <c r="K69" s="226">
        <f t="shared" si="5"/>
        <v>0</v>
      </c>
      <c r="L69" s="226">
        <f t="shared" si="5"/>
        <v>0</v>
      </c>
      <c r="M69" s="226">
        <f t="shared" si="5"/>
        <v>672.8</v>
      </c>
      <c r="N69" s="226">
        <f t="shared" si="5"/>
        <v>672.8</v>
      </c>
      <c r="O69" s="832"/>
      <c r="P69" s="213"/>
      <c r="Q69" s="923"/>
      <c r="R69" s="926"/>
    </row>
    <row r="70" spans="1:24" ht="25.5" customHeight="1">
      <c r="A70" s="779" t="s">
        <v>10</v>
      </c>
      <c r="B70" s="781" t="s">
        <v>16</v>
      </c>
      <c r="C70" s="781" t="s">
        <v>15</v>
      </c>
      <c r="D70" s="932" t="s">
        <v>35</v>
      </c>
      <c r="E70" s="933" t="s">
        <v>49</v>
      </c>
      <c r="F70" s="931" t="s">
        <v>11</v>
      </c>
      <c r="G70" s="928" t="s">
        <v>37</v>
      </c>
      <c r="H70" s="2" t="s">
        <v>12</v>
      </c>
      <c r="I70" s="208">
        <f>J70+L70</f>
        <v>45</v>
      </c>
      <c r="J70" s="209">
        <v>45</v>
      </c>
      <c r="K70" s="209"/>
      <c r="L70" s="239"/>
      <c r="M70" s="115">
        <v>45</v>
      </c>
      <c r="N70" s="112">
        <v>45</v>
      </c>
      <c r="O70" s="254" t="s">
        <v>100</v>
      </c>
      <c r="P70" s="211">
        <v>20</v>
      </c>
      <c r="Q70" s="174">
        <v>40</v>
      </c>
      <c r="R70" s="175">
        <v>40</v>
      </c>
    </row>
    <row r="71" spans="1:24" ht="31.5" customHeight="1">
      <c r="A71" s="797"/>
      <c r="B71" s="798"/>
      <c r="C71" s="798"/>
      <c r="D71" s="817"/>
      <c r="E71" s="934"/>
      <c r="F71" s="821"/>
      <c r="G71" s="929"/>
      <c r="H71" s="470"/>
      <c r="I71" s="223"/>
      <c r="J71" s="419"/>
      <c r="K71" s="419"/>
      <c r="L71" s="469"/>
      <c r="M71" s="417"/>
      <c r="N71" s="471"/>
      <c r="O71" s="472"/>
      <c r="P71" s="213"/>
      <c r="Q71" s="515"/>
      <c r="R71" s="516"/>
      <c r="U71" s="52"/>
    </row>
    <row r="72" spans="1:24" ht="13.5" thickBot="1">
      <c r="A72" s="780"/>
      <c r="B72" s="782"/>
      <c r="C72" s="782"/>
      <c r="D72" s="818"/>
      <c r="E72" s="935"/>
      <c r="F72" s="822"/>
      <c r="G72" s="930"/>
      <c r="H72" s="549" t="s">
        <v>13</v>
      </c>
      <c r="I72" s="550">
        <f>SUM(I70)</f>
        <v>45</v>
      </c>
      <c r="J72" s="551">
        <f>SUM(J70)</f>
        <v>45</v>
      </c>
      <c r="K72" s="551"/>
      <c r="L72" s="552"/>
      <c r="M72" s="553">
        <f>SUM(M70:M71)</f>
        <v>45</v>
      </c>
      <c r="N72" s="554">
        <f>SUM(N70:N71)</f>
        <v>45</v>
      </c>
      <c r="O72" s="60"/>
      <c r="P72" s="214"/>
      <c r="Q72" s="178"/>
      <c r="R72" s="179"/>
      <c r="V72" s="52"/>
    </row>
    <row r="73" spans="1:24" ht="13.5" thickBot="1">
      <c r="A73" s="4" t="s">
        <v>10</v>
      </c>
      <c r="B73" s="6" t="s">
        <v>16</v>
      </c>
      <c r="C73" s="815" t="s">
        <v>19</v>
      </c>
      <c r="D73" s="815"/>
      <c r="E73" s="815"/>
      <c r="F73" s="815"/>
      <c r="G73" s="815"/>
      <c r="H73" s="815"/>
      <c r="I73" s="45">
        <f t="shared" ref="I73:N73" si="6">I72+I69+I67</f>
        <v>1417.8</v>
      </c>
      <c r="J73" s="45">
        <f t="shared" si="6"/>
        <v>1417.8</v>
      </c>
      <c r="K73" s="45">
        <f t="shared" si="6"/>
        <v>0</v>
      </c>
      <c r="L73" s="45">
        <f t="shared" si="6"/>
        <v>0</v>
      </c>
      <c r="M73" s="45">
        <f t="shared" si="6"/>
        <v>917.8</v>
      </c>
      <c r="N73" s="45">
        <f t="shared" si="6"/>
        <v>717.8</v>
      </c>
      <c r="O73" s="61"/>
      <c r="P73" s="215"/>
      <c r="Q73" s="198"/>
      <c r="R73" s="199"/>
    </row>
    <row r="74" spans="1:24" ht="13.5" thickBot="1">
      <c r="A74" s="4" t="s">
        <v>10</v>
      </c>
      <c r="B74" s="946" t="s">
        <v>20</v>
      </c>
      <c r="C74" s="947"/>
      <c r="D74" s="947"/>
      <c r="E74" s="947"/>
      <c r="F74" s="947"/>
      <c r="G74" s="947"/>
      <c r="H74" s="947"/>
      <c r="I74" s="35">
        <f>J74+L74</f>
        <v>16794.699999999997</v>
      </c>
      <c r="J74" s="36">
        <f>J73+J61+J40+J17</f>
        <v>14689.999999999998</v>
      </c>
      <c r="K74" s="36">
        <f>K73+K61+K40+K17</f>
        <v>7141.8</v>
      </c>
      <c r="L74" s="37">
        <f>L73+L61+L40+L17</f>
        <v>2104.6999999999998</v>
      </c>
      <c r="M74" s="120">
        <f>M73+M61+M40+M17</f>
        <v>18828.3</v>
      </c>
      <c r="N74" s="117">
        <f>N73+N61+N40+N17</f>
        <v>19473.599999999999</v>
      </c>
      <c r="O74" s="113"/>
      <c r="P74" s="200"/>
      <c r="Q74" s="200"/>
      <c r="R74" s="201"/>
      <c r="U74" s="52"/>
    </row>
    <row r="75" spans="1:24" ht="13.5" customHeight="1" thickBot="1">
      <c r="A75" s="11" t="s">
        <v>18</v>
      </c>
      <c r="B75" s="948" t="s">
        <v>21</v>
      </c>
      <c r="C75" s="949"/>
      <c r="D75" s="949"/>
      <c r="E75" s="949"/>
      <c r="F75" s="949"/>
      <c r="G75" s="949"/>
      <c r="H75" s="949"/>
      <c r="I75" s="32">
        <f>J75+L75</f>
        <v>16794.699999999997</v>
      </c>
      <c r="J75" s="33">
        <f>J74</f>
        <v>14689.999999999998</v>
      </c>
      <c r="K75" s="33">
        <f>K74</f>
        <v>7141.8</v>
      </c>
      <c r="L75" s="34">
        <f>L74</f>
        <v>2104.6999999999998</v>
      </c>
      <c r="M75" s="121">
        <f>M74</f>
        <v>18828.3</v>
      </c>
      <c r="N75" s="118">
        <f>N74</f>
        <v>19473.599999999999</v>
      </c>
      <c r="O75" s="114"/>
      <c r="P75" s="202"/>
      <c r="Q75" s="202"/>
      <c r="R75" s="203"/>
    </row>
    <row r="76" spans="1:24" s="265" customFormat="1" ht="27.75" customHeight="1">
      <c r="A76" s="927" t="s">
        <v>132</v>
      </c>
      <c r="B76" s="927"/>
      <c r="C76" s="927"/>
      <c r="D76" s="927"/>
      <c r="E76" s="927"/>
      <c r="F76" s="927"/>
      <c r="G76" s="927"/>
      <c r="H76" s="927"/>
      <c r="I76" s="927"/>
      <c r="J76" s="927"/>
      <c r="K76" s="927"/>
      <c r="L76" s="927"/>
      <c r="M76" s="927"/>
      <c r="N76" s="927"/>
      <c r="O76" s="927"/>
      <c r="P76" s="927"/>
      <c r="Q76" s="927"/>
      <c r="R76" s="927"/>
      <c r="S76" s="264"/>
      <c r="T76" s="264"/>
      <c r="U76" s="264"/>
      <c r="V76" s="264"/>
      <c r="W76" s="264"/>
      <c r="X76" s="264"/>
    </row>
    <row r="77" spans="1:24" s="30" customFormat="1" ht="11.25" customHeight="1">
      <c r="A77" s="944"/>
      <c r="B77" s="944"/>
      <c r="C77" s="944"/>
      <c r="D77" s="944"/>
      <c r="E77" s="944"/>
      <c r="F77" s="944"/>
      <c r="G77" s="944"/>
      <c r="H77" s="944"/>
      <c r="I77" s="944"/>
      <c r="J77" s="944"/>
      <c r="K77" s="944"/>
      <c r="L77" s="944"/>
      <c r="M77" s="944"/>
      <c r="N77" s="944"/>
      <c r="O77" s="944"/>
      <c r="P77" s="944"/>
      <c r="Q77" s="944"/>
      <c r="R77" s="944"/>
    </row>
    <row r="78" spans="1:24" ht="16.5" customHeight="1" thickBot="1">
      <c r="A78" s="12"/>
      <c r="C78" s="14"/>
      <c r="D78" s="945" t="s">
        <v>27</v>
      </c>
      <c r="E78" s="945"/>
      <c r="F78" s="945"/>
      <c r="G78" s="945"/>
      <c r="H78" s="945"/>
      <c r="I78" s="945"/>
      <c r="J78" s="945"/>
      <c r="K78" s="945"/>
      <c r="L78" s="945"/>
      <c r="M78" s="945"/>
      <c r="N78" s="945"/>
      <c r="O78" s="14"/>
      <c r="P78" s="14"/>
      <c r="Q78" s="14"/>
      <c r="R78" s="14"/>
    </row>
    <row r="79" spans="1:24" ht="31.5" customHeight="1" thickBot="1">
      <c r="C79" s="18"/>
      <c r="D79" s="965" t="s">
        <v>22</v>
      </c>
      <c r="E79" s="966"/>
      <c r="F79" s="966"/>
      <c r="G79" s="966"/>
      <c r="H79" s="967"/>
      <c r="I79" s="968" t="s">
        <v>124</v>
      </c>
      <c r="J79" s="969"/>
      <c r="K79" s="969"/>
      <c r="L79" s="970"/>
      <c r="M79" s="262" t="s">
        <v>153</v>
      </c>
      <c r="N79" s="262" t="s">
        <v>154</v>
      </c>
      <c r="O79" s="105"/>
      <c r="P79" s="517"/>
      <c r="Q79" s="971"/>
      <c r="R79" s="971"/>
    </row>
    <row r="80" spans="1:24" ht="13.5" customHeight="1">
      <c r="C80" s="19"/>
      <c r="D80" s="950" t="s">
        <v>23</v>
      </c>
      <c r="E80" s="951"/>
      <c r="F80" s="951"/>
      <c r="G80" s="951"/>
      <c r="H80" s="952"/>
      <c r="I80" s="953">
        <f>I81+I86</f>
        <v>16166.4</v>
      </c>
      <c r="J80" s="954"/>
      <c r="K80" s="954"/>
      <c r="L80" s="955"/>
      <c r="M80" s="444">
        <f>SUM(M82:M85)</f>
        <v>18793.5</v>
      </c>
      <c r="N80" s="444">
        <f>SUM(N82:N85)</f>
        <v>17436.399999999998</v>
      </c>
      <c r="O80" s="106"/>
      <c r="P80" s="519"/>
      <c r="Q80" s="956"/>
      <c r="R80" s="956"/>
    </row>
    <row r="81" spans="1:18" s="424" customFormat="1" ht="13.5" customHeight="1">
      <c r="A81" s="421"/>
      <c r="B81" s="421"/>
      <c r="C81" s="422"/>
      <c r="D81" s="957" t="s">
        <v>120</v>
      </c>
      <c r="E81" s="958"/>
      <c r="F81" s="958"/>
      <c r="G81" s="958"/>
      <c r="H81" s="959"/>
      <c r="I81" s="960">
        <f>SUM(I82:L85)</f>
        <v>15588</v>
      </c>
      <c r="J81" s="961"/>
      <c r="K81" s="961"/>
      <c r="L81" s="961"/>
      <c r="M81" s="558">
        <f>SUM(M82:M84)</f>
        <v>17293.5</v>
      </c>
      <c r="N81" s="423">
        <f>SUM(N82:N84)</f>
        <v>17436.399999999998</v>
      </c>
      <c r="O81" s="108"/>
      <c r="P81" s="520"/>
      <c r="Q81" s="520"/>
      <c r="R81" s="520"/>
    </row>
    <row r="82" spans="1:18" ht="12.75" customHeight="1">
      <c r="C82" s="20"/>
      <c r="D82" s="936" t="s">
        <v>41</v>
      </c>
      <c r="E82" s="937"/>
      <c r="F82" s="937"/>
      <c r="G82" s="937"/>
      <c r="H82" s="938"/>
      <c r="I82" s="939">
        <f>SUMIF(H12:H70,"sb",I12:I72)</f>
        <v>14684.599999999999</v>
      </c>
      <c r="J82" s="940"/>
      <c r="K82" s="940"/>
      <c r="L82" s="941"/>
      <c r="M82" s="268">
        <f>SUMIF(H12:H71,"sb",M12:M71)</f>
        <v>16634.3</v>
      </c>
      <c r="N82" s="268">
        <f>SUMIF(H12:H71,"sb",N12:N71)</f>
        <v>16417.699999999997</v>
      </c>
      <c r="O82" s="107"/>
      <c r="P82" s="518"/>
      <c r="Q82" s="942"/>
      <c r="R82" s="942"/>
    </row>
    <row r="83" spans="1:18" ht="15" customHeight="1">
      <c r="C83" s="1"/>
      <c r="D83" s="972" t="s">
        <v>42</v>
      </c>
      <c r="E83" s="973"/>
      <c r="F83" s="973"/>
      <c r="G83" s="973"/>
      <c r="H83" s="974"/>
      <c r="I83" s="975">
        <f>SUMIF(H12:H70,"sb(sp)",I12:I72)</f>
        <v>654.20000000000005</v>
      </c>
      <c r="J83" s="940"/>
      <c r="K83" s="940"/>
      <c r="L83" s="941"/>
      <c r="M83" s="446">
        <f>SUMIF(H12:H71,H20,M12:M71)</f>
        <v>659.2</v>
      </c>
      <c r="N83" s="446">
        <f>SUMIF(H12:H71,H20,N12:N71)</f>
        <v>659.2</v>
      </c>
      <c r="O83" s="107"/>
      <c r="P83" s="518"/>
      <c r="Q83" s="942"/>
      <c r="R83" s="942"/>
    </row>
    <row r="84" spans="1:18" ht="12.75" customHeight="1">
      <c r="C84" s="1"/>
      <c r="D84" s="972" t="s">
        <v>46</v>
      </c>
      <c r="E84" s="973"/>
      <c r="F84" s="973"/>
      <c r="G84" s="973"/>
      <c r="H84" s="974"/>
      <c r="I84" s="976">
        <f>SUMIF(H12:H70,"sb(p)",I12:I70)</f>
        <v>49.2</v>
      </c>
      <c r="J84" s="977"/>
      <c r="K84" s="977"/>
      <c r="L84" s="978"/>
      <c r="M84" s="266">
        <f>SUMIF(H12:H71,H42,M12:M71)</f>
        <v>0</v>
      </c>
      <c r="N84" s="266">
        <f>SUMIF(H12:H71,H42,N12:N71)</f>
        <v>359.5</v>
      </c>
      <c r="O84" s="107"/>
      <c r="P84" s="518"/>
      <c r="Q84" s="942"/>
      <c r="R84" s="942"/>
    </row>
    <row r="85" spans="1:18" ht="25.5" customHeight="1">
      <c r="C85" s="1"/>
      <c r="D85" s="979" t="s">
        <v>106</v>
      </c>
      <c r="E85" s="980"/>
      <c r="F85" s="980"/>
      <c r="G85" s="980"/>
      <c r="H85" s="981"/>
      <c r="I85" s="982">
        <f>SUMIF(H12:H71,H49,I12:I71)</f>
        <v>200</v>
      </c>
      <c r="J85" s="983"/>
      <c r="K85" s="983"/>
      <c r="L85" s="984"/>
      <c r="M85" s="267">
        <f>SUMIF(H12:H71,H49,M12:M71)</f>
        <v>1500</v>
      </c>
      <c r="N85" s="267">
        <f>SUMIF(H12:H71,H49,N12:N71)</f>
        <v>0</v>
      </c>
      <c r="O85" s="107"/>
      <c r="P85" s="518"/>
      <c r="Q85" s="518"/>
      <c r="R85" s="518"/>
    </row>
    <row r="86" spans="1:18" s="421" customFormat="1" ht="13.5" customHeight="1">
      <c r="C86" s="422"/>
      <c r="D86" s="957" t="s">
        <v>121</v>
      </c>
      <c r="E86" s="958"/>
      <c r="F86" s="958"/>
      <c r="G86" s="958"/>
      <c r="H86" s="959"/>
      <c r="I86" s="985">
        <f>SUMIF(H12:H71,"pf",I12:I71)</f>
        <v>578.4</v>
      </c>
      <c r="J86" s="986"/>
      <c r="K86" s="986"/>
      <c r="L86" s="986"/>
      <c r="M86" s="560"/>
      <c r="N86" s="425"/>
      <c r="P86" s="426"/>
      <c r="Q86" s="426"/>
      <c r="R86" s="426"/>
    </row>
    <row r="87" spans="1:18" ht="13.5" customHeight="1">
      <c r="C87" s="19"/>
      <c r="D87" s="994" t="s">
        <v>24</v>
      </c>
      <c r="E87" s="995"/>
      <c r="F87" s="995"/>
      <c r="G87" s="995"/>
      <c r="H87" s="996"/>
      <c r="I87" s="997">
        <f ca="1">SUM(I88:L89)</f>
        <v>628.29999999999995</v>
      </c>
      <c r="J87" s="940"/>
      <c r="K87" s="940"/>
      <c r="L87" s="941"/>
      <c r="M87" s="270">
        <f>SUM(M88:M88)</f>
        <v>34.799999999999997</v>
      </c>
      <c r="N87" s="270">
        <f>N88</f>
        <v>2037.2</v>
      </c>
      <c r="O87" s="106"/>
      <c r="P87" s="519"/>
      <c r="Q87" s="956"/>
      <c r="R87" s="956"/>
    </row>
    <row r="88" spans="1:18" ht="12.75" customHeight="1">
      <c r="C88" s="20"/>
      <c r="D88" s="936" t="s">
        <v>43</v>
      </c>
      <c r="E88" s="937"/>
      <c r="F88" s="937"/>
      <c r="G88" s="937"/>
      <c r="H88" s="938"/>
      <c r="I88" s="939">
        <f>SUMIF(H10:H74,"es",I10:I74)</f>
        <v>128.30000000000001</v>
      </c>
      <c r="J88" s="940"/>
      <c r="K88" s="940"/>
      <c r="L88" s="941"/>
      <c r="M88" s="268">
        <f>SUMIF(H12:H71,"es",M12:M71)</f>
        <v>34.799999999999997</v>
      </c>
      <c r="N88" s="268">
        <f>SUMIF(H12:H71,H38,N12:N71)</f>
        <v>2037.2</v>
      </c>
      <c r="O88" s="107"/>
      <c r="P88" s="518"/>
      <c r="Q88" s="942"/>
      <c r="R88" s="942"/>
    </row>
    <row r="89" spans="1:18" ht="12.75" customHeight="1">
      <c r="C89" s="20"/>
      <c r="D89" s="962" t="s">
        <v>107</v>
      </c>
      <c r="E89" s="963"/>
      <c r="F89" s="963"/>
      <c r="G89" s="963"/>
      <c r="H89" s="964"/>
      <c r="I89" s="998">
        <f ca="1">SUMIF(H12:I70,"kt",I12:I70)</f>
        <v>500</v>
      </c>
      <c r="J89" s="999"/>
      <c r="K89" s="999"/>
      <c r="L89" s="1000"/>
      <c r="M89" s="269"/>
      <c r="N89" s="269"/>
      <c r="O89" s="107"/>
      <c r="P89" s="518"/>
      <c r="Q89" s="518"/>
      <c r="R89" s="518"/>
    </row>
    <row r="90" spans="1:18" ht="13.5" thickBot="1">
      <c r="A90" s="8"/>
      <c r="B90" s="8"/>
      <c r="C90" s="19"/>
      <c r="D90" s="988" t="s">
        <v>13</v>
      </c>
      <c r="E90" s="989"/>
      <c r="F90" s="989"/>
      <c r="G90" s="989"/>
      <c r="H90" s="990"/>
      <c r="I90" s="991">
        <f ca="1">I87+I80</f>
        <v>16794.7</v>
      </c>
      <c r="J90" s="992"/>
      <c r="K90" s="992">
        <f>K87+K80</f>
        <v>0</v>
      </c>
      <c r="L90" s="993"/>
      <c r="M90" s="263">
        <f>M87+M80</f>
        <v>18828.3</v>
      </c>
      <c r="N90" s="263">
        <f>N87+N80</f>
        <v>19473.599999999999</v>
      </c>
      <c r="O90" s="108"/>
      <c r="P90" s="520"/>
      <c r="Q90" s="987"/>
      <c r="R90" s="987"/>
    </row>
  </sheetData>
  <mergeCells count="147">
    <mergeCell ref="D87:H87"/>
    <mergeCell ref="I87:L87"/>
    <mergeCell ref="I89:L89"/>
    <mergeCell ref="I85:L85"/>
    <mergeCell ref="D86:H86"/>
    <mergeCell ref="I86:L86"/>
    <mergeCell ref="Q90:R90"/>
    <mergeCell ref="D90:H90"/>
    <mergeCell ref="I90:L90"/>
    <mergeCell ref="Q87:R87"/>
    <mergeCell ref="D88:H88"/>
    <mergeCell ref="I88:L88"/>
    <mergeCell ref="Q88:R88"/>
    <mergeCell ref="D79:H79"/>
    <mergeCell ref="I79:L79"/>
    <mergeCell ref="Q79:R79"/>
    <mergeCell ref="D83:H83"/>
    <mergeCell ref="I83:L83"/>
    <mergeCell ref="Q83:R83"/>
    <mergeCell ref="D80:H80"/>
    <mergeCell ref="I80:L80"/>
    <mergeCell ref="Q80:R80"/>
    <mergeCell ref="D81:H81"/>
    <mergeCell ref="I81:L81"/>
    <mergeCell ref="D89:H89"/>
    <mergeCell ref="D84:H84"/>
    <mergeCell ref="I84:L84"/>
    <mergeCell ref="Q84:R84"/>
    <mergeCell ref="D85:H85"/>
    <mergeCell ref="D82:H82"/>
    <mergeCell ref="I82:L82"/>
    <mergeCell ref="Q82:R82"/>
    <mergeCell ref="D68:D69"/>
    <mergeCell ref="A77:R77"/>
    <mergeCell ref="D78:N78"/>
    <mergeCell ref="C73:H73"/>
    <mergeCell ref="B74:H74"/>
    <mergeCell ref="B75:H75"/>
    <mergeCell ref="O68:O69"/>
    <mergeCell ref="Q68:Q69"/>
    <mergeCell ref="R68:R69"/>
    <mergeCell ref="A76:R76"/>
    <mergeCell ref="A70:A72"/>
    <mergeCell ref="B70:B72"/>
    <mergeCell ref="C70:C72"/>
    <mergeCell ref="G70:G72"/>
    <mergeCell ref="F70:F72"/>
    <mergeCell ref="D70:D72"/>
    <mergeCell ref="E70:E72"/>
    <mergeCell ref="R66:R67"/>
    <mergeCell ref="O64:O65"/>
    <mergeCell ref="P64:P65"/>
    <mergeCell ref="Q64:Q65"/>
    <mergeCell ref="R64:R65"/>
    <mergeCell ref="D64:D65"/>
    <mergeCell ref="D66:D67"/>
    <mergeCell ref="O66:O67"/>
    <mergeCell ref="Q66:Q67"/>
    <mergeCell ref="C61:H61"/>
    <mergeCell ref="C62:R62"/>
    <mergeCell ref="F58:F60"/>
    <mergeCell ref="G58:G60"/>
    <mergeCell ref="D58:D60"/>
    <mergeCell ref="E58:E60"/>
    <mergeCell ref="E54:E57"/>
    <mergeCell ref="D56:D57"/>
    <mergeCell ref="O58:O59"/>
    <mergeCell ref="A58:A60"/>
    <mergeCell ref="B58:B60"/>
    <mergeCell ref="C58:C60"/>
    <mergeCell ref="E47:E52"/>
    <mergeCell ref="D49:D50"/>
    <mergeCell ref="D51:D53"/>
    <mergeCell ref="F52:F53"/>
    <mergeCell ref="D47:D48"/>
    <mergeCell ref="S49:X49"/>
    <mergeCell ref="O51:O53"/>
    <mergeCell ref="P51:P53"/>
    <mergeCell ref="Q51:Q53"/>
    <mergeCell ref="R51:R53"/>
    <mergeCell ref="O38:O39"/>
    <mergeCell ref="G42:G46"/>
    <mergeCell ref="G37:G39"/>
    <mergeCell ref="C40:H40"/>
    <mergeCell ref="O40:R40"/>
    <mergeCell ref="C41:R41"/>
    <mergeCell ref="C42:C46"/>
    <mergeCell ref="E25:E26"/>
    <mergeCell ref="O25:O26"/>
    <mergeCell ref="C37:C39"/>
    <mergeCell ref="D42:D46"/>
    <mergeCell ref="E42:E46"/>
    <mergeCell ref="F42:F46"/>
    <mergeCell ref="F37:F39"/>
    <mergeCell ref="D37:D39"/>
    <mergeCell ref="E37:E39"/>
    <mergeCell ref="O42:O46"/>
    <mergeCell ref="P38:P39"/>
    <mergeCell ref="O17:R17"/>
    <mergeCell ref="C18:R18"/>
    <mergeCell ref="C17:H17"/>
    <mergeCell ref="D35:D36"/>
    <mergeCell ref="E35:E36"/>
    <mergeCell ref="F35:F36"/>
    <mergeCell ref="G35:G36"/>
    <mergeCell ref="C25:C26"/>
    <mergeCell ref="D25:D26"/>
    <mergeCell ref="Q12:Q13"/>
    <mergeCell ref="G12:G13"/>
    <mergeCell ref="E12:E13"/>
    <mergeCell ref="F12:F13"/>
    <mergeCell ref="A14:A16"/>
    <mergeCell ref="B14:B16"/>
    <mergeCell ref="C14:C16"/>
    <mergeCell ref="O12:O13"/>
    <mergeCell ref="E14:E16"/>
    <mergeCell ref="F14:F16"/>
    <mergeCell ref="H5:H7"/>
    <mergeCell ref="G5:G7"/>
    <mergeCell ref="A9:R9"/>
    <mergeCell ref="B10:R10"/>
    <mergeCell ref="C11:R11"/>
    <mergeCell ref="A12:A13"/>
    <mergeCell ref="B12:B13"/>
    <mergeCell ref="C12:C13"/>
    <mergeCell ref="D12:D13"/>
    <mergeCell ref="R12:R13"/>
    <mergeCell ref="O6:O7"/>
    <mergeCell ref="P6:R6"/>
    <mergeCell ref="C5:C7"/>
    <mergeCell ref="A1:R1"/>
    <mergeCell ref="A2:R2"/>
    <mergeCell ref="A3:R3"/>
    <mergeCell ref="A4:R4"/>
    <mergeCell ref="D5:D7"/>
    <mergeCell ref="E5:E7"/>
    <mergeCell ref="I6:I7"/>
    <mergeCell ref="A5:A7"/>
    <mergeCell ref="B5:B7"/>
    <mergeCell ref="A8:R8"/>
    <mergeCell ref="I5:L5"/>
    <mergeCell ref="M5:M7"/>
    <mergeCell ref="N5:N7"/>
    <mergeCell ref="O5:R5"/>
    <mergeCell ref="F5:F7"/>
    <mergeCell ref="J6:K6"/>
    <mergeCell ref="L6:L7"/>
  </mergeCells>
  <phoneticPr fontId="21" type="noConversion"/>
  <printOptions horizontalCentered="1"/>
  <pageMargins left="0" right="0" top="0.74803149606299213" bottom="0.39370078740157483" header="0.31496062992125984" footer="0.31496062992125984"/>
  <pageSetup paperSize="9" orientation="landscape" r:id="rId1"/>
  <rowBreaks count="3" manualBreakCount="3">
    <brk id="26" max="23" man="1"/>
    <brk id="46" max="23" man="1"/>
    <brk id="67" max="23" man="1"/>
  </rowBreaks>
  <legacyDrawing r:id="rId2"/>
</worksheet>
</file>

<file path=xl/worksheets/sheet2.xml><?xml version="1.0" encoding="utf-8"?>
<worksheet xmlns="http://schemas.openxmlformats.org/spreadsheetml/2006/main" xmlns:r="http://schemas.openxmlformats.org/officeDocument/2006/relationships">
  <dimension ref="A1:AV107"/>
  <sheetViews>
    <sheetView zoomScaleNormal="100" zoomScaleSheetLayoutView="90" workbookViewId="0">
      <selection sqref="A1:AA1"/>
    </sheetView>
  </sheetViews>
  <sheetFormatPr defaultRowHeight="12.75"/>
  <cols>
    <col min="1" max="4" width="2.7109375" style="13" customWidth="1"/>
    <col min="5" max="5" width="28.85546875" style="13" customWidth="1"/>
    <col min="6" max="6" width="3.5703125" style="13" customWidth="1"/>
    <col min="7" max="7" width="3.28515625" style="497" customWidth="1"/>
    <col min="8" max="8" width="2.85546875" style="497" customWidth="1"/>
    <col min="9" max="9" width="6.42578125" style="13" customWidth="1"/>
    <col min="10" max="11" width="8.5703125" style="13" customWidth="1"/>
    <col min="12" max="12" width="6.42578125" style="13" customWidth="1"/>
    <col min="13" max="13" width="5.7109375" style="13" customWidth="1"/>
    <col min="14" max="15" width="7.28515625" style="13" customWidth="1"/>
    <col min="16" max="16" width="6.85546875" style="13" customWidth="1"/>
    <col min="17" max="17" width="6.140625" style="13" customWidth="1"/>
    <col min="18" max="19" width="7.42578125" style="13" customWidth="1"/>
    <col min="20" max="21" width="6.28515625" style="13" customWidth="1"/>
    <col min="22" max="23" width="7.140625" style="13" customWidth="1"/>
    <col min="24" max="24" width="17.28515625" style="63" customWidth="1"/>
    <col min="25" max="27" width="4.140625" style="216" customWidth="1"/>
    <col min="28" max="33" width="9.140625" style="8" hidden="1" customWidth="1"/>
    <col min="34" max="16384" width="9.140625" style="8"/>
  </cols>
  <sheetData>
    <row r="1" spans="1:30" ht="15" customHeight="1">
      <c r="A1" s="753" t="s">
        <v>116</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row>
    <row r="2" spans="1:30" ht="15" customHeight="1">
      <c r="A2" s="754" t="s">
        <v>34</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row>
    <row r="3" spans="1:30" ht="15" customHeight="1">
      <c r="A3" s="755" t="s">
        <v>58</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row>
    <row r="4" spans="1:30" ht="13.5" thickBot="1">
      <c r="A4" s="756" t="s">
        <v>25</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row>
    <row r="5" spans="1:30" ht="36.75" customHeight="1" thickBot="1">
      <c r="A5" s="724" t="s">
        <v>2</v>
      </c>
      <c r="B5" s="727" t="s">
        <v>3</v>
      </c>
      <c r="C5" s="727" t="s">
        <v>4</v>
      </c>
      <c r="D5" s="760" t="s">
        <v>54</v>
      </c>
      <c r="E5" s="757" t="s">
        <v>29</v>
      </c>
      <c r="F5" s="760" t="s">
        <v>5</v>
      </c>
      <c r="G5" s="742" t="s">
        <v>108</v>
      </c>
      <c r="H5" s="768" t="s">
        <v>6</v>
      </c>
      <c r="I5" s="765" t="s">
        <v>7</v>
      </c>
      <c r="J5" s="968" t="s">
        <v>122</v>
      </c>
      <c r="K5" s="969"/>
      <c r="L5" s="969"/>
      <c r="M5" s="970"/>
      <c r="N5" s="968" t="s">
        <v>123</v>
      </c>
      <c r="O5" s="969"/>
      <c r="P5" s="969"/>
      <c r="Q5" s="970"/>
      <c r="R5" s="1048" t="s">
        <v>124</v>
      </c>
      <c r="S5" s="1049"/>
      <c r="T5" s="1049"/>
      <c r="U5" s="1050"/>
      <c r="V5" s="736" t="s">
        <v>79</v>
      </c>
      <c r="W5" s="736" t="s">
        <v>80</v>
      </c>
      <c r="X5" s="739" t="s">
        <v>55</v>
      </c>
      <c r="Y5" s="740"/>
      <c r="Z5" s="740"/>
      <c r="AA5" s="741"/>
    </row>
    <row r="6" spans="1:30" ht="12.75" customHeight="1">
      <c r="A6" s="725"/>
      <c r="B6" s="728"/>
      <c r="C6" s="728"/>
      <c r="D6" s="761"/>
      <c r="E6" s="758"/>
      <c r="F6" s="761"/>
      <c r="G6" s="743"/>
      <c r="H6" s="769"/>
      <c r="I6" s="766"/>
      <c r="J6" s="1037" t="s">
        <v>8</v>
      </c>
      <c r="K6" s="1039" t="s">
        <v>9</v>
      </c>
      <c r="L6" s="1039"/>
      <c r="M6" s="1040" t="s">
        <v>32</v>
      </c>
      <c r="N6" s="1093" t="s">
        <v>8</v>
      </c>
      <c r="O6" s="1039" t="s">
        <v>9</v>
      </c>
      <c r="P6" s="1039"/>
      <c r="Q6" s="1035" t="s">
        <v>32</v>
      </c>
      <c r="R6" s="763" t="s">
        <v>8</v>
      </c>
      <c r="S6" s="745" t="s">
        <v>9</v>
      </c>
      <c r="T6" s="745"/>
      <c r="U6" s="746" t="s">
        <v>32</v>
      </c>
      <c r="V6" s="737"/>
      <c r="W6" s="737"/>
      <c r="X6" s="748" t="s">
        <v>29</v>
      </c>
      <c r="Y6" s="750" t="s">
        <v>81</v>
      </c>
      <c r="Z6" s="751"/>
      <c r="AA6" s="752"/>
    </row>
    <row r="7" spans="1:30" ht="108" customHeight="1" thickBot="1">
      <c r="A7" s="726"/>
      <c r="B7" s="729"/>
      <c r="C7" s="729"/>
      <c r="D7" s="762"/>
      <c r="E7" s="759"/>
      <c r="F7" s="762"/>
      <c r="G7" s="744"/>
      <c r="H7" s="770"/>
      <c r="I7" s="767"/>
      <c r="J7" s="1038"/>
      <c r="K7" s="69" t="s">
        <v>8</v>
      </c>
      <c r="L7" s="69" t="s">
        <v>30</v>
      </c>
      <c r="M7" s="1041"/>
      <c r="N7" s="1094"/>
      <c r="O7" s="69" t="s">
        <v>8</v>
      </c>
      <c r="P7" s="69" t="s">
        <v>30</v>
      </c>
      <c r="Q7" s="1036"/>
      <c r="R7" s="764"/>
      <c r="S7" s="205" t="s">
        <v>8</v>
      </c>
      <c r="T7" s="205" t="s">
        <v>30</v>
      </c>
      <c r="U7" s="747"/>
      <c r="V7" s="738"/>
      <c r="W7" s="738"/>
      <c r="X7" s="749"/>
      <c r="Y7" s="170" t="s">
        <v>82</v>
      </c>
      <c r="Z7" s="170" t="s">
        <v>83</v>
      </c>
      <c r="AA7" s="171" t="s">
        <v>84</v>
      </c>
      <c r="AD7" s="52"/>
    </row>
    <row r="8" spans="1:30" ht="13.5" thickBot="1">
      <c r="A8" s="730" t="s">
        <v>31</v>
      </c>
      <c r="B8" s="731"/>
      <c r="C8" s="731"/>
      <c r="D8" s="731"/>
      <c r="E8" s="731"/>
      <c r="F8" s="731"/>
      <c r="G8" s="731"/>
      <c r="H8" s="731"/>
      <c r="I8" s="731"/>
      <c r="J8" s="731"/>
      <c r="K8" s="731"/>
      <c r="L8" s="731"/>
      <c r="M8" s="731"/>
      <c r="N8" s="731"/>
      <c r="O8" s="731"/>
      <c r="P8" s="731"/>
      <c r="Q8" s="731"/>
      <c r="R8" s="731"/>
      <c r="S8" s="731"/>
      <c r="T8" s="731"/>
      <c r="U8" s="731"/>
      <c r="V8" s="731"/>
      <c r="W8" s="731"/>
      <c r="X8" s="731"/>
      <c r="Y8" s="731"/>
      <c r="Z8" s="731"/>
      <c r="AA8" s="732"/>
      <c r="AD8" s="52"/>
    </row>
    <row r="9" spans="1:30" ht="17.25" customHeight="1" thickBot="1">
      <c r="A9" s="771" t="s">
        <v>28</v>
      </c>
      <c r="B9" s="772"/>
      <c r="C9" s="772"/>
      <c r="D9" s="772"/>
      <c r="E9" s="772"/>
      <c r="F9" s="772"/>
      <c r="G9" s="772"/>
      <c r="H9" s="772"/>
      <c r="I9" s="772"/>
      <c r="J9" s="772"/>
      <c r="K9" s="772"/>
      <c r="L9" s="772"/>
      <c r="M9" s="772"/>
      <c r="N9" s="772"/>
      <c r="O9" s="772"/>
      <c r="P9" s="772"/>
      <c r="Q9" s="772"/>
      <c r="R9" s="772"/>
      <c r="S9" s="772"/>
      <c r="T9" s="772"/>
      <c r="U9" s="772"/>
      <c r="V9" s="772"/>
      <c r="W9" s="772"/>
      <c r="X9" s="772"/>
      <c r="Y9" s="772"/>
      <c r="Z9" s="772"/>
      <c r="AA9" s="773"/>
    </row>
    <row r="10" spans="1:30" ht="15.75" customHeight="1" thickBot="1">
      <c r="A10" s="5" t="s">
        <v>10</v>
      </c>
      <c r="B10" s="774" t="s">
        <v>50</v>
      </c>
      <c r="C10" s="774"/>
      <c r="D10" s="774"/>
      <c r="E10" s="774"/>
      <c r="F10" s="774"/>
      <c r="G10" s="774"/>
      <c r="H10" s="774"/>
      <c r="I10" s="774"/>
      <c r="J10" s="774"/>
      <c r="K10" s="774"/>
      <c r="L10" s="774"/>
      <c r="M10" s="774"/>
      <c r="N10" s="774"/>
      <c r="O10" s="774"/>
      <c r="P10" s="774"/>
      <c r="Q10" s="774"/>
      <c r="R10" s="775"/>
      <c r="S10" s="775"/>
      <c r="T10" s="775"/>
      <c r="U10" s="775"/>
      <c r="V10" s="775"/>
      <c r="W10" s="775"/>
      <c r="X10" s="775"/>
      <c r="Y10" s="775"/>
      <c r="Z10" s="775"/>
      <c r="AA10" s="776"/>
    </row>
    <row r="11" spans="1:30" ht="13.5" customHeight="1" thickBot="1">
      <c r="A11" s="503" t="s">
        <v>10</v>
      </c>
      <c r="B11" s="218" t="s">
        <v>10</v>
      </c>
      <c r="C11" s="777" t="s">
        <v>0</v>
      </c>
      <c r="D11" s="777"/>
      <c r="E11" s="777"/>
      <c r="F11" s="777"/>
      <c r="G11" s="777"/>
      <c r="H11" s="777"/>
      <c r="I11" s="777"/>
      <c r="J11" s="777"/>
      <c r="K11" s="777"/>
      <c r="L11" s="777"/>
      <c r="M11" s="777"/>
      <c r="N11" s="777"/>
      <c r="O11" s="777"/>
      <c r="P11" s="777"/>
      <c r="Q11" s="777"/>
      <c r="R11" s="777"/>
      <c r="S11" s="777"/>
      <c r="T11" s="777"/>
      <c r="U11" s="777"/>
      <c r="V11" s="777"/>
      <c r="W11" s="777"/>
      <c r="X11" s="777"/>
      <c r="Y11" s="777"/>
      <c r="Z11" s="777"/>
      <c r="AA11" s="778"/>
      <c r="AD11" s="52"/>
    </row>
    <row r="12" spans="1:30" ht="39.75" customHeight="1">
      <c r="A12" s="779" t="s">
        <v>10</v>
      </c>
      <c r="B12" s="781" t="s">
        <v>10</v>
      </c>
      <c r="C12" s="783" t="s">
        <v>10</v>
      </c>
      <c r="D12" s="1091"/>
      <c r="E12" s="785" t="s">
        <v>39</v>
      </c>
      <c r="F12" s="793"/>
      <c r="G12" s="1089" t="s">
        <v>11</v>
      </c>
      <c r="H12" s="1087" t="s">
        <v>37</v>
      </c>
      <c r="I12" s="277" t="s">
        <v>12</v>
      </c>
      <c r="J12" s="76">
        <f>K12+M12</f>
        <v>170</v>
      </c>
      <c r="K12" s="77">
        <v>170</v>
      </c>
      <c r="L12" s="278"/>
      <c r="M12" s="279"/>
      <c r="N12" s="76">
        <f>O12+Q12</f>
        <v>170</v>
      </c>
      <c r="O12" s="77">
        <v>170</v>
      </c>
      <c r="P12" s="278"/>
      <c r="Q12" s="279"/>
      <c r="R12" s="208">
        <f>S12+U12</f>
        <v>170</v>
      </c>
      <c r="S12" s="209">
        <v>170</v>
      </c>
      <c r="T12" s="280"/>
      <c r="U12" s="281"/>
      <c r="V12" s="115">
        <v>170</v>
      </c>
      <c r="W12" s="115">
        <v>170</v>
      </c>
      <c r="X12" s="800" t="s">
        <v>88</v>
      </c>
      <c r="Y12" s="176">
        <v>2.7</v>
      </c>
      <c r="Z12" s="789">
        <v>2.8</v>
      </c>
      <c r="AA12" s="787">
        <v>2.9</v>
      </c>
    </row>
    <row r="13" spans="1:30" ht="13.5" customHeight="1" thickBot="1">
      <c r="A13" s="780"/>
      <c r="B13" s="782"/>
      <c r="C13" s="784"/>
      <c r="D13" s="1092"/>
      <c r="E13" s="786"/>
      <c r="F13" s="794"/>
      <c r="G13" s="1090"/>
      <c r="H13" s="1088"/>
      <c r="I13" s="282" t="s">
        <v>13</v>
      </c>
      <c r="J13" s="283">
        <f>K13+M13</f>
        <v>170</v>
      </c>
      <c r="K13" s="284">
        <f>SUM(K12)</f>
        <v>170</v>
      </c>
      <c r="L13" s="284"/>
      <c r="M13" s="285"/>
      <c r="N13" s="283">
        <f>O13+Q13</f>
        <v>170</v>
      </c>
      <c r="O13" s="284">
        <f>SUM(O12)</f>
        <v>170</v>
      </c>
      <c r="P13" s="284"/>
      <c r="Q13" s="285"/>
      <c r="R13" s="283">
        <f>S13+U13</f>
        <v>170</v>
      </c>
      <c r="S13" s="284">
        <f>SUM(S12)</f>
        <v>170</v>
      </c>
      <c r="T13" s="284"/>
      <c r="U13" s="286"/>
      <c r="V13" s="287">
        <f>SUM(V12)</f>
        <v>170</v>
      </c>
      <c r="W13" s="287">
        <f>SUM(W12)</f>
        <v>170</v>
      </c>
      <c r="X13" s="801"/>
      <c r="Y13" s="288"/>
      <c r="Z13" s="790"/>
      <c r="AA13" s="788"/>
    </row>
    <row r="14" spans="1:30" ht="38.25" customHeight="1">
      <c r="A14" s="779" t="s">
        <v>10</v>
      </c>
      <c r="B14" s="781" t="s">
        <v>10</v>
      </c>
      <c r="C14" s="783" t="s">
        <v>14</v>
      </c>
      <c r="D14" s="289"/>
      <c r="E14" s="376" t="s">
        <v>110</v>
      </c>
      <c r="F14" s="793"/>
      <c r="G14" s="1070" t="s">
        <v>11</v>
      </c>
      <c r="H14" s="379"/>
      <c r="I14" s="277"/>
      <c r="J14" s="76"/>
      <c r="K14" s="77"/>
      <c r="L14" s="290"/>
      <c r="M14" s="291"/>
      <c r="N14" s="76"/>
      <c r="O14" s="77"/>
      <c r="P14" s="290"/>
      <c r="Q14" s="291"/>
      <c r="R14" s="208"/>
      <c r="S14" s="209"/>
      <c r="T14" s="292"/>
      <c r="U14" s="293"/>
      <c r="V14" s="115"/>
      <c r="W14" s="115"/>
      <c r="X14" s="294" t="s">
        <v>89</v>
      </c>
      <c r="Y14" s="295">
        <v>3.5</v>
      </c>
      <c r="Z14" s="296"/>
      <c r="AA14" s="502"/>
    </row>
    <row r="15" spans="1:30" ht="37.5" customHeight="1">
      <c r="A15" s="797"/>
      <c r="B15" s="798"/>
      <c r="C15" s="799"/>
      <c r="D15" s="297" t="s">
        <v>10</v>
      </c>
      <c r="E15" s="377" t="s">
        <v>111</v>
      </c>
      <c r="F15" s="802"/>
      <c r="G15" s="1086"/>
      <c r="H15" s="495" t="s">
        <v>37</v>
      </c>
      <c r="I15" s="152" t="s">
        <v>12</v>
      </c>
      <c r="J15" s="100"/>
      <c r="K15" s="70"/>
      <c r="L15" s="94"/>
      <c r="M15" s="298"/>
      <c r="N15" s="100">
        <f>O15+Q15</f>
        <v>100</v>
      </c>
      <c r="O15" s="70">
        <v>80.3</v>
      </c>
      <c r="P15" s="94"/>
      <c r="Q15" s="299">
        <v>19.7</v>
      </c>
      <c r="R15" s="206">
        <f>S15+U15</f>
        <v>100</v>
      </c>
      <c r="S15" s="207">
        <v>80.3</v>
      </c>
      <c r="T15" s="207"/>
      <c r="U15" s="447">
        <v>19.7</v>
      </c>
      <c r="V15" s="126"/>
      <c r="W15" s="126"/>
      <c r="X15" s="300" t="s">
        <v>90</v>
      </c>
      <c r="Y15" s="301">
        <v>10</v>
      </c>
      <c r="Z15" s="302"/>
      <c r="AA15" s="303"/>
    </row>
    <row r="16" spans="1:30" ht="18" customHeight="1">
      <c r="A16" s="797"/>
      <c r="B16" s="798"/>
      <c r="C16" s="799"/>
      <c r="D16" s="297" t="s">
        <v>14</v>
      </c>
      <c r="E16" s="377" t="s">
        <v>113</v>
      </c>
      <c r="F16" s="802"/>
      <c r="G16" s="1086"/>
      <c r="H16" s="495"/>
      <c r="I16" s="152" t="s">
        <v>12</v>
      </c>
      <c r="J16" s="103"/>
      <c r="K16" s="89"/>
      <c r="L16" s="96"/>
      <c r="M16" s="304"/>
      <c r="N16" s="103">
        <f>O16+Q16</f>
        <v>200</v>
      </c>
      <c r="O16" s="89">
        <v>200</v>
      </c>
      <c r="P16" s="96"/>
      <c r="Q16" s="305"/>
      <c r="R16" s="388">
        <f>S16+U16</f>
        <v>200</v>
      </c>
      <c r="S16" s="236">
        <v>200</v>
      </c>
      <c r="T16" s="236"/>
      <c r="U16" s="306"/>
      <c r="V16" s="307"/>
      <c r="W16" s="307"/>
      <c r="X16" s="308"/>
      <c r="Y16" s="309"/>
      <c r="Z16" s="310"/>
      <c r="AA16" s="311"/>
    </row>
    <row r="17" spans="1:30" ht="17.25" customHeight="1" thickBot="1">
      <c r="A17" s="780"/>
      <c r="B17" s="782"/>
      <c r="C17" s="784"/>
      <c r="D17" s="312"/>
      <c r="E17" s="378"/>
      <c r="F17" s="794"/>
      <c r="G17" s="1072"/>
      <c r="H17" s="496"/>
      <c r="I17" s="313" t="s">
        <v>13</v>
      </c>
      <c r="J17" s="314">
        <f>K17+M17</f>
        <v>0</v>
      </c>
      <c r="K17" s="275">
        <f>SUM(K14)</f>
        <v>0</v>
      </c>
      <c r="L17" s="275"/>
      <c r="M17" s="315"/>
      <c r="N17" s="314">
        <f>O17+Q17</f>
        <v>300</v>
      </c>
      <c r="O17" s="275">
        <f>SUM(O15:O16)</f>
        <v>280.3</v>
      </c>
      <c r="P17" s="275"/>
      <c r="Q17" s="315">
        <f>SUM(Q15)</f>
        <v>19.7</v>
      </c>
      <c r="R17" s="314">
        <f>S17+U17</f>
        <v>300</v>
      </c>
      <c r="S17" s="275">
        <f>SUM(S15:S16)</f>
        <v>280.3</v>
      </c>
      <c r="T17" s="275"/>
      <c r="U17" s="316">
        <f>SUM(U15:U16)</f>
        <v>19.7</v>
      </c>
      <c r="V17" s="276"/>
      <c r="W17" s="276"/>
      <c r="X17" s="308"/>
      <c r="Y17" s="317"/>
      <c r="Z17" s="310"/>
      <c r="AA17" s="311"/>
    </row>
    <row r="18" spans="1:30" ht="15" customHeight="1" thickBot="1">
      <c r="A18" s="499" t="s">
        <v>10</v>
      </c>
      <c r="B18" s="252" t="s">
        <v>10</v>
      </c>
      <c r="C18" s="318"/>
      <c r="D18" s="319"/>
      <c r="E18" s="319"/>
      <c r="F18" s="319"/>
      <c r="G18" s="320"/>
      <c r="H18" s="320"/>
      <c r="I18" s="533"/>
      <c r="J18" s="498">
        <f>J17+J13</f>
        <v>170</v>
      </c>
      <c r="K18" s="498">
        <f t="shared" ref="K18:W18" si="0">K17+K13</f>
        <v>170</v>
      </c>
      <c r="L18" s="498">
        <f t="shared" si="0"/>
        <v>0</v>
      </c>
      <c r="M18" s="498">
        <f t="shared" si="0"/>
        <v>0</v>
      </c>
      <c r="N18" s="498">
        <f t="shared" si="0"/>
        <v>470</v>
      </c>
      <c r="O18" s="498">
        <f t="shared" si="0"/>
        <v>450.3</v>
      </c>
      <c r="P18" s="498">
        <f t="shared" si="0"/>
        <v>0</v>
      </c>
      <c r="Q18" s="498">
        <f t="shared" si="0"/>
        <v>19.7</v>
      </c>
      <c r="R18" s="498">
        <f t="shared" si="0"/>
        <v>470</v>
      </c>
      <c r="S18" s="498">
        <f t="shared" si="0"/>
        <v>450.3</v>
      </c>
      <c r="T18" s="498">
        <f t="shared" si="0"/>
        <v>0</v>
      </c>
      <c r="U18" s="498">
        <f t="shared" si="0"/>
        <v>19.7</v>
      </c>
      <c r="V18" s="498">
        <f t="shared" si="0"/>
        <v>170</v>
      </c>
      <c r="W18" s="498">
        <f t="shared" si="0"/>
        <v>170</v>
      </c>
      <c r="X18" s="808"/>
      <c r="Y18" s="809"/>
      <c r="Z18" s="809"/>
      <c r="AA18" s="810"/>
    </row>
    <row r="19" spans="1:30" ht="14.25" customHeight="1" thickBot="1">
      <c r="A19" s="4" t="s">
        <v>10</v>
      </c>
      <c r="B19" s="64" t="s">
        <v>14</v>
      </c>
      <c r="C19" s="811" t="s">
        <v>47</v>
      </c>
      <c r="D19" s="812"/>
      <c r="E19" s="812"/>
      <c r="F19" s="812"/>
      <c r="G19" s="812"/>
      <c r="H19" s="812"/>
      <c r="I19" s="812"/>
      <c r="J19" s="812"/>
      <c r="K19" s="812"/>
      <c r="L19" s="812"/>
      <c r="M19" s="812"/>
      <c r="N19" s="812"/>
      <c r="O19" s="812"/>
      <c r="P19" s="812"/>
      <c r="Q19" s="812"/>
      <c r="R19" s="812"/>
      <c r="S19" s="812"/>
      <c r="T19" s="812"/>
      <c r="U19" s="812"/>
      <c r="V19" s="812"/>
      <c r="W19" s="812"/>
      <c r="X19" s="812"/>
      <c r="Y19" s="812"/>
      <c r="Z19" s="812"/>
      <c r="AA19" s="813"/>
      <c r="AD19" s="52"/>
    </row>
    <row r="20" spans="1:30" s="39" customFormat="1" ht="27" customHeight="1">
      <c r="A20" s="38" t="s">
        <v>10</v>
      </c>
      <c r="B20" s="500" t="s">
        <v>14</v>
      </c>
      <c r="C20" s="568" t="s">
        <v>10</v>
      </c>
      <c r="D20" s="453"/>
      <c r="E20" s="451" t="s">
        <v>119</v>
      </c>
      <c r="F20" s="401"/>
      <c r="G20" s="1105" t="s">
        <v>11</v>
      </c>
      <c r="H20" s="1102">
        <v>2</v>
      </c>
      <c r="I20" s="381"/>
      <c r="J20" s="139"/>
      <c r="K20" s="80"/>
      <c r="L20" s="80"/>
      <c r="M20" s="382"/>
      <c r="N20" s="139"/>
      <c r="O20" s="80"/>
      <c r="P20" s="80"/>
      <c r="Q20" s="140"/>
      <c r="R20" s="383"/>
      <c r="S20" s="158"/>
      <c r="T20" s="158"/>
      <c r="U20" s="384"/>
      <c r="V20" s="125"/>
      <c r="W20" s="125"/>
      <c r="X20" s="492" t="s">
        <v>129</v>
      </c>
      <c r="Y20" s="493">
        <f>SUM(Y21:Y25)</f>
        <v>3836</v>
      </c>
      <c r="Z20" s="493">
        <f>SUM(Z21:Z25)</f>
        <v>3862</v>
      </c>
      <c r="AA20" s="493">
        <f>SUM(AA21:AA25)</f>
        <v>3728</v>
      </c>
    </row>
    <row r="21" spans="1:30" s="39" customFormat="1" ht="18" customHeight="1">
      <c r="A21" s="40"/>
      <c r="B21" s="504"/>
      <c r="C21" s="569"/>
      <c r="D21" s="454" t="s">
        <v>10</v>
      </c>
      <c r="E21" s="452" t="s">
        <v>91</v>
      </c>
      <c r="F21" s="402"/>
      <c r="G21" s="1106"/>
      <c r="H21" s="1103"/>
      <c r="I21" s="321"/>
      <c r="J21" s="75"/>
      <c r="K21" s="322"/>
      <c r="L21" s="322"/>
      <c r="M21" s="325"/>
      <c r="N21" s="75"/>
      <c r="O21" s="322"/>
      <c r="P21" s="322"/>
      <c r="Q21" s="326"/>
      <c r="R21" s="414"/>
      <c r="S21" s="323"/>
      <c r="T21" s="323"/>
      <c r="U21" s="328"/>
      <c r="V21" s="327"/>
      <c r="W21" s="327"/>
      <c r="X21" s="308"/>
      <c r="Y21" s="487">
        <v>1162</v>
      </c>
      <c r="Z21" s="488">
        <v>1152</v>
      </c>
      <c r="AA21" s="489">
        <v>1000</v>
      </c>
    </row>
    <row r="22" spans="1:30" s="39" customFormat="1" ht="18" customHeight="1">
      <c r="A22" s="40"/>
      <c r="B22" s="504"/>
      <c r="C22" s="569"/>
      <c r="D22" s="455" t="s">
        <v>14</v>
      </c>
      <c r="E22" s="452" t="s">
        <v>92</v>
      </c>
      <c r="F22" s="402"/>
      <c r="G22" s="1106"/>
      <c r="H22" s="1103"/>
      <c r="I22" s="321"/>
      <c r="J22" s="75"/>
      <c r="K22" s="322"/>
      <c r="L22" s="322"/>
      <c r="M22" s="325"/>
      <c r="N22" s="75"/>
      <c r="O22" s="322"/>
      <c r="P22" s="322"/>
      <c r="Q22" s="326"/>
      <c r="R22" s="414"/>
      <c r="S22" s="323"/>
      <c r="T22" s="323"/>
      <c r="U22" s="415"/>
      <c r="V22" s="327"/>
      <c r="W22" s="327"/>
      <c r="X22" s="308"/>
      <c r="Y22" s="487">
        <v>930</v>
      </c>
      <c r="Z22" s="488">
        <v>950</v>
      </c>
      <c r="AA22" s="490">
        <v>950</v>
      </c>
    </row>
    <row r="23" spans="1:30" s="39" customFormat="1" ht="14.25" customHeight="1">
      <c r="A23" s="40"/>
      <c r="B23" s="504"/>
      <c r="C23" s="569"/>
      <c r="D23" s="454" t="s">
        <v>15</v>
      </c>
      <c r="E23" s="452" t="s">
        <v>93</v>
      </c>
      <c r="F23" s="402"/>
      <c r="G23" s="1106"/>
      <c r="H23" s="1103"/>
      <c r="I23" s="321"/>
      <c r="J23" s="75"/>
      <c r="K23" s="322"/>
      <c r="L23" s="322"/>
      <c r="M23" s="325"/>
      <c r="N23" s="75"/>
      <c r="O23" s="322"/>
      <c r="P23" s="322"/>
      <c r="Q23" s="326"/>
      <c r="R23" s="414"/>
      <c r="S23" s="323"/>
      <c r="T23" s="323"/>
      <c r="U23" s="413"/>
      <c r="V23" s="327"/>
      <c r="W23" s="327"/>
      <c r="X23" s="308"/>
      <c r="Y23" s="487">
        <v>548</v>
      </c>
      <c r="Z23" s="487">
        <v>548</v>
      </c>
      <c r="AA23" s="490">
        <v>548</v>
      </c>
    </row>
    <row r="24" spans="1:30" s="39" customFormat="1" ht="29.25" customHeight="1">
      <c r="A24" s="40"/>
      <c r="B24" s="504"/>
      <c r="C24" s="569"/>
      <c r="D24" s="455" t="s">
        <v>16</v>
      </c>
      <c r="E24" s="452" t="s">
        <v>94</v>
      </c>
      <c r="F24" s="402"/>
      <c r="G24" s="1106"/>
      <c r="H24" s="1103"/>
      <c r="I24" s="321"/>
      <c r="J24" s="75"/>
      <c r="K24" s="322"/>
      <c r="L24" s="322"/>
      <c r="M24" s="325"/>
      <c r="N24" s="75"/>
      <c r="O24" s="322"/>
      <c r="P24" s="322"/>
      <c r="Q24" s="326"/>
      <c r="R24" s="329"/>
      <c r="S24" s="323"/>
      <c r="T24" s="323"/>
      <c r="U24" s="413"/>
      <c r="V24" s="327"/>
      <c r="W24" s="327"/>
      <c r="X24" s="308"/>
      <c r="Y24" s="487">
        <v>584</v>
      </c>
      <c r="Z24" s="488">
        <v>600</v>
      </c>
      <c r="AA24" s="491">
        <v>600</v>
      </c>
    </row>
    <row r="25" spans="1:30" s="39" customFormat="1" ht="30" customHeight="1">
      <c r="A25" s="40"/>
      <c r="B25" s="504"/>
      <c r="C25" s="569"/>
      <c r="D25" s="454" t="s">
        <v>17</v>
      </c>
      <c r="E25" s="452" t="s">
        <v>59</v>
      </c>
      <c r="F25" s="402"/>
      <c r="G25" s="1106"/>
      <c r="H25" s="1103"/>
      <c r="I25" s="321"/>
      <c r="J25" s="75"/>
      <c r="K25" s="322"/>
      <c r="L25" s="322"/>
      <c r="M25" s="325"/>
      <c r="N25" s="75"/>
      <c r="O25" s="322"/>
      <c r="P25" s="322"/>
      <c r="Q25" s="326"/>
      <c r="R25" s="329"/>
      <c r="S25" s="323"/>
      <c r="T25" s="323"/>
      <c r="U25" s="328"/>
      <c r="V25" s="327"/>
      <c r="W25" s="327"/>
      <c r="X25" s="308"/>
      <c r="Y25" s="487">
        <v>612</v>
      </c>
      <c r="Z25" s="488">
        <v>612</v>
      </c>
      <c r="AA25" s="491">
        <v>630</v>
      </c>
    </row>
    <row r="26" spans="1:30" ht="20.25" customHeight="1">
      <c r="A26" s="797"/>
      <c r="B26" s="1101"/>
      <c r="C26" s="825"/>
      <c r="D26" s="1095" t="s">
        <v>44</v>
      </c>
      <c r="E26" s="1110" t="s">
        <v>38</v>
      </c>
      <c r="F26" s="1108"/>
      <c r="G26" s="1106"/>
      <c r="H26" s="1103"/>
      <c r="I26" s="54"/>
      <c r="J26" s="82"/>
      <c r="K26" s="83"/>
      <c r="L26" s="83"/>
      <c r="M26" s="440"/>
      <c r="N26" s="82"/>
      <c r="O26" s="83"/>
      <c r="P26" s="83"/>
      <c r="Q26" s="84"/>
      <c r="R26" s="442"/>
      <c r="S26" s="160"/>
      <c r="T26" s="160"/>
      <c r="U26" s="324"/>
      <c r="V26" s="132"/>
      <c r="W26" s="132"/>
      <c r="X26" s="921" t="s">
        <v>87</v>
      </c>
      <c r="Y26" s="507">
        <v>12.5</v>
      </c>
      <c r="Z26" s="507">
        <v>13</v>
      </c>
      <c r="AA26" s="412">
        <v>13.5</v>
      </c>
    </row>
    <row r="27" spans="1:30" ht="20.25" customHeight="1">
      <c r="A27" s="797"/>
      <c r="B27" s="1101"/>
      <c r="C27" s="825"/>
      <c r="D27" s="1095"/>
      <c r="E27" s="1111"/>
      <c r="F27" s="1109"/>
      <c r="G27" s="1107"/>
      <c r="H27" s="1104"/>
      <c r="I27" s="272"/>
      <c r="J27" s="88"/>
      <c r="K27" s="418"/>
      <c r="L27" s="418"/>
      <c r="M27" s="441"/>
      <c r="N27" s="88"/>
      <c r="O27" s="418"/>
      <c r="P27" s="418"/>
      <c r="Q27" s="416"/>
      <c r="R27" s="443"/>
      <c r="S27" s="419"/>
      <c r="T27" s="419"/>
      <c r="U27" s="420"/>
      <c r="V27" s="417"/>
      <c r="W27" s="417"/>
      <c r="X27" s="831"/>
      <c r="Y27" s="509"/>
      <c r="Z27" s="509"/>
      <c r="AA27" s="274"/>
    </row>
    <row r="28" spans="1:30" s="39" customFormat="1" ht="14.25" customHeight="1">
      <c r="A28" s="40"/>
      <c r="B28" s="504"/>
      <c r="C28" s="1117" t="s">
        <v>118</v>
      </c>
      <c r="D28" s="1118"/>
      <c r="E28" s="1118"/>
      <c r="F28" s="1118"/>
      <c r="G28" s="1118"/>
      <c r="H28" s="1118"/>
      <c r="I28" s="694" t="s">
        <v>12</v>
      </c>
      <c r="J28" s="574">
        <f>K28+M28</f>
        <v>11446.800000000001</v>
      </c>
      <c r="K28" s="575">
        <v>11401.2</v>
      </c>
      <c r="L28" s="575">
        <v>6805.4</v>
      </c>
      <c r="M28" s="592">
        <v>45.6</v>
      </c>
      <c r="N28" s="574">
        <f>O28+Q28</f>
        <v>13550.5</v>
      </c>
      <c r="O28" s="575">
        <v>13519.6</v>
      </c>
      <c r="P28" s="575">
        <v>8205.1</v>
      </c>
      <c r="Q28" s="576">
        <v>30.9</v>
      </c>
      <c r="R28" s="593">
        <f>S28+U28</f>
        <v>11250.699999999999</v>
      </c>
      <c r="S28" s="575">
        <v>11220.3</v>
      </c>
      <c r="T28" s="575">
        <f>7036.8+61.2</f>
        <v>7098</v>
      </c>
      <c r="U28" s="592">
        <v>30.4</v>
      </c>
      <c r="V28" s="594">
        <v>15034.6</v>
      </c>
      <c r="W28" s="594">
        <v>15044.1</v>
      </c>
      <c r="X28" s="831"/>
      <c r="Y28" s="439"/>
      <c r="Z28" s="400"/>
      <c r="AA28" s="389"/>
    </row>
    <row r="29" spans="1:30" s="39" customFormat="1" ht="14.25" customHeight="1">
      <c r="A29" s="40"/>
      <c r="B29" s="504"/>
      <c r="C29" s="595"/>
      <c r="D29" s="596"/>
      <c r="E29" s="596"/>
      <c r="F29" s="596"/>
      <c r="G29" s="596"/>
      <c r="H29" s="597"/>
      <c r="I29" s="695" t="s">
        <v>126</v>
      </c>
      <c r="J29" s="577">
        <f>K29+M29</f>
        <v>587.4</v>
      </c>
      <c r="K29" s="578">
        <v>519.4</v>
      </c>
      <c r="L29" s="578"/>
      <c r="M29" s="598">
        <v>68</v>
      </c>
      <c r="N29" s="577">
        <f>O29+Q29</f>
        <v>654.20000000000005</v>
      </c>
      <c r="O29" s="578">
        <v>593.20000000000005</v>
      </c>
      <c r="P29" s="578"/>
      <c r="Q29" s="579">
        <v>61</v>
      </c>
      <c r="R29" s="599">
        <f>S29+U29</f>
        <v>654.20000000000005</v>
      </c>
      <c r="S29" s="578">
        <v>593.20000000000005</v>
      </c>
      <c r="T29" s="578"/>
      <c r="U29" s="598">
        <v>61</v>
      </c>
      <c r="V29" s="600">
        <v>659.2</v>
      </c>
      <c r="W29" s="600">
        <v>659.2</v>
      </c>
      <c r="X29" s="522"/>
      <c r="Y29" s="439"/>
      <c r="Z29" s="400"/>
      <c r="AA29" s="389"/>
    </row>
    <row r="30" spans="1:30" s="39" customFormat="1" ht="14.25" customHeight="1" thickBot="1">
      <c r="A30" s="431"/>
      <c r="B30" s="501"/>
      <c r="C30" s="601"/>
      <c r="D30" s="602"/>
      <c r="E30" s="602"/>
      <c r="F30" s="602"/>
      <c r="G30" s="602"/>
      <c r="H30" s="603"/>
      <c r="I30" s="604" t="s">
        <v>13</v>
      </c>
      <c r="J30" s="550">
        <f>SUM(J28:J29)</f>
        <v>12034.2</v>
      </c>
      <c r="K30" s="550">
        <f t="shared" ref="K30:W30" si="1">SUM(K28:K29)</f>
        <v>11920.6</v>
      </c>
      <c r="L30" s="550">
        <f t="shared" si="1"/>
        <v>6805.4</v>
      </c>
      <c r="M30" s="550">
        <f t="shared" si="1"/>
        <v>113.6</v>
      </c>
      <c r="N30" s="550">
        <f t="shared" si="1"/>
        <v>14204.7</v>
      </c>
      <c r="O30" s="550">
        <f t="shared" si="1"/>
        <v>14112.800000000001</v>
      </c>
      <c r="P30" s="550">
        <f t="shared" si="1"/>
        <v>8205.1</v>
      </c>
      <c r="Q30" s="550">
        <f t="shared" si="1"/>
        <v>91.9</v>
      </c>
      <c r="R30" s="550">
        <f t="shared" si="1"/>
        <v>11904.9</v>
      </c>
      <c r="S30" s="550">
        <f t="shared" si="1"/>
        <v>11813.5</v>
      </c>
      <c r="T30" s="550">
        <f t="shared" si="1"/>
        <v>7098</v>
      </c>
      <c r="U30" s="550">
        <f t="shared" si="1"/>
        <v>91.4</v>
      </c>
      <c r="V30" s="550">
        <f t="shared" si="1"/>
        <v>15693.800000000001</v>
      </c>
      <c r="W30" s="550">
        <f t="shared" si="1"/>
        <v>15703.300000000001</v>
      </c>
      <c r="X30" s="445"/>
      <c r="Y30" s="432"/>
      <c r="Z30" s="433"/>
      <c r="AA30" s="434"/>
    </row>
    <row r="31" spans="1:30" ht="27" customHeight="1">
      <c r="A31" s="219" t="s">
        <v>10</v>
      </c>
      <c r="B31" s="220" t="s">
        <v>14</v>
      </c>
      <c r="C31" s="605" t="s">
        <v>14</v>
      </c>
      <c r="D31" s="374"/>
      <c r="E31" s="627" t="s">
        <v>48</v>
      </c>
      <c r="F31" s="626" t="s">
        <v>49</v>
      </c>
      <c r="G31" s="610" t="s">
        <v>11</v>
      </c>
      <c r="H31" s="609" t="s">
        <v>37</v>
      </c>
      <c r="I31" s="341"/>
      <c r="J31" s="403"/>
      <c r="K31" s="404"/>
      <c r="L31" s="405"/>
      <c r="M31" s="406"/>
      <c r="N31" s="403"/>
      <c r="O31" s="404"/>
      <c r="P31" s="405"/>
      <c r="Q31" s="406"/>
      <c r="R31" s="388"/>
      <c r="S31" s="407"/>
      <c r="T31" s="408"/>
      <c r="U31" s="409"/>
      <c r="V31" s="410"/>
      <c r="W31" s="411"/>
      <c r="X31" s="427" t="s">
        <v>95</v>
      </c>
      <c r="Y31" s="428">
        <f>SUM(Y32:Y39)</f>
        <v>74</v>
      </c>
      <c r="Z31" s="429">
        <f>SUM(Z32:Z39)</f>
        <v>74</v>
      </c>
      <c r="AA31" s="430">
        <f>SUM(AA32:AA39)</f>
        <v>74</v>
      </c>
    </row>
    <row r="32" spans="1:30" ht="28.5" customHeight="1">
      <c r="A32" s="219"/>
      <c r="B32" s="220"/>
      <c r="C32" s="605"/>
      <c r="D32" s="505" t="s">
        <v>10</v>
      </c>
      <c r="E32" s="628" t="s">
        <v>60</v>
      </c>
      <c r="F32" s="436"/>
      <c r="G32" s="611"/>
      <c r="H32" s="609"/>
      <c r="I32" s="3" t="s">
        <v>12</v>
      </c>
      <c r="J32" s="273">
        <f>K32+M32</f>
        <v>50.4</v>
      </c>
      <c r="K32" s="330">
        <v>50.4</v>
      </c>
      <c r="L32" s="331"/>
      <c r="M32" s="332"/>
      <c r="N32" s="273">
        <f>O32+Q32</f>
        <v>50.4</v>
      </c>
      <c r="O32" s="330">
        <v>50.4</v>
      </c>
      <c r="P32" s="331"/>
      <c r="Q32" s="332"/>
      <c r="R32" s="206">
        <f>S32+U32</f>
        <v>50.4</v>
      </c>
      <c r="S32" s="333">
        <v>50.4</v>
      </c>
      <c r="T32" s="334"/>
      <c r="U32" s="335"/>
      <c r="V32" s="336">
        <v>50.4</v>
      </c>
      <c r="W32" s="337">
        <v>50.4</v>
      </c>
      <c r="X32" s="338" t="s">
        <v>69</v>
      </c>
      <c r="Y32" s="173">
        <v>14</v>
      </c>
      <c r="Z32" s="339">
        <v>14</v>
      </c>
      <c r="AA32" s="340">
        <v>14</v>
      </c>
    </row>
    <row r="33" spans="1:27" ht="29.25" customHeight="1">
      <c r="A33" s="219"/>
      <c r="B33" s="220"/>
      <c r="C33" s="605"/>
      <c r="D33" s="65" t="s">
        <v>14</v>
      </c>
      <c r="E33" s="614" t="s">
        <v>61</v>
      </c>
      <c r="F33" s="436"/>
      <c r="G33" s="611"/>
      <c r="H33" s="609"/>
      <c r="I33" s="341" t="s">
        <v>12</v>
      </c>
      <c r="J33" s="273">
        <f t="shared" ref="J33:J39" si="2">K33+M33</f>
        <v>10.4</v>
      </c>
      <c r="K33" s="342">
        <v>10.4</v>
      </c>
      <c r="L33" s="343"/>
      <c r="M33" s="344"/>
      <c r="N33" s="273">
        <f t="shared" ref="N33:N40" si="3">O33+Q33</f>
        <v>10.4</v>
      </c>
      <c r="O33" s="342">
        <v>10.4</v>
      </c>
      <c r="P33" s="343"/>
      <c r="Q33" s="344"/>
      <c r="R33" s="206">
        <f t="shared" ref="R33:R39" si="4">S33+U33</f>
        <v>10.4</v>
      </c>
      <c r="S33" s="448">
        <v>10.4</v>
      </c>
      <c r="T33" s="345"/>
      <c r="U33" s="346"/>
      <c r="V33" s="347">
        <v>10.4</v>
      </c>
      <c r="W33" s="348">
        <v>10.4</v>
      </c>
      <c r="X33" s="338" t="s">
        <v>69</v>
      </c>
      <c r="Y33" s="173">
        <v>4</v>
      </c>
      <c r="Z33" s="339">
        <v>4</v>
      </c>
      <c r="AA33" s="516">
        <v>4</v>
      </c>
    </row>
    <row r="34" spans="1:27" ht="27.75" customHeight="1">
      <c r="A34" s="219"/>
      <c r="B34" s="220"/>
      <c r="C34" s="605"/>
      <c r="D34" s="457" t="s">
        <v>15</v>
      </c>
      <c r="E34" s="629" t="s">
        <v>62</v>
      </c>
      <c r="F34" s="436"/>
      <c r="G34" s="611"/>
      <c r="H34" s="609"/>
      <c r="I34" s="3" t="s">
        <v>12</v>
      </c>
      <c r="J34" s="273">
        <f t="shared" si="2"/>
        <v>62.9</v>
      </c>
      <c r="K34" s="330">
        <v>62.9</v>
      </c>
      <c r="L34" s="331"/>
      <c r="M34" s="332"/>
      <c r="N34" s="273">
        <f t="shared" si="3"/>
        <v>62.9</v>
      </c>
      <c r="O34" s="330">
        <v>62.9</v>
      </c>
      <c r="P34" s="331"/>
      <c r="Q34" s="332"/>
      <c r="R34" s="206">
        <f t="shared" si="4"/>
        <v>62.9</v>
      </c>
      <c r="S34" s="333">
        <v>62.9</v>
      </c>
      <c r="T34" s="334"/>
      <c r="U34" s="335"/>
      <c r="V34" s="336">
        <v>62.9</v>
      </c>
      <c r="W34" s="337">
        <v>62.9</v>
      </c>
      <c r="X34" s="338" t="s">
        <v>69</v>
      </c>
      <c r="Y34" s="173">
        <v>40</v>
      </c>
      <c r="Z34" s="339">
        <v>40</v>
      </c>
      <c r="AA34" s="340">
        <v>40</v>
      </c>
    </row>
    <row r="35" spans="1:27" ht="42" customHeight="1">
      <c r="A35" s="219"/>
      <c r="B35" s="220"/>
      <c r="C35" s="605"/>
      <c r="D35" s="505" t="s">
        <v>16</v>
      </c>
      <c r="E35" s="456" t="s">
        <v>63</v>
      </c>
      <c r="F35" s="436"/>
      <c r="G35" s="611"/>
      <c r="H35" s="609"/>
      <c r="I35" s="341" t="s">
        <v>12</v>
      </c>
      <c r="J35" s="273">
        <f t="shared" si="2"/>
        <v>118.6</v>
      </c>
      <c r="K35" s="342">
        <v>118.6</v>
      </c>
      <c r="L35" s="343"/>
      <c r="M35" s="344"/>
      <c r="N35" s="88">
        <f t="shared" si="3"/>
        <v>88.6</v>
      </c>
      <c r="O35" s="342">
        <v>88.6</v>
      </c>
      <c r="P35" s="343"/>
      <c r="Q35" s="344"/>
      <c r="R35" s="223">
        <f t="shared" si="4"/>
        <v>33</v>
      </c>
      <c r="S35" s="448">
        <v>33</v>
      </c>
      <c r="T35" s="345"/>
      <c r="U35" s="346"/>
      <c r="V35" s="347">
        <v>88.6</v>
      </c>
      <c r="W35" s="348">
        <v>88.6</v>
      </c>
      <c r="X35" s="338" t="s">
        <v>69</v>
      </c>
      <c r="Y35" s="173">
        <v>3</v>
      </c>
      <c r="Z35" s="339">
        <v>3</v>
      </c>
      <c r="AA35" s="380">
        <v>3</v>
      </c>
    </row>
    <row r="36" spans="1:27" ht="54.75" customHeight="1">
      <c r="A36" s="219"/>
      <c r="B36" s="220"/>
      <c r="C36" s="605"/>
      <c r="D36" s="457" t="s">
        <v>17</v>
      </c>
      <c r="E36" s="629" t="s">
        <v>64</v>
      </c>
      <c r="F36" s="436"/>
      <c r="G36" s="611"/>
      <c r="H36" s="609"/>
      <c r="I36" s="393" t="s">
        <v>12</v>
      </c>
      <c r="J36" s="349">
        <f t="shared" si="2"/>
        <v>45</v>
      </c>
      <c r="K36" s="350">
        <v>45</v>
      </c>
      <c r="L36" s="351"/>
      <c r="M36" s="352"/>
      <c r="N36" s="349">
        <f t="shared" si="3"/>
        <v>45</v>
      </c>
      <c r="O36" s="350">
        <v>45</v>
      </c>
      <c r="P36" s="351"/>
      <c r="Q36" s="352"/>
      <c r="R36" s="353">
        <f t="shared" si="4"/>
        <v>45</v>
      </c>
      <c r="S36" s="354">
        <v>45</v>
      </c>
      <c r="T36" s="315"/>
      <c r="U36" s="355"/>
      <c r="V36" s="394">
        <v>45</v>
      </c>
      <c r="W36" s="395">
        <v>45</v>
      </c>
      <c r="X36" s="396" t="s">
        <v>69</v>
      </c>
      <c r="Y36" s="507">
        <v>10</v>
      </c>
      <c r="Z36" s="512">
        <v>10</v>
      </c>
      <c r="AA36" s="514">
        <v>10</v>
      </c>
    </row>
    <row r="37" spans="1:27" ht="29.25" customHeight="1">
      <c r="A37" s="219"/>
      <c r="B37" s="220"/>
      <c r="C37" s="581"/>
      <c r="D37" s="505" t="s">
        <v>44</v>
      </c>
      <c r="E37" s="628" t="s">
        <v>51</v>
      </c>
      <c r="F37" s="631"/>
      <c r="G37" s="632"/>
      <c r="H37" s="630"/>
      <c r="I37" s="3" t="s">
        <v>12</v>
      </c>
      <c r="J37" s="273">
        <f>K37+M37</f>
        <v>172.8</v>
      </c>
      <c r="K37" s="70">
        <v>172.8</v>
      </c>
      <c r="L37" s="331"/>
      <c r="M37" s="332"/>
      <c r="N37" s="273">
        <f>O37+Q37</f>
        <v>172.8</v>
      </c>
      <c r="O37" s="70">
        <v>172.8</v>
      </c>
      <c r="P37" s="331"/>
      <c r="Q37" s="332"/>
      <c r="R37" s="206">
        <f>S37+U37</f>
        <v>300</v>
      </c>
      <c r="S37" s="544">
        <v>300</v>
      </c>
      <c r="T37" s="334"/>
      <c r="U37" s="335"/>
      <c r="V37" s="337">
        <v>172.8</v>
      </c>
      <c r="W37" s="337">
        <v>172.8</v>
      </c>
      <c r="X37" s="399" t="s">
        <v>69</v>
      </c>
      <c r="Y37" s="173">
        <v>1</v>
      </c>
      <c r="Z37" s="339">
        <v>1</v>
      </c>
      <c r="AA37" s="380">
        <v>1</v>
      </c>
    </row>
    <row r="38" spans="1:27" ht="39" customHeight="1">
      <c r="A38" s="219"/>
      <c r="B38" s="220"/>
      <c r="C38" s="605"/>
      <c r="D38" s="458" t="s">
        <v>68</v>
      </c>
      <c r="E38" s="614" t="s">
        <v>65</v>
      </c>
      <c r="F38" s="436"/>
      <c r="G38" s="611"/>
      <c r="H38" s="609"/>
      <c r="I38" s="341" t="s">
        <v>12</v>
      </c>
      <c r="J38" s="88">
        <f t="shared" si="2"/>
        <v>26</v>
      </c>
      <c r="K38" s="342">
        <v>26</v>
      </c>
      <c r="L38" s="343"/>
      <c r="M38" s="344"/>
      <c r="N38" s="88">
        <f t="shared" si="3"/>
        <v>26</v>
      </c>
      <c r="O38" s="342">
        <v>26</v>
      </c>
      <c r="P38" s="343"/>
      <c r="Q38" s="344"/>
      <c r="R38" s="223">
        <f t="shared" si="4"/>
        <v>26</v>
      </c>
      <c r="S38" s="448">
        <v>26</v>
      </c>
      <c r="T38" s="345"/>
      <c r="U38" s="346"/>
      <c r="V38" s="347">
        <v>26</v>
      </c>
      <c r="W38" s="348">
        <v>26</v>
      </c>
      <c r="X38" s="397" t="s">
        <v>69</v>
      </c>
      <c r="Y38" s="508">
        <v>1</v>
      </c>
      <c r="Z38" s="513">
        <v>1</v>
      </c>
      <c r="AA38" s="398">
        <v>1</v>
      </c>
    </row>
    <row r="39" spans="1:27" ht="27.75" customHeight="1">
      <c r="A39" s="219"/>
      <c r="B39" s="220"/>
      <c r="C39" s="605"/>
      <c r="D39" s="65" t="s">
        <v>11</v>
      </c>
      <c r="E39" s="628" t="s">
        <v>66</v>
      </c>
      <c r="F39" s="436"/>
      <c r="G39" s="611"/>
      <c r="H39" s="609"/>
      <c r="I39" s="3" t="s">
        <v>12</v>
      </c>
      <c r="J39" s="273">
        <f t="shared" si="2"/>
        <v>29.7</v>
      </c>
      <c r="K39" s="330">
        <v>29.7</v>
      </c>
      <c r="L39" s="331"/>
      <c r="M39" s="332"/>
      <c r="N39" s="273">
        <f t="shared" si="3"/>
        <v>29.7</v>
      </c>
      <c r="O39" s="330">
        <v>29.7</v>
      </c>
      <c r="P39" s="331"/>
      <c r="Q39" s="332"/>
      <c r="R39" s="206">
        <f t="shared" si="4"/>
        <v>29.7</v>
      </c>
      <c r="S39" s="333">
        <v>29.7</v>
      </c>
      <c r="T39" s="334"/>
      <c r="U39" s="335"/>
      <c r="V39" s="336">
        <v>29.7</v>
      </c>
      <c r="W39" s="337">
        <v>29.7</v>
      </c>
      <c r="X39" s="338" t="s">
        <v>69</v>
      </c>
      <c r="Y39" s="173">
        <v>1</v>
      </c>
      <c r="Z39" s="339">
        <v>1</v>
      </c>
      <c r="AA39" s="340">
        <v>1</v>
      </c>
    </row>
    <row r="40" spans="1:27" ht="14.25" customHeight="1">
      <c r="A40" s="219"/>
      <c r="B40" s="220"/>
      <c r="C40" s="605"/>
      <c r="D40" s="1096" t="s">
        <v>173</v>
      </c>
      <c r="E40" s="1098" t="s">
        <v>101</v>
      </c>
      <c r="F40" s="819"/>
      <c r="G40" s="821"/>
      <c r="H40" s="823"/>
      <c r="I40" s="3" t="s">
        <v>12</v>
      </c>
      <c r="J40" s="349"/>
      <c r="K40" s="350"/>
      <c r="L40" s="351"/>
      <c r="M40" s="352"/>
      <c r="N40" s="349">
        <f t="shared" si="3"/>
        <v>200</v>
      </c>
      <c r="O40" s="350">
        <v>200</v>
      </c>
      <c r="P40" s="351"/>
      <c r="Q40" s="352"/>
      <c r="R40" s="353"/>
      <c r="S40" s="354"/>
      <c r="T40" s="315"/>
      <c r="U40" s="355"/>
      <c r="V40" s="347"/>
      <c r="W40" s="348"/>
      <c r="X40" s="522" t="s">
        <v>102</v>
      </c>
      <c r="Y40" s="509">
        <v>0.6</v>
      </c>
      <c r="Z40" s="515"/>
      <c r="AA40" s="516"/>
    </row>
    <row r="41" spans="1:27" ht="15.75" customHeight="1" thickBot="1">
      <c r="A41" s="221"/>
      <c r="B41" s="222"/>
      <c r="C41" s="606"/>
      <c r="D41" s="1097"/>
      <c r="E41" s="1099"/>
      <c r="F41" s="820"/>
      <c r="G41" s="822"/>
      <c r="H41" s="824"/>
      <c r="I41" s="549" t="s">
        <v>13</v>
      </c>
      <c r="J41" s="550">
        <f>K41+M41</f>
        <v>515.79999999999995</v>
      </c>
      <c r="K41" s="607">
        <f>SUM(K31:K39)</f>
        <v>515.79999999999995</v>
      </c>
      <c r="L41" s="607"/>
      <c r="M41" s="554"/>
      <c r="N41" s="550">
        <f>O41+Q41</f>
        <v>685.8</v>
      </c>
      <c r="O41" s="607">
        <f>SUM(O31:O40)</f>
        <v>685.8</v>
      </c>
      <c r="P41" s="607"/>
      <c r="Q41" s="554"/>
      <c r="R41" s="550">
        <f>S41+U41</f>
        <v>557.40000000000009</v>
      </c>
      <c r="S41" s="607">
        <f>SUM(S31:S39)</f>
        <v>557.40000000000009</v>
      </c>
      <c r="T41" s="607"/>
      <c r="U41" s="554"/>
      <c r="V41" s="608">
        <f>SUM(V32:V40)</f>
        <v>485.79999999999995</v>
      </c>
      <c r="W41" s="553">
        <f>SUM(W32:W40)</f>
        <v>485.79999999999995</v>
      </c>
      <c r="X41" s="357"/>
      <c r="Y41" s="510"/>
      <c r="Z41" s="358"/>
      <c r="AA41" s="359"/>
    </row>
    <row r="42" spans="1:27" ht="25.5" customHeight="1">
      <c r="A42" s="9" t="s">
        <v>10</v>
      </c>
      <c r="B42" s="26" t="s">
        <v>14</v>
      </c>
      <c r="C42" s="833" t="s">
        <v>15</v>
      </c>
      <c r="D42" s="1100"/>
      <c r="E42" s="836" t="s">
        <v>71</v>
      </c>
      <c r="F42" s="848"/>
      <c r="G42" s="842" t="s">
        <v>11</v>
      </c>
      <c r="H42" s="859" t="s">
        <v>37</v>
      </c>
      <c r="I42" s="341" t="s">
        <v>12</v>
      </c>
      <c r="J42" s="139">
        <f>K42+M42</f>
        <v>0</v>
      </c>
      <c r="K42" s="80"/>
      <c r="L42" s="80"/>
      <c r="M42" s="140"/>
      <c r="N42" s="139">
        <f>O42+Q42</f>
        <v>20</v>
      </c>
      <c r="O42" s="80">
        <v>20</v>
      </c>
      <c r="P42" s="80">
        <v>6.9</v>
      </c>
      <c r="Q42" s="140"/>
      <c r="R42" s="360">
        <f>S42+U42</f>
        <v>20</v>
      </c>
      <c r="S42" s="158">
        <v>20</v>
      </c>
      <c r="T42" s="158">
        <v>4.9000000000000004</v>
      </c>
      <c r="U42" s="361"/>
      <c r="V42" s="127"/>
      <c r="W42" s="125"/>
      <c r="X42" s="294" t="s">
        <v>97</v>
      </c>
      <c r="Y42" s="362">
        <v>23</v>
      </c>
      <c r="Z42" s="176"/>
      <c r="AA42" s="363"/>
    </row>
    <row r="43" spans="1:27" ht="15" customHeight="1">
      <c r="A43" s="43"/>
      <c r="B43" s="44"/>
      <c r="C43" s="834"/>
      <c r="D43" s="1056"/>
      <c r="E43" s="837"/>
      <c r="F43" s="849"/>
      <c r="G43" s="843"/>
      <c r="H43" s="860"/>
      <c r="I43" s="3" t="s">
        <v>26</v>
      </c>
      <c r="J43" s="141"/>
      <c r="K43" s="142"/>
      <c r="L43" s="142"/>
      <c r="M43" s="143"/>
      <c r="N43" s="141">
        <f>O43+Q43</f>
        <v>113.4</v>
      </c>
      <c r="O43" s="142">
        <v>113.4</v>
      </c>
      <c r="P43" s="142">
        <v>38.9</v>
      </c>
      <c r="Q43" s="143"/>
      <c r="R43" s="153">
        <f>S43+U43</f>
        <v>113.4</v>
      </c>
      <c r="S43" s="154">
        <v>113.4</v>
      </c>
      <c r="T43" s="154">
        <v>38.9</v>
      </c>
      <c r="U43" s="155"/>
      <c r="V43" s="144"/>
      <c r="W43" s="129"/>
      <c r="X43" s="854" t="s">
        <v>96</v>
      </c>
      <c r="Y43" s="806">
        <v>100</v>
      </c>
      <c r="Z43" s="364"/>
      <c r="AA43" s="365"/>
    </row>
    <row r="44" spans="1:27" ht="14.25" customHeight="1" thickBot="1">
      <c r="A44" s="10"/>
      <c r="B44" s="27"/>
      <c r="C44" s="835"/>
      <c r="D44" s="1057"/>
      <c r="E44" s="838"/>
      <c r="F44" s="850"/>
      <c r="G44" s="844"/>
      <c r="H44" s="861"/>
      <c r="I44" s="282" t="s">
        <v>13</v>
      </c>
      <c r="J44" s="366">
        <f>K44+M44</f>
        <v>0</v>
      </c>
      <c r="K44" s="284"/>
      <c r="L44" s="284"/>
      <c r="M44" s="367">
        <f>SUM(M42:M43)</f>
        <v>0</v>
      </c>
      <c r="N44" s="366">
        <f>O44+Q44</f>
        <v>133.4</v>
      </c>
      <c r="O44" s="284">
        <f>SUM(O42:O43)</f>
        <v>133.4</v>
      </c>
      <c r="P44" s="284">
        <f>SUM(P42:P43)</f>
        <v>45.8</v>
      </c>
      <c r="Q44" s="367">
        <f>SUM(Q42:Q43)</f>
        <v>0</v>
      </c>
      <c r="R44" s="366">
        <f>S44+U44</f>
        <v>133.4</v>
      </c>
      <c r="S44" s="284">
        <f>SUM(S42:S43)</f>
        <v>133.4</v>
      </c>
      <c r="T44" s="284">
        <f>SUM(T42:T43)</f>
        <v>43.8</v>
      </c>
      <c r="U44" s="367">
        <f>SUM(U42:U43)</f>
        <v>0</v>
      </c>
      <c r="V44" s="368"/>
      <c r="W44" s="369"/>
      <c r="X44" s="855"/>
      <c r="Y44" s="807"/>
      <c r="Z44" s="178"/>
      <c r="AA44" s="179"/>
    </row>
    <row r="45" spans="1:27" ht="15.75" customHeight="1" thickBot="1">
      <c r="A45" s="4" t="s">
        <v>10</v>
      </c>
      <c r="B45" s="24" t="s">
        <v>14</v>
      </c>
      <c r="C45" s="815" t="s">
        <v>19</v>
      </c>
      <c r="D45" s="862"/>
      <c r="E45" s="862"/>
      <c r="F45" s="815"/>
      <c r="G45" s="815"/>
      <c r="H45" s="815"/>
      <c r="I45" s="815"/>
      <c r="J45" s="506">
        <f>J44+J41+J30</f>
        <v>12550</v>
      </c>
      <c r="K45" s="506">
        <f>K44+K41+K30</f>
        <v>12436.4</v>
      </c>
      <c r="L45" s="506">
        <f>L44+L41+L30</f>
        <v>6805.4</v>
      </c>
      <c r="M45" s="506">
        <f>M44+M41+M30</f>
        <v>113.6</v>
      </c>
      <c r="N45" s="506">
        <f t="shared" ref="N45:W45" si="5">N44+N41+N30</f>
        <v>15023.900000000001</v>
      </c>
      <c r="O45" s="506">
        <f t="shared" si="5"/>
        <v>14932.000000000002</v>
      </c>
      <c r="P45" s="506">
        <f t="shared" si="5"/>
        <v>8250.9</v>
      </c>
      <c r="Q45" s="506">
        <f t="shared" si="5"/>
        <v>91.9</v>
      </c>
      <c r="R45" s="506">
        <f t="shared" si="5"/>
        <v>12595.699999999999</v>
      </c>
      <c r="S45" s="506">
        <f t="shared" si="5"/>
        <v>12504.3</v>
      </c>
      <c r="T45" s="506">
        <f t="shared" si="5"/>
        <v>7141.8</v>
      </c>
      <c r="U45" s="506">
        <f t="shared" si="5"/>
        <v>91.4</v>
      </c>
      <c r="V45" s="506">
        <f t="shared" si="5"/>
        <v>16179.6</v>
      </c>
      <c r="W45" s="506">
        <f t="shared" si="5"/>
        <v>16189.1</v>
      </c>
      <c r="X45" s="863"/>
      <c r="Y45" s="864"/>
      <c r="Z45" s="864"/>
      <c r="AA45" s="865"/>
    </row>
    <row r="46" spans="1:27" ht="16.5" customHeight="1" thickBot="1">
      <c r="A46" s="21" t="s">
        <v>10</v>
      </c>
      <c r="B46" s="25" t="s">
        <v>15</v>
      </c>
      <c r="C46" s="866" t="s">
        <v>1</v>
      </c>
      <c r="D46" s="866"/>
      <c r="E46" s="866"/>
      <c r="F46" s="866"/>
      <c r="G46" s="866"/>
      <c r="H46" s="867"/>
      <c r="I46" s="866"/>
      <c r="J46" s="867"/>
      <c r="K46" s="867"/>
      <c r="L46" s="867"/>
      <c r="M46" s="867"/>
      <c r="N46" s="867"/>
      <c r="O46" s="867"/>
      <c r="P46" s="867"/>
      <c r="Q46" s="867"/>
      <c r="R46" s="867"/>
      <c r="S46" s="867"/>
      <c r="T46" s="867"/>
      <c r="U46" s="867"/>
      <c r="V46" s="867"/>
      <c r="W46" s="867"/>
      <c r="X46" s="866"/>
      <c r="Y46" s="866"/>
      <c r="Z46" s="866"/>
      <c r="AA46" s="868"/>
    </row>
    <row r="47" spans="1:27" ht="17.25" customHeight="1">
      <c r="A47" s="9" t="s">
        <v>10</v>
      </c>
      <c r="B47" s="26" t="s">
        <v>15</v>
      </c>
      <c r="C47" s="833" t="s">
        <v>10</v>
      </c>
      <c r="D47" s="47"/>
      <c r="E47" s="1058" t="s">
        <v>70</v>
      </c>
      <c r="F47" s="1061" t="s">
        <v>155</v>
      </c>
      <c r="G47" s="633" t="s">
        <v>11</v>
      </c>
      <c r="H47" s="562">
        <v>5</v>
      </c>
      <c r="I47" s="2" t="s">
        <v>45</v>
      </c>
      <c r="J47" s="139">
        <f>K47+M47</f>
        <v>70</v>
      </c>
      <c r="K47" s="80"/>
      <c r="L47" s="80"/>
      <c r="M47" s="140">
        <v>70</v>
      </c>
      <c r="N47" s="139">
        <f>O47+Q47</f>
        <v>49.2</v>
      </c>
      <c r="O47" s="80"/>
      <c r="P47" s="80"/>
      <c r="Q47" s="524">
        <v>49.2</v>
      </c>
      <c r="R47" s="360">
        <f>S47+U47</f>
        <v>49.2</v>
      </c>
      <c r="S47" s="158"/>
      <c r="T47" s="158"/>
      <c r="U47" s="361">
        <v>49.2</v>
      </c>
      <c r="V47" s="125"/>
      <c r="W47" s="125"/>
      <c r="X47" s="1125" t="s">
        <v>131</v>
      </c>
      <c r="Y47" s="176"/>
      <c r="Z47" s="180" t="s">
        <v>67</v>
      </c>
      <c r="AA47" s="181">
        <v>1</v>
      </c>
    </row>
    <row r="48" spans="1:27" ht="17.25" customHeight="1">
      <c r="A48" s="43"/>
      <c r="B48" s="44"/>
      <c r="C48" s="834"/>
      <c r="D48" s="48"/>
      <c r="E48" s="1059"/>
      <c r="F48" s="1062"/>
      <c r="G48" s="634"/>
      <c r="H48" s="563"/>
      <c r="I48" s="390" t="s">
        <v>12</v>
      </c>
      <c r="J48" s="141"/>
      <c r="K48" s="142"/>
      <c r="L48" s="142"/>
      <c r="M48" s="143"/>
      <c r="N48" s="141">
        <f>O48+Q48</f>
        <v>2071.1999999999998</v>
      </c>
      <c r="O48" s="142"/>
      <c r="P48" s="142"/>
      <c r="Q48" s="525">
        <v>2071.1999999999998</v>
      </c>
      <c r="R48" s="153">
        <f>S48+U48</f>
        <v>866</v>
      </c>
      <c r="S48" s="154"/>
      <c r="T48" s="154"/>
      <c r="U48" s="155">
        <v>866</v>
      </c>
      <c r="V48" s="129"/>
      <c r="W48" s="129"/>
      <c r="X48" s="1126"/>
      <c r="Y48" s="177"/>
      <c r="Z48" s="182"/>
      <c r="AA48" s="511"/>
    </row>
    <row r="49" spans="1:33" ht="17.25" customHeight="1">
      <c r="A49" s="43"/>
      <c r="B49" s="44"/>
      <c r="C49" s="834"/>
      <c r="D49" s="48"/>
      <c r="E49" s="1059"/>
      <c r="F49" s="1062"/>
      <c r="G49" s="634"/>
      <c r="H49" s="563"/>
      <c r="I49" s="390" t="s">
        <v>117</v>
      </c>
      <c r="J49" s="141"/>
      <c r="K49" s="142"/>
      <c r="L49" s="142"/>
      <c r="M49" s="143"/>
      <c r="N49" s="141">
        <f>O49+Q49</f>
        <v>578.4</v>
      </c>
      <c r="O49" s="142"/>
      <c r="P49" s="142"/>
      <c r="Q49" s="525">
        <v>578.4</v>
      </c>
      <c r="R49" s="153">
        <f>S49+U49</f>
        <v>578.4</v>
      </c>
      <c r="S49" s="154"/>
      <c r="T49" s="154"/>
      <c r="U49" s="155">
        <v>578.4</v>
      </c>
      <c r="V49" s="129"/>
      <c r="W49" s="129"/>
      <c r="X49" s="1126"/>
      <c r="Y49" s="177"/>
      <c r="Z49" s="182"/>
      <c r="AA49" s="511"/>
    </row>
    <row r="50" spans="1:33" ht="30.75" customHeight="1">
      <c r="A50" s="43"/>
      <c r="B50" s="44"/>
      <c r="C50" s="834"/>
      <c r="D50" s="1056"/>
      <c r="E50" s="1059"/>
      <c r="F50" s="1062"/>
      <c r="G50" s="1064"/>
      <c r="H50" s="860"/>
      <c r="I50" s="391" t="s">
        <v>33</v>
      </c>
      <c r="J50" s="72"/>
      <c r="K50" s="73"/>
      <c r="L50" s="73"/>
      <c r="M50" s="74"/>
      <c r="N50" s="72">
        <f>O50+Q50</f>
        <v>500</v>
      </c>
      <c r="O50" s="73"/>
      <c r="P50" s="73"/>
      <c r="Q50" s="526">
        <v>500</v>
      </c>
      <c r="R50" s="147">
        <f>S50+U50</f>
        <v>500</v>
      </c>
      <c r="S50" s="148"/>
      <c r="T50" s="148"/>
      <c r="U50" s="149">
        <v>500</v>
      </c>
      <c r="V50" s="134"/>
      <c r="W50" s="134"/>
      <c r="X50" s="1126"/>
      <c r="Y50" s="177">
        <v>100</v>
      </c>
      <c r="Z50" s="182"/>
      <c r="AA50" s="511"/>
    </row>
    <row r="51" spans="1:33" ht="14.25" customHeight="1" thickBot="1">
      <c r="A51" s="10"/>
      <c r="B51" s="27"/>
      <c r="C51" s="835"/>
      <c r="D51" s="1057"/>
      <c r="E51" s="1060"/>
      <c r="F51" s="1063"/>
      <c r="G51" s="1065"/>
      <c r="H51" s="861"/>
      <c r="I51" s="635" t="s">
        <v>13</v>
      </c>
      <c r="J51" s="550">
        <f>K51+M51</f>
        <v>70</v>
      </c>
      <c r="K51" s="551"/>
      <c r="L51" s="551"/>
      <c r="M51" s="552">
        <f>SUM(M47:M50)</f>
        <v>70</v>
      </c>
      <c r="N51" s="550">
        <f>O51+Q51</f>
        <v>3198.7999999999997</v>
      </c>
      <c r="O51" s="551"/>
      <c r="P51" s="551"/>
      <c r="Q51" s="552">
        <f>SUM(Q47:Q50)</f>
        <v>3198.7999999999997</v>
      </c>
      <c r="R51" s="550">
        <f>S51+U51</f>
        <v>1993.6</v>
      </c>
      <c r="S51" s="551"/>
      <c r="T51" s="551"/>
      <c r="U51" s="552">
        <f>SUM(U47:U50)</f>
        <v>1993.6</v>
      </c>
      <c r="V51" s="636"/>
      <c r="W51" s="636"/>
      <c r="X51" s="392"/>
      <c r="Y51" s="178"/>
      <c r="Z51" s="183"/>
      <c r="AA51" s="184"/>
    </row>
    <row r="52" spans="1:33" ht="21.75" customHeight="1">
      <c r="A52" s="22" t="s">
        <v>10</v>
      </c>
      <c r="B52" s="28" t="s">
        <v>15</v>
      </c>
      <c r="C52" s="637" t="s">
        <v>14</v>
      </c>
      <c r="D52" s="459"/>
      <c r="E52" s="1084" t="s">
        <v>72</v>
      </c>
      <c r="F52" s="1112" t="s">
        <v>155</v>
      </c>
      <c r="G52" s="161" t="s">
        <v>11</v>
      </c>
      <c r="H52" s="7" t="s">
        <v>36</v>
      </c>
      <c r="I52" s="261"/>
      <c r="J52" s="78"/>
      <c r="K52" s="79"/>
      <c r="L52" s="80"/>
      <c r="M52" s="81"/>
      <c r="N52" s="78"/>
      <c r="O52" s="79"/>
      <c r="P52" s="80"/>
      <c r="Q52" s="81"/>
      <c r="R52" s="156"/>
      <c r="S52" s="157"/>
      <c r="T52" s="158"/>
      <c r="U52" s="159"/>
      <c r="V52" s="130"/>
      <c r="W52" s="131"/>
      <c r="X52" s="123"/>
      <c r="Y52" s="172"/>
      <c r="Z52" s="185"/>
      <c r="AA52" s="186"/>
    </row>
    <row r="53" spans="1:33" ht="21.75" customHeight="1">
      <c r="A53" s="23"/>
      <c r="B53" s="29"/>
      <c r="C53" s="638"/>
      <c r="D53" s="49"/>
      <c r="E53" s="1085"/>
      <c r="F53" s="1113"/>
      <c r="G53" s="162"/>
      <c r="H53" s="46"/>
      <c r="I53" s="55"/>
      <c r="J53" s="72"/>
      <c r="K53" s="73"/>
      <c r="L53" s="73"/>
      <c r="M53" s="74"/>
      <c r="N53" s="72"/>
      <c r="O53" s="73"/>
      <c r="P53" s="73"/>
      <c r="Q53" s="74"/>
      <c r="R53" s="147"/>
      <c r="S53" s="148"/>
      <c r="T53" s="148"/>
      <c r="U53" s="149"/>
      <c r="V53" s="75"/>
      <c r="W53" s="133"/>
      <c r="X53" s="66"/>
      <c r="Y53" s="509"/>
      <c r="Z53" s="187"/>
      <c r="AA53" s="511"/>
      <c r="AF53" s="52"/>
    </row>
    <row r="54" spans="1:33" ht="14.25" customHeight="1">
      <c r="A54" s="23"/>
      <c r="B54" s="29"/>
      <c r="C54" s="638"/>
      <c r="D54" s="1066" t="s">
        <v>10</v>
      </c>
      <c r="E54" s="1007" t="s">
        <v>103</v>
      </c>
      <c r="F54" s="1113"/>
      <c r="G54" s="162"/>
      <c r="H54" s="46"/>
      <c r="I54" s="152" t="s">
        <v>12</v>
      </c>
      <c r="J54" s="141"/>
      <c r="K54" s="142"/>
      <c r="L54" s="142"/>
      <c r="M54" s="143"/>
      <c r="N54" s="141">
        <f>O54+Q54</f>
        <v>2.7</v>
      </c>
      <c r="O54" s="142">
        <v>2.7</v>
      </c>
      <c r="P54" s="142"/>
      <c r="Q54" s="143"/>
      <c r="R54" s="153">
        <f t="shared" ref="R54:R59" si="6">S54+U54</f>
        <v>2.7</v>
      </c>
      <c r="S54" s="154">
        <v>2.7</v>
      </c>
      <c r="T54" s="154"/>
      <c r="U54" s="155"/>
      <c r="V54" s="128">
        <v>6.1</v>
      </c>
      <c r="W54" s="129"/>
      <c r="X54" s="921" t="s">
        <v>104</v>
      </c>
      <c r="Y54" s="1120"/>
      <c r="Z54" s="1123">
        <v>1</v>
      </c>
      <c r="AA54" s="1128"/>
      <c r="AB54" s="881"/>
      <c r="AC54" s="882"/>
      <c r="AD54" s="882"/>
      <c r="AE54" s="882"/>
      <c r="AF54" s="882"/>
      <c r="AG54" s="882"/>
    </row>
    <row r="55" spans="1:33" ht="14.25" customHeight="1">
      <c r="A55" s="23"/>
      <c r="B55" s="29"/>
      <c r="C55" s="638"/>
      <c r="D55" s="1067"/>
      <c r="E55" s="919"/>
      <c r="F55" s="1113"/>
      <c r="G55" s="162"/>
      <c r="H55" s="46"/>
      <c r="I55" s="152" t="s">
        <v>26</v>
      </c>
      <c r="J55" s="141"/>
      <c r="K55" s="142"/>
      <c r="L55" s="142"/>
      <c r="M55" s="143"/>
      <c r="N55" s="141">
        <f>O55+Q55</f>
        <v>14.9</v>
      </c>
      <c r="O55" s="142">
        <v>14.9</v>
      </c>
      <c r="P55" s="142"/>
      <c r="Q55" s="143"/>
      <c r="R55" s="153">
        <f t="shared" si="6"/>
        <v>14.9</v>
      </c>
      <c r="S55" s="154">
        <v>14.9</v>
      </c>
      <c r="T55" s="154"/>
      <c r="U55" s="155"/>
      <c r="V55" s="527">
        <v>34.799999999999997</v>
      </c>
      <c r="W55" s="129"/>
      <c r="X55" s="831"/>
      <c r="Y55" s="1121"/>
      <c r="Z55" s="883"/>
      <c r="AA55" s="884"/>
      <c r="AB55" s="271"/>
    </row>
    <row r="56" spans="1:33" ht="14.25" customHeight="1">
      <c r="A56" s="23"/>
      <c r="B56" s="29"/>
      <c r="C56" s="638"/>
      <c r="D56" s="1068"/>
      <c r="E56" s="1069"/>
      <c r="F56" s="1113"/>
      <c r="G56" s="162"/>
      <c r="H56" s="46"/>
      <c r="I56" s="255" t="s">
        <v>13</v>
      </c>
      <c r="J56" s="256"/>
      <c r="K56" s="257"/>
      <c r="L56" s="257"/>
      <c r="M56" s="258"/>
      <c r="N56" s="256">
        <f>O56+Q56</f>
        <v>17.600000000000001</v>
      </c>
      <c r="O56" s="257">
        <f>SUM(O54:O55)</f>
        <v>17.600000000000001</v>
      </c>
      <c r="P56" s="257"/>
      <c r="Q56" s="258"/>
      <c r="R56" s="256">
        <f t="shared" si="6"/>
        <v>17.600000000000001</v>
      </c>
      <c r="S56" s="257">
        <f>SUM(S54:S55)</f>
        <v>17.600000000000001</v>
      </c>
      <c r="T56" s="257"/>
      <c r="U56" s="258"/>
      <c r="V56" s="210">
        <f>SUM(V54:V55)</f>
        <v>40.9</v>
      </c>
      <c r="W56" s="260"/>
      <c r="X56" s="1119"/>
      <c r="Y56" s="1122"/>
      <c r="Z56" s="1124"/>
      <c r="AA56" s="1130"/>
      <c r="AB56" s="271"/>
    </row>
    <row r="57" spans="1:33" ht="14.25" customHeight="1">
      <c r="A57" s="23"/>
      <c r="B57" s="29"/>
      <c r="C57" s="638"/>
      <c r="D57" s="460" t="s">
        <v>14</v>
      </c>
      <c r="E57" s="1007" t="s">
        <v>73</v>
      </c>
      <c r="F57" s="1113"/>
      <c r="G57" s="162"/>
      <c r="H57" s="46"/>
      <c r="I57" s="152" t="s">
        <v>12</v>
      </c>
      <c r="J57" s="141"/>
      <c r="K57" s="142"/>
      <c r="L57" s="142"/>
      <c r="M57" s="143"/>
      <c r="N57" s="141">
        <f>O57+Q57</f>
        <v>100</v>
      </c>
      <c r="O57" s="142"/>
      <c r="P57" s="142"/>
      <c r="Q57" s="143">
        <v>100</v>
      </c>
      <c r="R57" s="153">
        <f t="shared" si="6"/>
        <v>100</v>
      </c>
      <c r="S57" s="154"/>
      <c r="T57" s="154"/>
      <c r="U57" s="155">
        <v>100</v>
      </c>
      <c r="V57" s="128"/>
      <c r="W57" s="129"/>
      <c r="X57" s="921" t="s">
        <v>133</v>
      </c>
      <c r="Y57" s="1123"/>
      <c r="Z57" s="1123">
        <v>1</v>
      </c>
      <c r="AA57" s="1128"/>
      <c r="AB57" s="271"/>
    </row>
    <row r="58" spans="1:33" ht="14.25" customHeight="1">
      <c r="A58" s="23"/>
      <c r="B58" s="29"/>
      <c r="C58" s="638"/>
      <c r="D58" s="461"/>
      <c r="E58" s="919"/>
      <c r="F58" s="1113"/>
      <c r="G58" s="878"/>
      <c r="H58" s="46"/>
      <c r="I58" s="152" t="s">
        <v>74</v>
      </c>
      <c r="J58" s="141"/>
      <c r="K58" s="142"/>
      <c r="L58" s="142"/>
      <c r="M58" s="143"/>
      <c r="N58" s="141">
        <f>Q58+O58</f>
        <v>300</v>
      </c>
      <c r="O58" s="142"/>
      <c r="P58" s="142"/>
      <c r="Q58" s="143">
        <v>300</v>
      </c>
      <c r="R58" s="153">
        <f t="shared" si="6"/>
        <v>200</v>
      </c>
      <c r="S58" s="154"/>
      <c r="T58" s="154"/>
      <c r="U58" s="155">
        <v>200</v>
      </c>
      <c r="V58" s="128">
        <v>1500</v>
      </c>
      <c r="W58" s="129"/>
      <c r="X58" s="831"/>
      <c r="Y58" s="883"/>
      <c r="Z58" s="883"/>
      <c r="AA58" s="884"/>
      <c r="AB58" s="271"/>
    </row>
    <row r="59" spans="1:33" ht="14.25" customHeight="1">
      <c r="A59" s="23"/>
      <c r="B59" s="29"/>
      <c r="C59" s="638"/>
      <c r="D59" s="639"/>
      <c r="E59" s="919"/>
      <c r="F59" s="1113"/>
      <c r="G59" s="878"/>
      <c r="H59" s="46"/>
      <c r="I59" s="255" t="s">
        <v>13</v>
      </c>
      <c r="J59" s="256"/>
      <c r="K59" s="257"/>
      <c r="L59" s="257"/>
      <c r="M59" s="258"/>
      <c r="N59" s="256">
        <f>O59+Q59</f>
        <v>400</v>
      </c>
      <c r="O59" s="257"/>
      <c r="P59" s="257"/>
      <c r="Q59" s="258">
        <f>SUM(Q57:Q58)</f>
        <v>400</v>
      </c>
      <c r="R59" s="256">
        <f t="shared" si="6"/>
        <v>300</v>
      </c>
      <c r="S59" s="257">
        <f>S57</f>
        <v>0</v>
      </c>
      <c r="T59" s="257"/>
      <c r="U59" s="258">
        <f>SUM(U57:U58)</f>
        <v>300</v>
      </c>
      <c r="V59" s="259">
        <f>SUM(V57:V58)</f>
        <v>1500</v>
      </c>
      <c r="W59" s="260"/>
      <c r="X59" s="831"/>
      <c r="Y59" s="883"/>
      <c r="Z59" s="883"/>
      <c r="AA59" s="884"/>
    </row>
    <row r="60" spans="1:33" ht="14.25" customHeight="1" thickBot="1">
      <c r="A60" s="1114"/>
      <c r="B60" s="1115"/>
      <c r="C60" s="1115"/>
      <c r="D60" s="1115"/>
      <c r="E60" s="1115"/>
      <c r="F60" s="1115"/>
      <c r="G60" s="1115"/>
      <c r="H60" s="1116"/>
      <c r="I60" s="150" t="s">
        <v>13</v>
      </c>
      <c r="J60" s="145"/>
      <c r="K60" s="151"/>
      <c r="L60" s="151"/>
      <c r="M60" s="146"/>
      <c r="N60" s="145">
        <f>O60+Q60</f>
        <v>417.6</v>
      </c>
      <c r="O60" s="151">
        <f>O59+O56</f>
        <v>17.600000000000001</v>
      </c>
      <c r="P60" s="151"/>
      <c r="Q60" s="146">
        <f>Q59+Q56</f>
        <v>400</v>
      </c>
      <c r="R60" s="145">
        <f>S60+U60</f>
        <v>317.60000000000002</v>
      </c>
      <c r="S60" s="151">
        <f>S59+S56</f>
        <v>17.600000000000001</v>
      </c>
      <c r="T60" s="151"/>
      <c r="U60" s="146">
        <f>U59+U56</f>
        <v>300</v>
      </c>
      <c r="V60" s="109">
        <f>V59+V56</f>
        <v>1540.9</v>
      </c>
      <c r="W60" s="116"/>
      <c r="X60" s="832"/>
      <c r="Y60" s="1127"/>
      <c r="Z60" s="1127"/>
      <c r="AA60" s="1129"/>
    </row>
    <row r="61" spans="1:33" ht="21" customHeight="1">
      <c r="A61" s="22" t="s">
        <v>10</v>
      </c>
      <c r="B61" s="28" t="s">
        <v>15</v>
      </c>
      <c r="C61" s="637" t="s">
        <v>15</v>
      </c>
      <c r="D61" s="459"/>
      <c r="E61" s="1084" t="s">
        <v>75</v>
      </c>
      <c r="F61" s="1073" t="s">
        <v>155</v>
      </c>
      <c r="G61" s="161" t="s">
        <v>11</v>
      </c>
      <c r="H61" s="7"/>
      <c r="I61" s="261"/>
      <c r="J61" s="78"/>
      <c r="K61" s="79"/>
      <c r="L61" s="80"/>
      <c r="M61" s="81"/>
      <c r="N61" s="78"/>
      <c r="O61" s="79"/>
      <c r="P61" s="80"/>
      <c r="Q61" s="81"/>
      <c r="R61" s="156"/>
      <c r="S61" s="157"/>
      <c r="T61" s="158"/>
      <c r="U61" s="159"/>
      <c r="V61" s="130"/>
      <c r="W61" s="131"/>
      <c r="X61" s="123"/>
      <c r="Y61" s="172"/>
      <c r="Z61" s="185"/>
      <c r="AA61" s="186"/>
    </row>
    <row r="62" spans="1:33" ht="21" customHeight="1">
      <c r="A62" s="23"/>
      <c r="B62" s="29"/>
      <c r="C62" s="638"/>
      <c r="D62" s="49"/>
      <c r="E62" s="1085"/>
      <c r="F62" s="1074"/>
      <c r="G62" s="162"/>
      <c r="H62" s="46"/>
      <c r="I62" s="55"/>
      <c r="J62" s="72"/>
      <c r="K62" s="73"/>
      <c r="L62" s="73"/>
      <c r="M62" s="74"/>
      <c r="N62" s="72"/>
      <c r="O62" s="73"/>
      <c r="P62" s="73"/>
      <c r="Q62" s="74"/>
      <c r="R62" s="147"/>
      <c r="S62" s="148"/>
      <c r="T62" s="148"/>
      <c r="U62" s="149"/>
      <c r="V62" s="75"/>
      <c r="W62" s="133"/>
      <c r="X62" s="66"/>
      <c r="Y62" s="509"/>
      <c r="Z62" s="187"/>
      <c r="AA62" s="511"/>
    </row>
    <row r="63" spans="1:33" ht="42" customHeight="1">
      <c r="A63" s="23"/>
      <c r="B63" s="29"/>
      <c r="C63" s="638"/>
      <c r="D63" s="49"/>
      <c r="E63" s="462" t="s">
        <v>76</v>
      </c>
      <c r="F63" s="1074"/>
      <c r="G63" s="162"/>
      <c r="H63" s="46" t="s">
        <v>112</v>
      </c>
      <c r="I63" s="152" t="s">
        <v>12</v>
      </c>
      <c r="J63" s="141"/>
      <c r="K63" s="142"/>
      <c r="L63" s="142"/>
      <c r="M63" s="143"/>
      <c r="N63" s="141">
        <f>O63+Q63</f>
        <v>7.5</v>
      </c>
      <c r="O63" s="142">
        <v>7.5</v>
      </c>
      <c r="P63" s="142"/>
      <c r="Q63" s="143"/>
      <c r="R63" s="153"/>
      <c r="S63" s="154"/>
      <c r="T63" s="154"/>
      <c r="U63" s="155"/>
      <c r="V63" s="128">
        <v>7.5</v>
      </c>
      <c r="W63" s="129"/>
      <c r="X63" s="169" t="s">
        <v>85</v>
      </c>
      <c r="Y63" s="173"/>
      <c r="Z63" s="188">
        <v>140</v>
      </c>
      <c r="AA63" s="189"/>
    </row>
    <row r="64" spans="1:33" ht="27.75" customHeight="1">
      <c r="A64" s="23"/>
      <c r="B64" s="29"/>
      <c r="C64" s="638"/>
      <c r="D64" s="49"/>
      <c r="E64" s="1007" t="s">
        <v>77</v>
      </c>
      <c r="F64" s="1074"/>
      <c r="G64" s="162"/>
      <c r="H64" s="46"/>
      <c r="I64" s="152" t="s">
        <v>12</v>
      </c>
      <c r="J64" s="141"/>
      <c r="K64" s="142"/>
      <c r="L64" s="142"/>
      <c r="M64" s="143"/>
      <c r="N64" s="141">
        <f>O64+Q64</f>
        <v>12.5</v>
      </c>
      <c r="O64" s="142">
        <v>12.5</v>
      </c>
      <c r="P64" s="142"/>
      <c r="Q64" s="143"/>
      <c r="R64" s="153"/>
      <c r="S64" s="154"/>
      <c r="T64" s="154"/>
      <c r="U64" s="155"/>
      <c r="V64" s="128">
        <v>12.5</v>
      </c>
      <c r="W64" s="129"/>
      <c r="X64" s="169" t="s">
        <v>174</v>
      </c>
      <c r="Y64" s="173"/>
      <c r="Z64" s="188">
        <v>1</v>
      </c>
      <c r="AA64" s="189"/>
    </row>
    <row r="65" spans="1:30" ht="27.75" customHeight="1" thickBot="1">
      <c r="A65" s="23"/>
      <c r="B65" s="29"/>
      <c r="C65" s="638"/>
      <c r="D65" s="463"/>
      <c r="E65" s="1069"/>
      <c r="F65" s="1075"/>
      <c r="G65" s="162"/>
      <c r="H65" s="46"/>
      <c r="I65" s="478" t="s">
        <v>13</v>
      </c>
      <c r="J65" s="147"/>
      <c r="K65" s="148"/>
      <c r="L65" s="148"/>
      <c r="M65" s="149"/>
      <c r="N65" s="164">
        <f>O65+Q65</f>
        <v>20</v>
      </c>
      <c r="O65" s="165">
        <f>SUM(O63:O64)</f>
        <v>20</v>
      </c>
      <c r="P65" s="165"/>
      <c r="Q65" s="166"/>
      <c r="R65" s="147"/>
      <c r="S65" s="148"/>
      <c r="T65" s="148"/>
      <c r="U65" s="149"/>
      <c r="V65" s="167">
        <f>SUM(V62:V64)</f>
        <v>20</v>
      </c>
      <c r="W65" s="168">
        <f>SUM(W63:W64)</f>
        <v>0</v>
      </c>
      <c r="X65" s="564" t="s">
        <v>86</v>
      </c>
      <c r="Y65" s="509"/>
      <c r="Z65" s="187">
        <v>1</v>
      </c>
      <c r="AA65" s="511"/>
    </row>
    <row r="66" spans="1:30" ht="13.5" customHeight="1">
      <c r="A66" s="890" t="s">
        <v>10</v>
      </c>
      <c r="B66" s="893" t="s">
        <v>15</v>
      </c>
      <c r="C66" s="896" t="s">
        <v>16</v>
      </c>
      <c r="D66" s="1032"/>
      <c r="E66" s="1027" t="s">
        <v>78</v>
      </c>
      <c r="F66" s="1076"/>
      <c r="G66" s="1070" t="s">
        <v>11</v>
      </c>
      <c r="H66" s="791" t="s">
        <v>36</v>
      </c>
      <c r="I66" s="385" t="s">
        <v>26</v>
      </c>
      <c r="J66" s="85"/>
      <c r="K66" s="86"/>
      <c r="L66" s="86"/>
      <c r="M66" s="87"/>
      <c r="N66" s="85"/>
      <c r="O66" s="86"/>
      <c r="P66" s="86"/>
      <c r="Q66" s="87"/>
      <c r="R66" s="246"/>
      <c r="S66" s="247"/>
      <c r="T66" s="247"/>
      <c r="U66" s="248"/>
      <c r="V66" s="135"/>
      <c r="W66" s="115">
        <v>2037.2</v>
      </c>
      <c r="X66" s="1030" t="s">
        <v>134</v>
      </c>
      <c r="Y66" s="172"/>
      <c r="Z66" s="190"/>
      <c r="AA66" s="191">
        <v>1</v>
      </c>
    </row>
    <row r="67" spans="1:30" ht="13.5" customHeight="1">
      <c r="A67" s="891"/>
      <c r="B67" s="894"/>
      <c r="C67" s="897"/>
      <c r="D67" s="1033"/>
      <c r="E67" s="1028"/>
      <c r="F67" s="1077"/>
      <c r="G67" s="1071"/>
      <c r="H67" s="903"/>
      <c r="I67" s="58" t="s">
        <v>45</v>
      </c>
      <c r="J67" s="88"/>
      <c r="K67" s="70"/>
      <c r="L67" s="70"/>
      <c r="M67" s="71"/>
      <c r="N67" s="88"/>
      <c r="O67" s="70"/>
      <c r="P67" s="70"/>
      <c r="Q67" s="71"/>
      <c r="R67" s="223"/>
      <c r="S67" s="207"/>
      <c r="T67" s="207"/>
      <c r="U67" s="249"/>
      <c r="V67" s="100"/>
      <c r="W67" s="126">
        <v>359.5</v>
      </c>
      <c r="X67" s="1031"/>
      <c r="Y67" s="370"/>
      <c r="Z67" s="192"/>
      <c r="AA67" s="193"/>
    </row>
    <row r="68" spans="1:30" ht="13.5" customHeight="1" thickBot="1">
      <c r="A68" s="892"/>
      <c r="B68" s="895"/>
      <c r="C68" s="898"/>
      <c r="D68" s="1034"/>
      <c r="E68" s="1029"/>
      <c r="F68" s="1078"/>
      <c r="G68" s="1072"/>
      <c r="H68" s="792"/>
      <c r="I68" s="640" t="s">
        <v>13</v>
      </c>
      <c r="J68" s="641">
        <f>K68+M68</f>
        <v>0</v>
      </c>
      <c r="K68" s="642"/>
      <c r="L68" s="643"/>
      <c r="M68" s="644">
        <f>SUM(M66:M67)</f>
        <v>0</v>
      </c>
      <c r="N68" s="641">
        <f>O68+Q68</f>
        <v>0</v>
      </c>
      <c r="O68" s="642"/>
      <c r="P68" s="643"/>
      <c r="Q68" s="644">
        <f>SUM(Q66:Q67)</f>
        <v>0</v>
      </c>
      <c r="R68" s="641">
        <f>S68+U68</f>
        <v>0</v>
      </c>
      <c r="S68" s="642"/>
      <c r="T68" s="643"/>
      <c r="U68" s="644">
        <f>SUM(U66:U67)</f>
        <v>0</v>
      </c>
      <c r="V68" s="645"/>
      <c r="W68" s="646">
        <f>SUM(W66:W67)</f>
        <v>2396.6999999999998</v>
      </c>
      <c r="X68" s="67"/>
      <c r="Y68" s="521"/>
      <c r="Z68" s="194"/>
      <c r="AA68" s="195"/>
    </row>
    <row r="69" spans="1:30" ht="13.5" customHeight="1">
      <c r="A69" s="890" t="s">
        <v>10</v>
      </c>
      <c r="B69" s="893" t="s">
        <v>15</v>
      </c>
      <c r="C69" s="896" t="s">
        <v>17</v>
      </c>
      <c r="D69" s="1032"/>
      <c r="E69" s="1027" t="s">
        <v>52</v>
      </c>
      <c r="F69" s="1076"/>
      <c r="G69" s="1070" t="s">
        <v>11</v>
      </c>
      <c r="H69" s="791" t="s">
        <v>36</v>
      </c>
      <c r="I69" s="385" t="s">
        <v>45</v>
      </c>
      <c r="J69" s="85">
        <f>K69+M69</f>
        <v>915.7</v>
      </c>
      <c r="K69" s="86"/>
      <c r="L69" s="86"/>
      <c r="M69" s="87">
        <v>915.7</v>
      </c>
      <c r="N69" s="85"/>
      <c r="O69" s="86"/>
      <c r="P69" s="86"/>
      <c r="Q69" s="87"/>
      <c r="R69" s="246">
        <f>S69+U69</f>
        <v>0</v>
      </c>
      <c r="S69" s="247"/>
      <c r="T69" s="247"/>
      <c r="U69" s="248"/>
      <c r="V69" s="135"/>
      <c r="W69" s="115"/>
      <c r="X69" s="1030"/>
      <c r="Y69" s="172"/>
      <c r="Z69" s="190"/>
      <c r="AA69" s="191"/>
    </row>
    <row r="70" spans="1:30" ht="13.5" customHeight="1">
      <c r="A70" s="891"/>
      <c r="B70" s="894"/>
      <c r="C70" s="897"/>
      <c r="D70" s="1033"/>
      <c r="E70" s="1028"/>
      <c r="F70" s="1077"/>
      <c r="G70" s="1071"/>
      <c r="H70" s="903"/>
      <c r="I70" s="58" t="s">
        <v>26</v>
      </c>
      <c r="J70" s="88">
        <f>K70+M70</f>
        <v>884.4</v>
      </c>
      <c r="K70" s="70"/>
      <c r="L70" s="70"/>
      <c r="M70" s="71">
        <v>884.4</v>
      </c>
      <c r="N70" s="88"/>
      <c r="O70" s="70"/>
      <c r="P70" s="70"/>
      <c r="Q70" s="71"/>
      <c r="R70" s="223">
        <f>S70+U70</f>
        <v>0</v>
      </c>
      <c r="S70" s="207"/>
      <c r="T70" s="207"/>
      <c r="U70" s="249"/>
      <c r="V70" s="100"/>
      <c r="W70" s="126"/>
      <c r="X70" s="1031"/>
      <c r="Y70" s="370"/>
      <c r="Z70" s="192"/>
      <c r="AA70" s="193"/>
    </row>
    <row r="71" spans="1:30" ht="13.5" customHeight="1" thickBot="1">
      <c r="A71" s="892"/>
      <c r="B71" s="895"/>
      <c r="C71" s="898"/>
      <c r="D71" s="1034"/>
      <c r="E71" s="1029"/>
      <c r="F71" s="1078"/>
      <c r="G71" s="1072"/>
      <c r="H71" s="792"/>
      <c r="I71" s="640" t="s">
        <v>13</v>
      </c>
      <c r="J71" s="641">
        <f>K71+M71</f>
        <v>1800.1</v>
      </c>
      <c r="K71" s="642"/>
      <c r="L71" s="643"/>
      <c r="M71" s="644">
        <f>SUM(M69:M70)</f>
        <v>1800.1</v>
      </c>
      <c r="N71" s="641"/>
      <c r="O71" s="642"/>
      <c r="P71" s="643"/>
      <c r="Q71" s="644"/>
      <c r="R71" s="641">
        <f>S71+U71</f>
        <v>0</v>
      </c>
      <c r="S71" s="642"/>
      <c r="T71" s="643"/>
      <c r="U71" s="644">
        <f>SUM(U69:U70)</f>
        <v>0</v>
      </c>
      <c r="V71" s="645"/>
      <c r="W71" s="646"/>
      <c r="X71" s="67"/>
      <c r="Y71" s="521"/>
      <c r="Z71" s="194"/>
      <c r="AA71" s="195"/>
    </row>
    <row r="72" spans="1:30" ht="14.25" customHeight="1">
      <c r="A72" s="890" t="s">
        <v>10</v>
      </c>
      <c r="B72" s="893" t="s">
        <v>15</v>
      </c>
      <c r="C72" s="896" t="s">
        <v>44</v>
      </c>
      <c r="D72" s="1032"/>
      <c r="E72" s="1027" t="s">
        <v>53</v>
      </c>
      <c r="F72" s="1135"/>
      <c r="G72" s="1138" t="s">
        <v>11</v>
      </c>
      <c r="H72" s="1132" t="s">
        <v>36</v>
      </c>
      <c r="I72" s="386" t="s">
        <v>45</v>
      </c>
      <c r="J72" s="90">
        <f>K72+M72</f>
        <v>6</v>
      </c>
      <c r="K72" s="91"/>
      <c r="L72" s="91"/>
      <c r="M72" s="92">
        <v>6</v>
      </c>
      <c r="N72" s="90"/>
      <c r="O72" s="91"/>
      <c r="P72" s="91"/>
      <c r="Q72" s="92"/>
      <c r="R72" s="240">
        <f>S72+U72</f>
        <v>0</v>
      </c>
      <c r="S72" s="241"/>
      <c r="T72" s="241"/>
      <c r="U72" s="242"/>
      <c r="V72" s="136"/>
      <c r="W72" s="136"/>
      <c r="X72" s="1030"/>
      <c r="Y72" s="172"/>
      <c r="Z72" s="196"/>
      <c r="AA72" s="197"/>
      <c r="AD72" s="52"/>
    </row>
    <row r="73" spans="1:30" ht="14.25" customHeight="1">
      <c r="A73" s="891"/>
      <c r="B73" s="894"/>
      <c r="C73" s="897"/>
      <c r="D73" s="1033"/>
      <c r="E73" s="1028"/>
      <c r="F73" s="1136"/>
      <c r="G73" s="1139"/>
      <c r="H73" s="1133"/>
      <c r="I73" s="387" t="s">
        <v>26</v>
      </c>
      <c r="J73" s="93"/>
      <c r="K73" s="94"/>
      <c r="L73" s="94"/>
      <c r="M73" s="95"/>
      <c r="N73" s="93"/>
      <c r="O73" s="94"/>
      <c r="P73" s="94"/>
      <c r="Q73" s="95"/>
      <c r="R73" s="243"/>
      <c r="S73" s="244"/>
      <c r="T73" s="244"/>
      <c r="U73" s="245"/>
      <c r="V73" s="137"/>
      <c r="W73" s="138"/>
      <c r="X73" s="1131"/>
      <c r="Y73" s="509"/>
      <c r="Z73" s="192"/>
      <c r="AA73" s="193"/>
    </row>
    <row r="74" spans="1:30" ht="14.25" customHeight="1" thickBot="1">
      <c r="A74" s="892"/>
      <c r="B74" s="895"/>
      <c r="C74" s="898"/>
      <c r="D74" s="1034"/>
      <c r="E74" s="1029"/>
      <c r="F74" s="1137"/>
      <c r="G74" s="1140"/>
      <c r="H74" s="1134"/>
      <c r="I74" s="640" t="s">
        <v>13</v>
      </c>
      <c r="J74" s="550">
        <f>K74+M74</f>
        <v>6</v>
      </c>
      <c r="K74" s="607"/>
      <c r="L74" s="607"/>
      <c r="M74" s="552">
        <f>SUM(M72:M73)</f>
        <v>6</v>
      </c>
      <c r="N74" s="550"/>
      <c r="O74" s="607"/>
      <c r="P74" s="607"/>
      <c r="Q74" s="552"/>
      <c r="R74" s="550">
        <f>S74+U74</f>
        <v>0</v>
      </c>
      <c r="S74" s="607"/>
      <c r="T74" s="607"/>
      <c r="U74" s="552">
        <f>SUM(U72:U73)</f>
        <v>0</v>
      </c>
      <c r="V74" s="647"/>
      <c r="W74" s="647"/>
      <c r="X74" s="371"/>
      <c r="Y74" s="370"/>
      <c r="Z74" s="192"/>
      <c r="AA74" s="193"/>
    </row>
    <row r="75" spans="1:30" ht="15" customHeight="1" thickBot="1">
      <c r="A75" s="499" t="s">
        <v>10</v>
      </c>
      <c r="B75" s="501" t="s">
        <v>15</v>
      </c>
      <c r="C75" s="862" t="s">
        <v>19</v>
      </c>
      <c r="D75" s="862"/>
      <c r="E75" s="862"/>
      <c r="F75" s="862"/>
      <c r="G75" s="862"/>
      <c r="H75" s="862"/>
      <c r="I75" s="816"/>
      <c r="J75" s="31">
        <f>J74+J71+J68+J65+J60+J51</f>
        <v>1876.1</v>
      </c>
      <c r="K75" s="31">
        <f t="shared" ref="K75:W75" si="7">K74+K71+K68+K65+K60+K51</f>
        <v>0</v>
      </c>
      <c r="L75" s="31">
        <f t="shared" si="7"/>
        <v>0</v>
      </c>
      <c r="M75" s="31">
        <f>M74+M71+M68+M65+M60+M51</f>
        <v>1876.1</v>
      </c>
      <c r="N75" s="31">
        <f t="shared" si="7"/>
        <v>3636.3999999999996</v>
      </c>
      <c r="O75" s="31">
        <f>O74+O71+O68+O65+O60+O51</f>
        <v>37.6</v>
      </c>
      <c r="P75" s="31">
        <f t="shared" si="7"/>
        <v>0</v>
      </c>
      <c r="Q75" s="31">
        <f>Q74+Q71+Q68+Q65+Q60+Q51</f>
        <v>3598.7999999999997</v>
      </c>
      <c r="R75" s="31">
        <f t="shared" si="7"/>
        <v>2311.1999999999998</v>
      </c>
      <c r="S75" s="31">
        <f t="shared" si="7"/>
        <v>17.600000000000001</v>
      </c>
      <c r="T75" s="31">
        <f t="shared" si="7"/>
        <v>0</v>
      </c>
      <c r="U75" s="31">
        <f t="shared" si="7"/>
        <v>2293.6</v>
      </c>
      <c r="V75" s="31">
        <f t="shared" si="7"/>
        <v>1560.9</v>
      </c>
      <c r="W75" s="31">
        <f t="shared" si="7"/>
        <v>2396.6999999999998</v>
      </c>
      <c r="X75" s="372"/>
      <c r="Y75" s="373"/>
      <c r="Z75" s="183"/>
      <c r="AA75" s="184"/>
    </row>
    <row r="76" spans="1:30" ht="16.5" customHeight="1" thickBot="1">
      <c r="A76" s="68" t="s">
        <v>10</v>
      </c>
      <c r="B76" s="24" t="s">
        <v>16</v>
      </c>
      <c r="C76" s="899" t="s">
        <v>40</v>
      </c>
      <c r="D76" s="899"/>
      <c r="E76" s="899"/>
      <c r="F76" s="899"/>
      <c r="G76" s="899"/>
      <c r="H76" s="899"/>
      <c r="I76" s="899"/>
      <c r="J76" s="899"/>
      <c r="K76" s="899"/>
      <c r="L76" s="899"/>
      <c r="M76" s="899"/>
      <c r="N76" s="899"/>
      <c r="O76" s="899"/>
      <c r="P76" s="899"/>
      <c r="Q76" s="899"/>
      <c r="R76" s="899"/>
      <c r="S76" s="899"/>
      <c r="T76" s="899"/>
      <c r="U76" s="899"/>
      <c r="V76" s="899"/>
      <c r="W76" s="899"/>
      <c r="X76" s="899"/>
      <c r="Y76" s="900"/>
      <c r="Z76" s="900"/>
      <c r="AA76" s="901"/>
    </row>
    <row r="77" spans="1:30" ht="42.75" customHeight="1">
      <c r="A77" s="217" t="s">
        <v>10</v>
      </c>
      <c r="B77" s="218" t="s">
        <v>16</v>
      </c>
      <c r="C77" s="612" t="s">
        <v>10</v>
      </c>
      <c r="D77" s="374"/>
      <c r="E77" s="464" t="s">
        <v>150</v>
      </c>
      <c r="F77" s="684" t="s">
        <v>49</v>
      </c>
      <c r="G77" s="437" t="s">
        <v>11</v>
      </c>
      <c r="H77" s="557" t="s">
        <v>37</v>
      </c>
      <c r="I77" s="2"/>
      <c r="J77" s="97"/>
      <c r="K77" s="77"/>
      <c r="L77" s="98"/>
      <c r="M77" s="99"/>
      <c r="N77" s="97"/>
      <c r="O77" s="77"/>
      <c r="P77" s="98"/>
      <c r="Q77" s="99"/>
      <c r="R77" s="231"/>
      <c r="S77" s="209"/>
      <c r="T77" s="232"/>
      <c r="U77" s="233"/>
      <c r="V77" s="99"/>
      <c r="W77" s="99"/>
      <c r="X77" s="529"/>
      <c r="Y77" s="211"/>
      <c r="Z77" s="174"/>
      <c r="AA77" s="175"/>
    </row>
    <row r="78" spans="1:30" ht="21" customHeight="1">
      <c r="A78" s="219"/>
      <c r="B78" s="220"/>
      <c r="C78" s="605"/>
      <c r="D78" s="65" t="s">
        <v>10</v>
      </c>
      <c r="E78" s="1007" t="s">
        <v>57</v>
      </c>
      <c r="F78" s="436"/>
      <c r="G78" s="438"/>
      <c r="H78" s="375"/>
      <c r="I78" s="58" t="s">
        <v>12</v>
      </c>
      <c r="J78" s="100">
        <f t="shared" ref="J78:J85" si="8">K78+M78</f>
        <v>450</v>
      </c>
      <c r="K78" s="70">
        <v>450</v>
      </c>
      <c r="L78" s="101"/>
      <c r="M78" s="102"/>
      <c r="N78" s="100">
        <f t="shared" ref="N78:N85" si="9">O78+Q78</f>
        <v>1000</v>
      </c>
      <c r="O78" s="70">
        <v>1000</v>
      </c>
      <c r="P78" s="101"/>
      <c r="Q78" s="102"/>
      <c r="R78" s="449">
        <f t="shared" ref="R78:R85" si="10">S78+U78</f>
        <v>500</v>
      </c>
      <c r="S78" s="207">
        <v>500</v>
      </c>
      <c r="T78" s="234"/>
      <c r="U78" s="235"/>
      <c r="V78" s="230"/>
      <c r="W78" s="230"/>
      <c r="X78" s="912" t="s">
        <v>98</v>
      </c>
      <c r="Y78" s="914" t="s">
        <v>114</v>
      </c>
      <c r="Z78" s="916"/>
      <c r="AA78" s="917"/>
    </row>
    <row r="79" spans="1:30" ht="21" customHeight="1" thickBot="1">
      <c r="A79" s="221"/>
      <c r="B79" s="222"/>
      <c r="C79" s="606"/>
      <c r="D79" s="698"/>
      <c r="E79" s="920"/>
      <c r="F79" s="700"/>
      <c r="G79" s="701"/>
      <c r="H79" s="697"/>
      <c r="I79" s="702" t="s">
        <v>13</v>
      </c>
      <c r="J79" s="703">
        <f t="shared" si="8"/>
        <v>450</v>
      </c>
      <c r="K79" s="704">
        <f>SUM(K78)</f>
        <v>450</v>
      </c>
      <c r="L79" s="705"/>
      <c r="M79" s="706"/>
      <c r="N79" s="703">
        <f t="shared" si="9"/>
        <v>1000</v>
      </c>
      <c r="O79" s="704">
        <f>SUM(O78)</f>
        <v>1000</v>
      </c>
      <c r="P79" s="705"/>
      <c r="Q79" s="706"/>
      <c r="R79" s="703">
        <f t="shared" si="10"/>
        <v>500</v>
      </c>
      <c r="S79" s="704">
        <f>SUM(S78)</f>
        <v>500</v>
      </c>
      <c r="T79" s="705"/>
      <c r="U79" s="706"/>
      <c r="V79" s="693">
        <f>SUM(V78)</f>
        <v>0</v>
      </c>
      <c r="W79" s="718">
        <f>SUM(W78)</f>
        <v>0</v>
      </c>
      <c r="X79" s="1011"/>
      <c r="Y79" s="1006"/>
      <c r="Z79" s="1006"/>
      <c r="AA79" s="1141"/>
    </row>
    <row r="80" spans="1:30" ht="16.5" customHeight="1">
      <c r="A80" s="219"/>
      <c r="B80" s="220"/>
      <c r="C80" s="605"/>
      <c r="D80" s="65" t="s">
        <v>14</v>
      </c>
      <c r="E80" s="919" t="s">
        <v>125</v>
      </c>
      <c r="F80" s="436"/>
      <c r="G80" s="438"/>
      <c r="H80" s="375"/>
      <c r="I80" s="709" t="s">
        <v>12</v>
      </c>
      <c r="J80" s="710">
        <f t="shared" si="8"/>
        <v>180</v>
      </c>
      <c r="K80" s="404">
        <v>180</v>
      </c>
      <c r="L80" s="711"/>
      <c r="M80" s="712"/>
      <c r="N80" s="710">
        <f t="shared" si="9"/>
        <v>200</v>
      </c>
      <c r="O80" s="404">
        <v>200</v>
      </c>
      <c r="P80" s="711"/>
      <c r="Q80" s="712"/>
      <c r="R80" s="713">
        <f t="shared" si="10"/>
        <v>200</v>
      </c>
      <c r="S80" s="407">
        <v>200</v>
      </c>
      <c r="T80" s="714"/>
      <c r="U80" s="715"/>
      <c r="V80" s="716">
        <v>200</v>
      </c>
      <c r="W80" s="717"/>
      <c r="X80" s="831" t="s">
        <v>99</v>
      </c>
      <c r="Y80" s="213" t="s">
        <v>115</v>
      </c>
      <c r="Z80" s="1010">
        <v>1</v>
      </c>
      <c r="AA80" s="1008"/>
    </row>
    <row r="81" spans="1:48" ht="16.5" customHeight="1">
      <c r="A81" s="219"/>
      <c r="B81" s="220"/>
      <c r="C81" s="581"/>
      <c r="D81" s="534"/>
      <c r="E81" s="919"/>
      <c r="F81" s="436"/>
      <c r="G81" s="438"/>
      <c r="H81" s="375"/>
      <c r="I81" s="225" t="s">
        <v>13</v>
      </c>
      <c r="J81" s="226">
        <f t="shared" si="8"/>
        <v>180</v>
      </c>
      <c r="K81" s="227">
        <f>SUM(K80)</f>
        <v>180</v>
      </c>
      <c r="L81" s="228"/>
      <c r="M81" s="229"/>
      <c r="N81" s="226">
        <f t="shared" si="9"/>
        <v>200</v>
      </c>
      <c r="O81" s="227">
        <f>SUM(O80)</f>
        <v>200</v>
      </c>
      <c r="P81" s="228"/>
      <c r="Q81" s="229"/>
      <c r="R81" s="226">
        <f t="shared" si="10"/>
        <v>200</v>
      </c>
      <c r="S81" s="227">
        <f>SUM(S80)</f>
        <v>200</v>
      </c>
      <c r="T81" s="228"/>
      <c r="U81" s="229"/>
      <c r="V81" s="250">
        <f>SUM(V80)</f>
        <v>200</v>
      </c>
      <c r="W81" s="250">
        <f>SUM(W80)</f>
        <v>0</v>
      </c>
      <c r="X81" s="831"/>
      <c r="Y81" s="213"/>
      <c r="Z81" s="1010"/>
      <c r="AA81" s="1008"/>
    </row>
    <row r="82" spans="1:48" ht="13.5" customHeight="1" thickBot="1">
      <c r="A82" s="1017"/>
      <c r="B82" s="1018"/>
      <c r="C82" s="1018"/>
      <c r="D82" s="1018"/>
      <c r="E82" s="1018"/>
      <c r="F82" s="1018"/>
      <c r="G82" s="1018"/>
      <c r="H82" s="1018"/>
      <c r="I82" s="57" t="s">
        <v>13</v>
      </c>
      <c r="J82" s="356">
        <f>J81+J79</f>
        <v>630</v>
      </c>
      <c r="K82" s="51">
        <f>K81+K79</f>
        <v>630</v>
      </c>
      <c r="L82" s="124">
        <f t="shared" ref="L82:W82" si="11">L81+L79</f>
        <v>0</v>
      </c>
      <c r="M82" s="51">
        <f t="shared" si="11"/>
        <v>0</v>
      </c>
      <c r="N82" s="50">
        <f t="shared" si="11"/>
        <v>1200</v>
      </c>
      <c r="O82" s="53">
        <f t="shared" si="11"/>
        <v>1200</v>
      </c>
      <c r="P82" s="50">
        <f t="shared" si="11"/>
        <v>0</v>
      </c>
      <c r="Q82" s="50">
        <f t="shared" si="11"/>
        <v>0</v>
      </c>
      <c r="R82" s="50">
        <f t="shared" si="11"/>
        <v>700</v>
      </c>
      <c r="S82" s="50">
        <f>S81+S79</f>
        <v>700</v>
      </c>
      <c r="T82" s="50">
        <f t="shared" si="11"/>
        <v>0</v>
      </c>
      <c r="U82" s="50">
        <f t="shared" si="11"/>
        <v>0</v>
      </c>
      <c r="V82" s="50">
        <f t="shared" si="11"/>
        <v>200</v>
      </c>
      <c r="W82" s="122">
        <f t="shared" si="11"/>
        <v>0</v>
      </c>
      <c r="X82" s="832"/>
      <c r="Y82" s="214"/>
      <c r="Z82" s="178"/>
      <c r="AA82" s="179"/>
      <c r="AD82" s="52"/>
    </row>
    <row r="83" spans="1:48" ht="42.75" customHeight="1">
      <c r="A83" s="217" t="s">
        <v>10</v>
      </c>
      <c r="B83" s="218" t="s">
        <v>16</v>
      </c>
      <c r="C83" s="612" t="s">
        <v>14</v>
      </c>
      <c r="D83" s="1079"/>
      <c r="E83" s="1080" t="s">
        <v>151</v>
      </c>
      <c r="F83" s="933" t="s">
        <v>49</v>
      </c>
      <c r="G83" s="1082" t="s">
        <v>11</v>
      </c>
      <c r="H83" s="928" t="s">
        <v>37</v>
      </c>
      <c r="I83" s="685" t="s">
        <v>12</v>
      </c>
      <c r="J83" s="97"/>
      <c r="K83" s="77"/>
      <c r="L83" s="98"/>
      <c r="M83" s="99"/>
      <c r="N83" s="97">
        <f>O83+Q83</f>
        <v>672.8</v>
      </c>
      <c r="O83" s="77">
        <v>672.8</v>
      </c>
      <c r="P83" s="98"/>
      <c r="Q83" s="99"/>
      <c r="R83" s="231">
        <f>S83+U83</f>
        <v>672.8</v>
      </c>
      <c r="S83" s="209">
        <v>672.8</v>
      </c>
      <c r="T83" s="232"/>
      <c r="U83" s="233"/>
      <c r="V83" s="535">
        <v>672.8</v>
      </c>
      <c r="W83" s="535">
        <v>672.8</v>
      </c>
      <c r="X83" s="529" t="s">
        <v>152</v>
      </c>
      <c r="Y83" s="211">
        <v>4</v>
      </c>
      <c r="Z83" s="174">
        <v>4</v>
      </c>
      <c r="AA83" s="175">
        <v>4</v>
      </c>
    </row>
    <row r="84" spans="1:48" ht="13.5" customHeight="1" thickBot="1">
      <c r="A84" s="221"/>
      <c r="B84" s="222"/>
      <c r="C84" s="606"/>
      <c r="D84" s="1055"/>
      <c r="E84" s="1081"/>
      <c r="F84" s="935"/>
      <c r="G84" s="1083"/>
      <c r="H84" s="930"/>
      <c r="I84" s="640" t="s">
        <v>13</v>
      </c>
      <c r="J84" s="550">
        <f>J83</f>
        <v>0</v>
      </c>
      <c r="K84" s="550">
        <f t="shared" ref="K84:W84" si="12">K83</f>
        <v>0</v>
      </c>
      <c r="L84" s="550">
        <f t="shared" si="12"/>
        <v>0</v>
      </c>
      <c r="M84" s="550">
        <f t="shared" si="12"/>
        <v>0</v>
      </c>
      <c r="N84" s="550">
        <f t="shared" si="12"/>
        <v>672.8</v>
      </c>
      <c r="O84" s="550">
        <f t="shared" si="12"/>
        <v>672.8</v>
      </c>
      <c r="P84" s="550">
        <f t="shared" si="12"/>
        <v>0</v>
      </c>
      <c r="Q84" s="550">
        <f t="shared" si="12"/>
        <v>0</v>
      </c>
      <c r="R84" s="550">
        <f t="shared" si="12"/>
        <v>672.8</v>
      </c>
      <c r="S84" s="550">
        <f t="shared" si="12"/>
        <v>672.8</v>
      </c>
      <c r="T84" s="550">
        <f t="shared" si="12"/>
        <v>0</v>
      </c>
      <c r="U84" s="550">
        <f t="shared" si="12"/>
        <v>0</v>
      </c>
      <c r="V84" s="550">
        <f t="shared" si="12"/>
        <v>672.8</v>
      </c>
      <c r="W84" s="550">
        <f t="shared" si="12"/>
        <v>672.8</v>
      </c>
      <c r="X84" s="528"/>
      <c r="Y84" s="214"/>
      <c r="Z84" s="178"/>
      <c r="AA84" s="179"/>
      <c r="AD84" s="52"/>
    </row>
    <row r="85" spans="1:48" ht="27.75" customHeight="1">
      <c r="A85" s="779" t="s">
        <v>10</v>
      </c>
      <c r="B85" s="781" t="s">
        <v>16</v>
      </c>
      <c r="C85" s="1004" t="s">
        <v>15</v>
      </c>
      <c r="D85" s="374"/>
      <c r="E85" s="932" t="s">
        <v>35</v>
      </c>
      <c r="F85" s="933" t="s">
        <v>49</v>
      </c>
      <c r="G85" s="566" t="s">
        <v>11</v>
      </c>
      <c r="H85" s="686" t="s">
        <v>37</v>
      </c>
      <c r="I85" s="539" t="s">
        <v>12</v>
      </c>
      <c r="J85" s="76">
        <f t="shared" si="8"/>
        <v>45</v>
      </c>
      <c r="K85" s="77">
        <v>45</v>
      </c>
      <c r="L85" s="77"/>
      <c r="M85" s="104"/>
      <c r="N85" s="540">
        <f t="shared" si="9"/>
        <v>45</v>
      </c>
      <c r="O85" s="77">
        <v>45</v>
      </c>
      <c r="P85" s="77"/>
      <c r="Q85" s="104"/>
      <c r="R85" s="208">
        <f t="shared" si="10"/>
        <v>45</v>
      </c>
      <c r="S85" s="209">
        <v>45</v>
      </c>
      <c r="T85" s="209"/>
      <c r="U85" s="239"/>
      <c r="V85" s="115">
        <v>45</v>
      </c>
      <c r="W85" s="112">
        <v>45</v>
      </c>
      <c r="X85" s="254" t="s">
        <v>100</v>
      </c>
      <c r="Y85" s="211">
        <v>20</v>
      </c>
      <c r="Z85" s="174">
        <v>40</v>
      </c>
      <c r="AA85" s="175">
        <v>40</v>
      </c>
    </row>
    <row r="86" spans="1:48" ht="15" customHeight="1">
      <c r="A86" s="797"/>
      <c r="B86" s="798"/>
      <c r="C86" s="825"/>
      <c r="D86" s="1054"/>
      <c r="E86" s="817"/>
      <c r="F86" s="934"/>
      <c r="G86" s="821"/>
      <c r="H86" s="1012"/>
      <c r="I86" s="537"/>
      <c r="J86" s="542"/>
      <c r="K86" s="541"/>
      <c r="L86" s="541"/>
      <c r="M86" s="543"/>
      <c r="N86" s="538"/>
      <c r="O86" s="536"/>
      <c r="P86" s="70"/>
      <c r="Q86" s="71"/>
      <c r="R86" s="206"/>
      <c r="S86" s="207"/>
      <c r="T86" s="207"/>
      <c r="U86" s="249"/>
      <c r="V86" s="126"/>
      <c r="W86" s="253"/>
      <c r="X86" s="921"/>
      <c r="Y86" s="212"/>
      <c r="Z86" s="512"/>
      <c r="AA86" s="514"/>
      <c r="AD86" s="52"/>
    </row>
    <row r="87" spans="1:48" ht="15" customHeight="1" thickBot="1">
      <c r="A87" s="780"/>
      <c r="B87" s="782"/>
      <c r="C87" s="826"/>
      <c r="D87" s="1055"/>
      <c r="E87" s="818"/>
      <c r="F87" s="935"/>
      <c r="G87" s="822"/>
      <c r="H87" s="1013"/>
      <c r="I87" s="687" t="s">
        <v>13</v>
      </c>
      <c r="J87" s="550">
        <f>SUM(J85)</f>
        <v>45</v>
      </c>
      <c r="K87" s="551">
        <f>SUM(K85)</f>
        <v>45</v>
      </c>
      <c r="L87" s="551"/>
      <c r="M87" s="552"/>
      <c r="N87" s="607">
        <f>Q87+O87</f>
        <v>45</v>
      </c>
      <c r="O87" s="551">
        <f>SUM(O85:O86)</f>
        <v>45</v>
      </c>
      <c r="P87" s="551"/>
      <c r="Q87" s="552"/>
      <c r="R87" s="550">
        <f>SUM(R85)</f>
        <v>45</v>
      </c>
      <c r="S87" s="551">
        <f>SUM(S85)</f>
        <v>45</v>
      </c>
      <c r="T87" s="551"/>
      <c r="U87" s="552"/>
      <c r="V87" s="553">
        <f>SUM(V85:V86)</f>
        <v>45</v>
      </c>
      <c r="W87" s="554">
        <f>SUM(W85:W86)</f>
        <v>45</v>
      </c>
      <c r="X87" s="832"/>
      <c r="Y87" s="214"/>
      <c r="Z87" s="178"/>
      <c r="AA87" s="179"/>
      <c r="AE87" s="52"/>
    </row>
    <row r="88" spans="1:48" ht="14.25" customHeight="1" thickBot="1">
      <c r="A88" s="4" t="s">
        <v>10</v>
      </c>
      <c r="B88" s="6" t="s">
        <v>16</v>
      </c>
      <c r="C88" s="815" t="s">
        <v>19</v>
      </c>
      <c r="D88" s="815"/>
      <c r="E88" s="815"/>
      <c r="F88" s="815"/>
      <c r="G88" s="815"/>
      <c r="H88" s="815"/>
      <c r="I88" s="815"/>
      <c r="J88" s="45">
        <f>K88+M88</f>
        <v>675</v>
      </c>
      <c r="K88" s="42">
        <f>K87+K84+K82</f>
        <v>675</v>
      </c>
      <c r="L88" s="42"/>
      <c r="M88" s="41"/>
      <c r="N88" s="45">
        <f>O88+Q88</f>
        <v>1917.8</v>
      </c>
      <c r="O88" s="42">
        <f>O87+O84+O82</f>
        <v>1917.8</v>
      </c>
      <c r="P88" s="42"/>
      <c r="Q88" s="41"/>
      <c r="R88" s="45">
        <f>S88+U88</f>
        <v>1417.8</v>
      </c>
      <c r="S88" s="42">
        <f>S87+S84+S82</f>
        <v>1417.8</v>
      </c>
      <c r="T88" s="42"/>
      <c r="U88" s="41"/>
      <c r="V88" s="119">
        <f>V87+V84+V82</f>
        <v>917.8</v>
      </c>
      <c r="W88" s="110">
        <f>W87+W84+W82</f>
        <v>717.8</v>
      </c>
      <c r="X88" s="61"/>
      <c r="Y88" s="215"/>
      <c r="Z88" s="198"/>
      <c r="AA88" s="199"/>
    </row>
    <row r="89" spans="1:48" ht="15.75" customHeight="1" thickBot="1">
      <c r="A89" s="4" t="s">
        <v>10</v>
      </c>
      <c r="B89" s="946" t="s">
        <v>20</v>
      </c>
      <c r="C89" s="947"/>
      <c r="D89" s="947"/>
      <c r="E89" s="947"/>
      <c r="F89" s="947"/>
      <c r="G89" s="947"/>
      <c r="H89" s="947"/>
      <c r="I89" s="947"/>
      <c r="J89" s="35">
        <f>K89+M89</f>
        <v>15271.099999999999</v>
      </c>
      <c r="K89" s="36">
        <f>K88+K75+K45+K18</f>
        <v>13281.4</v>
      </c>
      <c r="L89" s="36">
        <f>L88+L75+L45+L18</f>
        <v>6805.4</v>
      </c>
      <c r="M89" s="37">
        <f>M88+M75+M45+M18</f>
        <v>1989.6999999999998</v>
      </c>
      <c r="N89" s="35">
        <f>O89+Q89</f>
        <v>21048.1</v>
      </c>
      <c r="O89" s="36">
        <f>O88+O75+O45+O18</f>
        <v>17337.7</v>
      </c>
      <c r="P89" s="36">
        <f>P88+P75+P45+P18</f>
        <v>8250.9</v>
      </c>
      <c r="Q89" s="37">
        <f>Q88+Q75+Q45+Q18</f>
        <v>3710.3999999999996</v>
      </c>
      <c r="R89" s="35">
        <f>S89+U89</f>
        <v>16794.699999999997</v>
      </c>
      <c r="S89" s="36">
        <f>S88+S75+S45+S18</f>
        <v>14389.999999999998</v>
      </c>
      <c r="T89" s="36">
        <f>T88+T75+T45+T18</f>
        <v>7141.8</v>
      </c>
      <c r="U89" s="37">
        <f>U88+U75+U45+U18</f>
        <v>2404.6999999999998</v>
      </c>
      <c r="V89" s="120">
        <f>V88+V75+V45+V18</f>
        <v>18828.3</v>
      </c>
      <c r="W89" s="117">
        <f>W88+W75+W45+W18</f>
        <v>19473.599999999999</v>
      </c>
      <c r="X89" s="113"/>
      <c r="Y89" s="200"/>
      <c r="Z89" s="200"/>
      <c r="AA89" s="201"/>
      <c r="AD89" s="52"/>
    </row>
    <row r="90" spans="1:48" ht="13.5" customHeight="1" thickBot="1">
      <c r="A90" s="11" t="s">
        <v>18</v>
      </c>
      <c r="B90" s="948" t="s">
        <v>21</v>
      </c>
      <c r="C90" s="949"/>
      <c r="D90" s="949"/>
      <c r="E90" s="949"/>
      <c r="F90" s="949"/>
      <c r="G90" s="949"/>
      <c r="H90" s="949"/>
      <c r="I90" s="949"/>
      <c r="J90" s="32">
        <f>K90+M90</f>
        <v>15271.099999999999</v>
      </c>
      <c r="K90" s="33">
        <f>K89</f>
        <v>13281.4</v>
      </c>
      <c r="L90" s="33">
        <f>L89</f>
        <v>6805.4</v>
      </c>
      <c r="M90" s="34">
        <f>M89</f>
        <v>1989.6999999999998</v>
      </c>
      <c r="N90" s="32">
        <f>O90+Q90</f>
        <v>21048.1</v>
      </c>
      <c r="O90" s="33">
        <f>O89</f>
        <v>17337.7</v>
      </c>
      <c r="P90" s="33">
        <f>P89</f>
        <v>8250.9</v>
      </c>
      <c r="Q90" s="34">
        <f>Q89</f>
        <v>3710.3999999999996</v>
      </c>
      <c r="R90" s="32">
        <f>S90+U90</f>
        <v>16794.699999999997</v>
      </c>
      <c r="S90" s="33">
        <f>S89</f>
        <v>14389.999999999998</v>
      </c>
      <c r="T90" s="33">
        <f>T89</f>
        <v>7141.8</v>
      </c>
      <c r="U90" s="34">
        <f>U89</f>
        <v>2404.6999999999998</v>
      </c>
      <c r="V90" s="121">
        <f>V89</f>
        <v>18828.3</v>
      </c>
      <c r="W90" s="118">
        <f>W89</f>
        <v>19473.599999999999</v>
      </c>
      <c r="X90" s="114"/>
      <c r="Y90" s="202"/>
      <c r="Z90" s="202"/>
      <c r="AA90" s="203"/>
    </row>
    <row r="91" spans="1:48" s="265" customFormat="1" ht="24.75" customHeight="1">
      <c r="A91" s="927" t="s">
        <v>132</v>
      </c>
      <c r="B91" s="927"/>
      <c r="C91" s="927"/>
      <c r="D91" s="927"/>
      <c r="E91" s="927"/>
      <c r="F91" s="927"/>
      <c r="G91" s="927"/>
      <c r="H91" s="927"/>
      <c r="I91" s="927"/>
      <c r="J91" s="927"/>
      <c r="K91" s="927"/>
      <c r="L91" s="927"/>
      <c r="M91" s="927"/>
      <c r="N91" s="927"/>
      <c r="O91" s="927"/>
      <c r="P91" s="927"/>
      <c r="Q91" s="927"/>
      <c r="R91" s="927"/>
      <c r="S91" s="927"/>
      <c r="T91" s="927"/>
      <c r="U91" s="927"/>
      <c r="V91" s="927"/>
      <c r="W91" s="927"/>
      <c r="X91" s="927"/>
      <c r="Y91" s="927"/>
      <c r="Z91" s="927"/>
      <c r="AA91" s="927"/>
      <c r="AB91" s="264"/>
      <c r="AC91" s="264"/>
      <c r="AD91" s="264"/>
      <c r="AE91" s="264"/>
      <c r="AF91" s="264"/>
      <c r="AG91" s="264"/>
      <c r="AH91" s="264"/>
      <c r="AI91" s="264"/>
      <c r="AJ91" s="264"/>
      <c r="AK91" s="264"/>
      <c r="AL91" s="264"/>
      <c r="AM91" s="264"/>
      <c r="AN91" s="264"/>
      <c r="AO91" s="264"/>
      <c r="AP91" s="264"/>
      <c r="AQ91" s="264"/>
      <c r="AR91" s="264"/>
      <c r="AS91" s="264"/>
      <c r="AT91" s="264"/>
      <c r="AU91" s="264"/>
      <c r="AV91" s="264"/>
    </row>
    <row r="92" spans="1:48" s="265" customFormat="1" ht="14.25" customHeight="1">
      <c r="A92" s="1009" t="s">
        <v>109</v>
      </c>
      <c r="B92" s="1009"/>
      <c r="C92" s="1009"/>
      <c r="D92" s="1009"/>
      <c r="E92" s="1009"/>
      <c r="F92" s="1009"/>
      <c r="G92" s="1009"/>
      <c r="H92" s="1009"/>
      <c r="I92" s="1009"/>
      <c r="J92" s="1009"/>
      <c r="K92" s="1009"/>
      <c r="L92" s="1009"/>
      <c r="M92" s="1009"/>
      <c r="N92" s="1009"/>
      <c r="O92" s="1009"/>
      <c r="P92" s="1009"/>
      <c r="Q92" s="1009"/>
      <c r="R92" s="1009"/>
      <c r="S92" s="1009"/>
      <c r="T92" s="1009"/>
      <c r="U92" s="1009"/>
      <c r="V92" s="1009"/>
      <c r="W92" s="1009"/>
      <c r="X92" s="1009"/>
      <c r="Y92" s="1009"/>
      <c r="Z92" s="1009"/>
      <c r="AA92" s="1009"/>
      <c r="AB92" s="264"/>
      <c r="AC92" s="264"/>
      <c r="AD92" s="264"/>
      <c r="AE92" s="264"/>
      <c r="AF92" s="264"/>
      <c r="AG92" s="264"/>
      <c r="AH92" s="264"/>
      <c r="AI92" s="264"/>
      <c r="AJ92" s="264"/>
      <c r="AK92" s="264"/>
      <c r="AL92" s="264"/>
      <c r="AM92" s="264"/>
      <c r="AN92" s="264"/>
      <c r="AO92" s="264"/>
      <c r="AP92" s="264"/>
      <c r="AQ92" s="264"/>
      <c r="AR92" s="264"/>
      <c r="AS92" s="264"/>
      <c r="AT92" s="264"/>
      <c r="AU92" s="264"/>
      <c r="AV92" s="264"/>
    </row>
    <row r="93" spans="1:48" s="30" customFormat="1" ht="11.25" customHeight="1">
      <c r="A93" s="944"/>
      <c r="B93" s="944"/>
      <c r="C93" s="944"/>
      <c r="D93" s="944"/>
      <c r="E93" s="944"/>
      <c r="F93" s="944"/>
      <c r="G93" s="944"/>
      <c r="H93" s="944"/>
      <c r="I93" s="944"/>
      <c r="J93" s="944"/>
      <c r="K93" s="944"/>
      <c r="L93" s="944"/>
      <c r="M93" s="944"/>
      <c r="N93" s="944"/>
      <c r="O93" s="944"/>
      <c r="P93" s="944"/>
      <c r="Q93" s="944"/>
      <c r="R93" s="944"/>
      <c r="S93" s="944"/>
      <c r="T93" s="944"/>
      <c r="U93" s="944"/>
      <c r="V93" s="944"/>
      <c r="W93" s="944"/>
      <c r="X93" s="944"/>
      <c r="Y93" s="944"/>
      <c r="Z93" s="944"/>
      <c r="AA93" s="944"/>
    </row>
    <row r="94" spans="1:48" ht="16.5" customHeight="1">
      <c r="A94" s="12"/>
      <c r="C94" s="14"/>
      <c r="D94" s="14"/>
      <c r="E94" s="945" t="s">
        <v>27</v>
      </c>
      <c r="F94" s="945"/>
      <c r="G94" s="945"/>
      <c r="H94" s="945"/>
      <c r="I94" s="945"/>
      <c r="J94" s="945"/>
      <c r="K94" s="945"/>
      <c r="L94" s="945"/>
      <c r="M94" s="945"/>
      <c r="N94" s="945"/>
      <c r="O94" s="945"/>
      <c r="P94" s="945"/>
      <c r="Q94" s="945"/>
      <c r="R94" s="945"/>
      <c r="S94" s="945"/>
      <c r="T94" s="945"/>
      <c r="U94" s="945"/>
      <c r="V94" s="945"/>
      <c r="W94" s="945"/>
      <c r="X94" s="14"/>
      <c r="Y94" s="14"/>
      <c r="Z94" s="14"/>
      <c r="AA94" s="14"/>
    </row>
    <row r="95" spans="1:48" ht="12.75" customHeight="1" thickBot="1">
      <c r="A95" s="12"/>
      <c r="B95" s="15"/>
      <c r="C95" s="15"/>
      <c r="D95" s="15"/>
      <c r="E95" s="8"/>
      <c r="F95" s="15"/>
      <c r="G95" s="56"/>
      <c r="H95" s="56"/>
      <c r="I95" s="16"/>
      <c r="J95" s="17"/>
      <c r="K95" s="1005"/>
      <c r="L95" s="1005"/>
      <c r="M95" s="1005"/>
      <c r="N95" s="17"/>
      <c r="O95" s="1005"/>
      <c r="P95" s="1005"/>
      <c r="Q95" s="1005"/>
      <c r="R95" s="17"/>
      <c r="S95" s="1005"/>
      <c r="T95" s="1005"/>
      <c r="U95" s="1005"/>
      <c r="V95" s="111"/>
      <c r="W95" s="111"/>
      <c r="X95" s="62"/>
      <c r="Y95" s="204"/>
      <c r="Z95" s="192"/>
      <c r="AA95" s="204"/>
      <c r="AH95" s="52"/>
    </row>
    <row r="96" spans="1:48" ht="46.5" customHeight="1" thickBot="1">
      <c r="C96" s="18"/>
      <c r="D96" s="18"/>
      <c r="E96" s="1051" t="s">
        <v>22</v>
      </c>
      <c r="F96" s="1052"/>
      <c r="G96" s="1052"/>
      <c r="H96" s="1052"/>
      <c r="I96" s="1053"/>
      <c r="J96" s="968" t="s">
        <v>122</v>
      </c>
      <c r="K96" s="969"/>
      <c r="L96" s="969"/>
      <c r="M96" s="970"/>
      <c r="N96" s="968" t="s">
        <v>123</v>
      </c>
      <c r="O96" s="969"/>
      <c r="P96" s="969"/>
      <c r="Q96" s="970"/>
      <c r="R96" s="968" t="s">
        <v>124</v>
      </c>
      <c r="S96" s="969"/>
      <c r="T96" s="969"/>
      <c r="U96" s="970"/>
      <c r="V96" s="262" t="s">
        <v>153</v>
      </c>
      <c r="W96" s="262" t="s">
        <v>154</v>
      </c>
      <c r="X96" s="105"/>
      <c r="Y96" s="517"/>
      <c r="Z96" s="971"/>
      <c r="AA96" s="971"/>
    </row>
    <row r="97" spans="1:27" ht="13.5" customHeight="1">
      <c r="C97" s="19"/>
      <c r="D97" s="19"/>
      <c r="E97" s="1014" t="s">
        <v>23</v>
      </c>
      <c r="F97" s="1015"/>
      <c r="G97" s="1015"/>
      <c r="H97" s="1015"/>
      <c r="I97" s="1016"/>
      <c r="J97" s="953">
        <f>J98+J103</f>
        <v>14386.7</v>
      </c>
      <c r="K97" s="954"/>
      <c r="L97" s="954"/>
      <c r="M97" s="955"/>
      <c r="N97" s="953">
        <f ca="1">N98+N103</f>
        <v>20419.800000000003</v>
      </c>
      <c r="O97" s="954"/>
      <c r="P97" s="954"/>
      <c r="Q97" s="955"/>
      <c r="R97" s="953">
        <f>R98+R103</f>
        <v>16166.4</v>
      </c>
      <c r="S97" s="954"/>
      <c r="T97" s="954"/>
      <c r="U97" s="955"/>
      <c r="V97" s="444">
        <f>V98+V103</f>
        <v>18793.5</v>
      </c>
      <c r="W97" s="444">
        <f>W98+W103</f>
        <v>17436.399999999998</v>
      </c>
      <c r="X97" s="106"/>
      <c r="Y97" s="519"/>
      <c r="Z97" s="956"/>
      <c r="AA97" s="956"/>
    </row>
    <row r="98" spans="1:27" s="424" customFormat="1" ht="13.5" customHeight="1">
      <c r="A98" s="421"/>
      <c r="B98" s="421"/>
      <c r="C98" s="422"/>
      <c r="D98" s="422"/>
      <c r="E98" s="1019" t="s">
        <v>120</v>
      </c>
      <c r="F98" s="1020"/>
      <c r="G98" s="1020"/>
      <c r="H98" s="1020"/>
      <c r="I98" s="1021"/>
      <c r="J98" s="1001">
        <f>SUM(J99:M102)</f>
        <v>14386.7</v>
      </c>
      <c r="K98" s="1002"/>
      <c r="L98" s="1002"/>
      <c r="M98" s="1003"/>
      <c r="N98" s="1001">
        <f>SUM(N99:Q102)</f>
        <v>19841.400000000001</v>
      </c>
      <c r="O98" s="1002"/>
      <c r="P98" s="1002"/>
      <c r="Q98" s="1003"/>
      <c r="R98" s="1001">
        <f>SUM(R99:U102)</f>
        <v>15588</v>
      </c>
      <c r="S98" s="1002"/>
      <c r="T98" s="1002"/>
      <c r="U98" s="1002"/>
      <c r="V98" s="689">
        <f>SUM(V99:V102)</f>
        <v>18793.5</v>
      </c>
      <c r="W98" s="690">
        <f>SUM(W99:W102)</f>
        <v>17436.399999999998</v>
      </c>
      <c r="X98" s="108"/>
      <c r="Y98" s="520"/>
      <c r="Z98" s="520"/>
      <c r="AA98" s="520"/>
    </row>
    <row r="99" spans="1:27" ht="12.75" customHeight="1">
      <c r="C99" s="20"/>
      <c r="D99" s="20"/>
      <c r="E99" s="936" t="s">
        <v>41</v>
      </c>
      <c r="F99" s="937"/>
      <c r="G99" s="937"/>
      <c r="H99" s="937"/>
      <c r="I99" s="938"/>
      <c r="J99" s="939">
        <f>SUMIF(I12:I85,I78,J12:J85)</f>
        <v>12807.6</v>
      </c>
      <c r="K99" s="940"/>
      <c r="L99" s="940"/>
      <c r="M99" s="941"/>
      <c r="N99" s="939">
        <f>SUMIF(I12:I86,I85,N12:N86)</f>
        <v>18838</v>
      </c>
      <c r="O99" s="940"/>
      <c r="P99" s="940"/>
      <c r="Q99" s="941"/>
      <c r="R99" s="939">
        <f>SUMIF(I12:I85,"sb",R12:R87)</f>
        <v>14684.599999999999</v>
      </c>
      <c r="S99" s="940"/>
      <c r="T99" s="940"/>
      <c r="U99" s="941"/>
      <c r="V99" s="268">
        <f>SUMIF(I12:I86,"sb",V12:V86)</f>
        <v>16634.3</v>
      </c>
      <c r="W99" s="268">
        <f>SUMIF(I12:I86,"sb",W12:W86)</f>
        <v>16417.699999999997</v>
      </c>
      <c r="X99" s="107"/>
      <c r="Y99" s="518"/>
      <c r="Z99" s="942"/>
      <c r="AA99" s="942"/>
    </row>
    <row r="100" spans="1:27" ht="15" customHeight="1">
      <c r="C100" s="1"/>
      <c r="D100" s="1"/>
      <c r="E100" s="972" t="s">
        <v>42</v>
      </c>
      <c r="F100" s="973"/>
      <c r="G100" s="973"/>
      <c r="H100" s="973"/>
      <c r="I100" s="974"/>
      <c r="J100" s="975">
        <f>SUMIF(I12:I85,I29,J12:J85)</f>
        <v>587.4</v>
      </c>
      <c r="K100" s="940"/>
      <c r="L100" s="940"/>
      <c r="M100" s="941"/>
      <c r="N100" s="975">
        <f>SUMIF(I12:I86,I29,N12:N86)</f>
        <v>654.20000000000005</v>
      </c>
      <c r="O100" s="940"/>
      <c r="P100" s="940"/>
      <c r="Q100" s="941"/>
      <c r="R100" s="975">
        <f>SUMIF(I12:I85,"sb(sp)",R12:R87)</f>
        <v>654.20000000000005</v>
      </c>
      <c r="S100" s="940"/>
      <c r="T100" s="940"/>
      <c r="U100" s="941"/>
      <c r="V100" s="446">
        <f>SUMIF(I12:I86,I29,V12:V86)</f>
        <v>659.2</v>
      </c>
      <c r="W100" s="446">
        <f>SUMIF(I12:I86,I29,W12:W86)</f>
        <v>659.2</v>
      </c>
      <c r="X100" s="107"/>
      <c r="Y100" s="518"/>
      <c r="Z100" s="942"/>
      <c r="AA100" s="942"/>
    </row>
    <row r="101" spans="1:27" ht="12.75" customHeight="1">
      <c r="C101" s="1"/>
      <c r="D101" s="1"/>
      <c r="E101" s="972" t="s">
        <v>46</v>
      </c>
      <c r="F101" s="973"/>
      <c r="G101" s="973"/>
      <c r="H101" s="973"/>
      <c r="I101" s="974"/>
      <c r="J101" s="976">
        <f>SUMIF(I12:I85,I47,J12:J85)</f>
        <v>991.7</v>
      </c>
      <c r="K101" s="977"/>
      <c r="L101" s="977"/>
      <c r="M101" s="978"/>
      <c r="N101" s="976">
        <f>SUMIF(I12:I86,I47,N12:N86)</f>
        <v>49.2</v>
      </c>
      <c r="O101" s="977"/>
      <c r="P101" s="977"/>
      <c r="Q101" s="978"/>
      <c r="R101" s="976">
        <f>SUMIF(I12:I85,"sb(p)",R12:R85)</f>
        <v>49.2</v>
      </c>
      <c r="S101" s="977"/>
      <c r="T101" s="977"/>
      <c r="U101" s="978"/>
      <c r="V101" s="266">
        <f>SUMIF(I12:I86,I47,V12:V86)</f>
        <v>0</v>
      </c>
      <c r="W101" s="266">
        <f>SUMIF(I12:I86,I47,W12:W86)</f>
        <v>359.5</v>
      </c>
      <c r="X101" s="107"/>
      <c r="Y101" s="518"/>
      <c r="Z101" s="942"/>
      <c r="AA101" s="942"/>
    </row>
    <row r="102" spans="1:27" ht="28.5" customHeight="1">
      <c r="C102" s="1"/>
      <c r="D102" s="1"/>
      <c r="E102" s="979" t="s">
        <v>106</v>
      </c>
      <c r="F102" s="980"/>
      <c r="G102" s="980"/>
      <c r="H102" s="980"/>
      <c r="I102" s="981"/>
      <c r="J102" s="982"/>
      <c r="K102" s="983"/>
      <c r="L102" s="983"/>
      <c r="M102" s="984"/>
      <c r="N102" s="982">
        <f>SUMIF(I12:I86,I58,N12:N86)</f>
        <v>300</v>
      </c>
      <c r="O102" s="983"/>
      <c r="P102" s="983"/>
      <c r="Q102" s="984"/>
      <c r="R102" s="982">
        <f>SUMIF(I12:I86,I58,R12:R86)</f>
        <v>200</v>
      </c>
      <c r="S102" s="983"/>
      <c r="T102" s="983"/>
      <c r="U102" s="984"/>
      <c r="V102" s="267">
        <f>SUMIF(I12:I86,I58,V12:V86)</f>
        <v>1500</v>
      </c>
      <c r="W102" s="267">
        <f>SUMIF(I12:I86,I58,W12:W86)</f>
        <v>0</v>
      </c>
      <c r="X102" s="107"/>
      <c r="Y102" s="518"/>
      <c r="Z102" s="518"/>
      <c r="AA102" s="518"/>
    </row>
    <row r="103" spans="1:27" s="421" customFormat="1" ht="13.5" customHeight="1">
      <c r="C103" s="422"/>
      <c r="D103" s="422"/>
      <c r="E103" s="1019" t="s">
        <v>121</v>
      </c>
      <c r="F103" s="1020"/>
      <c r="G103" s="1020"/>
      <c r="H103" s="1020"/>
      <c r="I103" s="1021"/>
      <c r="J103" s="1022"/>
      <c r="K103" s="1023"/>
      <c r="L103" s="1023"/>
      <c r="M103" s="1024"/>
      <c r="N103" s="1022">
        <f ca="1">SUMIF(I12:I86,"pf",N12:N85)</f>
        <v>578.4</v>
      </c>
      <c r="O103" s="1023"/>
      <c r="P103" s="1023"/>
      <c r="Q103" s="1024"/>
      <c r="R103" s="1025">
        <f>SUMIF(I12:I86,"pf",R12:R86)</f>
        <v>578.4</v>
      </c>
      <c r="S103" s="1026"/>
      <c r="T103" s="1026"/>
      <c r="U103" s="1026"/>
      <c r="V103" s="691"/>
      <c r="W103" s="692"/>
      <c r="Y103" s="426"/>
      <c r="Z103" s="426"/>
      <c r="AA103" s="426"/>
    </row>
    <row r="104" spans="1:27" ht="13.5" customHeight="1">
      <c r="C104" s="19"/>
      <c r="D104" s="19"/>
      <c r="E104" s="994" t="s">
        <v>24</v>
      </c>
      <c r="F104" s="995"/>
      <c r="G104" s="995"/>
      <c r="H104" s="995"/>
      <c r="I104" s="996"/>
      <c r="J104" s="997">
        <f>SUM(J105:M105)</f>
        <v>884.4</v>
      </c>
      <c r="K104" s="940"/>
      <c r="L104" s="940"/>
      <c r="M104" s="941"/>
      <c r="N104" s="997">
        <f>SUM(N105:Q106)</f>
        <v>628.29999999999995</v>
      </c>
      <c r="O104" s="940"/>
      <c r="P104" s="940"/>
      <c r="Q104" s="941"/>
      <c r="R104" s="997">
        <f>SUM(R105:U106)</f>
        <v>628.29999999999995</v>
      </c>
      <c r="S104" s="940"/>
      <c r="T104" s="940"/>
      <c r="U104" s="941"/>
      <c r="V104" s="270">
        <f>SUM(V105:V106)</f>
        <v>34.799999999999997</v>
      </c>
      <c r="W104" s="270">
        <f>W105+W106</f>
        <v>2037.2</v>
      </c>
      <c r="X104" s="106"/>
      <c r="Y104" s="519"/>
      <c r="Z104" s="956"/>
      <c r="AA104" s="956"/>
    </row>
    <row r="105" spans="1:27" ht="12.75" customHeight="1">
      <c r="C105" s="20"/>
      <c r="D105" s="20"/>
      <c r="E105" s="936" t="s">
        <v>43</v>
      </c>
      <c r="F105" s="937"/>
      <c r="G105" s="937"/>
      <c r="H105" s="937"/>
      <c r="I105" s="938"/>
      <c r="J105" s="939">
        <f>SUMIF(I12:I85,"es",J12:J85)</f>
        <v>884.4</v>
      </c>
      <c r="K105" s="940"/>
      <c r="L105" s="940"/>
      <c r="M105" s="941"/>
      <c r="N105" s="939">
        <f>SUMIF(I12:I86,I70,N12:N86)</f>
        <v>128.30000000000001</v>
      </c>
      <c r="O105" s="940"/>
      <c r="P105" s="940"/>
      <c r="Q105" s="941"/>
      <c r="R105" s="939">
        <f>SUMIF(I10:I89,"es",R10:R89)</f>
        <v>128.30000000000001</v>
      </c>
      <c r="S105" s="940"/>
      <c r="T105" s="940"/>
      <c r="U105" s="941"/>
      <c r="V105" s="268">
        <f>SUMIF(I12:I86,"es",V12:V86)</f>
        <v>34.799999999999997</v>
      </c>
      <c r="W105" s="268">
        <f>SUMIF(I12:I86,I43,W12:W86)</f>
        <v>2037.2</v>
      </c>
      <c r="X105" s="107"/>
      <c r="Y105" s="518"/>
      <c r="Z105" s="942"/>
      <c r="AA105" s="942"/>
    </row>
    <row r="106" spans="1:27" ht="12.75" customHeight="1">
      <c r="A106" s="8"/>
      <c r="B106" s="8"/>
      <c r="C106" s="20"/>
      <c r="D106" s="20"/>
      <c r="E106" s="962" t="s">
        <v>107</v>
      </c>
      <c r="F106" s="963"/>
      <c r="G106" s="963"/>
      <c r="H106" s="963"/>
      <c r="I106" s="964"/>
      <c r="J106" s="998"/>
      <c r="K106" s="999"/>
      <c r="L106" s="999"/>
      <c r="M106" s="1000"/>
      <c r="N106" s="998">
        <f>SUMIF(I12:I86,I50,N12:N86)</f>
        <v>500</v>
      </c>
      <c r="O106" s="999"/>
      <c r="P106" s="999"/>
      <c r="Q106" s="1000"/>
      <c r="R106" s="998">
        <f>SUMIF(I12:I85,"kt",R12:R85)</f>
        <v>500</v>
      </c>
      <c r="S106" s="999"/>
      <c r="T106" s="999"/>
      <c r="U106" s="1000"/>
      <c r="V106" s="269">
        <f>SUMIF(I12:I86,"kt",V12:V86)</f>
        <v>0</v>
      </c>
      <c r="W106" s="269">
        <f>SUMIF(I12:I86,"kt",W12:W86)</f>
        <v>0</v>
      </c>
      <c r="X106" s="107"/>
      <c r="Y106" s="518"/>
      <c r="Z106" s="518"/>
      <c r="AA106" s="518"/>
    </row>
    <row r="107" spans="1:27" ht="13.5" customHeight="1" thickBot="1">
      <c r="A107" s="8"/>
      <c r="B107" s="8"/>
      <c r="C107" s="19"/>
      <c r="D107" s="19"/>
      <c r="E107" s="1042" t="s">
        <v>13</v>
      </c>
      <c r="F107" s="1043"/>
      <c r="G107" s="1043"/>
      <c r="H107" s="1043"/>
      <c r="I107" s="1044"/>
      <c r="J107" s="1045">
        <f>J104+J97</f>
        <v>15271.1</v>
      </c>
      <c r="K107" s="1046"/>
      <c r="L107" s="1046">
        <f>L104+L97</f>
        <v>0</v>
      </c>
      <c r="M107" s="1047"/>
      <c r="N107" s="1045">
        <f ca="1">N104+N97</f>
        <v>21048.100000000002</v>
      </c>
      <c r="O107" s="1046"/>
      <c r="P107" s="1046">
        <f>P104+P97</f>
        <v>0</v>
      </c>
      <c r="Q107" s="1047"/>
      <c r="R107" s="1045">
        <f>R104+R97</f>
        <v>16794.7</v>
      </c>
      <c r="S107" s="1046"/>
      <c r="T107" s="1046">
        <f>T104+T97</f>
        <v>0</v>
      </c>
      <c r="U107" s="1047"/>
      <c r="V107" s="693">
        <f>V104+V97</f>
        <v>18828.3</v>
      </c>
      <c r="W107" s="693">
        <f>W104+W97</f>
        <v>19473.599999999999</v>
      </c>
      <c r="X107" s="108"/>
      <c r="Y107" s="520"/>
      <c r="Z107" s="987"/>
      <c r="AA107" s="987"/>
    </row>
  </sheetData>
  <mergeCells count="223">
    <mergeCell ref="AB54:AG54"/>
    <mergeCell ref="C75:I75"/>
    <mergeCell ref="C76:AA76"/>
    <mergeCell ref="E80:E81"/>
    <mergeCell ref="AA78:AA79"/>
    <mergeCell ref="C66:C68"/>
    <mergeCell ref="D69:D71"/>
    <mergeCell ref="D72:D74"/>
    <mergeCell ref="F69:F71"/>
    <mergeCell ref="G69:G71"/>
    <mergeCell ref="H69:H71"/>
    <mergeCell ref="C69:C71"/>
    <mergeCell ref="C72:C74"/>
    <mergeCell ref="E69:E71"/>
    <mergeCell ref="E72:E74"/>
    <mergeCell ref="F72:F74"/>
    <mergeCell ref="G72:G74"/>
    <mergeCell ref="Z57:Z60"/>
    <mergeCell ref="AA57:AA60"/>
    <mergeCell ref="AA54:AA56"/>
    <mergeCell ref="Y57:Y60"/>
    <mergeCell ref="X69:X70"/>
    <mergeCell ref="X72:X73"/>
    <mergeCell ref="X54:X56"/>
    <mergeCell ref="Y54:Y56"/>
    <mergeCell ref="Z54:Z56"/>
    <mergeCell ref="C46:AA46"/>
    <mergeCell ref="X47:X50"/>
    <mergeCell ref="Y43:Y44"/>
    <mergeCell ref="C47:C51"/>
    <mergeCell ref="X57:X60"/>
    <mergeCell ref="E26:E27"/>
    <mergeCell ref="G58:G59"/>
    <mergeCell ref="X45:AA45"/>
    <mergeCell ref="G40:G41"/>
    <mergeCell ref="H40:H41"/>
    <mergeCell ref="F52:F59"/>
    <mergeCell ref="A60:H60"/>
    <mergeCell ref="A26:A27"/>
    <mergeCell ref="C28:H28"/>
    <mergeCell ref="X43:X44"/>
    <mergeCell ref="D42:D44"/>
    <mergeCell ref="G42:G44"/>
    <mergeCell ref="B26:B27"/>
    <mergeCell ref="X26:X28"/>
    <mergeCell ref="H20:H27"/>
    <mergeCell ref="G20:G27"/>
    <mergeCell ref="F26:F27"/>
    <mergeCell ref="D26:D27"/>
    <mergeCell ref="D40:D41"/>
    <mergeCell ref="E40:E41"/>
    <mergeCell ref="F40:F41"/>
    <mergeCell ref="C26:C27"/>
    <mergeCell ref="F42:F44"/>
    <mergeCell ref="E42:E44"/>
    <mergeCell ref="C42:C44"/>
    <mergeCell ref="R6:R7"/>
    <mergeCell ref="F5:F7"/>
    <mergeCell ref="I5:I7"/>
    <mergeCell ref="D5:D7"/>
    <mergeCell ref="N5:Q5"/>
    <mergeCell ref="N6:N7"/>
    <mergeCell ref="O6:P6"/>
    <mergeCell ref="A14:A17"/>
    <mergeCell ref="B14:B17"/>
    <mergeCell ref="C14:C17"/>
    <mergeCell ref="F14:F17"/>
    <mergeCell ref="A8:AA8"/>
    <mergeCell ref="B10:AA10"/>
    <mergeCell ref="A9:AA9"/>
    <mergeCell ref="Z12:Z13"/>
    <mergeCell ref="AA12:AA13"/>
    <mergeCell ref="X12:X13"/>
    <mergeCell ref="G14:G17"/>
    <mergeCell ref="B12:B13"/>
    <mergeCell ref="C12:C13"/>
    <mergeCell ref="H12:H13"/>
    <mergeCell ref="G12:G13"/>
    <mergeCell ref="F12:F13"/>
    <mergeCell ref="E12:E13"/>
    <mergeCell ref="D12:D13"/>
    <mergeCell ref="G83:G84"/>
    <mergeCell ref="H83:H84"/>
    <mergeCell ref="E64:E65"/>
    <mergeCell ref="H42:H44"/>
    <mergeCell ref="E52:E53"/>
    <mergeCell ref="E61:E62"/>
    <mergeCell ref="H50:H51"/>
    <mergeCell ref="C45:I45"/>
    <mergeCell ref="H72:H74"/>
    <mergeCell ref="H66:H68"/>
    <mergeCell ref="E54:E56"/>
    <mergeCell ref="E57:E59"/>
    <mergeCell ref="G66:G68"/>
    <mergeCell ref="F61:F65"/>
    <mergeCell ref="C88:I88"/>
    <mergeCell ref="B90:I90"/>
    <mergeCell ref="B72:B74"/>
    <mergeCell ref="B66:B68"/>
    <mergeCell ref="F66:F68"/>
    <mergeCell ref="D83:D84"/>
    <mergeCell ref="J102:M102"/>
    <mergeCell ref="N102:Q102"/>
    <mergeCell ref="J104:M104"/>
    <mergeCell ref="N100:Q100"/>
    <mergeCell ref="N101:Q101"/>
    <mergeCell ref="D50:D51"/>
    <mergeCell ref="E47:E51"/>
    <mergeCell ref="F47:F51"/>
    <mergeCell ref="G50:G51"/>
    <mergeCell ref="D54:D56"/>
    <mergeCell ref="C19:AA19"/>
    <mergeCell ref="A12:A13"/>
    <mergeCell ref="E106:I106"/>
    <mergeCell ref="X18:AA18"/>
    <mergeCell ref="B69:B71"/>
    <mergeCell ref="E96:I96"/>
    <mergeCell ref="E100:I100"/>
    <mergeCell ref="E101:I101"/>
    <mergeCell ref="R99:U99"/>
    <mergeCell ref="N105:Q105"/>
    <mergeCell ref="E102:I102"/>
    <mergeCell ref="B85:B87"/>
    <mergeCell ref="R96:U96"/>
    <mergeCell ref="K95:M95"/>
    <mergeCell ref="R102:U102"/>
    <mergeCell ref="J100:M100"/>
    <mergeCell ref="J101:M101"/>
    <mergeCell ref="J99:M99"/>
    <mergeCell ref="N99:Q99"/>
    <mergeCell ref="E99:I99"/>
    <mergeCell ref="N107:Q107"/>
    <mergeCell ref="Z104:AA104"/>
    <mergeCell ref="J107:M107"/>
    <mergeCell ref="J106:M106"/>
    <mergeCell ref="Z107:AA107"/>
    <mergeCell ref="N104:Q104"/>
    <mergeCell ref="Z105:AA105"/>
    <mergeCell ref="R105:U105"/>
    <mergeCell ref="N106:Q106"/>
    <mergeCell ref="E107:I107"/>
    <mergeCell ref="S95:U95"/>
    <mergeCell ref="Z96:AA96"/>
    <mergeCell ref="E105:I105"/>
    <mergeCell ref="E104:I104"/>
    <mergeCell ref="R101:U101"/>
    <mergeCell ref="R104:U104"/>
    <mergeCell ref="R107:U107"/>
    <mergeCell ref="J97:M97"/>
    <mergeCell ref="E98:I98"/>
    <mergeCell ref="A1:AA1"/>
    <mergeCell ref="Y6:AA6"/>
    <mergeCell ref="J6:J7"/>
    <mergeCell ref="K6:L6"/>
    <mergeCell ref="M6:M7"/>
    <mergeCell ref="C5:C7"/>
    <mergeCell ref="W5:W7"/>
    <mergeCell ref="A2:AA2"/>
    <mergeCell ref="A3:AA3"/>
    <mergeCell ref="A4:AA4"/>
    <mergeCell ref="X5:AA5"/>
    <mergeCell ref="X6:X7"/>
    <mergeCell ref="U6:U7"/>
    <mergeCell ref="V5:V7"/>
    <mergeCell ref="A69:A71"/>
    <mergeCell ref="A72:A74"/>
    <mergeCell ref="A5:A7"/>
    <mergeCell ref="B5:B7"/>
    <mergeCell ref="H5:H7"/>
    <mergeCell ref="R5:U5"/>
    <mergeCell ref="A66:A68"/>
    <mergeCell ref="E66:E68"/>
    <mergeCell ref="X66:X67"/>
    <mergeCell ref="D66:D68"/>
    <mergeCell ref="Q6:Q7"/>
    <mergeCell ref="C11:AA11"/>
    <mergeCell ref="S6:T6"/>
    <mergeCell ref="E5:E7"/>
    <mergeCell ref="G5:G7"/>
    <mergeCell ref="J5:M5"/>
    <mergeCell ref="R106:U106"/>
    <mergeCell ref="E103:I103"/>
    <mergeCell ref="J103:M103"/>
    <mergeCell ref="N103:Q103"/>
    <mergeCell ref="R103:U103"/>
    <mergeCell ref="J105:M105"/>
    <mergeCell ref="R100:U100"/>
    <mergeCell ref="R98:U98"/>
    <mergeCell ref="R97:U97"/>
    <mergeCell ref="A82:H82"/>
    <mergeCell ref="X80:X82"/>
    <mergeCell ref="X86:X87"/>
    <mergeCell ref="E94:W94"/>
    <mergeCell ref="D86:D87"/>
    <mergeCell ref="N97:Q97"/>
    <mergeCell ref="E83:E84"/>
    <mergeCell ref="A85:A87"/>
    <mergeCell ref="Z97:AA97"/>
    <mergeCell ref="Z80:Z81"/>
    <mergeCell ref="X78:X79"/>
    <mergeCell ref="E85:E87"/>
    <mergeCell ref="F85:F87"/>
    <mergeCell ref="G86:G87"/>
    <mergeCell ref="H86:H87"/>
    <mergeCell ref="E97:I97"/>
    <mergeCell ref="F83:F84"/>
    <mergeCell ref="Z78:Z79"/>
    <mergeCell ref="A93:AA93"/>
    <mergeCell ref="E78:E79"/>
    <mergeCell ref="AA80:AA81"/>
    <mergeCell ref="Z101:AA101"/>
    <mergeCell ref="Y78:Y79"/>
    <mergeCell ref="Z99:AA99"/>
    <mergeCell ref="Z100:AA100"/>
    <mergeCell ref="A91:AA91"/>
    <mergeCell ref="A92:AA92"/>
    <mergeCell ref="J96:M96"/>
    <mergeCell ref="J98:M98"/>
    <mergeCell ref="N98:Q98"/>
    <mergeCell ref="C85:C87"/>
    <mergeCell ref="O95:Q95"/>
    <mergeCell ref="N96:Q96"/>
    <mergeCell ref="B89:I89"/>
  </mergeCells>
  <phoneticPr fontId="5" type="noConversion"/>
  <printOptions horizontalCentered="1"/>
  <pageMargins left="0" right="0" top="0.39370078740157483" bottom="0.39370078740157483" header="0" footer="0"/>
  <pageSetup paperSize="9" scale="80" orientation="landscape" r:id="rId1"/>
  <headerFooter alignWithMargins="0">
    <oddFooter>Puslapių &amp;P</oddFooter>
  </headerFooter>
  <rowBreaks count="2" manualBreakCount="2">
    <brk id="30" max="16383" man="1"/>
    <brk id="51" max="16383" man="1"/>
  </rowBreaks>
  <legacyDrawing r:id="rId2"/>
</worksheet>
</file>

<file path=xl/worksheets/sheet3.xml><?xml version="1.0" encoding="utf-8"?>
<worksheet xmlns="http://schemas.openxmlformats.org/spreadsheetml/2006/main" xmlns:r="http://schemas.openxmlformats.org/officeDocument/2006/relationships">
  <dimension ref="A1:B10"/>
  <sheetViews>
    <sheetView workbookViewId="0">
      <selection activeCell="B22" sqref="B22"/>
    </sheetView>
  </sheetViews>
  <sheetFormatPr defaultRowHeight="15.75"/>
  <cols>
    <col min="1" max="1" width="22.7109375" style="530" customWidth="1"/>
    <col min="2" max="2" width="60.7109375" style="530" customWidth="1"/>
    <col min="3" max="16384" width="9.140625" style="530"/>
  </cols>
  <sheetData>
    <row r="1" spans="1:2">
      <c r="A1" s="1142" t="s">
        <v>135</v>
      </c>
      <c r="B1" s="1142"/>
    </row>
    <row r="2" spans="1:2" ht="31.5">
      <c r="A2" s="531" t="s">
        <v>6</v>
      </c>
      <c r="B2" s="532" t="s">
        <v>136</v>
      </c>
    </row>
    <row r="3" spans="1:2">
      <c r="A3" s="531" t="s">
        <v>137</v>
      </c>
      <c r="B3" s="532" t="s">
        <v>138</v>
      </c>
    </row>
    <row r="4" spans="1:2">
      <c r="A4" s="531" t="s">
        <v>139</v>
      </c>
      <c r="B4" s="532" t="s">
        <v>140</v>
      </c>
    </row>
    <row r="5" spans="1:2">
      <c r="A5" s="531" t="s">
        <v>141</v>
      </c>
      <c r="B5" s="532" t="s">
        <v>142</v>
      </c>
    </row>
    <row r="6" spans="1:2">
      <c r="A6" s="531" t="s">
        <v>143</v>
      </c>
      <c r="B6" s="532" t="s">
        <v>144</v>
      </c>
    </row>
    <row r="7" spans="1:2">
      <c r="A7" s="531" t="s">
        <v>145</v>
      </c>
      <c r="B7" s="532" t="s">
        <v>146</v>
      </c>
    </row>
    <row r="8" spans="1:2">
      <c r="A8" s="531" t="s">
        <v>147</v>
      </c>
      <c r="B8" s="532" t="s">
        <v>148</v>
      </c>
    </row>
    <row r="9" spans="1:2" ht="15.75" customHeight="1"/>
    <row r="10" spans="1:2" ht="15.75" customHeight="1">
      <c r="A10" s="1143" t="s">
        <v>149</v>
      </c>
      <c r="B10" s="1143"/>
    </row>
  </sheetData>
  <mergeCells count="2">
    <mergeCell ref="A1:B1"/>
    <mergeCell ref="A10:B10"/>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Tarybai</vt:lpstr>
      <vt:lpstr>Aiškinamoji lentelė</vt:lpstr>
      <vt:lpstr>Asignavimų valdytojų kodai</vt:lpstr>
      <vt:lpstr>Tarybai!Spausdinimo_sritis</vt:lpstr>
      <vt:lpstr>'Aiškinamoji lentelė'!Spausdinti_pavadinimus</vt:lpstr>
      <vt:lpstr>Tarybai!Spausdinti_pavadinimus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b.norvilaite</dc:creator>
  <cp:lastModifiedBy>V.Palaimiene</cp:lastModifiedBy>
  <cp:lastPrinted>2013-01-23T14:03:07Z</cp:lastPrinted>
  <dcterms:created xsi:type="dcterms:W3CDTF">2007-10-09T12:27:03Z</dcterms:created>
  <dcterms:modified xsi:type="dcterms:W3CDTF">2013-01-24T07:34:51Z</dcterms:modified>
</cp:coreProperties>
</file>