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Šios_darbaknygės" defaultThemeVersion="124226"/>
  <bookViews>
    <workbookView xWindow="0" yWindow="375" windowWidth="15480" windowHeight="11520" tabRatio="752"/>
  </bookViews>
  <sheets>
    <sheet name="SVP 2013-2015" sheetId="12" r:id="rId1"/>
    <sheet name="Asignavimų valdytojų kodai" sheetId="13" r:id="rId2"/>
  </sheets>
  <definedNames>
    <definedName name="_xlnm.Print_Area" localSheetId="0">'SVP 2013-2015'!$A$1:$R$69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I32" i="12" l="1"/>
  <c r="I38" i="12" s="1"/>
  <c r="I64" i="12" l="1"/>
  <c r="I43" i="12"/>
  <c r="I40" i="12"/>
  <c r="N62" i="12" l="1"/>
  <c r="N61" i="12"/>
  <c r="M62" i="12"/>
  <c r="M61" i="12"/>
  <c r="N52" i="12"/>
  <c r="J52" i="12"/>
  <c r="K52" i="12"/>
  <c r="L52" i="12"/>
  <c r="M52" i="12"/>
  <c r="J45" i="12"/>
  <c r="K45" i="12"/>
  <c r="L45" i="12"/>
  <c r="M45" i="12"/>
  <c r="N45" i="12"/>
  <c r="I46" i="12"/>
  <c r="I52" i="12" s="1"/>
  <c r="J38" i="12"/>
  <c r="K38" i="12"/>
  <c r="L38" i="12"/>
  <c r="M38" i="12"/>
  <c r="N38" i="12"/>
  <c r="N53" i="12" s="1"/>
  <c r="L53" i="12" l="1"/>
  <c r="M53" i="12"/>
  <c r="K53" i="12"/>
  <c r="J53" i="12"/>
  <c r="J24" i="12"/>
  <c r="K24" i="12"/>
  <c r="L24" i="12"/>
  <c r="M24" i="12"/>
  <c r="N24" i="12"/>
  <c r="I20" i="12"/>
  <c r="I24" i="12" s="1"/>
  <c r="I42" i="12" l="1"/>
  <c r="I41" i="12"/>
  <c r="K25" i="12" l="1"/>
  <c r="K54" i="12" s="1"/>
  <c r="L25" i="12"/>
  <c r="L54" i="12" s="1"/>
  <c r="L55" i="12" s="1"/>
  <c r="N68" i="12" l="1"/>
  <c r="M68" i="12" l="1"/>
  <c r="I68" i="12"/>
  <c r="N67" i="12"/>
  <c r="N66" i="12" s="1"/>
  <c r="M67" i="12"/>
  <c r="I67" i="12"/>
  <c r="N65" i="12"/>
  <c r="M65" i="12"/>
  <c r="N63" i="12"/>
  <c r="M63" i="12"/>
  <c r="I65" i="12"/>
  <c r="I39" i="12"/>
  <c r="I45" i="12" s="1"/>
  <c r="N19" i="12"/>
  <c r="M19" i="12"/>
  <c r="J19" i="12"/>
  <c r="I18" i="12"/>
  <c r="N17" i="12"/>
  <c r="M17" i="12"/>
  <c r="J17" i="12"/>
  <c r="I17" i="12" s="1"/>
  <c r="I16" i="12"/>
  <c r="N15" i="12"/>
  <c r="M15" i="12"/>
  <c r="J15" i="12"/>
  <c r="I15" i="12" s="1"/>
  <c r="I12" i="12"/>
  <c r="I61" i="12" s="1"/>
  <c r="I63" i="12" l="1"/>
  <c r="I53" i="12"/>
  <c r="I62" i="12"/>
  <c r="N60" i="12"/>
  <c r="N69" i="12" s="1"/>
  <c r="I66" i="12"/>
  <c r="M25" i="12"/>
  <c r="M54" i="12" s="1"/>
  <c r="I19" i="12"/>
  <c r="J25" i="12"/>
  <c r="N25" i="12"/>
  <c r="N54" i="12" s="1"/>
  <c r="M66" i="12"/>
  <c r="M60" i="12"/>
  <c r="K55" i="12"/>
  <c r="I60" i="12" l="1"/>
  <c r="I69" i="12" s="1"/>
  <c r="J54" i="12"/>
  <c r="J55" i="12" s="1"/>
  <c r="M55" i="12"/>
  <c r="M69" i="12"/>
  <c r="N55" i="12"/>
  <c r="I25" i="12"/>
  <c r="I54" i="12" s="1"/>
  <c r="I55" i="12" l="1"/>
</calcChain>
</file>

<file path=xl/comments1.xml><?xml version="1.0" encoding="utf-8"?>
<comments xmlns="http://schemas.openxmlformats.org/spreadsheetml/2006/main">
  <authors>
    <author>Snieguole Kacerauskaite</author>
  </authors>
  <commentList>
    <comment ref="O14" authorId="0">
      <text>
        <r>
          <rPr>
            <sz val="9"/>
            <color indexed="81"/>
            <rFont val="Tahoma"/>
            <family val="2"/>
            <charset val="186"/>
          </rPr>
          <t xml:space="preserve">Jaunųjų menininkų klaipėdiečių, kuriančių ar studijuojančių Klaipėdoje ir Lietuvoje bei užsienyje, kūrybos pristatymas klaipėdiečiams, siekiant užmegzti ryšius, dalintis patirtimi ir idėjomis, paskatinti kūrėjus sugįžti į Klaipėdą.
</t>
        </r>
      </text>
    </comment>
  </commentList>
</comments>
</file>

<file path=xl/sharedStrings.xml><?xml version="1.0" encoding="utf-8"?>
<sst xmlns="http://schemas.openxmlformats.org/spreadsheetml/2006/main" count="167" uniqueCount="109">
  <si>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</si>
  <si>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</si>
  <si>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</si>
  <si>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</si>
  <si>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</si>
  <si>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</si>
  <si>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</si>
  <si>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</si>
  <si>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</si>
  <si>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</si>
  <si>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</si>
  <si>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</si>
  <si>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SB</t>
  </si>
  <si>
    <t>04</t>
  </si>
  <si>
    <t>08</t>
  </si>
  <si>
    <t>Iš viso uždaviniui:</t>
  </si>
  <si>
    <t>Iš viso:</t>
  </si>
  <si>
    <t>Iš viso tikslui:</t>
  </si>
  <si>
    <t>Iš viso programai :</t>
  </si>
  <si>
    <t>Svarbių sukakčių pažymėjimas, žymių žmonių pagerbimas ir atminimo įamžinimas</t>
  </si>
  <si>
    <t>I</t>
  </si>
  <si>
    <t>Finansavimo šaltiniai</t>
  </si>
  <si>
    <t>LRVB</t>
  </si>
  <si>
    <t>Finansavimo šaltinių suvestinė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</si>
  <si>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</si>
  <si>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</si>
  <si>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</si>
  <si>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Pavadinimas</t>
  </si>
  <si>
    <t>Turtui įsigyti ir finansiniams įsipareigojimams vykdyti</t>
  </si>
  <si>
    <t>Iš jų darbo užmokesčiui</t>
  </si>
  <si>
    <t>SB(SP)</t>
  </si>
  <si>
    <t>ES</t>
  </si>
  <si>
    <t>Strateginis tikslas 03. Užtikrinti gyventojams aukštą švietimo, kultūros, socialinių, sporto ir sveikatos apsaugos paslaugų kokybę ir prieinamumą</t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</si>
  <si>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</si>
  <si>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t>SAVIVALDYBĖS LĖŠOS, IŠ VISO</t>
  </si>
  <si>
    <t>KITOS LĖŠOS, IŠ VISO</t>
  </si>
  <si>
    <t xml:space="preserve">08 Miesto kultūrinio savitumo puoselėjimo bei kultūrinių paslaugų gerinimo programa </t>
  </si>
  <si>
    <t>5</t>
  </si>
  <si>
    <t>2</t>
  </si>
  <si>
    <t>Remti kūrybinių organizacijų iniciatyvas ir miesto švenčių organizavimą</t>
  </si>
  <si>
    <t>SB(P)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</si>
  <si>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</si>
  <si>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t>Skatinti miesto bendruomenės kultūrinį ir kūrybinį aktyvumą bei gerinti kultūrinių paslaugų prieinamumą ir kokybę</t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</si>
  <si>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</si>
  <si>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t>SB(VB)</t>
  </si>
  <si>
    <t xml:space="preserve"> TIKSLŲ, UŽDAVINIŲ, PRIEMONIŲ, PAPRIEMONIŲ IR IŠLAIDŲ SUVESTINĖ</t>
  </si>
  <si>
    <t>1</t>
  </si>
  <si>
    <t>Kultūrinių projektų dalinis finansavimas ir vykdymas</t>
  </si>
  <si>
    <t>Finansuota kultūros projektų, sk.</t>
  </si>
  <si>
    <t>Finansuota reprezentacinių festivalių projektų, sk.</t>
  </si>
  <si>
    <t>Skirta meno stipendijų, sk.</t>
  </si>
  <si>
    <t>2013-ųjų metų  asignavimų planas</t>
  </si>
  <si>
    <t>2014 m. poreikis</t>
  </si>
  <si>
    <t>2015 m. poreikis</t>
  </si>
  <si>
    <t>2014-ųjų metų lėšų projektas</t>
  </si>
  <si>
    <t>2015-ųjų metų lėšų projektas</t>
  </si>
  <si>
    <t>2013-ieji metai</t>
  </si>
  <si>
    <t>2014-ieji metai</t>
  </si>
  <si>
    <t>2015-ieji metai</t>
  </si>
  <si>
    <t>planas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</si>
  <si>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</si>
  <si>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t>Einamieji remonto darbai kultūros įstaigų darbo sąlygoms pagerinti:</t>
  </si>
  <si>
    <t>Kalvystės muziejaus pastato Šaltkalvių g. 2 kapitalinis remontas</t>
  </si>
  <si>
    <r>
      <t xml:space="preserve"> </t>
    </r>
    <r>
      <rPr>
        <b/>
        <sz val="10"/>
        <rFont val="Times New Roman"/>
        <family val="1"/>
        <charset val="186"/>
      </rPr>
      <t>MIESTO KULTŪRINIO SAVITUMO PUOSELĖJIMO BEI KULTŪRINIŲ PASLAUGŲ GERINIMO PROGRAMOS (NR. 08)</t>
    </r>
  </si>
  <si>
    <t>Miesto švenčių, valstybinių dienų, kultūrinių renginių ir sukakčių organizavimas:</t>
  </si>
  <si>
    <t xml:space="preserve"> 2013–2015 M. KLAIPĖDOS MIESTO SAVIVALDYBĖS</t>
  </si>
  <si>
    <t>Produkto vertinimo kriterijus</t>
  </si>
  <si>
    <t>2013-ųjų metų asignavimų planas</t>
  </si>
  <si>
    <t>Parengtas techninis projektas, vnt.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</si>
  <si>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</si>
  <si>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</si>
  <si>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</si>
  <si>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</si>
  <si>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</si>
  <si>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</si>
  <si>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</si>
  <si>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</si>
  <si>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</si>
  <si>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Suorganizuota renginių, sk.</t>
  </si>
  <si>
    <t>Kitų kultūrinių renginių organizavimas;</t>
  </si>
  <si>
    <t>Kultūros įstaigų veiklos organizavimas: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</si>
  <si>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</si>
  <si>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>Užtikrinti kultūros įstaigų veiklą ir atnaujinti jų patalpas bei statyti naujus kultūros objektus</t>
  </si>
  <si>
    <t>Parengta programų, sk.</t>
  </si>
  <si>
    <t>37</t>
  </si>
  <si>
    <t>36</t>
  </si>
  <si>
    <r>
      <t>Pastatytas 585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pastatas</t>
    </r>
  </si>
  <si>
    <t>Suremontuota kultūros objektų, sk.</t>
  </si>
  <si>
    <t>Kultūros objektų infrastruktūros modernizavimas: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</si>
  <si>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</si>
  <si>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 xml:space="preserve">SB(L) </t>
    </r>
  </si>
  <si>
    <t xml:space="preserve">Jūros šventės organizavimas ir įgyvendinimas;  </t>
  </si>
  <si>
    <t>BĮ Klaipėdos miesto savivaldybės kultūros centro Žvejų rūmų;</t>
  </si>
  <si>
    <t>BĮ Klaipėdos miesto savivaldybės koncertinės įstaigos Klaipėdos koncertų salės;</t>
  </si>
  <si>
    <t>BĮ Klaipėdos miesto savivaldybės tautinių kultūrų centro;</t>
  </si>
  <si>
    <t xml:space="preserve">BĮ Klaipėdos miesto savivaldybės viešosios bibliotekos; </t>
  </si>
  <si>
    <t>BĮ Klaipėdos kultūrų komunikacijų centro;</t>
  </si>
  <si>
    <t>BĮ Klaipėdos miesto savivaldybės Mažosios Lietuvos istorijos muziejaus;</t>
  </si>
  <si>
    <t xml:space="preserve">BĮ Klaipėdos miesto savivaldybės etnokultūros centro </t>
  </si>
  <si>
    <t xml:space="preserve">Klaipėdos miesto savivaldybės Mažosios Lietuvos istorijos muziejaus saugyklos pastato Didžioji Vandens g. 2  statyba; </t>
  </si>
  <si>
    <t>Mažosios Lietuvos istorijos muziejaus pastato Didžioji Vandens g. 2 palėpių ir sandėlio kapitalinis remontas;</t>
  </si>
  <si>
    <t>BĮ Klaipėdos kultūrų komunikacijų centro pastato remontas;</t>
  </si>
  <si>
    <t>Vasaros koncertų estrados einamasis remontas ir aplinkos sutvarkymas;</t>
  </si>
  <si>
    <t>Žvejų rūmų scenos ir jos pagalbinių patalpų remontas</t>
  </si>
  <si>
    <t>Jaunimo teatrų programų rėmimas (konkursas)</t>
  </si>
  <si>
    <t>Finansuota programų, sk.</t>
  </si>
  <si>
    <t>Meno stipendijų kultūros ir meno kūrėjams mokėjimas</t>
  </si>
  <si>
    <t>Įrengta Tremties ir rezistencijos ekspozicija S.Nėries g. 4</t>
  </si>
  <si>
    <t>Suorganizuota jaunųjų kūrėjų kūrybos pristatymų, 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</si>
</sst>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9"/>
      <color indexed="81"/>
      <name val="Tahoma"/>
      <family val="2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2">
    <xf numFmtId="0" fontId="0" fillId="0" borderId="0" xfId="0"/>
    <xf numFmtId="0" fontId="3" fillId="0" borderId="0" xfId="0" applyFont="1"/>
    <xf numFmtId="49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2" xfId="0" applyFont="1" applyFill="1" applyBorder="1" applyAlignment="1">
      <alignment horizontal="center" vertical="center" textRotation="90" wrapText="1"/>
    </xf>
    <xf numFmtId="49" fontId="4" fillId="2" borderId="3" xfId="0" applyNumberFormat="1" applyFont="1" applyFill="1" applyBorder="1" applyAlignment="1">
      <alignment horizontal="center" vertical="top"/>
    </xf>
    <xf numFmtId="49" fontId="4" fillId="3" borderId="6" xfId="0" applyNumberFormat="1" applyFont="1" applyFill="1" applyBorder="1" applyAlignment="1">
      <alignment horizontal="center" vertical="top"/>
    </xf>
    <xf numFmtId="164" fontId="4" fillId="3" borderId="11" xfId="0" applyNumberFormat="1" applyFont="1" applyFill="1" applyBorder="1" applyAlignment="1">
      <alignment horizontal="center" vertical="top"/>
    </xf>
    <xf numFmtId="164" fontId="4" fillId="3" borderId="13" xfId="0" applyNumberFormat="1" applyFont="1" applyFill="1" applyBorder="1" applyAlignment="1">
      <alignment horizontal="center" vertical="top"/>
    </xf>
    <xf numFmtId="164" fontId="4" fillId="3" borderId="14" xfId="0" applyNumberFormat="1" applyFont="1" applyFill="1" applyBorder="1" applyAlignment="1">
      <alignment horizontal="center" vertical="top"/>
    </xf>
    <xf numFmtId="164" fontId="4" fillId="3" borderId="19" xfId="0" applyNumberFormat="1" applyFont="1" applyFill="1" applyBorder="1" applyAlignment="1">
      <alignment horizontal="center" vertical="top"/>
    </xf>
    <xf numFmtId="49" fontId="4" fillId="2" borderId="20" xfId="0" applyNumberFormat="1" applyFont="1" applyFill="1" applyBorder="1" applyAlignment="1">
      <alignment horizontal="center" vertical="top"/>
    </xf>
    <xf numFmtId="49" fontId="4" fillId="0" borderId="21" xfId="0" applyNumberFormat="1" applyFont="1" applyBorder="1" applyAlignment="1">
      <alignment vertical="top"/>
    </xf>
    <xf numFmtId="164" fontId="4" fillId="3" borderId="20" xfId="0" applyNumberFormat="1" applyFont="1" applyFill="1" applyBorder="1" applyAlignment="1">
      <alignment horizontal="center" vertical="top"/>
    </xf>
    <xf numFmtId="164" fontId="4" fillId="3" borderId="22" xfId="0" applyNumberFormat="1" applyFont="1" applyFill="1" applyBorder="1" applyAlignment="1">
      <alignment horizontal="center" vertical="top"/>
    </xf>
    <xf numFmtId="49" fontId="4" fillId="2" borderId="25" xfId="0" applyNumberFormat="1" applyFont="1" applyFill="1" applyBorder="1" applyAlignment="1">
      <alignment horizontal="center" vertical="top"/>
    </xf>
    <xf numFmtId="49" fontId="4" fillId="2" borderId="26" xfId="0" applyNumberFormat="1" applyFont="1" applyFill="1" applyBorder="1" applyAlignment="1">
      <alignment horizontal="center" vertical="top"/>
    </xf>
    <xf numFmtId="49" fontId="4" fillId="0" borderId="27" xfId="0" applyNumberFormat="1" applyFont="1" applyBorder="1" applyAlignment="1">
      <alignment vertical="top"/>
    </xf>
    <xf numFmtId="164" fontId="4" fillId="2" borderId="28" xfId="0" applyNumberFormat="1" applyFont="1" applyFill="1" applyBorder="1" applyAlignment="1">
      <alignment horizontal="center" vertical="top"/>
    </xf>
    <xf numFmtId="49" fontId="4" fillId="2" borderId="25" xfId="0" applyNumberFormat="1" applyFont="1" applyFill="1" applyBorder="1" applyAlignment="1">
      <alignment vertical="top"/>
    </xf>
    <xf numFmtId="49" fontId="4" fillId="2" borderId="18" xfId="0" applyNumberFormat="1" applyFont="1" applyFill="1" applyBorder="1" applyAlignment="1">
      <alignment horizontal="center" vertical="top"/>
    </xf>
    <xf numFmtId="49" fontId="4" fillId="2" borderId="26" xfId="0" applyNumberFormat="1" applyFont="1" applyFill="1" applyBorder="1" applyAlignment="1">
      <alignment vertical="top"/>
    </xf>
    <xf numFmtId="49" fontId="4" fillId="3" borderId="21" xfId="0" applyNumberFormat="1" applyFont="1" applyFill="1" applyBorder="1" applyAlignment="1">
      <alignment horizontal="center" vertical="top"/>
    </xf>
    <xf numFmtId="49" fontId="4" fillId="3" borderId="27" xfId="0" applyNumberFormat="1" applyFont="1" applyFill="1" applyBorder="1" applyAlignment="1">
      <alignment vertical="top"/>
    </xf>
    <xf numFmtId="49" fontId="4" fillId="3" borderId="27" xfId="0" applyNumberFormat="1" applyFont="1" applyFill="1" applyBorder="1" applyAlignment="1">
      <alignment horizontal="center" vertical="top"/>
    </xf>
    <xf numFmtId="49" fontId="4" fillId="3" borderId="21" xfId="0" applyNumberFormat="1" applyFont="1" applyFill="1" applyBorder="1" applyAlignment="1">
      <alignment vertical="top"/>
    </xf>
    <xf numFmtId="164" fontId="5" fillId="4" borderId="28" xfId="0" applyNumberFormat="1" applyFont="1" applyFill="1" applyBorder="1" applyAlignment="1">
      <alignment horizontal="center" vertical="top"/>
    </xf>
    <xf numFmtId="49" fontId="4" fillId="2" borderId="34" xfId="0" applyNumberFormat="1" applyFont="1" applyFill="1" applyBorder="1" applyAlignment="1">
      <alignment horizontal="center" vertical="top"/>
    </xf>
    <xf numFmtId="49" fontId="4" fillId="2" borderId="16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  <xf numFmtId="49" fontId="4" fillId="3" borderId="35" xfId="0" applyNumberFormat="1" applyFont="1" applyFill="1" applyBorder="1" applyAlignment="1">
      <alignment horizontal="center" vertical="top"/>
    </xf>
    <xf numFmtId="49" fontId="4" fillId="3" borderId="36" xfId="0" applyNumberFormat="1" applyFont="1" applyFill="1" applyBorder="1" applyAlignment="1">
      <alignment horizontal="center" vertical="top"/>
    </xf>
    <xf numFmtId="49" fontId="4" fillId="3" borderId="38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49" fontId="4" fillId="2" borderId="33" xfId="0" applyNumberFormat="1" applyFont="1" applyFill="1" applyBorder="1" applyAlignment="1">
      <alignment vertical="top"/>
    </xf>
    <xf numFmtId="49" fontId="4" fillId="2" borderId="34" xfId="0" applyNumberFormat="1" applyFont="1" applyFill="1" applyBorder="1" applyAlignment="1">
      <alignment vertical="top"/>
    </xf>
    <xf numFmtId="49" fontId="4" fillId="2" borderId="16" xfId="0" applyNumberFormat="1" applyFont="1" applyFill="1" applyBorder="1" applyAlignment="1">
      <alignment vertical="top"/>
    </xf>
    <xf numFmtId="49" fontId="4" fillId="0" borderId="7" xfId="0" applyNumberFormat="1" applyFont="1" applyBorder="1" applyAlignment="1">
      <alignment vertical="top"/>
    </xf>
    <xf numFmtId="0" fontId="3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 wrapText="1"/>
    </xf>
    <xf numFmtId="0" fontId="6" fillId="0" borderId="2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top"/>
    </xf>
    <xf numFmtId="164" fontId="3" fillId="8" borderId="33" xfId="0" applyNumberFormat="1" applyFont="1" applyFill="1" applyBorder="1" applyAlignment="1">
      <alignment horizontal="center" vertical="top"/>
    </xf>
    <xf numFmtId="164" fontId="3" fillId="8" borderId="27" xfId="0" applyNumberFormat="1" applyFont="1" applyFill="1" applyBorder="1" applyAlignment="1">
      <alignment horizontal="center" vertical="top"/>
    </xf>
    <xf numFmtId="164" fontId="3" fillId="8" borderId="39" xfId="0" applyNumberFormat="1" applyFont="1" applyFill="1" applyBorder="1" applyAlignment="1">
      <alignment horizontal="center" vertical="top"/>
    </xf>
    <xf numFmtId="164" fontId="3" fillId="8" borderId="49" xfId="0" applyNumberFormat="1" applyFont="1" applyFill="1" applyBorder="1" applyAlignment="1">
      <alignment horizontal="center" vertical="top"/>
    </xf>
    <xf numFmtId="164" fontId="3" fillId="8" borderId="39" xfId="0" applyNumberFormat="1" applyFont="1" applyFill="1" applyBorder="1" applyAlignment="1">
      <alignment horizontal="center" vertical="top" wrapText="1"/>
    </xf>
    <xf numFmtId="164" fontId="3" fillId="8" borderId="34" xfId="0" applyNumberFormat="1" applyFont="1" applyFill="1" applyBorder="1" applyAlignment="1">
      <alignment horizontal="center" vertical="top" wrapText="1"/>
    </xf>
    <xf numFmtId="164" fontId="3" fillId="8" borderId="21" xfId="0" applyNumberFormat="1" applyFont="1" applyFill="1" applyBorder="1" applyAlignment="1">
      <alignment horizontal="center" vertical="top" wrapText="1"/>
    </xf>
    <xf numFmtId="164" fontId="3" fillId="8" borderId="52" xfId="0" applyNumberFormat="1" applyFont="1" applyFill="1" applyBorder="1" applyAlignment="1">
      <alignment horizontal="center" vertical="top"/>
    </xf>
    <xf numFmtId="164" fontId="3" fillId="8" borderId="53" xfId="0" applyNumberFormat="1" applyFont="1" applyFill="1" applyBorder="1" applyAlignment="1">
      <alignment horizontal="center" vertical="top"/>
    </xf>
    <xf numFmtId="164" fontId="3" fillId="8" borderId="7" xfId="0" applyNumberFormat="1" applyFont="1" applyFill="1" applyBorder="1" applyAlignment="1">
      <alignment horizontal="center" vertical="top" wrapText="1"/>
    </xf>
    <xf numFmtId="164" fontId="3" fillId="8" borderId="4" xfId="0" applyNumberFormat="1" applyFont="1" applyFill="1" applyBorder="1" applyAlignment="1">
      <alignment horizontal="center" vertical="top"/>
    </xf>
    <xf numFmtId="164" fontId="3" fillId="8" borderId="57" xfId="0" applyNumberFormat="1" applyFont="1" applyFill="1" applyBorder="1" applyAlignment="1">
      <alignment horizontal="center" vertical="top" wrapText="1"/>
    </xf>
    <xf numFmtId="164" fontId="3" fillId="8" borderId="0" xfId="0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8" xfId="0" applyNumberFormat="1" applyFont="1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horizontal="center" vertical="top" wrapText="1"/>
    </xf>
    <xf numFmtId="164" fontId="4" fillId="4" borderId="59" xfId="0" applyNumberFormat="1" applyFont="1" applyFill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3" fillId="9" borderId="52" xfId="0" applyNumberFormat="1" applyFont="1" applyFill="1" applyBorder="1" applyAlignment="1">
      <alignment horizontal="center" vertical="top"/>
    </xf>
    <xf numFmtId="164" fontId="3" fillId="9" borderId="42" xfId="0" applyNumberFormat="1" applyFont="1" applyFill="1" applyBorder="1" applyAlignment="1">
      <alignment horizontal="center" vertical="top"/>
    </xf>
    <xf numFmtId="164" fontId="4" fillId="3" borderId="67" xfId="0" applyNumberFormat="1" applyFont="1" applyFill="1" applyBorder="1" applyAlignment="1">
      <alignment horizontal="center" vertical="top"/>
    </xf>
    <xf numFmtId="164" fontId="3" fillId="0" borderId="59" xfId="0" applyNumberFormat="1" applyFont="1" applyBorder="1" applyAlignment="1">
      <alignment horizontal="center" vertical="top"/>
    </xf>
    <xf numFmtId="164" fontId="4" fillId="4" borderId="59" xfId="0" applyNumberFormat="1" applyFont="1" applyFill="1" applyBorder="1" applyAlignment="1">
      <alignment horizontal="center" vertical="top"/>
    </xf>
    <xf numFmtId="164" fontId="4" fillId="6" borderId="10" xfId="0" applyNumberFormat="1" applyFont="1" applyFill="1" applyBorder="1" applyAlignment="1">
      <alignment horizontal="center" vertical="top"/>
    </xf>
    <xf numFmtId="164" fontId="3" fillId="9" borderId="68" xfId="0" applyNumberFormat="1" applyFont="1" applyFill="1" applyBorder="1" applyAlignment="1">
      <alignment horizontal="center" vertical="top"/>
    </xf>
    <xf numFmtId="164" fontId="3" fillId="8" borderId="7" xfId="0" applyNumberFormat="1" applyFont="1" applyFill="1" applyBorder="1" applyAlignment="1">
      <alignment horizontal="center" vertical="top"/>
    </xf>
    <xf numFmtId="164" fontId="3" fillId="8" borderId="53" xfId="0" applyNumberFormat="1" applyFont="1" applyFill="1" applyBorder="1" applyAlignment="1">
      <alignment horizontal="center" vertical="top" wrapText="1"/>
    </xf>
    <xf numFmtId="164" fontId="3" fillId="9" borderId="12" xfId="0" applyNumberFormat="1" applyFont="1" applyFill="1" applyBorder="1" applyAlignment="1">
      <alignment horizontal="center" vertical="top"/>
    </xf>
    <xf numFmtId="164" fontId="3" fillId="9" borderId="8" xfId="0" applyNumberFormat="1" applyFont="1" applyFill="1" applyBorder="1" applyAlignment="1">
      <alignment horizontal="center" vertical="top"/>
    </xf>
    <xf numFmtId="164" fontId="3" fillId="9" borderId="12" xfId="0" applyNumberFormat="1" applyFont="1" applyFill="1" applyBorder="1" applyAlignment="1">
      <alignment horizontal="center" vertical="top" wrapText="1"/>
    </xf>
    <xf numFmtId="164" fontId="3" fillId="9" borderId="29" xfId="0" applyNumberFormat="1" applyFont="1" applyFill="1" applyBorder="1" applyAlignment="1">
      <alignment horizontal="center" vertical="top" wrapText="1"/>
    </xf>
    <xf numFmtId="164" fontId="3" fillId="9" borderId="8" xfId="0" applyNumberFormat="1" applyFont="1" applyFill="1" applyBorder="1" applyAlignment="1">
      <alignment horizontal="center" vertical="top" wrapText="1"/>
    </xf>
    <xf numFmtId="164" fontId="3" fillId="9" borderId="5" xfId="0" applyNumberFormat="1" applyFont="1" applyFill="1" applyBorder="1" applyAlignment="1">
      <alignment horizontal="center" vertical="top"/>
    </xf>
    <xf numFmtId="164" fontId="3" fillId="9" borderId="5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horizontal="center" vertical="top"/>
    </xf>
    <xf numFmtId="164" fontId="4" fillId="6" borderId="43" xfId="0" applyNumberFormat="1" applyFont="1" applyFill="1" applyBorder="1" applyAlignment="1">
      <alignment horizontal="center" vertical="top"/>
    </xf>
    <xf numFmtId="0" fontId="4" fillId="9" borderId="0" xfId="0" applyFont="1" applyFill="1" applyBorder="1" applyAlignment="1">
      <alignment horizontal="center" vertical="center" wrapText="1"/>
    </xf>
    <xf numFmtId="164" fontId="4" fillId="9" borderId="0" xfId="0" applyNumberFormat="1" applyFont="1" applyFill="1" applyBorder="1" applyAlignment="1">
      <alignment horizontal="center" vertical="top" wrapText="1"/>
    </xf>
    <xf numFmtId="164" fontId="3" fillId="9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18" xfId="0" applyNumberFormat="1" applyFont="1" applyFill="1" applyBorder="1" applyAlignment="1">
      <alignment vertical="top"/>
    </xf>
    <xf numFmtId="164" fontId="3" fillId="8" borderId="69" xfId="0" applyNumberFormat="1" applyFont="1" applyFill="1" applyBorder="1" applyAlignment="1">
      <alignment horizontal="center" vertical="top" wrapText="1"/>
    </xf>
    <xf numFmtId="164" fontId="3" fillId="8" borderId="35" xfId="0" applyNumberFormat="1" applyFont="1" applyFill="1" applyBorder="1" applyAlignment="1">
      <alignment horizontal="center" vertical="top" wrapText="1"/>
    </xf>
    <xf numFmtId="49" fontId="9" fillId="0" borderId="66" xfId="0" applyNumberFormat="1" applyFont="1" applyFill="1" applyBorder="1" applyAlignment="1">
      <alignment horizontal="center" vertical="top"/>
    </xf>
    <xf numFmtId="0" fontId="9" fillId="0" borderId="42" xfId="0" applyFont="1" applyFill="1" applyBorder="1" applyAlignment="1">
      <alignment horizontal="left" vertical="top" wrapText="1"/>
    </xf>
    <xf numFmtId="164" fontId="3" fillId="8" borderId="60" xfId="0" applyNumberFormat="1" applyFont="1" applyFill="1" applyBorder="1" applyAlignment="1">
      <alignment horizontal="center" vertical="top"/>
    </xf>
    <xf numFmtId="164" fontId="3" fillId="8" borderId="70" xfId="0" applyNumberFormat="1" applyFont="1" applyFill="1" applyBorder="1" applyAlignment="1">
      <alignment horizontal="center" vertical="top"/>
    </xf>
    <xf numFmtId="164" fontId="3" fillId="8" borderId="65" xfId="0" applyNumberFormat="1" applyFont="1" applyFill="1" applyBorder="1" applyAlignment="1">
      <alignment horizontal="center" vertical="top"/>
    </xf>
    <xf numFmtId="164" fontId="3" fillId="8" borderId="60" xfId="0" applyNumberFormat="1" applyFont="1" applyFill="1" applyBorder="1" applyAlignment="1">
      <alignment horizontal="center" vertical="top" wrapText="1"/>
    </xf>
    <xf numFmtId="164" fontId="3" fillId="8" borderId="70" xfId="0" applyNumberFormat="1" applyFont="1" applyFill="1" applyBorder="1" applyAlignment="1">
      <alignment horizontal="center" vertical="top" wrapText="1"/>
    </xf>
    <xf numFmtId="164" fontId="3" fillId="8" borderId="65" xfId="0" applyNumberFormat="1" applyFont="1" applyFill="1" applyBorder="1" applyAlignment="1">
      <alignment horizontal="center" vertical="top" wrapText="1"/>
    </xf>
    <xf numFmtId="0" fontId="3" fillId="0" borderId="61" xfId="0" applyNumberFormat="1" applyFont="1" applyBorder="1" applyAlignment="1">
      <alignment horizontal="center" vertical="top"/>
    </xf>
    <xf numFmtId="0" fontId="3" fillId="0" borderId="40" xfId="0" applyNumberFormat="1" applyFont="1" applyBorder="1" applyAlignment="1">
      <alignment horizontal="center" vertical="top"/>
    </xf>
    <xf numFmtId="0" fontId="3" fillId="0" borderId="51" xfId="0" applyNumberFormat="1" applyFont="1" applyBorder="1" applyAlignment="1">
      <alignment horizontal="center" vertical="top"/>
    </xf>
    <xf numFmtId="0" fontId="3" fillId="0" borderId="56" xfId="0" applyNumberFormat="1" applyFont="1" applyFill="1" applyBorder="1" applyAlignment="1">
      <alignment horizontal="center" vertical="top" wrapText="1"/>
    </xf>
    <xf numFmtId="1" fontId="9" fillId="0" borderId="25" xfId="0" applyNumberFormat="1" applyFont="1" applyFill="1" applyBorder="1" applyAlignment="1">
      <alignment horizontal="center" vertical="top"/>
    </xf>
    <xf numFmtId="0" fontId="3" fillId="0" borderId="26" xfId="0" applyNumberFormat="1" applyFont="1" applyFill="1" applyBorder="1" applyAlignment="1">
      <alignment vertical="top"/>
    </xf>
    <xf numFmtId="0" fontId="3" fillId="0" borderId="66" xfId="0" applyNumberFormat="1" applyFont="1" applyFill="1" applyBorder="1" applyAlignment="1">
      <alignment horizontal="center" vertical="top"/>
    </xf>
    <xf numFmtId="0" fontId="3" fillId="0" borderId="41" xfId="0" applyNumberFormat="1" applyFont="1" applyFill="1" applyBorder="1" applyAlignment="1">
      <alignment vertical="top"/>
    </xf>
    <xf numFmtId="0" fontId="3" fillId="0" borderId="66" xfId="0" applyNumberFormat="1" applyFont="1" applyFill="1" applyBorder="1" applyAlignment="1">
      <alignment vertical="top"/>
    </xf>
    <xf numFmtId="0" fontId="3" fillId="0" borderId="21" xfId="0" applyNumberFormat="1" applyFont="1" applyFill="1" applyBorder="1" applyAlignment="1">
      <alignment horizontal="center" vertical="top"/>
    </xf>
    <xf numFmtId="0" fontId="3" fillId="0" borderId="6" xfId="0" applyNumberFormat="1" applyFont="1" applyFill="1" applyBorder="1" applyAlignment="1">
      <alignment vertical="top"/>
    </xf>
    <xf numFmtId="0" fontId="3" fillId="0" borderId="21" xfId="0" applyNumberFormat="1" applyFont="1" applyFill="1" applyBorder="1" applyAlignment="1">
      <alignment vertical="top"/>
    </xf>
    <xf numFmtId="0" fontId="3" fillId="0" borderId="2" xfId="0" applyFont="1" applyBorder="1" applyAlignment="1">
      <alignment horizontal="center" vertical="center" textRotation="90"/>
    </xf>
    <xf numFmtId="0" fontId="3" fillId="0" borderId="45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3" fillId="5" borderId="0" xfId="0" applyFont="1" applyFill="1" applyAlignment="1">
      <alignment vertical="top"/>
    </xf>
    <xf numFmtId="164" fontId="3" fillId="8" borderId="34" xfId="0" applyNumberFormat="1" applyFont="1" applyFill="1" applyBorder="1" applyAlignment="1">
      <alignment horizontal="center" vertical="top"/>
    </xf>
    <xf numFmtId="164" fontId="3" fillId="8" borderId="21" xfId="0" applyNumberFormat="1" applyFont="1" applyFill="1" applyBorder="1" applyAlignment="1">
      <alignment horizontal="center" vertical="top"/>
    </xf>
    <xf numFmtId="164" fontId="3" fillId="9" borderId="0" xfId="0" applyNumberFormat="1" applyFont="1" applyFill="1" applyBorder="1" applyAlignment="1">
      <alignment horizontal="center" vertical="top"/>
    </xf>
    <xf numFmtId="164" fontId="3" fillId="0" borderId="31" xfId="0" applyNumberFormat="1" applyFont="1" applyFill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8" borderId="35" xfId="0" applyFont="1" applyFill="1" applyBorder="1" applyAlignment="1">
      <alignment vertical="top"/>
    </xf>
    <xf numFmtId="0" fontId="3" fillId="8" borderId="21" xfId="0" applyFont="1" applyFill="1" applyBorder="1" applyAlignment="1">
      <alignment vertical="top"/>
    </xf>
    <xf numFmtId="0" fontId="3" fillId="8" borderId="7" xfId="0" applyFont="1" applyFill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66" xfId="0" applyFont="1" applyBorder="1" applyAlignment="1">
      <alignment vertical="top"/>
    </xf>
    <xf numFmtId="164" fontId="3" fillId="8" borderId="35" xfId="0" applyNumberFormat="1" applyFont="1" applyFill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3" fillId="0" borderId="42" xfId="0" applyNumberFormat="1" applyFont="1" applyFill="1" applyBorder="1" applyAlignment="1">
      <alignment horizontal="center" vertical="top"/>
    </xf>
    <xf numFmtId="0" fontId="3" fillId="0" borderId="27" xfId="0" applyNumberFormat="1" applyFont="1" applyFill="1" applyBorder="1" applyAlignment="1">
      <alignment horizontal="center" vertical="top"/>
    </xf>
    <xf numFmtId="0" fontId="3" fillId="0" borderId="68" xfId="0" applyNumberFormat="1" applyFont="1" applyFill="1" applyBorder="1" applyAlignment="1">
      <alignment horizontal="center" vertical="top"/>
    </xf>
    <xf numFmtId="164" fontId="3" fillId="9" borderId="26" xfId="0" applyNumberFormat="1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vertical="top" wrapText="1"/>
    </xf>
    <xf numFmtId="1" fontId="4" fillId="0" borderId="68" xfId="0" applyNumberFormat="1" applyFont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wrapText="1"/>
    </xf>
    <xf numFmtId="0" fontId="3" fillId="9" borderId="25" xfId="0" applyFont="1" applyFill="1" applyBorder="1" applyAlignment="1">
      <alignment horizontal="center" vertical="top" wrapText="1"/>
    </xf>
    <xf numFmtId="164" fontId="4" fillId="8" borderId="2" xfId="0" applyNumberFormat="1" applyFont="1" applyFill="1" applyBorder="1" applyAlignment="1">
      <alignment horizontal="center" vertical="top"/>
    </xf>
    <xf numFmtId="164" fontId="4" fillId="8" borderId="45" xfId="0" applyNumberFormat="1" applyFont="1" applyFill="1" applyBorder="1" applyAlignment="1">
      <alignment horizontal="center" vertical="top"/>
    </xf>
    <xf numFmtId="164" fontId="4" fillId="8" borderId="37" xfId="0" applyNumberFormat="1" applyFont="1" applyFill="1" applyBorder="1" applyAlignment="1">
      <alignment horizontal="center" vertical="top"/>
    </xf>
    <xf numFmtId="164" fontId="4" fillId="8" borderId="46" xfId="0" applyNumberFormat="1" applyFont="1" applyFill="1" applyBorder="1" applyAlignment="1">
      <alignment horizontal="center" vertical="top"/>
    </xf>
    <xf numFmtId="164" fontId="4" fillId="8" borderId="47" xfId="0" applyNumberFormat="1" applyFont="1" applyFill="1" applyBorder="1" applyAlignment="1">
      <alignment horizontal="center" vertical="top"/>
    </xf>
    <xf numFmtId="164" fontId="4" fillId="8" borderId="11" xfId="0" applyNumberFormat="1" applyFont="1" applyFill="1" applyBorder="1" applyAlignment="1">
      <alignment horizontal="center" vertical="top"/>
    </xf>
    <xf numFmtId="1" fontId="9" fillId="0" borderId="62" xfId="0" applyNumberFormat="1" applyFont="1" applyFill="1" applyBorder="1" applyAlignment="1">
      <alignment horizontal="center" vertical="top"/>
    </xf>
    <xf numFmtId="49" fontId="9" fillId="0" borderId="64" xfId="0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left" vertical="top" wrapText="1"/>
    </xf>
    <xf numFmtId="164" fontId="3" fillId="8" borderId="30" xfId="0" applyNumberFormat="1" applyFont="1" applyFill="1" applyBorder="1" applyAlignment="1">
      <alignment horizontal="center" vertical="top"/>
    </xf>
    <xf numFmtId="164" fontId="3" fillId="8" borderId="69" xfId="0" applyNumberFormat="1" applyFont="1" applyFill="1" applyBorder="1" applyAlignment="1">
      <alignment horizontal="center" vertical="top"/>
    </xf>
    <xf numFmtId="0" fontId="3" fillId="0" borderId="0" xfId="0" applyFont="1" applyBorder="1"/>
    <xf numFmtId="49" fontId="3" fillId="0" borderId="8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164" fontId="3" fillId="9" borderId="63" xfId="0" applyNumberFormat="1" applyFont="1" applyFill="1" applyBorder="1" applyAlignment="1">
      <alignment horizontal="center" vertical="top" wrapText="1"/>
    </xf>
    <xf numFmtId="164" fontId="5" fillId="4" borderId="19" xfId="0" applyNumberFormat="1" applyFont="1" applyFill="1" applyBorder="1" applyAlignment="1">
      <alignment horizontal="center" vertical="top"/>
    </xf>
    <xf numFmtId="164" fontId="5" fillId="4" borderId="14" xfId="0" applyNumberFormat="1" applyFont="1" applyFill="1" applyBorder="1" applyAlignment="1">
      <alignment horizontal="center" vertical="top"/>
    </xf>
    <xf numFmtId="0" fontId="4" fillId="8" borderId="43" xfId="0" applyFont="1" applyFill="1" applyBorder="1" applyAlignment="1">
      <alignment horizontal="center" vertical="top" wrapText="1"/>
    </xf>
    <xf numFmtId="164" fontId="4" fillId="8" borderId="43" xfId="0" applyNumberFormat="1" applyFont="1" applyFill="1" applyBorder="1" applyAlignment="1">
      <alignment horizontal="center" vertical="top"/>
    </xf>
    <xf numFmtId="164" fontId="3" fillId="9" borderId="62" xfId="0" applyNumberFormat="1" applyFont="1" applyFill="1" applyBorder="1" applyAlignment="1">
      <alignment horizontal="center" vertical="top" wrapText="1"/>
    </xf>
    <xf numFmtId="164" fontId="3" fillId="9" borderId="63" xfId="0" applyNumberFormat="1" applyFont="1" applyFill="1" applyBorder="1" applyAlignment="1">
      <alignment horizontal="center" vertical="top"/>
    </xf>
    <xf numFmtId="164" fontId="3" fillId="8" borderId="63" xfId="0" applyNumberFormat="1" applyFont="1" applyFill="1" applyBorder="1" applyAlignment="1">
      <alignment horizontal="center" vertical="top"/>
    </xf>
    <xf numFmtId="0" fontId="3" fillId="0" borderId="68" xfId="0" applyFont="1" applyFill="1" applyBorder="1" applyAlignment="1">
      <alignment horizontal="center" vertical="top"/>
    </xf>
    <xf numFmtId="0" fontId="3" fillId="0" borderId="66" xfId="0" applyFont="1" applyBorder="1" applyAlignment="1">
      <alignment horizontal="center" vertical="top"/>
    </xf>
    <xf numFmtId="0" fontId="3" fillId="0" borderId="66" xfId="0" applyFont="1" applyFill="1" applyBorder="1" applyAlignment="1">
      <alignment horizontal="center" vertical="top"/>
    </xf>
    <xf numFmtId="0" fontId="5" fillId="8" borderId="10" xfId="0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vertical="top" wrapText="1"/>
    </xf>
    <xf numFmtId="49" fontId="3" fillId="0" borderId="53" xfId="0" applyNumberFormat="1" applyFont="1" applyFill="1" applyBorder="1" applyAlignment="1">
      <alignment vertical="top" wrapText="1"/>
    </xf>
    <xf numFmtId="49" fontId="3" fillId="0" borderId="7" xfId="0" applyNumberFormat="1" applyFont="1" applyFill="1" applyBorder="1" applyAlignment="1">
      <alignment vertical="top" wrapText="1"/>
    </xf>
    <xf numFmtId="0" fontId="12" fillId="0" borderId="0" xfId="0" applyFont="1"/>
    <xf numFmtId="0" fontId="12" fillId="0" borderId="39" xfId="0" applyFont="1" applyBorder="1" applyAlignment="1">
      <alignment horizontal="center" vertical="top" wrapText="1"/>
    </xf>
    <xf numFmtId="0" fontId="12" fillId="0" borderId="39" xfId="0" applyFont="1" applyBorder="1" applyAlignment="1">
      <alignment vertical="top" wrapText="1"/>
    </xf>
    <xf numFmtId="0" fontId="9" fillId="0" borderId="32" xfId="0" applyFont="1" applyFill="1" applyBorder="1" applyAlignment="1">
      <alignment horizontal="left" vertical="top" wrapText="1"/>
    </xf>
    <xf numFmtId="164" fontId="3" fillId="8" borderId="9" xfId="0" applyNumberFormat="1" applyFont="1" applyFill="1" applyBorder="1" applyAlignment="1">
      <alignment horizontal="center" vertical="top"/>
    </xf>
    <xf numFmtId="1" fontId="9" fillId="0" borderId="26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 wrapText="1"/>
    </xf>
    <xf numFmtId="164" fontId="3" fillId="0" borderId="12" xfId="0" applyNumberFormat="1" applyFont="1" applyFill="1" applyBorder="1" applyAlignment="1">
      <alignment horizontal="left" vertical="top" wrapText="1"/>
    </xf>
    <xf numFmtId="0" fontId="3" fillId="0" borderId="57" xfId="0" applyFont="1" applyBorder="1" applyAlignment="1">
      <alignment horizontal="center" vertical="top"/>
    </xf>
    <xf numFmtId="0" fontId="13" fillId="9" borderId="62" xfId="0" applyFont="1" applyFill="1" applyBorder="1" applyAlignment="1">
      <alignment horizontal="center" vertical="top" wrapText="1"/>
    </xf>
    <xf numFmtId="0" fontId="3" fillId="0" borderId="62" xfId="0" applyFont="1" applyBorder="1" applyAlignment="1">
      <alignment horizontal="center" vertical="top"/>
    </xf>
    <xf numFmtId="0" fontId="3" fillId="9" borderId="26" xfId="0" applyFont="1" applyFill="1" applyBorder="1" applyAlignment="1">
      <alignment horizontal="center" vertical="top"/>
    </xf>
    <xf numFmtId="164" fontId="3" fillId="8" borderId="68" xfId="0" applyNumberFormat="1" applyFont="1" applyFill="1" applyBorder="1" applyAlignment="1">
      <alignment horizontal="center" vertical="top"/>
    </xf>
    <xf numFmtId="0" fontId="3" fillId="8" borderId="26" xfId="0" applyFont="1" applyFill="1" applyBorder="1" applyAlignment="1">
      <alignment vertical="top"/>
    </xf>
    <xf numFmtId="0" fontId="3" fillId="8" borderId="0" xfId="0" applyFont="1" applyFill="1" applyBorder="1" applyAlignment="1">
      <alignment vertical="top"/>
    </xf>
    <xf numFmtId="0" fontId="3" fillId="8" borderId="66" xfId="0" applyFont="1" applyFill="1" applyBorder="1" applyAlignment="1">
      <alignment vertical="top"/>
    </xf>
    <xf numFmtId="164" fontId="3" fillId="8" borderId="9" xfId="0" applyNumberFormat="1" applyFont="1" applyFill="1" applyBorder="1" applyAlignment="1">
      <alignment horizontal="center" vertical="top" wrapText="1"/>
    </xf>
    <xf numFmtId="0" fontId="3" fillId="8" borderId="9" xfId="0" applyFont="1" applyFill="1" applyBorder="1" applyAlignment="1">
      <alignment vertical="top"/>
    </xf>
    <xf numFmtId="0" fontId="4" fillId="0" borderId="18" xfId="0" applyNumberFormat="1" applyFont="1" applyBorder="1" applyAlignment="1">
      <alignment horizontal="center" vertical="top"/>
    </xf>
    <xf numFmtId="49" fontId="3" fillId="0" borderId="0" xfId="0" applyNumberFormat="1" applyFont="1"/>
    <xf numFmtId="1" fontId="9" fillId="0" borderId="51" xfId="0" applyNumberFormat="1" applyFont="1" applyFill="1" applyBorder="1" applyAlignment="1">
      <alignment horizontal="center" vertical="top"/>
    </xf>
    <xf numFmtId="1" fontId="9" fillId="0" borderId="68" xfId="0" applyNumberFormat="1" applyFont="1" applyFill="1" applyBorder="1" applyAlignment="1">
      <alignment horizontal="center" vertical="top"/>
    </xf>
    <xf numFmtId="0" fontId="3" fillId="0" borderId="26" xfId="0" applyNumberFormat="1" applyFont="1" applyBorder="1" applyAlignment="1">
      <alignment vertical="top"/>
    </xf>
    <xf numFmtId="49" fontId="9" fillId="0" borderId="26" xfId="0" applyNumberFormat="1" applyFont="1" applyFill="1" applyBorder="1" applyAlignment="1">
      <alignment horizontal="center" vertical="top"/>
    </xf>
    <xf numFmtId="49" fontId="9" fillId="0" borderId="34" xfId="0" applyNumberFormat="1" applyFont="1" applyFill="1" applyBorder="1" applyAlignment="1">
      <alignment horizontal="center" vertical="top"/>
    </xf>
    <xf numFmtId="49" fontId="9" fillId="9" borderId="21" xfId="0" applyNumberFormat="1" applyFont="1" applyFill="1" applyBorder="1" applyAlignment="1">
      <alignment horizontal="center" vertical="top"/>
    </xf>
    <xf numFmtId="49" fontId="9" fillId="9" borderId="66" xfId="0" applyNumberFormat="1" applyFont="1" applyFill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3" fillId="0" borderId="26" xfId="0" applyNumberFormat="1" applyFont="1" applyFill="1" applyBorder="1" applyAlignment="1">
      <alignment horizontal="center" vertical="top" wrapText="1"/>
    </xf>
    <xf numFmtId="0" fontId="3" fillId="0" borderId="21" xfId="0" applyNumberFormat="1" applyFont="1" applyFill="1" applyBorder="1" applyAlignment="1">
      <alignment horizontal="center" vertical="top" wrapText="1"/>
    </xf>
    <xf numFmtId="0" fontId="3" fillId="0" borderId="66" xfId="0" applyNumberFormat="1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26" xfId="0" applyFont="1" applyBorder="1" applyAlignment="1">
      <alignment horizontal="center" vertical="top"/>
    </xf>
    <xf numFmtId="0" fontId="3" fillId="9" borderId="26" xfId="0" applyFont="1" applyFill="1" applyBorder="1" applyAlignment="1">
      <alignment horizontal="center" vertical="top" wrapText="1"/>
    </xf>
    <xf numFmtId="0" fontId="4" fillId="8" borderId="47" xfId="0" applyFont="1" applyFill="1" applyBorder="1" applyAlignment="1">
      <alignment horizontal="center" vertical="top" wrapText="1"/>
    </xf>
    <xf numFmtId="164" fontId="4" fillId="8" borderId="9" xfId="0" applyNumberFormat="1" applyFont="1" applyFill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/>
    </xf>
    <xf numFmtId="164" fontId="3" fillId="8" borderId="15" xfId="0" applyNumberFormat="1" applyFont="1" applyFill="1" applyBorder="1" applyAlignment="1">
      <alignment horizontal="center" vertical="top"/>
    </xf>
    <xf numFmtId="0" fontId="3" fillId="0" borderId="39" xfId="0" applyNumberFormat="1" applyFont="1" applyFill="1" applyBorder="1" applyAlignment="1">
      <alignment horizontal="center" vertical="top"/>
    </xf>
    <xf numFmtId="0" fontId="3" fillId="0" borderId="59" xfId="0" applyNumberFormat="1" applyFont="1" applyFill="1" applyBorder="1" applyAlignment="1">
      <alignment horizontal="center" vertical="top"/>
    </xf>
    <xf numFmtId="0" fontId="3" fillId="0" borderId="58" xfId="0" applyFont="1" applyBorder="1"/>
    <xf numFmtId="0" fontId="3" fillId="8" borderId="58" xfId="0" applyFont="1" applyFill="1" applyBorder="1"/>
    <xf numFmtId="0" fontId="3" fillId="8" borderId="56" xfId="0" applyFont="1" applyFill="1" applyBorder="1"/>
    <xf numFmtId="0" fontId="3" fillId="8" borderId="72" xfId="0" applyFont="1" applyFill="1" applyBorder="1"/>
    <xf numFmtId="0" fontId="3" fillId="0" borderId="73" xfId="0" applyFont="1" applyBorder="1"/>
    <xf numFmtId="0" fontId="3" fillId="0" borderId="31" xfId="0" applyFont="1" applyBorder="1"/>
    <xf numFmtId="164" fontId="3" fillId="0" borderId="18" xfId="0" applyNumberFormat="1" applyFont="1" applyFill="1" applyBorder="1" applyAlignment="1">
      <alignment vertical="top" wrapText="1"/>
    </xf>
    <xf numFmtId="164" fontId="3" fillId="8" borderId="26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Border="1" applyAlignment="1">
      <alignment vertical="top"/>
    </xf>
    <xf numFmtId="49" fontId="3" fillId="0" borderId="17" xfId="0" applyNumberFormat="1" applyFont="1" applyBorder="1" applyAlignment="1">
      <alignment vertical="top"/>
    </xf>
    <xf numFmtId="49" fontId="3" fillId="0" borderId="15" xfId="0" applyNumberFormat="1" applyFont="1" applyBorder="1" applyAlignment="1">
      <alignment vertical="top"/>
    </xf>
    <xf numFmtId="164" fontId="3" fillId="0" borderId="52" xfId="0" applyNumberFormat="1" applyFont="1" applyBorder="1" applyAlignment="1">
      <alignment horizontal="center"/>
    </xf>
    <xf numFmtId="49" fontId="4" fillId="3" borderId="3" xfId="0" applyNumberFormat="1" applyFont="1" applyFill="1" applyBorder="1" applyAlignment="1">
      <alignment horizontal="center" vertical="top"/>
    </xf>
    <xf numFmtId="164" fontId="3" fillId="8" borderId="62" xfId="0" applyNumberFormat="1" applyFont="1" applyFill="1" applyBorder="1" applyAlignment="1">
      <alignment horizontal="center" vertical="top" wrapText="1"/>
    </xf>
    <xf numFmtId="164" fontId="3" fillId="9" borderId="62" xfId="0" applyNumberFormat="1" applyFont="1" applyFill="1" applyBorder="1" applyAlignment="1">
      <alignment horizontal="center" vertical="top"/>
    </xf>
    <xf numFmtId="164" fontId="3" fillId="9" borderId="26" xfId="0" applyNumberFormat="1" applyFont="1" applyFill="1" applyBorder="1" applyAlignment="1">
      <alignment horizontal="center" vertical="top"/>
    </xf>
    <xf numFmtId="0" fontId="3" fillId="0" borderId="27" xfId="0" applyNumberFormat="1" applyFont="1" applyFill="1" applyBorder="1" applyAlignment="1">
      <alignment vertical="top"/>
    </xf>
    <xf numFmtId="164" fontId="3" fillId="8" borderId="25" xfId="0" applyNumberFormat="1" applyFont="1" applyFill="1" applyBorder="1" applyAlignment="1">
      <alignment vertical="top"/>
    </xf>
    <xf numFmtId="164" fontId="3" fillId="8" borderId="27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 wrapText="1"/>
    </xf>
    <xf numFmtId="164" fontId="3" fillId="0" borderId="25" xfId="0" applyNumberFormat="1" applyFont="1" applyFill="1" applyBorder="1" applyAlignment="1">
      <alignment horizontal="left" vertical="top"/>
    </xf>
    <xf numFmtId="0" fontId="3" fillId="0" borderId="25" xfId="0" applyNumberFormat="1" applyFont="1" applyFill="1" applyBorder="1" applyAlignment="1">
      <alignment horizontal="center" vertical="top"/>
    </xf>
    <xf numFmtId="0" fontId="3" fillId="0" borderId="21" xfId="0" applyNumberFormat="1" applyFont="1" applyBorder="1" applyAlignment="1">
      <alignment vertical="top"/>
    </xf>
    <xf numFmtId="0" fontId="3" fillId="0" borderId="66" xfId="0" applyNumberFormat="1" applyFont="1" applyBorder="1" applyAlignment="1">
      <alignment horizontal="center" vertical="top"/>
    </xf>
    <xf numFmtId="164" fontId="3" fillId="0" borderId="57" xfId="0" applyNumberFormat="1" applyFont="1" applyFill="1" applyBorder="1" applyAlignment="1">
      <alignment horizontal="left" vertical="top"/>
    </xf>
    <xf numFmtId="0" fontId="3" fillId="0" borderId="57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vertical="top"/>
    </xf>
    <xf numFmtId="0" fontId="3" fillId="8" borderId="62" xfId="0" applyFont="1" applyFill="1" applyBorder="1"/>
    <xf numFmtId="0" fontId="3" fillId="8" borderId="70" xfId="0" applyFont="1" applyFill="1" applyBorder="1"/>
    <xf numFmtId="164" fontId="3" fillId="8" borderId="70" xfId="0" applyNumberFormat="1" applyFont="1" applyFill="1" applyBorder="1"/>
    <xf numFmtId="164" fontId="3" fillId="8" borderId="64" xfId="0" applyNumberFormat="1" applyFont="1" applyFill="1" applyBorder="1"/>
    <xf numFmtId="164" fontId="3" fillId="0" borderId="63" xfId="0" applyNumberFormat="1" applyFont="1" applyBorder="1"/>
    <xf numFmtId="164" fontId="3" fillId="9" borderId="25" xfId="0" applyNumberFormat="1" applyFont="1" applyFill="1" applyBorder="1" applyAlignment="1">
      <alignment horizontal="center" vertical="top"/>
    </xf>
    <xf numFmtId="0" fontId="3" fillId="8" borderId="57" xfId="0" applyFont="1" applyFill="1" applyBorder="1" applyAlignment="1">
      <alignment horizontal="center" vertical="top"/>
    </xf>
    <xf numFmtId="0" fontId="3" fillId="8" borderId="39" xfId="0" applyFont="1" applyFill="1" applyBorder="1" applyAlignment="1">
      <alignment horizontal="center" vertical="top"/>
    </xf>
    <xf numFmtId="0" fontId="3" fillId="8" borderId="52" xfId="0" applyFont="1" applyFill="1" applyBorder="1" applyAlignment="1">
      <alignment horizontal="center" vertical="top"/>
    </xf>
    <xf numFmtId="0" fontId="3" fillId="8" borderId="49" xfId="0" applyFont="1" applyFill="1" applyBorder="1" applyAlignment="1">
      <alignment horizontal="center" vertical="top"/>
    </xf>
    <xf numFmtId="164" fontId="13" fillId="8" borderId="48" xfId="0" applyNumberFormat="1" applyFont="1" applyFill="1" applyBorder="1" applyAlignment="1">
      <alignment horizontal="center" vertical="top"/>
    </xf>
    <xf numFmtId="164" fontId="13" fillId="8" borderId="39" xfId="0" applyNumberFormat="1" applyFont="1" applyFill="1" applyBorder="1" applyAlignment="1">
      <alignment horizontal="center" vertical="top"/>
    </xf>
    <xf numFmtId="164" fontId="13" fillId="8" borderId="49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 wrapText="1"/>
    </xf>
    <xf numFmtId="164" fontId="13" fillId="8" borderId="54" xfId="0" applyNumberFormat="1" applyFont="1" applyFill="1" applyBorder="1" applyAlignment="1">
      <alignment horizontal="center" vertical="top"/>
    </xf>
    <xf numFmtId="164" fontId="13" fillId="8" borderId="51" xfId="0" applyNumberFormat="1" applyFont="1" applyFill="1" applyBorder="1" applyAlignment="1">
      <alignment horizontal="center" vertical="top"/>
    </xf>
    <xf numFmtId="164" fontId="13" fillId="8" borderId="55" xfId="0" applyNumberFormat="1" applyFont="1" applyFill="1" applyBorder="1" applyAlignment="1">
      <alignment horizontal="center" vertical="top"/>
    </xf>
    <xf numFmtId="0" fontId="3" fillId="0" borderId="26" xfId="0" applyFont="1" applyBorder="1" applyAlignment="1">
      <alignment vertical="top"/>
    </xf>
    <xf numFmtId="164" fontId="3" fillId="9" borderId="31" xfId="0" applyNumberFormat="1" applyFont="1" applyFill="1" applyBorder="1" applyAlignment="1">
      <alignment horizontal="center" vertical="top"/>
    </xf>
    <xf numFmtId="164" fontId="4" fillId="9" borderId="8" xfId="0" applyNumberFormat="1" applyFont="1" applyFill="1" applyBorder="1" applyAlignment="1">
      <alignment horizontal="center" vertical="top"/>
    </xf>
    <xf numFmtId="164" fontId="13" fillId="9" borderId="40" xfId="0" applyNumberFormat="1" applyFont="1" applyFill="1" applyBorder="1" applyAlignment="1">
      <alignment horizontal="center" vertical="top"/>
    </xf>
    <xf numFmtId="164" fontId="13" fillId="9" borderId="29" xfId="0" applyNumberFormat="1" applyFont="1" applyFill="1" applyBorder="1" applyAlignment="1">
      <alignment horizontal="center" vertical="top"/>
    </xf>
    <xf numFmtId="164" fontId="13" fillId="9" borderId="57" xfId="0" applyNumberFormat="1" applyFont="1" applyFill="1" applyBorder="1" applyAlignment="1">
      <alignment horizontal="center" vertical="top"/>
    </xf>
    <xf numFmtId="164" fontId="13" fillId="9" borderId="1" xfId="0" applyNumberFormat="1" applyFont="1" applyFill="1" applyBorder="1" applyAlignment="1">
      <alignment horizontal="center" vertical="top"/>
    </xf>
    <xf numFmtId="0" fontId="14" fillId="0" borderId="4" xfId="0" applyFont="1" applyFill="1" applyBorder="1" applyAlignment="1">
      <alignment horizontal="left" vertical="top" wrapText="1"/>
    </xf>
    <xf numFmtId="0" fontId="14" fillId="0" borderId="27" xfId="0" applyFont="1" applyFill="1" applyBorder="1" applyAlignment="1">
      <alignment horizontal="left" vertical="top" wrapText="1"/>
    </xf>
    <xf numFmtId="49" fontId="9" fillId="0" borderId="70" xfId="0" applyNumberFormat="1" applyFont="1" applyFill="1" applyBorder="1" applyAlignment="1">
      <alignment horizontal="center" vertical="top"/>
    </xf>
    <xf numFmtId="49" fontId="9" fillId="0" borderId="21" xfId="0" applyNumberFormat="1" applyFont="1" applyFill="1" applyBorder="1" applyAlignment="1">
      <alignment horizontal="center" vertical="top"/>
    </xf>
    <xf numFmtId="49" fontId="9" fillId="0" borderId="9" xfId="0" applyNumberFormat="1" applyFont="1" applyFill="1" applyBorder="1" applyAlignment="1">
      <alignment horizontal="center" vertical="top"/>
    </xf>
    <xf numFmtId="0" fontId="3" fillId="0" borderId="21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center" vertical="top" wrapText="1"/>
    </xf>
    <xf numFmtId="164" fontId="3" fillId="0" borderId="26" xfId="0" applyNumberFormat="1" applyFont="1" applyFill="1" applyBorder="1" applyAlignment="1">
      <alignment horizontal="left" vertical="top" wrapText="1"/>
    </xf>
    <xf numFmtId="164" fontId="3" fillId="0" borderId="32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textRotation="90" wrapText="1"/>
    </xf>
    <xf numFmtId="0" fontId="4" fillId="9" borderId="21" xfId="0" applyFont="1" applyFill="1" applyBorder="1" applyAlignment="1">
      <alignment horizontal="center" vertical="top" wrapText="1"/>
    </xf>
    <xf numFmtId="49" fontId="3" fillId="0" borderId="24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/>
    </xf>
    <xf numFmtId="164" fontId="3" fillId="0" borderId="59" xfId="0" applyNumberFormat="1" applyFont="1" applyFill="1" applyBorder="1" applyAlignment="1">
      <alignment horizontal="center" vertical="top" wrapText="1"/>
    </xf>
    <xf numFmtId="0" fontId="3" fillId="9" borderId="0" xfId="0" applyNumberFormat="1" applyFont="1" applyFill="1" applyBorder="1" applyAlignment="1">
      <alignment horizontal="center" vertical="top" wrapText="1"/>
    </xf>
    <xf numFmtId="164" fontId="3" fillId="0" borderId="59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vertical="top" wrapText="1"/>
    </xf>
    <xf numFmtId="49" fontId="9" fillId="0" borderId="16" xfId="0" applyNumberFormat="1" applyFont="1" applyFill="1" applyBorder="1" applyAlignment="1">
      <alignment horizontal="center" vertical="top"/>
    </xf>
    <xf numFmtId="0" fontId="3" fillId="0" borderId="72" xfId="0" applyNumberFormat="1" applyFont="1" applyFill="1" applyBorder="1" applyAlignment="1">
      <alignment horizontal="center" vertical="top" wrapText="1"/>
    </xf>
    <xf numFmtId="0" fontId="9" fillId="0" borderId="63" xfId="0" applyFont="1" applyFill="1" applyBorder="1" applyAlignment="1">
      <alignment horizontal="left" vertical="top" wrapText="1"/>
    </xf>
    <xf numFmtId="49" fontId="9" fillId="0" borderId="6" xfId="0" applyNumberFormat="1" applyFont="1" applyFill="1" applyBorder="1" applyAlignment="1">
      <alignment horizontal="center" vertical="top"/>
    </xf>
    <xf numFmtId="49" fontId="9" fillId="9" borderId="17" xfId="0" applyNumberFormat="1" applyFont="1" applyFill="1" applyBorder="1" applyAlignment="1">
      <alignment horizontal="center" vertical="top"/>
    </xf>
    <xf numFmtId="0" fontId="3" fillId="0" borderId="58" xfId="0" applyNumberFormat="1" applyFont="1" applyFill="1" applyBorder="1" applyAlignment="1">
      <alignment horizontal="center" vertical="top" wrapText="1"/>
    </xf>
    <xf numFmtId="0" fontId="4" fillId="9" borderId="6" xfId="0" applyFont="1" applyFill="1" applyBorder="1" applyAlignment="1">
      <alignment horizontal="center" vertical="top" wrapText="1"/>
    </xf>
    <xf numFmtId="49" fontId="9" fillId="0" borderId="21" xfId="0" applyNumberFormat="1" applyFont="1" applyFill="1" applyBorder="1" applyAlignment="1">
      <alignment horizontal="center" vertical="top"/>
    </xf>
    <xf numFmtId="164" fontId="3" fillId="0" borderId="8" xfId="0" applyNumberFormat="1" applyFont="1" applyFill="1" applyBorder="1" applyAlignment="1">
      <alignment horizontal="left" vertical="top" wrapText="1"/>
    </xf>
    <xf numFmtId="164" fontId="3" fillId="0" borderId="25" xfId="0" applyNumberFormat="1" applyFont="1" applyFill="1" applyBorder="1" applyAlignment="1">
      <alignment vertical="top" wrapText="1"/>
    </xf>
    <xf numFmtId="0" fontId="3" fillId="0" borderId="25" xfId="0" applyNumberFormat="1" applyFont="1" applyFill="1" applyBorder="1" applyAlignment="1">
      <alignment horizontal="center" vertical="top" wrapText="1"/>
    </xf>
    <xf numFmtId="0" fontId="3" fillId="0" borderId="27" xfId="0" applyNumberFormat="1" applyFont="1" applyFill="1" applyBorder="1" applyAlignment="1">
      <alignment horizontal="center" vertical="top" wrapText="1"/>
    </xf>
    <xf numFmtId="0" fontId="3" fillId="0" borderId="68" xfId="0" applyNumberFormat="1" applyFont="1" applyFill="1" applyBorder="1" applyAlignment="1">
      <alignment horizontal="center" vertical="top" wrapText="1"/>
    </xf>
    <xf numFmtId="164" fontId="3" fillId="0" borderId="26" xfId="0" applyNumberFormat="1" applyFont="1" applyFill="1" applyBorder="1" applyAlignment="1">
      <alignment vertical="top" wrapText="1"/>
    </xf>
    <xf numFmtId="49" fontId="9" fillId="9" borderId="60" xfId="0" applyNumberFormat="1" applyFont="1" applyFill="1" applyBorder="1" applyAlignment="1">
      <alignment horizontal="center" vertical="top"/>
    </xf>
    <xf numFmtId="49" fontId="9" fillId="9" borderId="34" xfId="0" applyNumberFormat="1" applyFont="1" applyFill="1" applyBorder="1" applyAlignment="1">
      <alignment horizontal="center" vertical="top"/>
    </xf>
    <xf numFmtId="49" fontId="9" fillId="0" borderId="70" xfId="0" applyNumberFormat="1" applyFont="1" applyFill="1" applyBorder="1" applyAlignment="1">
      <alignment horizontal="center" vertical="top"/>
    </xf>
    <xf numFmtId="49" fontId="9" fillId="0" borderId="21" xfId="0" applyNumberFormat="1" applyFont="1" applyFill="1" applyBorder="1" applyAlignment="1">
      <alignment horizontal="center" vertical="top"/>
    </xf>
    <xf numFmtId="49" fontId="9" fillId="0" borderId="65" xfId="0" applyNumberFormat="1" applyFont="1" applyFill="1" applyBorder="1" applyAlignment="1">
      <alignment horizontal="center" vertical="top"/>
    </xf>
    <xf numFmtId="49" fontId="9" fillId="0" borderId="9" xfId="0" applyNumberFormat="1" applyFont="1" applyFill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3" fillId="0" borderId="2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49" fontId="4" fillId="0" borderId="12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top"/>
    </xf>
    <xf numFmtId="164" fontId="3" fillId="0" borderId="26" xfId="0" applyNumberFormat="1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left" vertical="top" wrapText="1"/>
    </xf>
    <xf numFmtId="0" fontId="4" fillId="0" borderId="35" xfId="0" applyFont="1" applyFill="1" applyBorder="1" applyAlignment="1">
      <alignment horizontal="center" vertical="top" wrapText="1"/>
    </xf>
    <xf numFmtId="0" fontId="9" fillId="9" borderId="63" xfId="0" applyFont="1" applyFill="1" applyBorder="1" applyAlignment="1">
      <alignment horizontal="left" vertical="top" wrapText="1"/>
    </xf>
    <xf numFmtId="0" fontId="9" fillId="9" borderId="0" xfId="0" applyFont="1" applyFill="1" applyBorder="1" applyAlignment="1">
      <alignment horizontal="left" vertical="top" wrapText="1"/>
    </xf>
    <xf numFmtId="49" fontId="4" fillId="0" borderId="27" xfId="0" applyNumberFormat="1" applyFont="1" applyFill="1" applyBorder="1" applyAlignment="1">
      <alignment horizontal="center" vertical="center" textRotation="90" wrapText="1"/>
    </xf>
    <xf numFmtId="49" fontId="4" fillId="0" borderId="21" xfId="0" applyNumberFormat="1" applyFont="1" applyFill="1" applyBorder="1" applyAlignment="1">
      <alignment horizontal="center" vertical="center" textRotation="90" wrapText="1"/>
    </xf>
    <xf numFmtId="49" fontId="4" fillId="0" borderId="6" xfId="0" applyNumberFormat="1" applyFont="1" applyFill="1" applyBorder="1" applyAlignment="1">
      <alignment horizontal="center" vertical="center" textRotation="90" wrapText="1"/>
    </xf>
    <xf numFmtId="49" fontId="3" fillId="0" borderId="42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49" fontId="3" fillId="0" borderId="24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49" fontId="4" fillId="0" borderId="32" xfId="0" applyNumberFormat="1" applyFont="1" applyBorder="1" applyAlignment="1">
      <alignment horizontal="center" vertical="top" wrapText="1"/>
    </xf>
    <xf numFmtId="0" fontId="4" fillId="2" borderId="19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4" fillId="3" borderId="38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vertical="top" wrapText="1"/>
    </xf>
    <xf numFmtId="164" fontId="3" fillId="0" borderId="32" xfId="0" applyNumberFormat="1" applyFont="1" applyFill="1" applyBorder="1" applyAlignment="1">
      <alignment vertical="top" wrapText="1"/>
    </xf>
    <xf numFmtId="0" fontId="3" fillId="0" borderId="62" xfId="0" applyNumberFormat="1" applyFont="1" applyFill="1" applyBorder="1" applyAlignment="1">
      <alignment horizontal="center" vertical="top" wrapText="1"/>
    </xf>
    <xf numFmtId="0" fontId="3" fillId="0" borderId="18" xfId="0" applyNumberFormat="1" applyFont="1" applyFill="1" applyBorder="1" applyAlignment="1">
      <alignment horizontal="center" vertical="top" wrapText="1"/>
    </xf>
    <xf numFmtId="0" fontId="3" fillId="0" borderId="70" xfId="0" applyNumberFormat="1" applyFont="1" applyFill="1" applyBorder="1" applyAlignment="1">
      <alignment horizontal="center" vertical="top" wrapText="1"/>
    </xf>
    <xf numFmtId="0" fontId="3" fillId="0" borderId="6" xfId="0" applyNumberFormat="1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25" xfId="0" applyNumberFormat="1" applyFont="1" applyBorder="1" applyAlignment="1">
      <alignment horizontal="center" vertical="top"/>
    </xf>
    <xf numFmtId="0" fontId="3" fillId="0" borderId="18" xfId="0" applyNumberFormat="1" applyFont="1" applyBorder="1" applyAlignment="1">
      <alignment horizontal="center" vertical="top"/>
    </xf>
    <xf numFmtId="0" fontId="3" fillId="0" borderId="27" xfId="0" applyNumberFormat="1" applyFont="1" applyBorder="1" applyAlignment="1">
      <alignment horizontal="center" vertical="top"/>
    </xf>
    <xf numFmtId="0" fontId="3" fillId="0" borderId="6" xfId="0" applyNumberFormat="1" applyFont="1" applyBorder="1" applyAlignment="1">
      <alignment horizontal="center" vertical="top"/>
    </xf>
    <xf numFmtId="0" fontId="3" fillId="0" borderId="68" xfId="0" applyNumberFormat="1" applyFont="1" applyBorder="1" applyAlignment="1">
      <alignment horizontal="center" vertical="top"/>
    </xf>
    <xf numFmtId="0" fontId="3" fillId="0" borderId="41" xfId="0" applyNumberFormat="1" applyFont="1" applyBorder="1" applyAlignment="1">
      <alignment horizontal="center" vertical="top"/>
    </xf>
    <xf numFmtId="0" fontId="3" fillId="0" borderId="33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3" fillId="0" borderId="15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49" fontId="4" fillId="0" borderId="32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24" xfId="0" applyNumberFormat="1" applyFont="1" applyBorder="1" applyAlignment="1">
      <alignment horizontal="center" vertical="top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12" xfId="0" applyNumberFormat="1" applyFont="1" applyBorder="1" applyAlignment="1">
      <alignment horizontal="center" vertical="center" textRotation="90" wrapText="1"/>
    </xf>
    <xf numFmtId="0" fontId="2" fillId="0" borderId="8" xfId="0" applyNumberFormat="1" applyFont="1" applyBorder="1" applyAlignment="1">
      <alignment horizontal="center" vertical="center" textRotation="90" wrapText="1"/>
    </xf>
    <xf numFmtId="0" fontId="2" fillId="0" borderId="32" xfId="0" applyNumberFormat="1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49" fontId="4" fillId="7" borderId="40" xfId="0" applyNumberFormat="1" applyFont="1" applyFill="1" applyBorder="1" applyAlignment="1">
      <alignment horizontal="left" vertical="top" wrapText="1"/>
    </xf>
    <xf numFmtId="49" fontId="4" fillId="7" borderId="50" xfId="0" applyNumberFormat="1" applyFont="1" applyFill="1" applyBorder="1" applyAlignment="1">
      <alignment horizontal="left" vertical="top" wrapText="1"/>
    </xf>
    <xf numFmtId="49" fontId="4" fillId="7" borderId="61" xfId="0" applyNumberFormat="1" applyFont="1" applyFill="1" applyBorder="1" applyAlignment="1">
      <alignment horizontal="left" vertical="top" wrapText="1"/>
    </xf>
    <xf numFmtId="164" fontId="4" fillId="2" borderId="20" xfId="0" applyNumberFormat="1" applyFont="1" applyFill="1" applyBorder="1" applyAlignment="1">
      <alignment horizontal="center" vertical="top" wrapText="1"/>
    </xf>
    <xf numFmtId="164" fontId="4" fillId="2" borderId="19" xfId="0" applyNumberFormat="1" applyFont="1" applyFill="1" applyBorder="1" applyAlignment="1">
      <alignment horizontal="center" vertical="top" wrapText="1"/>
    </xf>
    <xf numFmtId="164" fontId="4" fillId="2" borderId="23" xfId="0" applyNumberFormat="1" applyFont="1" applyFill="1" applyBorder="1" applyAlignment="1">
      <alignment horizontal="center" vertical="top" wrapText="1"/>
    </xf>
    <xf numFmtId="0" fontId="4" fillId="4" borderId="62" xfId="0" applyFont="1" applyFill="1" applyBorder="1" applyAlignment="1">
      <alignment horizontal="left" vertical="top" wrapText="1"/>
    </xf>
    <xf numFmtId="0" fontId="4" fillId="4" borderId="63" xfId="0" applyFont="1" applyFill="1" applyBorder="1" applyAlignment="1">
      <alignment horizontal="left" vertical="top" wrapText="1"/>
    </xf>
    <xf numFmtId="0" fontId="4" fillId="4" borderId="64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38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9" borderId="27" xfId="0" applyFont="1" applyFill="1" applyBorder="1" applyAlignment="1">
      <alignment horizontal="center" vertical="top" wrapText="1"/>
    </xf>
    <xf numFmtId="0" fontId="4" fillId="9" borderId="21" xfId="0" applyFont="1" applyFill="1" applyBorder="1" applyAlignment="1">
      <alignment horizontal="center" vertical="top" wrapText="1"/>
    </xf>
    <xf numFmtId="0" fontId="4" fillId="0" borderId="25" xfId="0" applyNumberFormat="1" applyFont="1" applyBorder="1" applyAlignment="1">
      <alignment horizontal="center" vertical="top"/>
    </xf>
    <xf numFmtId="0" fontId="4" fillId="0" borderId="26" xfId="0" applyNumberFormat="1" applyFont="1" applyBorder="1" applyAlignment="1">
      <alignment horizontal="center" vertical="top"/>
    </xf>
    <xf numFmtId="0" fontId="4" fillId="0" borderId="27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49" fontId="3" fillId="0" borderId="42" xfId="0" applyNumberFormat="1" applyFont="1" applyBorder="1" applyAlignment="1">
      <alignment horizontal="center" vertical="top"/>
    </xf>
    <xf numFmtId="49" fontId="3" fillId="0" borderId="24" xfId="0" applyNumberFormat="1" applyFont="1" applyBorder="1" applyAlignment="1">
      <alignment horizontal="center" vertical="top"/>
    </xf>
    <xf numFmtId="49" fontId="4" fillId="3" borderId="38" xfId="0" applyNumberFormat="1" applyFont="1" applyFill="1" applyBorder="1" applyAlignment="1">
      <alignment horizontal="right" vertical="top"/>
    </xf>
    <xf numFmtId="49" fontId="4" fillId="3" borderId="24" xfId="0" applyNumberFormat="1" applyFont="1" applyFill="1" applyBorder="1" applyAlignment="1">
      <alignment horizontal="right" vertical="top"/>
    </xf>
    <xf numFmtId="49" fontId="4" fillId="3" borderId="19" xfId="0" applyNumberFormat="1" applyFont="1" applyFill="1" applyBorder="1" applyAlignment="1">
      <alignment horizontal="right" vertical="top"/>
    </xf>
    <xf numFmtId="49" fontId="4" fillId="3" borderId="23" xfId="0" applyNumberFormat="1" applyFont="1" applyFill="1" applyBorder="1" applyAlignment="1">
      <alignment horizontal="right" vertical="top"/>
    </xf>
    <xf numFmtId="164" fontId="4" fillId="3" borderId="20" xfId="0" applyNumberFormat="1" applyFont="1" applyFill="1" applyBorder="1" applyAlignment="1">
      <alignment horizontal="center" vertical="top" wrapText="1"/>
    </xf>
    <xf numFmtId="164" fontId="4" fillId="3" borderId="19" xfId="0" applyNumberFormat="1" applyFont="1" applyFill="1" applyBorder="1" applyAlignment="1">
      <alignment horizontal="center" vertical="top" wrapText="1"/>
    </xf>
    <xf numFmtId="164" fontId="4" fillId="3" borderId="23" xfId="0" applyNumberFormat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42" xfId="0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68" xfId="0" applyFont="1" applyFill="1" applyBorder="1" applyAlignment="1">
      <alignment horizontal="left" vertical="top" wrapText="1"/>
    </xf>
    <xf numFmtId="0" fontId="3" fillId="0" borderId="64" xfId="0" applyNumberFormat="1" applyFont="1" applyFill="1" applyBorder="1" applyAlignment="1">
      <alignment horizontal="center" vertical="top" wrapText="1"/>
    </xf>
    <xf numFmtId="0" fontId="3" fillId="0" borderId="41" xfId="0" applyNumberFormat="1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 textRotation="90" wrapText="1"/>
    </xf>
    <xf numFmtId="49" fontId="3" fillId="0" borderId="0" xfId="0" applyNumberFormat="1" applyFont="1" applyBorder="1" applyAlignment="1">
      <alignment horizontal="center" vertical="top"/>
    </xf>
    <xf numFmtId="0" fontId="3" fillId="0" borderId="71" xfId="0" applyFont="1" applyFill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164" fontId="3" fillId="0" borderId="57" xfId="0" applyNumberFormat="1" applyFont="1" applyFill="1" applyBorder="1" applyAlignment="1">
      <alignment horizontal="center" vertical="top" wrapText="1"/>
    </xf>
    <xf numFmtId="164" fontId="3" fillId="0" borderId="52" xfId="0" applyNumberFormat="1" applyFont="1" applyFill="1" applyBorder="1" applyAlignment="1">
      <alignment horizontal="center" vertical="top" wrapText="1"/>
    </xf>
    <xf numFmtId="164" fontId="3" fillId="0" borderId="59" xfId="0" applyNumberFormat="1" applyFont="1" applyFill="1" applyBorder="1" applyAlignment="1">
      <alignment horizontal="center" vertical="top" wrapText="1"/>
    </xf>
    <xf numFmtId="0" fontId="3" fillId="9" borderId="0" xfId="0" applyNumberFormat="1" applyFont="1" applyFill="1" applyBorder="1" applyAlignment="1">
      <alignment horizontal="center" vertical="top" wrapText="1"/>
    </xf>
    <xf numFmtId="0" fontId="3" fillId="0" borderId="57" xfId="0" applyFont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3" fillId="0" borderId="59" xfId="0" applyFont="1" applyBorder="1" applyAlignment="1">
      <alignment horizontal="left" vertical="top" wrapText="1"/>
    </xf>
    <xf numFmtId="164" fontId="3" fillId="0" borderId="57" xfId="0" applyNumberFormat="1" applyFont="1" applyBorder="1" applyAlignment="1">
      <alignment horizontal="center" vertical="top" wrapText="1"/>
    </xf>
    <xf numFmtId="164" fontId="3" fillId="0" borderId="52" xfId="0" applyNumberFormat="1" applyFont="1" applyBorder="1" applyAlignment="1">
      <alignment horizontal="center" vertical="top" wrapText="1"/>
    </xf>
    <xf numFmtId="164" fontId="3" fillId="0" borderId="59" xfId="0" applyNumberFormat="1" applyFont="1" applyBorder="1" applyAlignment="1">
      <alignment horizontal="center" vertical="top" wrapText="1"/>
    </xf>
    <xf numFmtId="0" fontId="3" fillId="0" borderId="48" xfId="0" applyFont="1" applyBorder="1" applyAlignment="1">
      <alignment horizontal="left" vertical="top"/>
    </xf>
    <xf numFmtId="0" fontId="3" fillId="0" borderId="39" xfId="0" applyFont="1" applyBorder="1" applyAlignment="1">
      <alignment horizontal="left" vertical="top"/>
    </xf>
    <xf numFmtId="0" fontId="3" fillId="0" borderId="49" xfId="0" applyFont="1" applyBorder="1" applyAlignment="1">
      <alignment horizontal="left" vertical="top"/>
    </xf>
    <xf numFmtId="164" fontId="3" fillId="0" borderId="48" xfId="0" applyNumberFormat="1" applyFont="1" applyBorder="1" applyAlignment="1">
      <alignment horizontal="center" vertical="top"/>
    </xf>
    <xf numFmtId="164" fontId="3" fillId="0" borderId="39" xfId="0" applyNumberFormat="1" applyFont="1" applyBorder="1" applyAlignment="1">
      <alignment horizontal="center" vertical="top"/>
    </xf>
    <xf numFmtId="164" fontId="3" fillId="0" borderId="49" xfId="0" applyNumberFormat="1" applyFont="1" applyBorder="1" applyAlignment="1">
      <alignment horizontal="center" vertical="top"/>
    </xf>
    <xf numFmtId="0" fontId="3" fillId="0" borderId="48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164" fontId="3" fillId="0" borderId="48" xfId="0" applyNumberFormat="1" applyFont="1" applyBorder="1" applyAlignment="1">
      <alignment horizontal="center" vertical="top" wrapText="1"/>
    </xf>
    <xf numFmtId="164" fontId="3" fillId="0" borderId="39" xfId="0" applyNumberFormat="1" applyFont="1" applyBorder="1" applyAlignment="1">
      <alignment horizontal="center" vertical="top" wrapText="1"/>
    </xf>
    <xf numFmtId="164" fontId="3" fillId="0" borderId="49" xfId="0" applyNumberFormat="1" applyFont="1" applyBorder="1" applyAlignment="1">
      <alignment horizontal="center" vertical="top" wrapText="1"/>
    </xf>
    <xf numFmtId="0" fontId="2" fillId="0" borderId="57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 wrapText="1"/>
    </xf>
    <xf numFmtId="0" fontId="2" fillId="0" borderId="59" xfId="0" applyFont="1" applyBorder="1" applyAlignment="1">
      <alignment horizontal="left" vertical="top" wrapText="1"/>
    </xf>
    <xf numFmtId="0" fontId="4" fillId="6" borderId="44" xfId="0" applyFont="1" applyFill="1" applyBorder="1" applyAlignment="1">
      <alignment horizontal="right" vertical="top"/>
    </xf>
    <xf numFmtId="0" fontId="4" fillId="6" borderId="2" xfId="0" applyFont="1" applyFill="1" applyBorder="1" applyAlignment="1">
      <alignment horizontal="right" vertical="top"/>
    </xf>
    <xf numFmtId="0" fontId="4" fillId="6" borderId="45" xfId="0" applyFont="1" applyFill="1" applyBorder="1" applyAlignment="1">
      <alignment horizontal="right" vertical="top"/>
    </xf>
    <xf numFmtId="164" fontId="4" fillId="6" borderId="44" xfId="0" applyNumberFormat="1" applyFont="1" applyFill="1" applyBorder="1" applyAlignment="1">
      <alignment horizontal="center" vertical="top"/>
    </xf>
    <xf numFmtId="164" fontId="4" fillId="6" borderId="2" xfId="0" applyNumberFormat="1" applyFont="1" applyFill="1" applyBorder="1" applyAlignment="1">
      <alignment horizontal="center" vertical="top"/>
    </xf>
    <xf numFmtId="164" fontId="4" fillId="6" borderId="45" xfId="0" applyNumberFormat="1" applyFont="1" applyFill="1" applyBorder="1" applyAlignment="1">
      <alignment horizontal="center" vertical="top"/>
    </xf>
    <xf numFmtId="0" fontId="4" fillId="9" borderId="0" xfId="0" applyNumberFormat="1" applyFont="1" applyFill="1" applyBorder="1" applyAlignment="1">
      <alignment horizontal="center" vertical="top" wrapText="1"/>
    </xf>
    <xf numFmtId="0" fontId="4" fillId="4" borderId="48" xfId="0" applyFont="1" applyFill="1" applyBorder="1" applyAlignment="1">
      <alignment horizontal="left" vertical="top"/>
    </xf>
    <xf numFmtId="0" fontId="4" fillId="4" borderId="39" xfId="0" applyFont="1" applyFill="1" applyBorder="1" applyAlignment="1">
      <alignment horizontal="left" vertical="top"/>
    </xf>
    <xf numFmtId="0" fontId="4" fillId="4" borderId="49" xfId="0" applyFont="1" applyFill="1" applyBorder="1" applyAlignment="1">
      <alignment horizontal="left" vertical="top"/>
    </xf>
    <xf numFmtId="164" fontId="4" fillId="4" borderId="48" xfId="0" applyNumberFormat="1" applyFont="1" applyFill="1" applyBorder="1" applyAlignment="1">
      <alignment horizontal="center" vertical="top"/>
    </xf>
    <xf numFmtId="164" fontId="4" fillId="4" borderId="39" xfId="0" applyNumberFormat="1" applyFont="1" applyFill="1" applyBorder="1" applyAlignment="1">
      <alignment horizontal="center" vertical="top"/>
    </xf>
    <xf numFmtId="164" fontId="4" fillId="4" borderId="49" xfId="0" applyNumberFormat="1" applyFont="1" applyFill="1" applyBorder="1" applyAlignment="1">
      <alignment horizontal="center" vertical="top"/>
    </xf>
    <xf numFmtId="0" fontId="4" fillId="4" borderId="19" xfId="0" applyFont="1" applyFill="1" applyBorder="1" applyAlignment="1">
      <alignment horizontal="right" vertical="top"/>
    </xf>
    <xf numFmtId="0" fontId="4" fillId="4" borderId="23" xfId="0" applyFont="1" applyFill="1" applyBorder="1" applyAlignment="1">
      <alignment horizontal="right" vertical="top"/>
    </xf>
    <xf numFmtId="164" fontId="5" fillId="4" borderId="20" xfId="0" applyNumberFormat="1" applyFont="1" applyFill="1" applyBorder="1" applyAlignment="1">
      <alignment horizontal="center" vertical="top" wrapText="1"/>
    </xf>
    <xf numFmtId="164" fontId="5" fillId="4" borderId="19" xfId="0" applyNumberFormat="1" applyFont="1" applyFill="1" applyBorder="1" applyAlignment="1">
      <alignment horizontal="center" vertical="top" wrapText="1"/>
    </xf>
    <xf numFmtId="164" fontId="5" fillId="4" borderId="23" xfId="0" applyNumberFormat="1" applyFont="1" applyFill="1" applyBorder="1" applyAlignment="1">
      <alignment horizontal="center" vertical="top" wrapText="1"/>
    </xf>
    <xf numFmtId="0" fontId="4" fillId="0" borderId="54" xfId="0" applyFont="1" applyBorder="1" applyAlignment="1">
      <alignment horizontal="center" vertical="top"/>
    </xf>
    <xf numFmtId="0" fontId="4" fillId="0" borderId="51" xfId="0" applyFont="1" applyBorder="1" applyAlignment="1">
      <alignment horizontal="center" vertical="top"/>
    </xf>
    <xf numFmtId="0" fontId="4" fillId="0" borderId="55" xfId="0" applyFont="1" applyBorder="1" applyAlignment="1">
      <alignment horizontal="center" vertical="top"/>
    </xf>
    <xf numFmtId="164" fontId="4" fillId="0" borderId="33" xfId="0" applyNumberFormat="1" applyFont="1" applyBorder="1" applyAlignment="1">
      <alignment horizontal="center" vertical="top" wrapText="1"/>
    </xf>
    <xf numFmtId="164" fontId="4" fillId="0" borderId="27" xfId="0" applyNumberFormat="1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0" fontId="4" fillId="9" borderId="0" xfId="0" applyNumberFormat="1" applyFont="1" applyFill="1" applyBorder="1" applyAlignment="1">
      <alignment horizontal="center" vertical="center" wrapText="1"/>
    </xf>
    <xf numFmtId="49" fontId="4" fillId="3" borderId="22" xfId="0" applyNumberFormat="1" applyFont="1" applyFill="1" applyBorder="1" applyAlignment="1">
      <alignment horizontal="right" vertical="top"/>
    </xf>
    <xf numFmtId="164" fontId="4" fillId="4" borderId="48" xfId="0" applyNumberFormat="1" applyFont="1" applyFill="1" applyBorder="1" applyAlignment="1">
      <alignment horizontal="center" vertical="top" wrapText="1"/>
    </xf>
    <xf numFmtId="164" fontId="4" fillId="4" borderId="39" xfId="0" applyNumberFormat="1" applyFont="1" applyFill="1" applyBorder="1" applyAlignment="1">
      <alignment horizontal="center" vertical="top" wrapText="1"/>
    </xf>
    <xf numFmtId="164" fontId="4" fillId="4" borderId="49" xfId="0" applyNumberFormat="1" applyFont="1" applyFill="1" applyBorder="1" applyAlignment="1">
      <alignment horizontal="center" vertical="top" wrapText="1"/>
    </xf>
    <xf numFmtId="0" fontId="10" fillId="0" borderId="42" xfId="0" applyNumberFormat="1" applyFont="1" applyBorder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/>
    </xf>
    <xf numFmtId="49" fontId="4" fillId="2" borderId="19" xfId="0" applyNumberFormat="1" applyFont="1" applyFill="1" applyBorder="1" applyAlignment="1">
      <alignment horizontal="right" vertical="top"/>
    </xf>
    <xf numFmtId="49" fontId="4" fillId="2" borderId="23" xfId="0" applyNumberFormat="1" applyFont="1" applyFill="1" applyBorder="1" applyAlignment="1">
      <alignment horizontal="right" vertical="top"/>
    </xf>
    <xf numFmtId="0" fontId="12" fillId="0" borderId="3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9"/>
  <sheetViews>
    <sheetView tabSelected="1" showWhiteSpace="0" zoomScaleNormal="100" zoomScaleSheetLayoutView="80" workbookViewId="0">
      <selection sqref="A1:R1"/>
    </sheetView>
  </sheetViews>
  <sheetFormatPr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35.5703125" style="4" customWidth="1"/>
    <col min="5" max="5" width="3.5703125" style="6" customWidth="1"/>
    <col min="6" max="6" width="3.140625" style="6" customWidth="1"/>
    <col min="7" max="7" width="2.7109375" style="45" customWidth="1"/>
    <col min="8" max="8" width="6.28515625" style="6" customWidth="1"/>
    <col min="9" max="10" width="7.28515625" style="4" customWidth="1"/>
    <col min="11" max="11" width="6.140625" style="4" customWidth="1"/>
    <col min="12" max="12" width="6.28515625" style="4" customWidth="1"/>
    <col min="13" max="13" width="7.28515625" style="4" customWidth="1"/>
    <col min="14" max="14" width="7.5703125" style="4" customWidth="1"/>
    <col min="15" max="15" width="30.42578125" style="65" customWidth="1"/>
    <col min="16" max="18" width="5.7109375" style="5" customWidth="1"/>
    <col min="19" max="16384" width="9.140625" style="1"/>
  </cols>
  <sheetData>
    <row r="1" spans="1:18" s="10" customFormat="1" x14ac:dyDescent="0.2">
      <c r="A1" s="355" t="s">
        <v>65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</row>
    <row r="2" spans="1:18" s="10" customFormat="1" ht="18.75" customHeight="1" x14ac:dyDescent="0.2">
      <c r="A2" s="356" t="s">
        <v>63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</row>
    <row r="3" spans="1:18" s="10" customFormat="1" x14ac:dyDescent="0.2">
      <c r="A3" s="355" t="s">
        <v>45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</row>
    <row r="4" spans="1:18" s="10" customFormat="1" ht="13.5" thickBot="1" x14ac:dyDescent="0.25">
      <c r="A4" s="7"/>
      <c r="B4" s="7"/>
      <c r="C4" s="7"/>
      <c r="D4" s="7"/>
      <c r="E4" s="274"/>
      <c r="F4" s="274"/>
      <c r="G4" s="46"/>
      <c r="H4" s="274"/>
      <c r="I4" s="7"/>
      <c r="J4" s="7"/>
      <c r="K4" s="7"/>
      <c r="L4" s="7"/>
      <c r="M4" s="7"/>
      <c r="N4" s="7"/>
      <c r="O4" s="64"/>
      <c r="P4" s="8"/>
      <c r="Q4" s="359" t="s">
        <v>0</v>
      </c>
      <c r="R4" s="359"/>
    </row>
    <row r="5" spans="1:18" s="10" customFormat="1" ht="30" customHeight="1" thickBot="1" x14ac:dyDescent="0.25">
      <c r="A5" s="360" t="s">
        <v>1</v>
      </c>
      <c r="B5" s="363" t="s">
        <v>2</v>
      </c>
      <c r="C5" s="363" t="s">
        <v>3</v>
      </c>
      <c r="D5" s="366" t="s">
        <v>27</v>
      </c>
      <c r="E5" s="369" t="s">
        <v>4</v>
      </c>
      <c r="F5" s="391" t="s">
        <v>60</v>
      </c>
      <c r="G5" s="394" t="s">
        <v>5</v>
      </c>
      <c r="H5" s="397" t="s">
        <v>6</v>
      </c>
      <c r="I5" s="382" t="s">
        <v>67</v>
      </c>
      <c r="J5" s="383"/>
      <c r="K5" s="383"/>
      <c r="L5" s="384"/>
      <c r="M5" s="385" t="s">
        <v>54</v>
      </c>
      <c r="N5" s="385" t="s">
        <v>55</v>
      </c>
      <c r="O5" s="388" t="s">
        <v>66</v>
      </c>
      <c r="P5" s="389"/>
      <c r="Q5" s="389"/>
      <c r="R5" s="390"/>
    </row>
    <row r="6" spans="1:18" s="10" customFormat="1" ht="30" customHeight="1" x14ac:dyDescent="0.2">
      <c r="A6" s="361"/>
      <c r="B6" s="364"/>
      <c r="C6" s="364"/>
      <c r="D6" s="367"/>
      <c r="E6" s="370"/>
      <c r="F6" s="392"/>
      <c r="G6" s="395"/>
      <c r="H6" s="398"/>
      <c r="I6" s="372" t="s">
        <v>7</v>
      </c>
      <c r="J6" s="374" t="s">
        <v>8</v>
      </c>
      <c r="K6" s="374"/>
      <c r="L6" s="375" t="s">
        <v>28</v>
      </c>
      <c r="M6" s="386"/>
      <c r="N6" s="386"/>
      <c r="O6" s="377" t="s">
        <v>27</v>
      </c>
      <c r="P6" s="379" t="s">
        <v>59</v>
      </c>
      <c r="Q6" s="380"/>
      <c r="R6" s="381"/>
    </row>
    <row r="7" spans="1:18" s="10" customFormat="1" ht="95.25" customHeight="1" thickBot="1" x14ac:dyDescent="0.25">
      <c r="A7" s="362"/>
      <c r="B7" s="365"/>
      <c r="C7" s="365"/>
      <c r="D7" s="368"/>
      <c r="E7" s="371"/>
      <c r="F7" s="393"/>
      <c r="G7" s="396"/>
      <c r="H7" s="399"/>
      <c r="I7" s="373"/>
      <c r="J7" s="275" t="s">
        <v>7</v>
      </c>
      <c r="K7" s="11" t="s">
        <v>29</v>
      </c>
      <c r="L7" s="376"/>
      <c r="M7" s="387"/>
      <c r="N7" s="387"/>
      <c r="O7" s="378"/>
      <c r="P7" s="119" t="s">
        <v>56</v>
      </c>
      <c r="Q7" s="117" t="s">
        <v>57</v>
      </c>
      <c r="R7" s="118" t="s">
        <v>58</v>
      </c>
    </row>
    <row r="8" spans="1:18" ht="12.75" customHeight="1" x14ac:dyDescent="0.2">
      <c r="A8" s="400" t="s">
        <v>32</v>
      </c>
      <c r="B8" s="401"/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  <c r="Q8" s="401"/>
      <c r="R8" s="402"/>
    </row>
    <row r="9" spans="1:18" ht="13.5" customHeight="1" thickBot="1" x14ac:dyDescent="0.25">
      <c r="A9" s="406" t="s">
        <v>36</v>
      </c>
      <c r="B9" s="407"/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8"/>
    </row>
    <row r="10" spans="1:18" ht="13.5" thickBot="1" x14ac:dyDescent="0.25">
      <c r="A10" s="12" t="s">
        <v>9</v>
      </c>
      <c r="B10" s="328" t="s">
        <v>42</v>
      </c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9"/>
    </row>
    <row r="11" spans="1:18" ht="13.5" customHeight="1" thickBot="1" x14ac:dyDescent="0.25">
      <c r="A11" s="12" t="s">
        <v>9</v>
      </c>
      <c r="B11" s="13" t="s">
        <v>9</v>
      </c>
      <c r="C11" s="330" t="s">
        <v>39</v>
      </c>
      <c r="D11" s="330"/>
      <c r="E11" s="330"/>
      <c r="F11" s="330"/>
      <c r="G11" s="331"/>
      <c r="H11" s="330"/>
      <c r="I11" s="330"/>
      <c r="J11" s="330"/>
      <c r="K11" s="330"/>
      <c r="L11" s="330"/>
      <c r="M11" s="330"/>
      <c r="N11" s="330"/>
      <c r="O11" s="330"/>
      <c r="P11" s="332"/>
      <c r="Q11" s="332"/>
      <c r="R11" s="333"/>
    </row>
    <row r="12" spans="1:18" ht="15" customHeight="1" x14ac:dyDescent="0.2">
      <c r="A12" s="26" t="s">
        <v>9</v>
      </c>
      <c r="B12" s="30" t="s">
        <v>9</v>
      </c>
      <c r="C12" s="24" t="s">
        <v>9</v>
      </c>
      <c r="D12" s="352" t="s">
        <v>47</v>
      </c>
      <c r="E12" s="417"/>
      <c r="F12" s="419" t="s">
        <v>14</v>
      </c>
      <c r="G12" s="312" t="s">
        <v>38</v>
      </c>
      <c r="H12" s="165" t="s">
        <v>12</v>
      </c>
      <c r="I12" s="152">
        <f>J12+L12</f>
        <v>454</v>
      </c>
      <c r="J12" s="52">
        <v>454</v>
      </c>
      <c r="K12" s="52"/>
      <c r="L12" s="61"/>
      <c r="M12" s="79">
        <v>455</v>
      </c>
      <c r="N12" s="76">
        <v>455</v>
      </c>
      <c r="O12" s="125" t="s">
        <v>48</v>
      </c>
      <c r="P12" s="106">
        <v>60</v>
      </c>
      <c r="Q12" s="107">
        <v>60</v>
      </c>
      <c r="R12" s="105">
        <v>60</v>
      </c>
    </row>
    <row r="13" spans="1:18" ht="27" customHeight="1" x14ac:dyDescent="0.2">
      <c r="A13" s="28"/>
      <c r="B13" s="32"/>
      <c r="C13" s="19"/>
      <c r="D13" s="409"/>
      <c r="E13" s="434"/>
      <c r="F13" s="435"/>
      <c r="G13" s="313"/>
      <c r="H13" s="166"/>
      <c r="I13" s="126"/>
      <c r="J13" s="127"/>
      <c r="K13" s="127"/>
      <c r="L13" s="128"/>
      <c r="M13" s="129"/>
      <c r="N13" s="130"/>
      <c r="O13" s="124" t="s">
        <v>49</v>
      </c>
      <c r="P13" s="288">
        <v>5</v>
      </c>
      <c r="Q13" s="108">
        <v>5</v>
      </c>
      <c r="R13" s="284">
        <v>5</v>
      </c>
    </row>
    <row r="14" spans="1:18" ht="17.25" customHeight="1" x14ac:dyDescent="0.2">
      <c r="A14" s="28"/>
      <c r="B14" s="32"/>
      <c r="C14" s="19"/>
      <c r="D14" s="409"/>
      <c r="E14" s="434"/>
      <c r="F14" s="435"/>
      <c r="G14" s="313"/>
      <c r="H14" s="167"/>
      <c r="I14" s="131"/>
      <c r="J14" s="122"/>
      <c r="K14" s="122"/>
      <c r="L14" s="77"/>
      <c r="M14" s="80"/>
      <c r="N14" s="123"/>
      <c r="O14" s="334" t="s">
        <v>108</v>
      </c>
      <c r="P14" s="336">
        <v>10</v>
      </c>
      <c r="Q14" s="338">
        <v>10</v>
      </c>
      <c r="R14" s="432">
        <v>10</v>
      </c>
    </row>
    <row r="15" spans="1:18" ht="13.5" thickBot="1" x14ac:dyDescent="0.25">
      <c r="A15" s="28"/>
      <c r="B15" s="32"/>
      <c r="C15" s="19"/>
      <c r="D15" s="353"/>
      <c r="E15" s="418"/>
      <c r="F15" s="420"/>
      <c r="G15" s="354"/>
      <c r="H15" s="168" t="s">
        <v>16</v>
      </c>
      <c r="I15" s="145">
        <f t="shared" ref="I15:I20" si="0">J15+L15</f>
        <v>454</v>
      </c>
      <c r="J15" s="143">
        <f>SUM(J12:J14)</f>
        <v>454</v>
      </c>
      <c r="K15" s="143"/>
      <c r="L15" s="146"/>
      <c r="M15" s="161">
        <f>SUM(M12:M14)</f>
        <v>455</v>
      </c>
      <c r="N15" s="148">
        <f>SUM(N12:N14)</f>
        <v>455</v>
      </c>
      <c r="O15" s="335"/>
      <c r="P15" s="337"/>
      <c r="Q15" s="339"/>
      <c r="R15" s="433"/>
    </row>
    <row r="16" spans="1:18" ht="18" customHeight="1" x14ac:dyDescent="0.2">
      <c r="A16" s="26" t="s">
        <v>9</v>
      </c>
      <c r="B16" s="30" t="s">
        <v>9</v>
      </c>
      <c r="C16" s="24" t="s">
        <v>10</v>
      </c>
      <c r="D16" s="352" t="s">
        <v>104</v>
      </c>
      <c r="E16" s="417"/>
      <c r="F16" s="419" t="s">
        <v>14</v>
      </c>
      <c r="G16" s="312" t="s">
        <v>38</v>
      </c>
      <c r="H16" s="165" t="s">
        <v>12</v>
      </c>
      <c r="I16" s="152">
        <f t="shared" si="0"/>
        <v>180</v>
      </c>
      <c r="J16" s="52">
        <v>180</v>
      </c>
      <c r="K16" s="52"/>
      <c r="L16" s="61"/>
      <c r="M16" s="79">
        <v>180</v>
      </c>
      <c r="N16" s="76">
        <v>180</v>
      </c>
      <c r="O16" s="340" t="s">
        <v>105</v>
      </c>
      <c r="P16" s="348">
        <v>1</v>
      </c>
      <c r="Q16" s="344"/>
      <c r="R16" s="350"/>
    </row>
    <row r="17" spans="1:21" ht="13.5" thickBot="1" x14ac:dyDescent="0.25">
      <c r="A17" s="28"/>
      <c r="B17" s="32"/>
      <c r="C17" s="19"/>
      <c r="D17" s="353"/>
      <c r="E17" s="418"/>
      <c r="F17" s="420"/>
      <c r="G17" s="354"/>
      <c r="H17" s="168" t="s">
        <v>16</v>
      </c>
      <c r="I17" s="145">
        <f t="shared" si="0"/>
        <v>180</v>
      </c>
      <c r="J17" s="143">
        <f>SUM(J16:J16)</f>
        <v>180</v>
      </c>
      <c r="K17" s="143"/>
      <c r="L17" s="146"/>
      <c r="M17" s="161">
        <f>SUM(M16:M16)</f>
        <v>180</v>
      </c>
      <c r="N17" s="148">
        <f>SUM(N16:N16)</f>
        <v>180</v>
      </c>
      <c r="O17" s="341"/>
      <c r="P17" s="349"/>
      <c r="Q17" s="345"/>
      <c r="R17" s="351"/>
    </row>
    <row r="18" spans="1:21" ht="15" customHeight="1" x14ac:dyDescent="0.2">
      <c r="A18" s="26" t="s">
        <v>9</v>
      </c>
      <c r="B18" s="30" t="s">
        <v>9</v>
      </c>
      <c r="C18" s="24" t="s">
        <v>11</v>
      </c>
      <c r="D18" s="352" t="s">
        <v>106</v>
      </c>
      <c r="E18" s="417"/>
      <c r="F18" s="419" t="s">
        <v>14</v>
      </c>
      <c r="G18" s="312" t="s">
        <v>38</v>
      </c>
      <c r="H18" s="165" t="s">
        <v>12</v>
      </c>
      <c r="I18" s="152">
        <f t="shared" si="0"/>
        <v>31.2</v>
      </c>
      <c r="J18" s="52">
        <v>31.2</v>
      </c>
      <c r="K18" s="52"/>
      <c r="L18" s="61"/>
      <c r="M18" s="79">
        <v>157.5</v>
      </c>
      <c r="N18" s="76">
        <v>157.5</v>
      </c>
      <c r="O18" s="340" t="s">
        <v>50</v>
      </c>
      <c r="P18" s="342">
        <v>2</v>
      </c>
      <c r="Q18" s="344">
        <v>10</v>
      </c>
      <c r="R18" s="346">
        <v>10</v>
      </c>
    </row>
    <row r="19" spans="1:21" ht="15" customHeight="1" thickBot="1" x14ac:dyDescent="0.25">
      <c r="A19" s="28"/>
      <c r="B19" s="32"/>
      <c r="C19" s="19"/>
      <c r="D19" s="353"/>
      <c r="E19" s="418"/>
      <c r="F19" s="420"/>
      <c r="G19" s="354"/>
      <c r="H19" s="168" t="s">
        <v>16</v>
      </c>
      <c r="I19" s="145">
        <f t="shared" si="0"/>
        <v>31.2</v>
      </c>
      <c r="J19" s="143">
        <f>SUM(J18:J18)</f>
        <v>31.2</v>
      </c>
      <c r="K19" s="143"/>
      <c r="L19" s="146"/>
      <c r="M19" s="161">
        <f>SUM(M18:M18)</f>
        <v>157.5</v>
      </c>
      <c r="N19" s="148">
        <f>SUM(N18:N18)</f>
        <v>157.5</v>
      </c>
      <c r="O19" s="341"/>
      <c r="P19" s="343"/>
      <c r="Q19" s="345"/>
      <c r="R19" s="347"/>
    </row>
    <row r="20" spans="1:21" ht="28.5" customHeight="1" x14ac:dyDescent="0.2">
      <c r="A20" s="41" t="s">
        <v>9</v>
      </c>
      <c r="B20" s="30" t="s">
        <v>9</v>
      </c>
      <c r="C20" s="24" t="s">
        <v>13</v>
      </c>
      <c r="D20" s="169" t="s">
        <v>64</v>
      </c>
      <c r="E20" s="319"/>
      <c r="F20" s="322" t="s">
        <v>14</v>
      </c>
      <c r="G20" s="325" t="s">
        <v>38</v>
      </c>
      <c r="H20" s="132" t="s">
        <v>12</v>
      </c>
      <c r="I20" s="95">
        <f t="shared" si="0"/>
        <v>551.6</v>
      </c>
      <c r="J20" s="55">
        <v>551.6</v>
      </c>
      <c r="K20" s="55"/>
      <c r="L20" s="78"/>
      <c r="M20" s="82">
        <v>594.1</v>
      </c>
      <c r="N20" s="82">
        <v>594.1</v>
      </c>
      <c r="O20" s="292" t="s">
        <v>78</v>
      </c>
      <c r="P20" s="293">
        <v>9</v>
      </c>
      <c r="Q20" s="294">
        <v>9</v>
      </c>
      <c r="R20" s="295">
        <v>9</v>
      </c>
    </row>
    <row r="21" spans="1:21" ht="27" customHeight="1" x14ac:dyDescent="0.2">
      <c r="A21" s="42"/>
      <c r="B21" s="32"/>
      <c r="C21" s="19"/>
      <c r="D21" s="170" t="s">
        <v>91</v>
      </c>
      <c r="E21" s="320"/>
      <c r="F21" s="323"/>
      <c r="G21" s="326"/>
      <c r="H21" s="133"/>
      <c r="I21" s="153"/>
      <c r="J21" s="53"/>
      <c r="K21" s="53"/>
      <c r="L21" s="59"/>
      <c r="M21" s="86"/>
      <c r="N21" s="86"/>
      <c r="O21" s="296"/>
      <c r="P21" s="200"/>
      <c r="Q21" s="201"/>
      <c r="R21" s="202"/>
      <c r="T21" s="154"/>
    </row>
    <row r="22" spans="1:21" ht="16.5" customHeight="1" x14ac:dyDescent="0.2">
      <c r="A22" s="42"/>
      <c r="B22" s="32"/>
      <c r="C22" s="19"/>
      <c r="D22" s="171" t="s">
        <v>79</v>
      </c>
      <c r="E22" s="320"/>
      <c r="F22" s="323"/>
      <c r="G22" s="326"/>
      <c r="H22" s="155"/>
      <c r="I22" s="96"/>
      <c r="J22" s="57"/>
      <c r="K22" s="57"/>
      <c r="L22" s="60"/>
      <c r="M22" s="85"/>
      <c r="N22" s="83"/>
      <c r="O22" s="291"/>
      <c r="P22" s="200"/>
      <c r="Q22" s="201"/>
      <c r="R22" s="202"/>
    </row>
    <row r="23" spans="1:21" ht="16.5" customHeight="1" x14ac:dyDescent="0.2">
      <c r="A23" s="42"/>
      <c r="B23" s="29"/>
      <c r="C23" s="19"/>
      <c r="D23" s="436" t="s">
        <v>19</v>
      </c>
      <c r="E23" s="320"/>
      <c r="F23" s="323"/>
      <c r="G23" s="326"/>
      <c r="H23" s="156"/>
      <c r="I23" s="102"/>
      <c r="J23" s="103"/>
      <c r="K23" s="103"/>
      <c r="L23" s="104"/>
      <c r="M23" s="85"/>
      <c r="N23" s="157"/>
      <c r="O23" s="151"/>
      <c r="P23" s="195"/>
      <c r="Q23" s="290"/>
      <c r="R23" s="97"/>
    </row>
    <row r="24" spans="1:21" ht="13.5" customHeight="1" thickBot="1" x14ac:dyDescent="0.25">
      <c r="A24" s="43"/>
      <c r="B24" s="13"/>
      <c r="C24" s="40"/>
      <c r="D24" s="353"/>
      <c r="E24" s="321"/>
      <c r="F24" s="324"/>
      <c r="G24" s="327"/>
      <c r="H24" s="160" t="s">
        <v>16</v>
      </c>
      <c r="I24" s="147">
        <f>SUM(I20:I23)</f>
        <v>551.6</v>
      </c>
      <c r="J24" s="143">
        <f t="shared" ref="J24:N24" si="1">SUM(J20:J23)</f>
        <v>551.6</v>
      </c>
      <c r="K24" s="148">
        <f t="shared" si="1"/>
        <v>0</v>
      </c>
      <c r="L24" s="144">
        <f t="shared" si="1"/>
        <v>0</v>
      </c>
      <c r="M24" s="147">
        <f t="shared" si="1"/>
        <v>594.1</v>
      </c>
      <c r="N24" s="147">
        <f t="shared" si="1"/>
        <v>594.1</v>
      </c>
      <c r="O24" s="175"/>
      <c r="P24" s="283"/>
      <c r="Q24" s="286"/>
      <c r="R24" s="287"/>
      <c r="T24" s="154"/>
    </row>
    <row r="25" spans="1:21" ht="13.5" thickBot="1" x14ac:dyDescent="0.25">
      <c r="A25" s="27" t="s">
        <v>9</v>
      </c>
      <c r="B25" s="39" t="s">
        <v>9</v>
      </c>
      <c r="C25" s="421" t="s">
        <v>15</v>
      </c>
      <c r="D25" s="422"/>
      <c r="E25" s="422"/>
      <c r="F25" s="422"/>
      <c r="G25" s="423"/>
      <c r="H25" s="424"/>
      <c r="I25" s="20">
        <f t="shared" ref="I25:N25" si="2">I24+I19+I17+I15</f>
        <v>1216.8000000000002</v>
      </c>
      <c r="J25" s="15">
        <f t="shared" si="2"/>
        <v>1216.8000000000002</v>
      </c>
      <c r="K25" s="17">
        <f t="shared" si="2"/>
        <v>0</v>
      </c>
      <c r="L25" s="72">
        <f t="shared" si="2"/>
        <v>0</v>
      </c>
      <c r="M25" s="20">
        <f t="shared" si="2"/>
        <v>1386.6</v>
      </c>
      <c r="N25" s="20">
        <f t="shared" si="2"/>
        <v>1386.6</v>
      </c>
      <c r="O25" s="425"/>
      <c r="P25" s="426"/>
      <c r="Q25" s="426"/>
      <c r="R25" s="427"/>
    </row>
    <row r="26" spans="1:21" ht="13.5" customHeight="1" thickBot="1" x14ac:dyDescent="0.25">
      <c r="A26" s="22" t="s">
        <v>9</v>
      </c>
      <c r="B26" s="31" t="s">
        <v>10</v>
      </c>
      <c r="C26" s="428" t="s">
        <v>82</v>
      </c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29"/>
      <c r="O26" s="430"/>
      <c r="P26" s="429"/>
      <c r="Q26" s="429"/>
      <c r="R26" s="431"/>
    </row>
    <row r="27" spans="1:21" ht="15" customHeight="1" x14ac:dyDescent="0.2">
      <c r="A27" s="22" t="s">
        <v>9</v>
      </c>
      <c r="B27" s="31" t="s">
        <v>10</v>
      </c>
      <c r="C27" s="24" t="s">
        <v>9</v>
      </c>
      <c r="D27" s="265" t="s">
        <v>80</v>
      </c>
      <c r="E27" s="413"/>
      <c r="F27" s="310" t="s">
        <v>14</v>
      </c>
      <c r="G27" s="415">
        <v>2</v>
      </c>
      <c r="H27" s="142" t="s">
        <v>12</v>
      </c>
      <c r="I27" s="255">
        <v>7417.7</v>
      </c>
      <c r="J27" s="256">
        <v>7356.1</v>
      </c>
      <c r="K27" s="256">
        <v>4414</v>
      </c>
      <c r="L27" s="257">
        <v>61.6</v>
      </c>
      <c r="M27" s="261">
        <v>7500</v>
      </c>
      <c r="N27" s="262">
        <v>7500</v>
      </c>
      <c r="O27" s="98" t="s">
        <v>78</v>
      </c>
      <c r="P27" s="109">
        <v>327</v>
      </c>
      <c r="Q27" s="192">
        <v>327</v>
      </c>
      <c r="R27" s="193">
        <v>327</v>
      </c>
    </row>
    <row r="28" spans="1:21" ht="27.75" customHeight="1" x14ac:dyDescent="0.2">
      <c r="A28" s="23"/>
      <c r="B28" s="29"/>
      <c r="C28" s="19"/>
      <c r="D28" s="270" t="s">
        <v>92</v>
      </c>
      <c r="E28" s="414"/>
      <c r="F28" s="311"/>
      <c r="G28" s="416"/>
      <c r="H28" s="181" t="s">
        <v>30</v>
      </c>
      <c r="I28" s="251">
        <v>1148.9000000000001</v>
      </c>
      <c r="J28" s="252">
        <v>1124.2</v>
      </c>
      <c r="K28" s="252">
        <v>230.1</v>
      </c>
      <c r="L28" s="253">
        <v>24.7</v>
      </c>
      <c r="M28" s="263">
        <v>1074.3</v>
      </c>
      <c r="N28" s="264">
        <v>1074.3</v>
      </c>
      <c r="O28" s="285" t="s">
        <v>83</v>
      </c>
      <c r="P28" s="149">
        <v>38</v>
      </c>
      <c r="Q28" s="267" t="s">
        <v>84</v>
      </c>
      <c r="R28" s="150" t="s">
        <v>85</v>
      </c>
    </row>
    <row r="29" spans="1:21" ht="14.25" customHeight="1" x14ac:dyDescent="0.2">
      <c r="A29" s="42"/>
      <c r="B29" s="32"/>
      <c r="C29" s="19"/>
      <c r="D29" s="306" t="s">
        <v>93</v>
      </c>
      <c r="E29" s="414"/>
      <c r="F29" s="311"/>
      <c r="G29" s="416"/>
      <c r="H29" s="182" t="s">
        <v>22</v>
      </c>
      <c r="I29" s="99"/>
      <c r="J29" s="100"/>
      <c r="K29" s="100"/>
      <c r="L29" s="101"/>
      <c r="M29" s="227">
        <v>250</v>
      </c>
      <c r="N29" s="84">
        <v>250</v>
      </c>
      <c r="O29" s="317" t="s">
        <v>107</v>
      </c>
      <c r="P29" s="297" t="s">
        <v>46</v>
      </c>
      <c r="Q29" s="299"/>
      <c r="R29" s="301"/>
      <c r="U29" s="154"/>
    </row>
    <row r="30" spans="1:21" ht="14.25" customHeight="1" x14ac:dyDescent="0.2">
      <c r="A30" s="42"/>
      <c r="B30" s="32"/>
      <c r="C30" s="19"/>
      <c r="D30" s="306"/>
      <c r="E30" s="414"/>
      <c r="F30" s="311"/>
      <c r="G30" s="416"/>
      <c r="H30" s="183"/>
      <c r="I30" s="121"/>
      <c r="J30" s="122"/>
      <c r="K30" s="122"/>
      <c r="L30" s="176"/>
      <c r="M30" s="228"/>
      <c r="N30" s="259"/>
      <c r="O30" s="318"/>
      <c r="P30" s="298"/>
      <c r="Q30" s="300"/>
      <c r="R30" s="302"/>
      <c r="S30" s="191"/>
    </row>
    <row r="31" spans="1:21" ht="14.25" customHeight="1" x14ac:dyDescent="0.2">
      <c r="A31" s="42"/>
      <c r="B31" s="32"/>
      <c r="C31" s="19"/>
      <c r="D31" s="306"/>
      <c r="E31" s="414"/>
      <c r="F31" s="311"/>
      <c r="G31" s="416"/>
      <c r="H31" s="182" t="s">
        <v>31</v>
      </c>
      <c r="I31" s="102"/>
      <c r="J31" s="103"/>
      <c r="K31" s="103"/>
      <c r="L31" s="104"/>
      <c r="M31" s="162">
        <v>384.5</v>
      </c>
      <c r="N31" s="260"/>
      <c r="O31" s="254"/>
      <c r="P31" s="195"/>
      <c r="Q31" s="268"/>
      <c r="R31" s="97"/>
      <c r="U31" s="154"/>
    </row>
    <row r="32" spans="1:21" ht="28.5" customHeight="1" x14ac:dyDescent="0.2">
      <c r="A32" s="42"/>
      <c r="B32" s="32"/>
      <c r="C32" s="19"/>
      <c r="D32" s="203" t="s">
        <v>94</v>
      </c>
      <c r="E32" s="414"/>
      <c r="F32" s="311"/>
      <c r="G32" s="416"/>
      <c r="H32" s="205" t="s">
        <v>89</v>
      </c>
      <c r="I32" s="185">
        <f>J32+L32</f>
        <v>6.5</v>
      </c>
      <c r="J32" s="127">
        <v>6.5</v>
      </c>
      <c r="K32" s="127"/>
      <c r="L32" s="187"/>
      <c r="M32" s="258"/>
      <c r="N32" s="83"/>
      <c r="O32" s="9"/>
      <c r="P32" s="200"/>
      <c r="Q32" s="201"/>
      <c r="R32" s="202"/>
      <c r="T32" s="154"/>
    </row>
    <row r="33" spans="1:21" ht="15.75" customHeight="1" x14ac:dyDescent="0.2">
      <c r="A33" s="23"/>
      <c r="B33" s="29"/>
      <c r="C33" s="44"/>
      <c r="D33" s="306" t="s">
        <v>95</v>
      </c>
      <c r="E33" s="414"/>
      <c r="F33" s="311"/>
      <c r="G33" s="416"/>
      <c r="H33" s="205"/>
      <c r="I33" s="185"/>
      <c r="J33" s="127"/>
      <c r="K33" s="186"/>
      <c r="L33" s="189"/>
      <c r="M33" s="258"/>
      <c r="N33" s="129"/>
      <c r="O33" s="178"/>
      <c r="P33" s="177"/>
      <c r="Q33" s="268"/>
      <c r="R33" s="97"/>
      <c r="T33" s="154"/>
    </row>
    <row r="34" spans="1:21" ht="15.75" customHeight="1" x14ac:dyDescent="0.2">
      <c r="A34" s="23"/>
      <c r="B34" s="29"/>
      <c r="C34" s="19"/>
      <c r="D34" s="306"/>
      <c r="E34" s="414"/>
      <c r="F34" s="311"/>
      <c r="G34" s="416"/>
      <c r="H34" s="183"/>
      <c r="I34" s="121"/>
      <c r="J34" s="122"/>
      <c r="K34" s="122"/>
      <c r="L34" s="176"/>
      <c r="M34" s="228"/>
      <c r="N34" s="80"/>
      <c r="O34" s="178"/>
      <c r="P34" s="177"/>
      <c r="Q34" s="268"/>
      <c r="R34" s="97"/>
      <c r="T34" s="154"/>
    </row>
    <row r="35" spans="1:21" ht="16.5" customHeight="1" x14ac:dyDescent="0.2">
      <c r="A35" s="28"/>
      <c r="B35" s="32"/>
      <c r="C35" s="19"/>
      <c r="D35" s="270" t="s">
        <v>96</v>
      </c>
      <c r="E35" s="414"/>
      <c r="F35" s="311"/>
      <c r="G35" s="416"/>
      <c r="H35" s="205"/>
      <c r="I35" s="185"/>
      <c r="J35" s="127"/>
      <c r="K35" s="127"/>
      <c r="L35" s="187"/>
      <c r="M35" s="258"/>
      <c r="N35" s="83"/>
      <c r="O35" s="178"/>
      <c r="P35" s="195"/>
      <c r="Q35" s="268"/>
      <c r="R35" s="97"/>
    </row>
    <row r="36" spans="1:21" ht="27.75" customHeight="1" x14ac:dyDescent="0.2">
      <c r="A36" s="42"/>
      <c r="B36" s="32"/>
      <c r="C36" s="19"/>
      <c r="D36" s="204" t="s">
        <v>97</v>
      </c>
      <c r="E36" s="414"/>
      <c r="F36" s="311"/>
      <c r="G36" s="416"/>
      <c r="H36" s="206"/>
      <c r="I36" s="56"/>
      <c r="J36" s="57"/>
      <c r="K36" s="57"/>
      <c r="L36" s="208"/>
      <c r="M36" s="138"/>
      <c r="N36" s="83"/>
      <c r="O36" s="9"/>
      <c r="P36" s="194"/>
      <c r="Q36" s="197"/>
      <c r="R36" s="198"/>
      <c r="S36" s="154"/>
      <c r="T36" s="154"/>
    </row>
    <row r="37" spans="1:21" ht="15.75" customHeight="1" x14ac:dyDescent="0.2">
      <c r="A37" s="42"/>
      <c r="B37" s="32"/>
      <c r="C37" s="19"/>
      <c r="D37" s="306" t="s">
        <v>98</v>
      </c>
      <c r="E37" s="414"/>
      <c r="F37" s="311"/>
      <c r="G37" s="416"/>
      <c r="H37" s="206"/>
      <c r="I37" s="56"/>
      <c r="J37" s="57"/>
      <c r="K37" s="57"/>
      <c r="L37" s="188"/>
      <c r="M37" s="138"/>
      <c r="N37" s="83"/>
      <c r="O37" s="178"/>
      <c r="P37" s="196"/>
      <c r="Q37" s="268"/>
      <c r="R37" s="269"/>
      <c r="T37" s="154"/>
    </row>
    <row r="38" spans="1:21" ht="15" customHeight="1" thickBot="1" x14ac:dyDescent="0.25">
      <c r="A38" s="34"/>
      <c r="B38" s="37"/>
      <c r="C38" s="48"/>
      <c r="D38" s="307"/>
      <c r="E38" s="276"/>
      <c r="F38" s="278"/>
      <c r="G38" s="190"/>
      <c r="H38" s="207" t="s">
        <v>16</v>
      </c>
      <c r="I38" s="147">
        <f>SUM(I27:I37)</f>
        <v>8573.1</v>
      </c>
      <c r="J38" s="143">
        <f t="shared" ref="J38:N38" si="3">SUM(J27:J37)</f>
        <v>8486.8000000000011</v>
      </c>
      <c r="K38" s="148">
        <f t="shared" si="3"/>
        <v>4644.1000000000004</v>
      </c>
      <c r="L38" s="144">
        <f t="shared" si="3"/>
        <v>86.3</v>
      </c>
      <c r="M38" s="147">
        <f t="shared" si="3"/>
        <v>9208.7999999999993</v>
      </c>
      <c r="N38" s="161">
        <f t="shared" si="3"/>
        <v>8824.2999999999993</v>
      </c>
      <c r="O38" s="232"/>
      <c r="P38" s="110"/>
      <c r="Q38" s="116"/>
      <c r="R38" s="113"/>
    </row>
    <row r="39" spans="1:21" ht="27" customHeight="1" x14ac:dyDescent="0.2">
      <c r="A39" s="26" t="s">
        <v>9</v>
      </c>
      <c r="B39" s="30" t="s">
        <v>10</v>
      </c>
      <c r="C39" s="24" t="s">
        <v>10</v>
      </c>
      <c r="D39" s="266" t="s">
        <v>88</v>
      </c>
      <c r="E39" s="308" t="s">
        <v>20</v>
      </c>
      <c r="F39" s="310" t="s">
        <v>14</v>
      </c>
      <c r="G39" s="312" t="s">
        <v>37</v>
      </c>
      <c r="H39" s="209" t="s">
        <v>44</v>
      </c>
      <c r="I39" s="51">
        <f>J39+L39</f>
        <v>1300</v>
      </c>
      <c r="J39" s="52"/>
      <c r="K39" s="52"/>
      <c r="L39" s="210">
        <v>1300</v>
      </c>
      <c r="M39" s="71"/>
      <c r="N39" s="81"/>
      <c r="O39" s="233" t="s">
        <v>86</v>
      </c>
      <c r="P39" s="234">
        <v>1</v>
      </c>
      <c r="Q39" s="136"/>
      <c r="R39" s="137"/>
    </row>
    <row r="40" spans="1:21" ht="21.75" customHeight="1" x14ac:dyDescent="0.2">
      <c r="A40" s="23"/>
      <c r="B40" s="29"/>
      <c r="C40" s="19"/>
      <c r="D40" s="409" t="s">
        <v>99</v>
      </c>
      <c r="E40" s="309"/>
      <c r="F40" s="311"/>
      <c r="G40" s="313"/>
      <c r="H40" s="182" t="s">
        <v>12</v>
      </c>
      <c r="I40" s="99">
        <f>J40+L40</f>
        <v>1.1000000000000001</v>
      </c>
      <c r="J40" s="100">
        <v>1.1000000000000001</v>
      </c>
      <c r="K40" s="100"/>
      <c r="L40" s="101"/>
      <c r="M40" s="163">
        <v>50</v>
      </c>
      <c r="N40" s="84"/>
      <c r="O40" s="237" t="s">
        <v>87</v>
      </c>
      <c r="P40" s="238">
        <v>1</v>
      </c>
      <c r="Q40" s="211"/>
      <c r="R40" s="212"/>
    </row>
    <row r="41" spans="1:21" ht="21.75" customHeight="1" x14ac:dyDescent="0.2">
      <c r="A41" s="23"/>
      <c r="B41" s="29"/>
      <c r="C41" s="19"/>
      <c r="D41" s="409"/>
      <c r="E41" s="309"/>
      <c r="F41" s="221"/>
      <c r="G41" s="313"/>
      <c r="H41" s="180" t="s">
        <v>31</v>
      </c>
      <c r="I41" s="62">
        <f>J41+L41</f>
        <v>12.8</v>
      </c>
      <c r="J41" s="55"/>
      <c r="K41" s="58"/>
      <c r="L41" s="54">
        <v>12.8</v>
      </c>
      <c r="M41" s="70"/>
      <c r="N41" s="84">
        <v>150</v>
      </c>
      <c r="O41" s="199" t="s">
        <v>68</v>
      </c>
      <c r="P41" s="194"/>
      <c r="Q41" s="235"/>
      <c r="R41" s="236">
        <v>1</v>
      </c>
      <c r="T41" s="154"/>
    </row>
    <row r="42" spans="1:21" ht="23.25" customHeight="1" x14ac:dyDescent="0.2">
      <c r="A42" s="34"/>
      <c r="B42" s="37"/>
      <c r="C42" s="19"/>
      <c r="D42" s="306" t="s">
        <v>100</v>
      </c>
      <c r="E42" s="309"/>
      <c r="F42" s="221"/>
      <c r="G42" s="313"/>
      <c r="H42" s="182" t="s">
        <v>22</v>
      </c>
      <c r="I42" s="226">
        <f>J42+L42</f>
        <v>2.2999999999999998</v>
      </c>
      <c r="J42" s="103"/>
      <c r="K42" s="164"/>
      <c r="L42" s="101">
        <v>2.2999999999999998</v>
      </c>
      <c r="M42" s="163"/>
      <c r="N42" s="84"/>
      <c r="O42" s="314"/>
      <c r="P42" s="110"/>
      <c r="Q42" s="116"/>
      <c r="R42" s="113"/>
      <c r="T42" s="154"/>
    </row>
    <row r="43" spans="1:21" ht="18" customHeight="1" x14ac:dyDescent="0.2">
      <c r="A43" s="34"/>
      <c r="B43" s="37"/>
      <c r="C43" s="19"/>
      <c r="D43" s="306"/>
      <c r="E43" s="309"/>
      <c r="F43" s="221"/>
      <c r="G43" s="313"/>
      <c r="H43" s="180" t="s">
        <v>40</v>
      </c>
      <c r="I43" s="247">
        <f>J43+L43</f>
        <v>18.8</v>
      </c>
      <c r="J43" s="248"/>
      <c r="K43" s="249"/>
      <c r="L43" s="250">
        <v>18.8</v>
      </c>
      <c r="M43" s="224"/>
      <c r="N43" s="239"/>
      <c r="O43" s="314"/>
      <c r="P43" s="110"/>
      <c r="Q43" s="116"/>
      <c r="R43" s="113"/>
    </row>
    <row r="44" spans="1:21" ht="17.25" customHeight="1" x14ac:dyDescent="0.2">
      <c r="A44" s="34"/>
      <c r="B44" s="37"/>
      <c r="C44" s="19"/>
      <c r="D44" s="306" t="s">
        <v>62</v>
      </c>
      <c r="E44" s="309"/>
      <c r="F44" s="221"/>
      <c r="G44" s="313"/>
      <c r="H44" s="205"/>
      <c r="I44" s="220"/>
      <c r="J44" s="57"/>
      <c r="K44" s="63"/>
      <c r="L44" s="176"/>
      <c r="M44" s="123"/>
      <c r="N44" s="80"/>
      <c r="O44" s="272"/>
      <c r="P44" s="110"/>
      <c r="Q44" s="116"/>
      <c r="R44" s="111"/>
      <c r="T44" s="154"/>
      <c r="U44" s="154"/>
    </row>
    <row r="45" spans="1:21" ht="15" customHeight="1" thickBot="1" x14ac:dyDescent="0.25">
      <c r="A45" s="35"/>
      <c r="B45" s="38"/>
      <c r="C45" s="49"/>
      <c r="D45" s="307"/>
      <c r="E45" s="289"/>
      <c r="F45" s="277"/>
      <c r="G45" s="190"/>
      <c r="H45" s="207" t="s">
        <v>16</v>
      </c>
      <c r="I45" s="147">
        <f>SUM(I39:I44)</f>
        <v>1334.9999999999998</v>
      </c>
      <c r="J45" s="143">
        <f t="shared" ref="J45:N45" si="4">SUM(J39:J44)</f>
        <v>1.1000000000000001</v>
      </c>
      <c r="K45" s="148">
        <f t="shared" si="4"/>
        <v>0</v>
      </c>
      <c r="L45" s="144">
        <f t="shared" si="4"/>
        <v>1333.8999999999999</v>
      </c>
      <c r="M45" s="148">
        <f t="shared" si="4"/>
        <v>50</v>
      </c>
      <c r="N45" s="161">
        <f t="shared" si="4"/>
        <v>150</v>
      </c>
      <c r="O45" s="219"/>
      <c r="P45" s="94"/>
      <c r="Q45" s="115"/>
      <c r="R45" s="112"/>
    </row>
    <row r="46" spans="1:21" ht="28.5" customHeight="1" x14ac:dyDescent="0.2">
      <c r="A46" s="22" t="s">
        <v>9</v>
      </c>
      <c r="B46" s="31" t="s">
        <v>10</v>
      </c>
      <c r="C46" s="24" t="s">
        <v>11</v>
      </c>
      <c r="D46" s="266" t="s">
        <v>61</v>
      </c>
      <c r="E46" s="271"/>
      <c r="F46" s="223"/>
      <c r="G46" s="303">
        <v>6</v>
      </c>
      <c r="H46" s="134" t="s">
        <v>12</v>
      </c>
      <c r="I46" s="230">
        <f>J46+L47</f>
        <v>47</v>
      </c>
      <c r="J46" s="231">
        <v>47</v>
      </c>
      <c r="K46" s="52"/>
      <c r="L46" s="184"/>
      <c r="M46" s="246"/>
      <c r="N46" s="79">
        <v>74.900000000000006</v>
      </c>
      <c r="O46" s="179" t="s">
        <v>87</v>
      </c>
      <c r="P46" s="135">
        <v>1</v>
      </c>
      <c r="Q46" s="229"/>
      <c r="R46" s="137">
        <v>2</v>
      </c>
    </row>
    <row r="47" spans="1:21" ht="12.75" customHeight="1" x14ac:dyDescent="0.2">
      <c r="A47" s="23"/>
      <c r="B47" s="29"/>
      <c r="C47" s="19"/>
      <c r="D47" s="315" t="s">
        <v>101</v>
      </c>
      <c r="E47" s="309"/>
      <c r="F47" s="221"/>
      <c r="G47" s="304"/>
      <c r="H47" s="240" t="s">
        <v>30</v>
      </c>
      <c r="I47" s="241"/>
      <c r="J47" s="242"/>
      <c r="K47" s="243"/>
      <c r="L47" s="244"/>
      <c r="M47" s="245"/>
      <c r="N47" s="84">
        <v>51.9</v>
      </c>
      <c r="O47" s="66"/>
      <c r="P47" s="93"/>
      <c r="Q47" s="114"/>
      <c r="R47" s="111"/>
      <c r="U47" s="154"/>
    </row>
    <row r="48" spans="1:21" x14ac:dyDescent="0.2">
      <c r="A48" s="23"/>
      <c r="B48" s="29"/>
      <c r="C48" s="19"/>
      <c r="D48" s="315"/>
      <c r="E48" s="309"/>
      <c r="F48" s="221"/>
      <c r="G48" s="304"/>
      <c r="H48" s="205"/>
      <c r="I48" s="121"/>
      <c r="J48" s="122"/>
      <c r="K48" s="122"/>
      <c r="L48" s="176"/>
      <c r="M48" s="123"/>
      <c r="N48" s="80"/>
      <c r="O48" s="66"/>
      <c r="P48" s="93"/>
      <c r="Q48" s="114"/>
      <c r="R48" s="111"/>
      <c r="U48" s="154"/>
    </row>
    <row r="49" spans="1:20" ht="13.5" customHeight="1" x14ac:dyDescent="0.2">
      <c r="A49" s="23"/>
      <c r="B49" s="29"/>
      <c r="C49" s="19"/>
      <c r="D49" s="315" t="s">
        <v>102</v>
      </c>
      <c r="E49" s="316"/>
      <c r="F49" s="221"/>
      <c r="G49" s="304"/>
      <c r="H49" s="205"/>
      <c r="I49" s="121"/>
      <c r="J49" s="122"/>
      <c r="K49" s="122"/>
      <c r="L49" s="176"/>
      <c r="M49" s="123"/>
      <c r="N49" s="80"/>
      <c r="O49" s="66"/>
      <c r="P49" s="93"/>
      <c r="Q49" s="114"/>
      <c r="R49" s="111"/>
    </row>
    <row r="50" spans="1:20" ht="13.5" customHeight="1" x14ac:dyDescent="0.2">
      <c r="A50" s="23"/>
      <c r="B50" s="29"/>
      <c r="C50" s="19"/>
      <c r="D50" s="315"/>
      <c r="E50" s="316"/>
      <c r="F50" s="221"/>
      <c r="G50" s="304"/>
      <c r="H50" s="205"/>
      <c r="I50" s="121"/>
      <c r="J50" s="122"/>
      <c r="K50" s="122"/>
      <c r="L50" s="176"/>
      <c r="M50" s="123"/>
      <c r="N50" s="80"/>
      <c r="O50" s="66"/>
      <c r="P50" s="93"/>
      <c r="Q50" s="114"/>
      <c r="R50" s="111"/>
      <c r="T50" s="154"/>
    </row>
    <row r="51" spans="1:20" ht="14.25" customHeight="1" x14ac:dyDescent="0.2">
      <c r="A51" s="23"/>
      <c r="B51" s="29"/>
      <c r="C51" s="19"/>
      <c r="D51" s="410" t="s">
        <v>103</v>
      </c>
      <c r="E51" s="309"/>
      <c r="F51" s="221"/>
      <c r="G51" s="304"/>
      <c r="H51" s="213"/>
      <c r="I51" s="214"/>
      <c r="J51" s="215"/>
      <c r="K51" s="215"/>
      <c r="L51" s="216"/>
      <c r="M51" s="217"/>
      <c r="N51" s="218"/>
      <c r="O51" s="66"/>
      <c r="P51" s="93"/>
      <c r="Q51" s="114"/>
      <c r="R51" s="111"/>
    </row>
    <row r="52" spans="1:20" ht="14.25" customHeight="1" thickBot="1" x14ac:dyDescent="0.25">
      <c r="A52" s="35"/>
      <c r="B52" s="38"/>
      <c r="C52" s="49"/>
      <c r="D52" s="411"/>
      <c r="E52" s="412"/>
      <c r="F52" s="222"/>
      <c r="G52" s="305"/>
      <c r="H52" s="207" t="s">
        <v>16</v>
      </c>
      <c r="I52" s="147">
        <f>SUM(I46:I51)</f>
        <v>47</v>
      </c>
      <c r="J52" s="143">
        <f t="shared" ref="J52:M52" si="5">SUM(J46:J51)</f>
        <v>47</v>
      </c>
      <c r="K52" s="148">
        <f t="shared" si="5"/>
        <v>0</v>
      </c>
      <c r="L52" s="144">
        <f t="shared" si="5"/>
        <v>0</v>
      </c>
      <c r="M52" s="147">
        <f t="shared" si="5"/>
        <v>0</v>
      </c>
      <c r="N52" s="161">
        <f>SUM(N46:N51)</f>
        <v>126.80000000000001</v>
      </c>
      <c r="O52" s="273"/>
      <c r="P52" s="94"/>
      <c r="Q52" s="115"/>
      <c r="R52" s="112"/>
    </row>
    <row r="53" spans="1:20" ht="14.25" customHeight="1" thickBot="1" x14ac:dyDescent="0.25">
      <c r="A53" s="18" t="s">
        <v>9</v>
      </c>
      <c r="B53" s="225" t="s">
        <v>10</v>
      </c>
      <c r="C53" s="490" t="s">
        <v>15</v>
      </c>
      <c r="D53" s="423"/>
      <c r="E53" s="423"/>
      <c r="F53" s="423"/>
      <c r="G53" s="423"/>
      <c r="H53" s="424"/>
      <c r="I53" s="14">
        <f>I52+I45+I38</f>
        <v>9955.1</v>
      </c>
      <c r="J53" s="15">
        <f>J52+J38</f>
        <v>8533.8000000000011</v>
      </c>
      <c r="K53" s="14">
        <f>K52+K38</f>
        <v>4644.1000000000004</v>
      </c>
      <c r="L53" s="21">
        <f>L52+L38+L45</f>
        <v>1420.1999999999998</v>
      </c>
      <c r="M53" s="16">
        <f>M52+M38+M45</f>
        <v>9258.7999999999993</v>
      </c>
      <c r="N53" s="14">
        <f>N52+N38+N45</f>
        <v>9101.0999999999985</v>
      </c>
      <c r="O53" s="425"/>
      <c r="P53" s="426"/>
      <c r="Q53" s="426"/>
      <c r="R53" s="427"/>
    </row>
    <row r="54" spans="1:20" ht="14.25" customHeight="1" thickBot="1" x14ac:dyDescent="0.25">
      <c r="A54" s="12" t="s">
        <v>9</v>
      </c>
      <c r="B54" s="498" t="s">
        <v>17</v>
      </c>
      <c r="C54" s="498"/>
      <c r="D54" s="498"/>
      <c r="E54" s="498"/>
      <c r="F54" s="498"/>
      <c r="G54" s="498"/>
      <c r="H54" s="499"/>
      <c r="I54" s="25">
        <f t="shared" ref="I54:N54" si="6">I53+I25</f>
        <v>11171.900000000001</v>
      </c>
      <c r="J54" s="25">
        <f t="shared" si="6"/>
        <v>9750.6000000000022</v>
      </c>
      <c r="K54" s="25">
        <f t="shared" si="6"/>
        <v>4644.1000000000004</v>
      </c>
      <c r="L54" s="25">
        <f>L53+L25</f>
        <v>1420.1999999999998</v>
      </c>
      <c r="M54" s="25">
        <f t="shared" si="6"/>
        <v>10645.4</v>
      </c>
      <c r="N54" s="25">
        <f t="shared" si="6"/>
        <v>10487.699999999999</v>
      </c>
      <c r="O54" s="403"/>
      <c r="P54" s="404"/>
      <c r="Q54" s="404"/>
      <c r="R54" s="405"/>
    </row>
    <row r="55" spans="1:20" ht="14.25" customHeight="1" thickBot="1" x14ac:dyDescent="0.25">
      <c r="A55" s="36" t="s">
        <v>14</v>
      </c>
      <c r="B55" s="478" t="s">
        <v>18</v>
      </c>
      <c r="C55" s="478"/>
      <c r="D55" s="478"/>
      <c r="E55" s="478"/>
      <c r="F55" s="478"/>
      <c r="G55" s="478"/>
      <c r="H55" s="479"/>
      <c r="I55" s="33">
        <f t="shared" ref="I55:N55" si="7">I54</f>
        <v>11171.900000000001</v>
      </c>
      <c r="J55" s="33">
        <f t="shared" si="7"/>
        <v>9750.6000000000022</v>
      </c>
      <c r="K55" s="33">
        <f t="shared" si="7"/>
        <v>4644.1000000000004</v>
      </c>
      <c r="L55" s="158">
        <f>L54</f>
        <v>1420.1999999999998</v>
      </c>
      <c r="M55" s="159">
        <f t="shared" si="7"/>
        <v>10645.4</v>
      </c>
      <c r="N55" s="33">
        <f t="shared" si="7"/>
        <v>10487.699999999999</v>
      </c>
      <c r="O55" s="480"/>
      <c r="P55" s="481"/>
      <c r="Q55" s="481"/>
      <c r="R55" s="482"/>
    </row>
    <row r="56" spans="1:20" s="120" customFormat="1" ht="27.75" customHeight="1" x14ac:dyDescent="0.2">
      <c r="A56" s="494" t="s">
        <v>81</v>
      </c>
      <c r="B56" s="494"/>
      <c r="C56" s="494"/>
      <c r="D56" s="494"/>
      <c r="E56" s="494"/>
      <c r="F56" s="494"/>
      <c r="G56" s="494"/>
      <c r="H56" s="494"/>
      <c r="I56" s="494"/>
      <c r="J56" s="494"/>
      <c r="K56" s="494"/>
      <c r="L56" s="494"/>
      <c r="M56" s="494"/>
      <c r="N56" s="494"/>
      <c r="O56" s="494"/>
      <c r="P56" s="494"/>
      <c r="Q56" s="494"/>
      <c r="R56" s="494"/>
    </row>
    <row r="57" spans="1:20" ht="14.25" customHeight="1" x14ac:dyDescent="0.2">
      <c r="A57" s="495" t="s">
        <v>23</v>
      </c>
      <c r="B57" s="495"/>
      <c r="C57" s="495"/>
      <c r="D57" s="495"/>
      <c r="E57" s="495"/>
      <c r="F57" s="495"/>
      <c r="G57" s="495"/>
      <c r="H57" s="495"/>
      <c r="I57" s="495"/>
      <c r="J57" s="495"/>
      <c r="K57" s="495"/>
      <c r="L57" s="495"/>
      <c r="M57" s="495"/>
      <c r="N57" s="495"/>
      <c r="O57" s="139"/>
      <c r="P57" s="139"/>
      <c r="Q57" s="139"/>
      <c r="R57" s="139"/>
    </row>
    <row r="58" spans="1:20" ht="13.5" thickBot="1" x14ac:dyDescent="0.25">
      <c r="A58" s="2"/>
      <c r="B58" s="3"/>
      <c r="C58" s="3"/>
      <c r="D58" s="3"/>
      <c r="E58" s="50"/>
      <c r="F58" s="50"/>
      <c r="G58" s="47"/>
      <c r="H58" s="9"/>
      <c r="I58" s="496"/>
      <c r="J58" s="496"/>
      <c r="K58" s="496"/>
      <c r="L58" s="496"/>
      <c r="M58" s="282"/>
      <c r="N58" s="282"/>
      <c r="O58" s="497"/>
      <c r="P58" s="497"/>
      <c r="Q58" s="497"/>
      <c r="R58" s="497"/>
    </row>
    <row r="59" spans="1:20" ht="25.5" customHeight="1" x14ac:dyDescent="0.2">
      <c r="A59" s="483" t="s">
        <v>21</v>
      </c>
      <c r="B59" s="484"/>
      <c r="C59" s="484"/>
      <c r="D59" s="484"/>
      <c r="E59" s="484"/>
      <c r="F59" s="484"/>
      <c r="G59" s="484"/>
      <c r="H59" s="485"/>
      <c r="I59" s="486" t="s">
        <v>51</v>
      </c>
      <c r="J59" s="487"/>
      <c r="K59" s="487"/>
      <c r="L59" s="488"/>
      <c r="M59" s="140" t="s">
        <v>52</v>
      </c>
      <c r="N59" s="141" t="s">
        <v>53</v>
      </c>
      <c r="O59" s="90"/>
      <c r="P59" s="489"/>
      <c r="Q59" s="489"/>
      <c r="R59" s="489"/>
    </row>
    <row r="60" spans="1:20" x14ac:dyDescent="0.2">
      <c r="A60" s="472" t="s">
        <v>34</v>
      </c>
      <c r="B60" s="473"/>
      <c r="C60" s="473"/>
      <c r="D60" s="473"/>
      <c r="E60" s="473"/>
      <c r="F60" s="473"/>
      <c r="G60" s="473"/>
      <c r="H60" s="474"/>
      <c r="I60" s="491">
        <f ca="1">SUM(I61:L65)</f>
        <v>11156.8</v>
      </c>
      <c r="J60" s="492"/>
      <c r="K60" s="492"/>
      <c r="L60" s="493"/>
      <c r="M60" s="68">
        <f>SUM(M61:M65)</f>
        <v>10010.9</v>
      </c>
      <c r="N60" s="69">
        <f>SUM(N61:N65)</f>
        <v>10087.700000000001</v>
      </c>
      <c r="O60" s="91"/>
      <c r="P60" s="471"/>
      <c r="Q60" s="471"/>
      <c r="R60" s="471"/>
    </row>
    <row r="61" spans="1:20" x14ac:dyDescent="0.2">
      <c r="A61" s="450" t="s">
        <v>24</v>
      </c>
      <c r="B61" s="451"/>
      <c r="C61" s="451"/>
      <c r="D61" s="451"/>
      <c r="E61" s="451"/>
      <c r="F61" s="451"/>
      <c r="G61" s="451"/>
      <c r="H61" s="452"/>
      <c r="I61" s="453">
        <f>SUMIF(H10:H51,"sb",I10:I51)</f>
        <v>8682.6</v>
      </c>
      <c r="J61" s="454"/>
      <c r="K61" s="454"/>
      <c r="L61" s="455"/>
      <c r="M61" s="73">
        <f>SUMIF(H12:H51,H12,M12:M51)</f>
        <v>8936.6</v>
      </c>
      <c r="N61" s="86">
        <f>SUMIF(H12:H51,H12,N12:N51)</f>
        <v>8961.5</v>
      </c>
      <c r="O61" s="92"/>
      <c r="P61" s="443"/>
      <c r="Q61" s="443"/>
      <c r="R61" s="443"/>
    </row>
    <row r="62" spans="1:20" ht="12.75" customHeight="1" x14ac:dyDescent="0.2">
      <c r="A62" s="456" t="s">
        <v>33</v>
      </c>
      <c r="B62" s="457"/>
      <c r="C62" s="457"/>
      <c r="D62" s="457"/>
      <c r="E62" s="457"/>
      <c r="F62" s="457"/>
      <c r="G62" s="457"/>
      <c r="H62" s="458"/>
      <c r="I62" s="459">
        <f>SUMIF(H12:H44,"sb(sp)",I12:I44)</f>
        <v>1148.9000000000001</v>
      </c>
      <c r="J62" s="460"/>
      <c r="K62" s="460"/>
      <c r="L62" s="461"/>
      <c r="M62" s="281">
        <f>SUMIF(H12:H51,H47,M12:M51)</f>
        <v>1074.3</v>
      </c>
      <c r="N62" s="87">
        <f>SUMIF(H12:H51,H47,N12:N51)</f>
        <v>1126.2</v>
      </c>
      <c r="O62" s="92"/>
      <c r="P62" s="443"/>
      <c r="Q62" s="443"/>
      <c r="R62" s="443"/>
    </row>
    <row r="63" spans="1:20" s="7" customFormat="1" ht="12.75" customHeight="1" x14ac:dyDescent="0.2">
      <c r="A63" s="437" t="s">
        <v>43</v>
      </c>
      <c r="B63" s="438"/>
      <c r="C63" s="438"/>
      <c r="D63" s="438"/>
      <c r="E63" s="438"/>
      <c r="F63" s="438"/>
      <c r="G63" s="438"/>
      <c r="H63" s="439"/>
      <c r="I63" s="440">
        <f>SUMIF(H12:H44,"sb(vb)",I12:I44)</f>
        <v>1300</v>
      </c>
      <c r="J63" s="441"/>
      <c r="K63" s="441"/>
      <c r="L63" s="442"/>
      <c r="M63" s="279">
        <f>SUMIF(H12:H44,H39,M12:M44)</f>
        <v>0</v>
      </c>
      <c r="N63" s="67">
        <f>SUMIF(H12:H44,H39,N12:N44)</f>
        <v>0</v>
      </c>
      <c r="O63" s="92"/>
      <c r="P63" s="443"/>
      <c r="Q63" s="443"/>
      <c r="R63" s="443"/>
    </row>
    <row r="64" spans="1:20" s="7" customFormat="1" ht="12.75" customHeight="1" x14ac:dyDescent="0.2">
      <c r="A64" s="462" t="s">
        <v>90</v>
      </c>
      <c r="B64" s="463"/>
      <c r="C64" s="463"/>
      <c r="D64" s="463"/>
      <c r="E64" s="463"/>
      <c r="F64" s="463"/>
      <c r="G64" s="463"/>
      <c r="H64" s="464"/>
      <c r="I64" s="440">
        <f ca="1">SUMIF(H12:H51,"SB(L)",I12:I50)</f>
        <v>6.5</v>
      </c>
      <c r="J64" s="441"/>
      <c r="K64" s="441"/>
      <c r="L64" s="442"/>
      <c r="M64" s="279"/>
      <c r="N64" s="67"/>
      <c r="O64" s="92"/>
      <c r="P64" s="280"/>
      <c r="Q64" s="280"/>
      <c r="R64" s="280"/>
    </row>
    <row r="65" spans="1:18" ht="12.75" customHeight="1" x14ac:dyDescent="0.2">
      <c r="A65" s="444" t="s">
        <v>41</v>
      </c>
      <c r="B65" s="445"/>
      <c r="C65" s="445"/>
      <c r="D65" s="445"/>
      <c r="E65" s="445"/>
      <c r="F65" s="445"/>
      <c r="G65" s="445"/>
      <c r="H65" s="446"/>
      <c r="I65" s="447">
        <f>SUMIF(H10:H44,"sb(p)",I10:I44)</f>
        <v>18.8</v>
      </c>
      <c r="J65" s="448"/>
      <c r="K65" s="448"/>
      <c r="L65" s="449"/>
      <c r="M65" s="281">
        <f>SUMIF(H12:H44,#REF!,M12:M44)</f>
        <v>0</v>
      </c>
      <c r="N65" s="87">
        <f>SUMIF(H12:H44,#REF!,N12:N44)</f>
        <v>0</v>
      </c>
      <c r="O65" s="92"/>
      <c r="P65" s="443"/>
      <c r="Q65" s="443"/>
      <c r="R65" s="443"/>
    </row>
    <row r="66" spans="1:18" x14ac:dyDescent="0.2">
      <c r="A66" s="472" t="s">
        <v>35</v>
      </c>
      <c r="B66" s="473"/>
      <c r="C66" s="473"/>
      <c r="D66" s="473"/>
      <c r="E66" s="473"/>
      <c r="F66" s="473"/>
      <c r="G66" s="473"/>
      <c r="H66" s="474"/>
      <c r="I66" s="475">
        <f>SUM(I67:L68)</f>
        <v>15.100000000000001</v>
      </c>
      <c r="J66" s="476"/>
      <c r="K66" s="476"/>
      <c r="L66" s="477"/>
      <c r="M66" s="74">
        <f>SUM(M67:M68)</f>
        <v>634.5</v>
      </c>
      <c r="N66" s="88">
        <f>SUM(N67:N68)</f>
        <v>400</v>
      </c>
      <c r="O66" s="91"/>
      <c r="P66" s="471"/>
      <c r="Q66" s="471"/>
      <c r="R66" s="471"/>
    </row>
    <row r="67" spans="1:18" x14ac:dyDescent="0.2">
      <c r="A67" s="450" t="s">
        <v>25</v>
      </c>
      <c r="B67" s="451"/>
      <c r="C67" s="451"/>
      <c r="D67" s="451"/>
      <c r="E67" s="451"/>
      <c r="F67" s="451"/>
      <c r="G67" s="451"/>
      <c r="H67" s="452"/>
      <c r="I67" s="453">
        <f>SUMIF(H10:H44,"es",I10:I44)</f>
        <v>12.8</v>
      </c>
      <c r="J67" s="454"/>
      <c r="K67" s="454"/>
      <c r="L67" s="455"/>
      <c r="M67" s="73">
        <f>SUMIF(H12:H44,"es",M12:M44)</f>
        <v>384.5</v>
      </c>
      <c r="N67" s="86">
        <f>SUMIF(H12:H44,"es",N12:N44)</f>
        <v>150</v>
      </c>
      <c r="O67" s="92"/>
      <c r="P67" s="443"/>
      <c r="Q67" s="443"/>
      <c r="R67" s="443"/>
    </row>
    <row r="68" spans="1:18" x14ac:dyDescent="0.2">
      <c r="A68" s="450" t="s">
        <v>26</v>
      </c>
      <c r="B68" s="451"/>
      <c r="C68" s="451"/>
      <c r="D68" s="451"/>
      <c r="E68" s="451"/>
      <c r="F68" s="451"/>
      <c r="G68" s="451"/>
      <c r="H68" s="452"/>
      <c r="I68" s="453">
        <f>SUMIF(H10:H44,"lrvb",I10:I44)</f>
        <v>2.2999999999999998</v>
      </c>
      <c r="J68" s="454"/>
      <c r="K68" s="454"/>
      <c r="L68" s="455"/>
      <c r="M68" s="73">
        <f>SUMIF(H12:H44,"lrvb",M12:M44)</f>
        <v>250</v>
      </c>
      <c r="N68" s="86">
        <f>SUMIF(H12:H44,H29,N12:N44)</f>
        <v>250</v>
      </c>
      <c r="O68" s="92"/>
      <c r="P68" s="443"/>
      <c r="Q68" s="443"/>
      <c r="R68" s="443"/>
    </row>
    <row r="69" spans="1:18" ht="13.5" thickBot="1" x14ac:dyDescent="0.25">
      <c r="A69" s="465" t="s">
        <v>16</v>
      </c>
      <c r="B69" s="466"/>
      <c r="C69" s="466"/>
      <c r="D69" s="466"/>
      <c r="E69" s="466"/>
      <c r="F69" s="466"/>
      <c r="G69" s="466"/>
      <c r="H69" s="467"/>
      <c r="I69" s="468">
        <f ca="1">I66+I60</f>
        <v>11171.9</v>
      </c>
      <c r="J69" s="469"/>
      <c r="K69" s="469"/>
      <c r="L69" s="470"/>
      <c r="M69" s="75">
        <f>M66+M60</f>
        <v>10645.4</v>
      </c>
      <c r="N69" s="89">
        <f>N66+N60</f>
        <v>10487.7</v>
      </c>
      <c r="O69" s="91"/>
      <c r="P69" s="471"/>
      <c r="Q69" s="471"/>
      <c r="R69" s="471"/>
    </row>
  </sheetData>
  <mergeCells count="122">
    <mergeCell ref="B55:H55"/>
    <mergeCell ref="O55:R55"/>
    <mergeCell ref="A59:H59"/>
    <mergeCell ref="I59:L59"/>
    <mergeCell ref="P59:R59"/>
    <mergeCell ref="A60:H60"/>
    <mergeCell ref="D47:D48"/>
    <mergeCell ref="E47:E48"/>
    <mergeCell ref="O53:R53"/>
    <mergeCell ref="C53:H53"/>
    <mergeCell ref="I60:L60"/>
    <mergeCell ref="P60:R60"/>
    <mergeCell ref="A56:R56"/>
    <mergeCell ref="A57:N57"/>
    <mergeCell ref="I58:L58"/>
    <mergeCell ref="O58:R58"/>
    <mergeCell ref="B54:H54"/>
    <mergeCell ref="A69:H69"/>
    <mergeCell ref="I69:L69"/>
    <mergeCell ref="P69:R69"/>
    <mergeCell ref="A66:H66"/>
    <mergeCell ref="I66:L66"/>
    <mergeCell ref="P66:R66"/>
    <mergeCell ref="A67:H67"/>
    <mergeCell ref="I67:L67"/>
    <mergeCell ref="P67:R67"/>
    <mergeCell ref="A68:H68"/>
    <mergeCell ref="I68:L68"/>
    <mergeCell ref="P68:R68"/>
    <mergeCell ref="A63:H63"/>
    <mergeCell ref="I63:L63"/>
    <mergeCell ref="P63:R63"/>
    <mergeCell ref="A65:H65"/>
    <mergeCell ref="I65:L65"/>
    <mergeCell ref="P65:R65"/>
    <mergeCell ref="A61:H61"/>
    <mergeCell ref="I61:L61"/>
    <mergeCell ref="P61:R61"/>
    <mergeCell ref="A62:H62"/>
    <mergeCell ref="I62:L62"/>
    <mergeCell ref="P62:R62"/>
    <mergeCell ref="A64:H64"/>
    <mergeCell ref="I64:L64"/>
    <mergeCell ref="A8:R8"/>
    <mergeCell ref="O54:R54"/>
    <mergeCell ref="A9:R9"/>
    <mergeCell ref="D40:D41"/>
    <mergeCell ref="D51:D52"/>
    <mergeCell ref="E51:E52"/>
    <mergeCell ref="E27:E37"/>
    <mergeCell ref="F27:F37"/>
    <mergeCell ref="G27:G37"/>
    <mergeCell ref="E16:E17"/>
    <mergeCell ref="F16:F17"/>
    <mergeCell ref="G16:G17"/>
    <mergeCell ref="D18:D19"/>
    <mergeCell ref="C25:H25"/>
    <mergeCell ref="O25:R25"/>
    <mergeCell ref="C26:R26"/>
    <mergeCell ref="R14:R15"/>
    <mergeCell ref="D12:D15"/>
    <mergeCell ref="E12:E15"/>
    <mergeCell ref="F12:F15"/>
    <mergeCell ref="E18:E19"/>
    <mergeCell ref="F18:F19"/>
    <mergeCell ref="G18:G19"/>
    <mergeCell ref="D23:D24"/>
    <mergeCell ref="A1:R1"/>
    <mergeCell ref="A2:R2"/>
    <mergeCell ref="A3:R3"/>
    <mergeCell ref="Q4:R4"/>
    <mergeCell ref="A5:A7"/>
    <mergeCell ref="B5:B7"/>
    <mergeCell ref="C5:C7"/>
    <mergeCell ref="D5:D7"/>
    <mergeCell ref="E5:E7"/>
    <mergeCell ref="I6:I7"/>
    <mergeCell ref="J6:K6"/>
    <mergeCell ref="L6:L7"/>
    <mergeCell ref="O6:O7"/>
    <mergeCell ref="P6:R6"/>
    <mergeCell ref="I5:L5"/>
    <mergeCell ref="M5:M7"/>
    <mergeCell ref="N5:N7"/>
    <mergeCell ref="O5:R5"/>
    <mergeCell ref="F5:F7"/>
    <mergeCell ref="G5:G7"/>
    <mergeCell ref="H5:H7"/>
    <mergeCell ref="E20:E24"/>
    <mergeCell ref="F20:F24"/>
    <mergeCell ref="G20:G24"/>
    <mergeCell ref="B10:R10"/>
    <mergeCell ref="C11:R11"/>
    <mergeCell ref="O14:O15"/>
    <mergeCell ref="P14:P15"/>
    <mergeCell ref="Q14:Q15"/>
    <mergeCell ref="O18:O19"/>
    <mergeCell ref="P18:P19"/>
    <mergeCell ref="Q18:Q19"/>
    <mergeCell ref="R18:R19"/>
    <mergeCell ref="O16:O17"/>
    <mergeCell ref="P16:P17"/>
    <mergeCell ref="Q16:Q17"/>
    <mergeCell ref="R16:R17"/>
    <mergeCell ref="D16:D17"/>
    <mergeCell ref="G12:G15"/>
    <mergeCell ref="P29:P30"/>
    <mergeCell ref="Q29:Q30"/>
    <mergeCell ref="R29:R30"/>
    <mergeCell ref="G46:G52"/>
    <mergeCell ref="D44:D45"/>
    <mergeCell ref="E39:E44"/>
    <mergeCell ref="F39:F40"/>
    <mergeCell ref="G39:G44"/>
    <mergeCell ref="D37:D38"/>
    <mergeCell ref="D29:D31"/>
    <mergeCell ref="O42:O43"/>
    <mergeCell ref="D42:D43"/>
    <mergeCell ref="D49:D50"/>
    <mergeCell ref="E49:E50"/>
    <mergeCell ref="D33:D34"/>
    <mergeCell ref="O29:O30"/>
  </mergeCells>
  <printOptions horizontalCentered="1"/>
  <pageMargins left="0" right="0" top="0.59055118110236227" bottom="0.59055118110236227" header="0.31496062992125984" footer="0.31496062992125984"/>
  <pageSetup paperSize="9" scale="98" orientation="landscape" r:id="rId1"/>
  <rowBreaks count="1" manualBreakCount="1">
    <brk id="25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7" sqref="B17"/>
    </sheetView>
  </sheetViews>
  <sheetFormatPr defaultRowHeight="15.75" x14ac:dyDescent="0.25"/>
  <cols>
    <col min="1" max="1" width="22.7109375" style="172" customWidth="1"/>
    <col min="2" max="2" width="60.7109375" style="172" customWidth="1"/>
    <col min="3" max="16384" width="9.140625" style="172"/>
  </cols>
  <sheetData>
    <row r="1" spans="1:2" x14ac:dyDescent="0.25">
      <c r="A1" s="500" t="s">
        <v>69</v>
      </c>
      <c r="B1" s="500"/>
    </row>
    <row r="2" spans="1:2" ht="31.5" x14ac:dyDescent="0.25">
      <c r="A2" s="173" t="s">
        <v>5</v>
      </c>
      <c r="B2" s="174" t="s">
        <v>70</v>
      </c>
    </row>
    <row r="3" spans="1:2" x14ac:dyDescent="0.25">
      <c r="A3" s="173">
        <v>1</v>
      </c>
      <c r="B3" s="174" t="s">
        <v>71</v>
      </c>
    </row>
    <row r="4" spans="1:2" x14ac:dyDescent="0.25">
      <c r="A4" s="173">
        <v>2</v>
      </c>
      <c r="B4" s="174" t="s">
        <v>72</v>
      </c>
    </row>
    <row r="5" spans="1:2" x14ac:dyDescent="0.25">
      <c r="A5" s="173">
        <v>3</v>
      </c>
      <c r="B5" s="174" t="s">
        <v>73</v>
      </c>
    </row>
    <row r="6" spans="1:2" x14ac:dyDescent="0.25">
      <c r="A6" s="173">
        <v>4</v>
      </c>
      <c r="B6" s="174" t="s">
        <v>74</v>
      </c>
    </row>
    <row r="7" spans="1:2" x14ac:dyDescent="0.25">
      <c r="A7" s="173">
        <v>5</v>
      </c>
      <c r="B7" s="174" t="s">
        <v>75</v>
      </c>
    </row>
    <row r="8" spans="1:2" x14ac:dyDescent="0.25">
      <c r="A8" s="173">
        <v>6</v>
      </c>
      <c r="B8" s="174" t="s">
        <v>76</v>
      </c>
    </row>
    <row r="9" spans="1:2" ht="15.75" customHeight="1" x14ac:dyDescent="0.25"/>
    <row r="10" spans="1:2" ht="15.75" customHeight="1" x14ac:dyDescent="0.25">
      <c r="A10" s="501" t="s">
        <v>77</v>
      </c>
      <c r="B10" s="501"/>
    </row>
  </sheetData>
  <mergeCells count="2">
    <mergeCell ref="A1:B1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SVP 2013-2015</vt:lpstr>
      <vt:lpstr>Asignavimų valdytojų kodai</vt:lpstr>
      <vt:lpstr>'SVP 2013-2015'!Print_Area</vt:lpstr>
      <vt:lpstr>'SVP 2013-2015'!Print_Titles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Snieguole Kacerauskaite</cp:lastModifiedBy>
  <cp:lastPrinted>2013-03-01T10:39:06Z</cp:lastPrinted>
  <dcterms:created xsi:type="dcterms:W3CDTF">2004-04-19T12:01:47Z</dcterms:created>
  <dcterms:modified xsi:type="dcterms:W3CDTF">2013-03-04T08:28:33Z</dcterms:modified>
</cp:coreProperties>
</file>