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05" windowWidth="19200" windowHeight="11580"/>
  </bookViews>
  <sheets>
    <sheet name="SVP 2013-2015" sheetId="5" r:id="rId1"/>
    <sheet name="Asignavimų valdydojai" sheetId="6" r:id="rId2"/>
  </sheets>
  <definedNames>
    <definedName name="_xlnm.Print_Area" localSheetId="0">'SVP 2013-2015'!$A$1:$R$45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J25" i="5" l="1"/>
  <c r="I25" i="5"/>
  <c r="N44" i="5" l="1"/>
  <c r="N43" i="5" s="1"/>
  <c r="M44" i="5"/>
  <c r="M43" i="5" s="1"/>
  <c r="N42" i="5"/>
  <c r="N41" i="5" s="1"/>
  <c r="M42" i="5"/>
  <c r="M41" i="5" s="1"/>
  <c r="M33" i="5"/>
  <c r="J33" i="5"/>
  <c r="I30" i="5"/>
  <c r="I44" i="5" s="1"/>
  <c r="I43" i="5" s="1"/>
  <c r="I29" i="5"/>
  <c r="N28" i="5"/>
  <c r="M28" i="5"/>
  <c r="L28" i="5"/>
  <c r="K28" i="5"/>
  <c r="J28" i="5"/>
  <c r="I24" i="5"/>
  <c r="N23" i="5"/>
  <c r="M23" i="5"/>
  <c r="J23" i="5"/>
  <c r="I23" i="5" s="1"/>
  <c r="I22" i="5"/>
  <c r="N19" i="5"/>
  <c r="M19" i="5"/>
  <c r="N17" i="5"/>
  <c r="M17" i="5"/>
  <c r="J17" i="5"/>
  <c r="I16" i="5"/>
  <c r="N15" i="5"/>
  <c r="M15" i="5"/>
  <c r="J15" i="5"/>
  <c r="I15" i="5" s="1"/>
  <c r="I14" i="5"/>
  <c r="N13" i="5"/>
  <c r="M13" i="5"/>
  <c r="J13" i="5"/>
  <c r="I13" i="5" s="1"/>
  <c r="I12" i="5"/>
  <c r="I33" i="5" l="1"/>
  <c r="M45" i="5"/>
  <c r="L34" i="5"/>
  <c r="L35" i="5" s="1"/>
  <c r="L36" i="5" s="1"/>
  <c r="N34" i="5"/>
  <c r="M34" i="5"/>
  <c r="K34" i="5"/>
  <c r="K35" i="5" s="1"/>
  <c r="K36" i="5" s="1"/>
  <c r="J34" i="5"/>
  <c r="J35" i="5" s="1"/>
  <c r="J36" i="5" s="1"/>
  <c r="J20" i="5"/>
  <c r="I20" i="5" s="1"/>
  <c r="N20" i="5"/>
  <c r="N35" i="5" s="1"/>
  <c r="N36" i="5" s="1"/>
  <c r="I42" i="5"/>
  <c r="I41" i="5" s="1"/>
  <c r="I45" i="5" s="1"/>
  <c r="I17" i="5"/>
  <c r="M20" i="5"/>
  <c r="I28" i="5"/>
  <c r="I34" i="5" s="1"/>
  <c r="I35" i="5" s="1"/>
  <c r="I36" i="5" s="1"/>
  <c r="N45" i="5"/>
  <c r="M35" i="5" l="1"/>
  <c r="M36" i="5" s="1"/>
</calcChain>
</file>

<file path=xl/sharedStrings.xml><?xml version="1.0" encoding="utf-8"?>
<sst xmlns="http://schemas.openxmlformats.org/spreadsheetml/2006/main" count="140" uniqueCount="82">
  <si>
    <t>tūkst. Lt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</si>
  <si>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</si>
  <si>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</si>
  <si>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</si>
  <si>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</si>
  <si>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</si>
  <si>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</si>
  <si>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Finansavimo šaltinis</t>
  </si>
  <si>
    <t>Iš viso</t>
  </si>
  <si>
    <t>Išlaidoms</t>
  </si>
  <si>
    <t>Darbo užmokesčiui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</si>
  <si>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</si>
  <si>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</si>
  <si>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</si>
  <si>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</si>
  <si>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</si>
  <si>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</si>
  <si>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</si>
  <si>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</si>
  <si>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Finansavimo šaltiniai</t>
  </si>
  <si>
    <t>09</t>
  </si>
  <si>
    <t>SAVIVALDYBĖS LĖŠOS</t>
  </si>
  <si>
    <t>Finansavimo šaltinių suvestinė</t>
  </si>
  <si>
    <t xml:space="preserve">Jaunimo situacijos Klaipėdoje tyrimas </t>
  </si>
  <si>
    <t>04</t>
  </si>
  <si>
    <t>1</t>
  </si>
  <si>
    <t>ES</t>
  </si>
  <si>
    <t>Pavadinimas</t>
  </si>
  <si>
    <t>Turtui įsigyti ir finansiniams įsipareigojimams vykdyti</t>
  </si>
  <si>
    <t>Kurti pažangią ir pilietišką visuomenę, skatinant jaunimo ir su jaunimu dirbančių organizacijų veiklą, iniciatyvas ir dalyvavimą visuomeninėje veikloje</t>
  </si>
  <si>
    <t xml:space="preserve">Informacijos apie jaunimo veiklą sklaida </t>
  </si>
  <si>
    <t>Aktyvinti  jaunimo ir su jaunimu dirbančių organizacijų veiklą</t>
  </si>
  <si>
    <t>KITI ŠALTINIAI: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</si>
  <si>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</si>
  <si>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</si>
  <si>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JAUNIMO POLITIKOS PLĖTROS PROGRAMOS NR. 09</t>
  </si>
  <si>
    <t>09. Jaunimo politikos plėtros programa</t>
  </si>
  <si>
    <t>2014-ųjų metų lėšų poreikis</t>
  </si>
  <si>
    <t>Garso įrašų studijos įrengimas Atviros erdvės jaunimo centre (I. Simonaitytės g. 24)</t>
  </si>
  <si>
    <t>Atviros erdvės jaunimo centro (I. Simonaitytės g. 24) patalpų išlaikymas</t>
  </si>
  <si>
    <t>Jaunimo užimtumo veiklų (šokių, muzikos pamokų, mokymų) organizavimas</t>
  </si>
  <si>
    <t>Tarptautinio kvalifikacijos kėlimo seminaro projekte dirbantiems darbuotojams organizavimas</t>
  </si>
  <si>
    <t>Projektą įgyvendinančių darbuotojų (Atviros erdvės jaunimo centre) išlaikymas</t>
  </si>
  <si>
    <t xml:space="preserve">Grafinio dizaino ir vaizdo studijos įrengimas Atviros erdvės jaunimo centre </t>
  </si>
  <si>
    <t>TIKSLŲ, UŽDAVINIŲ, PRIEMONIŲ IR PRIEMONIŲ IŠLAIDŲ SUVESTINĖ</t>
  </si>
  <si>
    <t>Jaunimo forumų, renginių organizavimas</t>
  </si>
  <si>
    <t>Plėtoti integruotą jaunimo politiką, užtikrinant bendradarbiavimo tarp žinybų ir sektorių plėtrą</t>
  </si>
  <si>
    <t>Jaunimo renginių (kino kūrybos, muzikos kūrybos vakarų, fotografijos parodų) organizavimas</t>
  </si>
  <si>
    <r>
      <t>Lietuvos ir Latvijos bendradarbiavimo tarp sienų programos projekto „Jaunas žmogus – tobulėjančios visuomenės garantas“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įgyvendinimas bendradarbiaujant su Liepojos jaunimo centru</t>
    </r>
    <r>
      <rPr>
        <sz val="9"/>
        <rFont val="Times New Roman"/>
        <family val="1"/>
        <charset val="186"/>
      </rPr>
      <t>:</t>
    </r>
  </si>
  <si>
    <r>
      <t xml:space="preserve">ES projekto </t>
    </r>
    <r>
      <rPr>
        <b/>
        <sz val="9"/>
        <rFont val="Times New Roman"/>
        <family val="1"/>
        <charset val="186"/>
      </rPr>
      <t>„Integruotos jaunimo politikos plėtra“</t>
    </r>
    <r>
      <rPr>
        <sz val="9"/>
        <rFont val="Times New Roman"/>
        <family val="1"/>
        <charset val="186"/>
      </rPr>
      <t xml:space="preserve"> (nuo 2012-04-02 iki 2013-05-01) įgyvendinimas </t>
    </r>
  </si>
  <si>
    <t>Atviros erdvės jaunimo centro (I. Simonaitytės g. 24) veiklos tęstinumo užtikrinimas</t>
  </si>
  <si>
    <t>2015-ųjų metų lėšų poreikis</t>
  </si>
  <si>
    <t>2013-ųjų metų  asignavimų planas</t>
  </si>
  <si>
    <t>2013 m.</t>
  </si>
  <si>
    <t>2014 m.</t>
  </si>
  <si>
    <t>2015 m.</t>
  </si>
  <si>
    <t>Funkcinės klasifikacijos kodas*</t>
  </si>
  <si>
    <t>Surengta forumų, renginių, sk.</t>
  </si>
  <si>
    <t>Atliktas tyrimas</t>
  </si>
  <si>
    <t>Įrengta grafinio dizaino ir vaizdo studija, vnt.</t>
  </si>
  <si>
    <t>Suorganizuota jaunimo renginių, sk.</t>
  </si>
  <si>
    <t>60</t>
  </si>
  <si>
    <t>70</t>
  </si>
  <si>
    <t>Į centro veiklą įtraukta jaunų žmonių, sk.</t>
  </si>
  <si>
    <t>2014 m. poreikis</t>
  </si>
  <si>
    <t>2015 m. poreikis</t>
  </si>
  <si>
    <t>Produkto vertinimo kriterijus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</si>
  <si>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</si>
  <si>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Išleista informacinių leidinių, pojektų sk.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</si>
  <si>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</si>
  <si>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</si>
  <si>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</si>
  <si>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</si>
  <si>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</si>
  <si>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</si>
  <si>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</si>
  <si>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</si>
  <si>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</si>
  <si>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Jaunimo projektų dalinis finansavimas</t>
  </si>
  <si>
    <t>Iš dalies finansuota projektų, sk.</t>
  </si>
  <si>
    <r>
      <t>2013</t>
    </r>
    <r>
      <rPr>
        <sz val="9"/>
        <rFont val="Arial"/>
        <family val="2"/>
        <charset val="186"/>
      </rPr>
      <t>–</t>
    </r>
    <r>
      <rPr>
        <sz val="9"/>
        <rFont val="Times New Roman"/>
        <family val="1"/>
      </rPr>
      <t>2015 M. KLAIPĖDOS MIESTO SAVIVALDYBĖS</t>
    </r>
  </si>
  <si>
    <t>Strateginis tikslas 03.  Užtikrinti gyventojams aukštą švietimo, kultūros, socialinių, sporto ir sveikatos apsaugos paslaugų kokybę ir prieinamumą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</si>
</sst>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9"/>
      <name val="Times New Roman"/>
      <family val="1"/>
    </font>
    <font>
      <b/>
      <sz val="8"/>
      <name val="Times New Roman"/>
      <family val="1"/>
      <charset val="186"/>
    </font>
    <font>
      <b/>
      <sz val="8"/>
      <name val="Times New Roman"/>
      <family val="1"/>
    </font>
    <font>
      <sz val="8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11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right" vertical="top"/>
    </xf>
    <xf numFmtId="0" fontId="11" fillId="0" borderId="0" xfId="0" applyFont="1" applyBorder="1"/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11" fillId="0" borderId="0" xfId="0" applyNumberFormat="1" applyFont="1"/>
    <xf numFmtId="49" fontId="3" fillId="4" borderId="24" xfId="0" applyNumberFormat="1" applyFont="1" applyFill="1" applyBorder="1" applyAlignment="1">
      <alignment horizontal="center" vertical="top"/>
    </xf>
    <xf numFmtId="49" fontId="3" fillId="4" borderId="25" xfId="0" applyNumberFormat="1" applyFont="1" applyFill="1" applyBorder="1" applyAlignment="1">
      <alignment horizontal="center" vertical="top"/>
    </xf>
    <xf numFmtId="49" fontId="7" fillId="5" borderId="18" xfId="0" applyNumberFormat="1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 wrapText="1"/>
    </xf>
    <xf numFmtId="164" fontId="6" fillId="2" borderId="28" xfId="0" applyNumberFormat="1" applyFont="1" applyFill="1" applyBorder="1" applyAlignment="1">
      <alignment horizontal="center" vertical="top"/>
    </xf>
    <xf numFmtId="164" fontId="6" fillId="2" borderId="27" xfId="0" applyNumberFormat="1" applyFont="1" applyFill="1" applyBorder="1" applyAlignment="1">
      <alignment horizontal="center" vertical="top"/>
    </xf>
    <xf numFmtId="164" fontId="6" fillId="2" borderId="29" xfId="0" applyNumberFormat="1" applyFont="1" applyFill="1" applyBorder="1" applyAlignment="1">
      <alignment horizontal="center" vertical="top"/>
    </xf>
    <xf numFmtId="0" fontId="7" fillId="2" borderId="32" xfId="0" applyFont="1" applyFill="1" applyBorder="1" applyAlignment="1">
      <alignment horizontal="right" vertical="top" wrapText="1"/>
    </xf>
    <xf numFmtId="164" fontId="7" fillId="2" borderId="33" xfId="0" applyNumberFormat="1" applyFont="1" applyFill="1" applyBorder="1" applyAlignment="1">
      <alignment horizontal="center" vertical="top"/>
    </xf>
    <xf numFmtId="164" fontId="7" fillId="2" borderId="34" xfId="0" applyNumberFormat="1" applyFont="1" applyFill="1" applyBorder="1" applyAlignment="1">
      <alignment horizontal="center" vertical="top"/>
    </xf>
    <xf numFmtId="164" fontId="7" fillId="2" borderId="36" xfId="0" applyNumberFormat="1" applyFont="1" applyFill="1" applyBorder="1" applyAlignment="1">
      <alignment horizontal="center" vertical="top"/>
    </xf>
    <xf numFmtId="164" fontId="7" fillId="2" borderId="9" xfId="0" applyNumberFormat="1" applyFont="1" applyFill="1" applyBorder="1" applyAlignment="1">
      <alignment horizontal="center" vertical="top"/>
    </xf>
    <xf numFmtId="49" fontId="3" fillId="5" borderId="27" xfId="0" applyNumberFormat="1" applyFont="1" applyFill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horizontal="center" vertical="top"/>
    </xf>
    <xf numFmtId="164" fontId="4" fillId="2" borderId="21" xfId="0" applyNumberFormat="1" applyFont="1" applyFill="1" applyBorder="1" applyAlignment="1">
      <alignment horizontal="center" vertical="top"/>
    </xf>
    <xf numFmtId="164" fontId="4" fillId="0" borderId="4" xfId="0" applyNumberFormat="1" applyFont="1" applyFill="1" applyBorder="1" applyAlignment="1">
      <alignment horizontal="center" vertical="top"/>
    </xf>
    <xf numFmtId="49" fontId="3" fillId="5" borderId="31" xfId="0" applyNumberFormat="1" applyFont="1" applyFill="1" applyBorder="1" applyAlignment="1">
      <alignment horizontal="center" vertical="top"/>
    </xf>
    <xf numFmtId="0" fontId="3" fillId="2" borderId="32" xfId="0" applyFont="1" applyFill="1" applyBorder="1" applyAlignment="1">
      <alignment horizontal="center" vertical="top" wrapText="1"/>
    </xf>
    <xf numFmtId="164" fontId="3" fillId="2" borderId="32" xfId="0" applyNumberFormat="1" applyFont="1" applyFill="1" applyBorder="1" applyAlignment="1">
      <alignment horizontal="center" vertical="top"/>
    </xf>
    <xf numFmtId="164" fontId="3" fillId="2" borderId="34" xfId="0" applyNumberFormat="1" applyFont="1" applyFill="1" applyBorder="1" applyAlignment="1">
      <alignment horizontal="center" vertical="top"/>
    </xf>
    <xf numFmtId="164" fontId="3" fillId="2" borderId="46" xfId="0" applyNumberFormat="1" applyFont="1" applyFill="1" applyBorder="1" applyAlignment="1">
      <alignment horizontal="center" vertical="top"/>
    </xf>
    <xf numFmtId="164" fontId="3" fillId="2" borderId="35" xfId="0" applyNumberFormat="1" applyFont="1" applyFill="1" applyBorder="1" applyAlignment="1">
      <alignment horizontal="center" vertical="top"/>
    </xf>
    <xf numFmtId="164" fontId="3" fillId="2" borderId="36" xfId="0" applyNumberFormat="1" applyFont="1" applyFill="1" applyBorder="1" applyAlignment="1">
      <alignment horizontal="center" vertical="top"/>
    </xf>
    <xf numFmtId="164" fontId="4" fillId="2" borderId="49" xfId="0" applyNumberFormat="1" applyFont="1" applyFill="1" applyBorder="1" applyAlignment="1">
      <alignment horizontal="center" vertical="top"/>
    </xf>
    <xf numFmtId="164" fontId="4" fillId="2" borderId="20" xfId="0" applyNumberFormat="1" applyFont="1" applyFill="1" applyBorder="1" applyAlignment="1">
      <alignment horizontal="center" vertical="top"/>
    </xf>
    <xf numFmtId="164" fontId="4" fillId="2" borderId="23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164" fontId="3" fillId="2" borderId="33" xfId="0" applyNumberFormat="1" applyFont="1" applyFill="1" applyBorder="1" applyAlignment="1">
      <alignment horizontal="center" vertical="top"/>
    </xf>
    <xf numFmtId="164" fontId="4" fillId="2" borderId="26" xfId="0" applyNumberFormat="1" applyFont="1" applyFill="1" applyBorder="1" applyAlignment="1">
      <alignment horizontal="center" vertical="top"/>
    </xf>
    <xf numFmtId="164" fontId="4" fillId="2" borderId="27" xfId="0" applyNumberFormat="1" applyFont="1" applyFill="1" applyBorder="1" applyAlignment="1">
      <alignment horizontal="center" vertical="top"/>
    </xf>
    <xf numFmtId="164" fontId="4" fillId="2" borderId="29" xfId="0" applyNumberFormat="1" applyFont="1" applyFill="1" applyBorder="1" applyAlignment="1">
      <alignment horizontal="center" vertical="top"/>
    </xf>
    <xf numFmtId="164" fontId="4" fillId="0" borderId="48" xfId="0" applyNumberFormat="1" applyFont="1" applyFill="1" applyBorder="1" applyAlignment="1">
      <alignment horizontal="center" vertical="top"/>
    </xf>
    <xf numFmtId="49" fontId="3" fillId="5" borderId="18" xfId="0" applyNumberFormat="1" applyFont="1" applyFill="1" applyBorder="1" applyAlignment="1">
      <alignment horizontal="center" vertical="top"/>
    </xf>
    <xf numFmtId="164" fontId="3" fillId="5" borderId="24" xfId="0" applyNumberFormat="1" applyFont="1" applyFill="1" applyBorder="1" applyAlignment="1">
      <alignment horizontal="center" vertical="top"/>
    </xf>
    <xf numFmtId="164" fontId="3" fillId="5" borderId="40" xfId="0" applyNumberFormat="1" applyFont="1" applyFill="1" applyBorder="1" applyAlignment="1">
      <alignment horizontal="center" vertical="top"/>
    </xf>
    <xf numFmtId="164" fontId="3" fillId="5" borderId="42" xfId="0" applyNumberFormat="1" applyFont="1" applyFill="1" applyBorder="1" applyAlignment="1">
      <alignment horizontal="center" vertical="top"/>
    </xf>
    <xf numFmtId="164" fontId="3" fillId="5" borderId="3" xfId="0" applyNumberFormat="1" applyFont="1" applyFill="1" applyBorder="1" applyAlignment="1">
      <alignment horizontal="center" vertical="top"/>
    </xf>
    <xf numFmtId="0" fontId="6" fillId="0" borderId="48" xfId="0" applyFont="1" applyBorder="1" applyAlignment="1">
      <alignment horizontal="center" vertical="top"/>
    </xf>
    <xf numFmtId="164" fontId="6" fillId="6" borderId="48" xfId="0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10" fillId="0" borderId="26" xfId="0" applyFont="1" applyBorder="1" applyAlignment="1">
      <alignment vertical="top"/>
    </xf>
    <xf numFmtId="49" fontId="6" fillId="0" borderId="47" xfId="0" applyNumberFormat="1" applyFont="1" applyBorder="1" applyAlignment="1">
      <alignment horizontal="center" vertical="top"/>
    </xf>
    <xf numFmtId="0" fontId="10" fillId="0" borderId="25" xfId="0" applyFont="1" applyBorder="1" applyAlignment="1">
      <alignment vertical="top"/>
    </xf>
    <xf numFmtId="49" fontId="6" fillId="0" borderId="43" xfId="0" applyNumberFormat="1" applyFont="1" applyBorder="1" applyAlignment="1">
      <alignment vertical="top"/>
    </xf>
    <xf numFmtId="49" fontId="7" fillId="0" borderId="4" xfId="0" applyNumberFormat="1" applyFont="1" applyBorder="1" applyAlignment="1">
      <alignment vertical="top"/>
    </xf>
    <xf numFmtId="0" fontId="6" fillId="0" borderId="52" xfId="0" applyFont="1" applyBorder="1" applyAlignment="1">
      <alignment horizontal="center" vertical="top"/>
    </xf>
    <xf numFmtId="164" fontId="6" fillId="6" borderId="52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164" fontId="6" fillId="2" borderId="8" xfId="0" applyNumberFormat="1" applyFont="1" applyFill="1" applyBorder="1" applyAlignment="1">
      <alignment horizontal="center" vertical="top"/>
    </xf>
    <xf numFmtId="164" fontId="6" fillId="2" borderId="18" xfId="0" applyNumberFormat="1" applyFont="1" applyFill="1" applyBorder="1" applyAlignment="1">
      <alignment horizontal="center" vertical="top"/>
    </xf>
    <xf numFmtId="164" fontId="6" fillId="2" borderId="21" xfId="0" applyNumberFormat="1" applyFont="1" applyFill="1" applyBorder="1" applyAlignment="1">
      <alignment horizontal="center" vertical="top"/>
    </xf>
    <xf numFmtId="164" fontId="6" fillId="6" borderId="4" xfId="0" applyNumberFormat="1" applyFont="1" applyFill="1" applyBorder="1" applyAlignment="1">
      <alignment horizontal="center" vertical="top" wrapText="1"/>
    </xf>
    <xf numFmtId="0" fontId="10" fillId="0" borderId="30" xfId="0" applyFont="1" applyBorder="1" applyAlignment="1">
      <alignment vertical="top"/>
    </xf>
    <xf numFmtId="49" fontId="6" fillId="0" borderId="45" xfId="0" applyNumberFormat="1" applyFont="1" applyBorder="1" applyAlignment="1">
      <alignment vertical="top"/>
    </xf>
    <xf numFmtId="49" fontId="7" fillId="0" borderId="10" xfId="0" applyNumberFormat="1" applyFont="1" applyBorder="1" applyAlignment="1">
      <alignment vertical="top"/>
    </xf>
    <xf numFmtId="164" fontId="7" fillId="2" borderId="32" xfId="0" applyNumberFormat="1" applyFont="1" applyFill="1" applyBorder="1" applyAlignment="1">
      <alignment horizontal="center" vertical="top"/>
    </xf>
    <xf numFmtId="49" fontId="3" fillId="5" borderId="40" xfId="0" applyNumberFormat="1" applyFont="1" applyFill="1" applyBorder="1" applyAlignment="1">
      <alignment horizontal="center" vertical="top"/>
    </xf>
    <xf numFmtId="164" fontId="3" fillId="5" borderId="5" xfId="0" applyNumberFormat="1" applyFont="1" applyFill="1" applyBorder="1" applyAlignment="1">
      <alignment horizontal="center" vertical="top"/>
    </xf>
    <xf numFmtId="164" fontId="3" fillId="5" borderId="41" xfId="0" applyNumberFormat="1" applyFont="1" applyFill="1" applyBorder="1" applyAlignment="1">
      <alignment horizontal="center" vertical="top"/>
    </xf>
    <xf numFmtId="164" fontId="3" fillId="5" borderId="58" xfId="0" applyNumberFormat="1" applyFont="1" applyFill="1" applyBorder="1" applyAlignment="1">
      <alignment horizontal="center" vertical="top"/>
    </xf>
    <xf numFmtId="164" fontId="3" fillId="4" borderId="24" xfId="0" applyNumberFormat="1" applyFont="1" applyFill="1" applyBorder="1" applyAlignment="1">
      <alignment horizontal="center" vertical="top"/>
    </xf>
    <xf numFmtId="164" fontId="3" fillId="4" borderId="40" xfId="0" applyNumberFormat="1" applyFont="1" applyFill="1" applyBorder="1" applyAlignment="1">
      <alignment horizontal="center" vertical="top"/>
    </xf>
    <xf numFmtId="164" fontId="3" fillId="4" borderId="58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/>
    </xf>
    <xf numFmtId="49" fontId="3" fillId="3" borderId="24" xfId="0" applyNumberFormat="1" applyFont="1" applyFill="1" applyBorder="1" applyAlignment="1">
      <alignment vertical="top"/>
    </xf>
    <xf numFmtId="164" fontId="3" fillId="3" borderId="24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164" fontId="3" fillId="3" borderId="42" xfId="0" applyNumberFormat="1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164" fontId="4" fillId="2" borderId="25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49" fontId="3" fillId="7" borderId="3" xfId="0" applyNumberFormat="1" applyFont="1" applyFill="1" applyBorder="1" applyAlignment="1">
      <alignment vertical="top"/>
    </xf>
    <xf numFmtId="0" fontId="4" fillId="0" borderId="17" xfId="0" applyFont="1" applyFill="1" applyBorder="1" applyAlignment="1">
      <alignment horizontal="center" vertical="center" textRotation="90" wrapText="1"/>
    </xf>
    <xf numFmtId="49" fontId="3" fillId="7" borderId="5" xfId="0" applyNumberFormat="1" applyFont="1" applyFill="1" applyBorder="1" applyAlignment="1">
      <alignment vertical="top"/>
    </xf>
    <xf numFmtId="49" fontId="3" fillId="7" borderId="41" xfId="0" applyNumberFormat="1" applyFont="1" applyFill="1" applyBorder="1" applyAlignment="1">
      <alignment vertical="top"/>
    </xf>
    <xf numFmtId="49" fontId="3" fillId="7" borderId="41" xfId="0" applyNumberFormat="1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/>
    </xf>
    <xf numFmtId="0" fontId="6" fillId="9" borderId="47" xfId="0" applyFont="1" applyFill="1" applyBorder="1" applyAlignment="1">
      <alignment horizontal="left" vertical="top" wrapText="1"/>
    </xf>
    <xf numFmtId="0" fontId="6" fillId="9" borderId="57" xfId="0" applyFont="1" applyFill="1" applyBorder="1" applyAlignment="1">
      <alignment vertical="top" wrapText="1"/>
    </xf>
    <xf numFmtId="0" fontId="6" fillId="9" borderId="59" xfId="0" applyFont="1" applyFill="1" applyBorder="1" applyAlignment="1">
      <alignment vertical="top" wrapText="1"/>
    </xf>
    <xf numFmtId="0" fontId="6" fillId="9" borderId="35" xfId="0" applyFont="1" applyFill="1" applyBorder="1" applyAlignment="1">
      <alignment vertical="top" wrapText="1"/>
    </xf>
    <xf numFmtId="164" fontId="6" fillId="0" borderId="8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28" xfId="0" applyNumberFormat="1" applyFont="1" applyFill="1" applyBorder="1" applyAlignment="1">
      <alignment horizontal="center" vertical="top"/>
    </xf>
    <xf numFmtId="164" fontId="6" fillId="6" borderId="28" xfId="0" applyNumberFormat="1" applyFont="1" applyFill="1" applyBorder="1" applyAlignment="1">
      <alignment horizontal="center" vertical="top" wrapText="1"/>
    </xf>
    <xf numFmtId="164" fontId="6" fillId="6" borderId="56" xfId="0" applyNumberFormat="1" applyFont="1" applyFill="1" applyBorder="1" applyAlignment="1">
      <alignment horizontal="center" vertical="top" wrapText="1"/>
    </xf>
    <xf numFmtId="164" fontId="6" fillId="6" borderId="8" xfId="0" applyNumberFormat="1" applyFont="1" applyFill="1" applyBorder="1" applyAlignment="1">
      <alignment horizontal="center" vertical="top" wrapText="1"/>
    </xf>
    <xf numFmtId="164" fontId="3" fillId="4" borderId="5" xfId="0" applyNumberFormat="1" applyFont="1" applyFill="1" applyBorder="1" applyAlignment="1">
      <alignment horizontal="center" vertical="top"/>
    </xf>
    <xf numFmtId="164" fontId="3" fillId="3" borderId="5" xfId="0" applyNumberFormat="1" applyFont="1" applyFill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9" fontId="7" fillId="5" borderId="42" xfId="0" applyNumberFormat="1" applyFont="1" applyFill="1" applyBorder="1" applyAlignment="1">
      <alignment horizontal="center" vertical="top"/>
    </xf>
    <xf numFmtId="0" fontId="6" fillId="9" borderId="57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0" fontId="1" fillId="0" borderId="61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7" xfId="0" applyFont="1" applyBorder="1" applyAlignment="1">
      <alignment horizontal="center" vertical="top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1" fillId="0" borderId="10" xfId="0" applyFont="1" applyBorder="1" applyAlignment="1">
      <alignment vertical="top"/>
    </xf>
    <xf numFmtId="0" fontId="1" fillId="0" borderId="48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5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  <xf numFmtId="49" fontId="7" fillId="5" borderId="40" xfId="0" applyNumberFormat="1" applyFont="1" applyFill="1" applyBorder="1" applyAlignment="1">
      <alignment horizontal="center" vertical="top"/>
    </xf>
    <xf numFmtId="49" fontId="1" fillId="0" borderId="33" xfId="0" applyNumberFormat="1" applyFont="1" applyBorder="1" applyAlignment="1">
      <alignment horizontal="center" vertical="top"/>
    </xf>
    <xf numFmtId="49" fontId="1" fillId="0" borderId="34" xfId="0" applyNumberFormat="1" applyFont="1" applyBorder="1" applyAlignment="1">
      <alignment horizontal="center" vertical="top"/>
    </xf>
    <xf numFmtId="49" fontId="1" fillId="0" borderId="35" xfId="0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7" fillId="0" borderId="24" xfId="0" applyFont="1" applyFill="1" applyBorder="1" applyAlignment="1">
      <alignment horizontal="center" vertical="top" wrapText="1"/>
    </xf>
    <xf numFmtId="0" fontId="7" fillId="0" borderId="51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/>
    </xf>
    <xf numFmtId="164" fontId="6" fillId="0" borderId="43" xfId="0" applyNumberFormat="1" applyFont="1" applyFill="1" applyBorder="1" applyAlignment="1">
      <alignment vertical="top"/>
    </xf>
    <xf numFmtId="0" fontId="7" fillId="8" borderId="24" xfId="0" applyFont="1" applyFill="1" applyBorder="1" applyAlignment="1">
      <alignment vertical="top"/>
    </xf>
    <xf numFmtId="164" fontId="7" fillId="8" borderId="51" xfId="0" applyNumberFormat="1" applyFont="1" applyFill="1" applyBorder="1" applyAlignment="1">
      <alignment vertical="top"/>
    </xf>
    <xf numFmtId="0" fontId="7" fillId="12" borderId="24" xfId="0" applyFont="1" applyFill="1" applyBorder="1" applyAlignment="1">
      <alignment vertical="top"/>
    </xf>
    <xf numFmtId="164" fontId="7" fillId="12" borderId="51" xfId="0" applyNumberFormat="1" applyFont="1" applyFill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1" fillId="0" borderId="52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/>
    </xf>
    <xf numFmtId="164" fontId="1" fillId="0" borderId="59" xfId="0" applyNumberFormat="1" applyFont="1" applyBorder="1" applyAlignment="1">
      <alignment horizontal="center" vertical="top"/>
    </xf>
    <xf numFmtId="0" fontId="0" fillId="0" borderId="8" xfId="0" applyBorder="1"/>
    <xf numFmtId="0" fontId="0" fillId="0" borderId="19" xfId="0" applyBorder="1"/>
    <xf numFmtId="0" fontId="6" fillId="0" borderId="2" xfId="0" applyFont="1" applyBorder="1" applyAlignment="1">
      <alignment horizontal="center" vertical="top"/>
    </xf>
    <xf numFmtId="164" fontId="6" fillId="2" borderId="19" xfId="0" applyNumberFormat="1" applyFont="1" applyFill="1" applyBorder="1" applyAlignment="1">
      <alignment horizontal="center" vertical="top"/>
    </xf>
    <xf numFmtId="164" fontId="6" fillId="2" borderId="15" xfId="0" applyNumberFormat="1" applyFont="1" applyFill="1" applyBorder="1" applyAlignment="1">
      <alignment horizontal="center" vertical="top"/>
    </xf>
    <xf numFmtId="164" fontId="6" fillId="2" borderId="16" xfId="0" applyNumberFormat="1" applyFont="1" applyFill="1" applyBorder="1" applyAlignment="1">
      <alignment horizontal="center" vertical="top"/>
    </xf>
    <xf numFmtId="164" fontId="6" fillId="6" borderId="2" xfId="0" applyNumberFormat="1" applyFont="1" applyFill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textRotation="90" wrapText="1"/>
    </xf>
    <xf numFmtId="49" fontId="3" fillId="4" borderId="26" xfId="0" applyNumberFormat="1" applyFont="1" applyFill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49" fontId="7" fillId="5" borderId="27" xfId="0" applyNumberFormat="1" applyFont="1" applyFill="1" applyBorder="1" applyAlignment="1">
      <alignment horizontal="center" vertical="top"/>
    </xf>
    <xf numFmtId="49" fontId="7" fillId="5" borderId="31" xfId="0" applyNumberFormat="1" applyFont="1" applyFill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0" fontId="1" fillId="0" borderId="45" xfId="0" applyFont="1" applyBorder="1" applyAlignment="1">
      <alignment horizontal="center" vertical="top"/>
    </xf>
    <xf numFmtId="49" fontId="4" fillId="0" borderId="47" xfId="0" applyNumberFormat="1" applyFont="1" applyBorder="1" applyAlignment="1">
      <alignment horizontal="center" vertical="top" wrapText="1"/>
    </xf>
    <xf numFmtId="49" fontId="4" fillId="0" borderId="45" xfId="0" applyNumberFormat="1" applyFont="1" applyBorder="1" applyAlignment="1">
      <alignment horizontal="center" vertical="top" wrapText="1"/>
    </xf>
    <xf numFmtId="49" fontId="7" fillId="0" borderId="27" xfId="0" applyNumberFormat="1" applyFont="1" applyBorder="1" applyAlignment="1">
      <alignment vertical="top"/>
    </xf>
    <xf numFmtId="49" fontId="7" fillId="0" borderId="18" xfId="0" applyNumberFormat="1" applyFont="1" applyBorder="1" applyAlignment="1">
      <alignment vertical="top"/>
    </xf>
    <xf numFmtId="0" fontId="10" fillId="0" borderId="31" xfId="0" applyFont="1" applyBorder="1" applyAlignment="1">
      <alignment vertical="top"/>
    </xf>
    <xf numFmtId="49" fontId="7" fillId="0" borderId="48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center" vertical="top"/>
    </xf>
    <xf numFmtId="0" fontId="13" fillId="9" borderId="0" xfId="0" applyFont="1" applyFill="1" applyBorder="1" applyAlignment="1">
      <alignment vertical="top"/>
    </xf>
    <xf numFmtId="164" fontId="6" fillId="12" borderId="53" xfId="0" applyNumberFormat="1" applyFont="1" applyFill="1" applyBorder="1" applyAlignment="1">
      <alignment horizontal="center" vertical="top"/>
    </xf>
    <xf numFmtId="164" fontId="6" fillId="12" borderId="17" xfId="0" applyNumberFormat="1" applyFont="1" applyFill="1" applyBorder="1" applyAlignment="1">
      <alignment horizontal="center" vertical="top"/>
    </xf>
    <xf numFmtId="164" fontId="6" fillId="12" borderId="55" xfId="0" applyNumberFormat="1" applyFont="1" applyFill="1" applyBorder="1" applyAlignment="1">
      <alignment horizontal="center" vertical="top"/>
    </xf>
    <xf numFmtId="164" fontId="6" fillId="12" borderId="56" xfId="0" applyNumberFormat="1" applyFont="1" applyFill="1" applyBorder="1" applyAlignment="1">
      <alignment horizontal="center" vertical="top"/>
    </xf>
    <xf numFmtId="164" fontId="6" fillId="12" borderId="54" xfId="0" applyNumberFormat="1" applyFont="1" applyFill="1" applyBorder="1" applyAlignment="1">
      <alignment horizontal="center" vertical="top"/>
    </xf>
    <xf numFmtId="0" fontId="9" fillId="0" borderId="0" xfId="0" applyFont="1"/>
    <xf numFmtId="0" fontId="9" fillId="0" borderId="15" xfId="0" applyFont="1" applyBorder="1" applyAlignment="1">
      <alignment horizontal="center" vertical="top" wrapText="1"/>
    </xf>
    <xf numFmtId="0" fontId="9" fillId="0" borderId="15" xfId="0" applyFont="1" applyBorder="1" applyAlignment="1">
      <alignment vertical="top" wrapText="1"/>
    </xf>
    <xf numFmtId="49" fontId="3" fillId="7" borderId="6" xfId="0" applyNumberFormat="1" applyFont="1" applyFill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164" fontId="13" fillId="0" borderId="25" xfId="0" applyNumberFormat="1" applyFont="1" applyBorder="1" applyAlignment="1">
      <alignment horizontal="center" vertical="top"/>
    </xf>
    <xf numFmtId="164" fontId="13" fillId="0" borderId="18" xfId="0" applyNumberFormat="1" applyFont="1" applyBorder="1" applyAlignment="1">
      <alignment horizontal="center" vertical="top"/>
    </xf>
    <xf numFmtId="164" fontId="13" fillId="0" borderId="21" xfId="0" applyNumberFormat="1" applyFont="1" applyBorder="1" applyAlignment="1">
      <alignment horizontal="center" vertical="top"/>
    </xf>
    <xf numFmtId="0" fontId="2" fillId="2" borderId="5" xfId="0" applyFont="1" applyFill="1" applyBorder="1" applyAlignment="1">
      <alignment horizontal="right" vertical="top" wrapText="1"/>
    </xf>
    <xf numFmtId="0" fontId="2" fillId="2" borderId="41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164" fontId="2" fillId="2" borderId="24" xfId="0" applyNumberFormat="1" applyFont="1" applyFill="1" applyBorder="1" applyAlignment="1">
      <alignment horizontal="center" vertical="top"/>
    </xf>
    <xf numFmtId="164" fontId="2" fillId="2" borderId="40" xfId="0" applyNumberFormat="1" applyFont="1" applyFill="1" applyBorder="1" applyAlignment="1">
      <alignment horizontal="center" vertical="top"/>
    </xf>
    <xf numFmtId="164" fontId="2" fillId="2" borderId="42" xfId="0" applyNumberFormat="1" applyFont="1" applyFill="1" applyBorder="1" applyAlignment="1">
      <alignment horizontal="center" vertical="top"/>
    </xf>
    <xf numFmtId="164" fontId="13" fillId="0" borderId="25" xfId="0" applyNumberFormat="1" applyFont="1" applyBorder="1" applyAlignment="1">
      <alignment horizontal="center" vertical="top" wrapText="1"/>
    </xf>
    <xf numFmtId="164" fontId="13" fillId="0" borderId="18" xfId="0" applyNumberFormat="1" applyFont="1" applyBorder="1" applyAlignment="1">
      <alignment horizontal="center" vertical="top" wrapText="1"/>
    </xf>
    <xf numFmtId="164" fontId="13" fillId="0" borderId="21" xfId="0" applyNumberFormat="1" applyFont="1" applyBorder="1" applyAlignment="1">
      <alignment horizontal="center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41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164" fontId="12" fillId="3" borderId="24" xfId="0" applyNumberFormat="1" applyFont="1" applyFill="1" applyBorder="1" applyAlignment="1">
      <alignment horizontal="center" vertical="top"/>
    </xf>
    <xf numFmtId="164" fontId="12" fillId="3" borderId="40" xfId="0" applyNumberFormat="1" applyFont="1" applyFill="1" applyBorder="1" applyAlignment="1">
      <alignment horizontal="center" vertical="top"/>
    </xf>
    <xf numFmtId="164" fontId="12" fillId="3" borderId="42" xfId="0" applyNumberFormat="1" applyFont="1" applyFill="1" applyBorder="1" applyAlignment="1">
      <alignment horizontal="center" vertical="top"/>
    </xf>
    <xf numFmtId="164" fontId="4" fillId="0" borderId="14" xfId="0" applyNumberFormat="1" applyFont="1" applyFill="1" applyBorder="1" applyAlignment="1">
      <alignment horizontal="right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164" fontId="3" fillId="0" borderId="26" xfId="0" applyNumberFormat="1" applyFont="1" applyBorder="1" applyAlignment="1">
      <alignment horizontal="center" vertical="top" wrapText="1"/>
    </xf>
    <xf numFmtId="164" fontId="3" fillId="0" borderId="27" xfId="0" applyNumberFormat="1" applyFont="1" applyBorder="1" applyAlignment="1">
      <alignment horizontal="center" vertical="top" wrapText="1"/>
    </xf>
    <xf numFmtId="164" fontId="3" fillId="0" borderId="29" xfId="0" applyNumberFormat="1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4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164" fontId="2" fillId="3" borderId="24" xfId="0" applyNumberFormat="1" applyFont="1" applyFill="1" applyBorder="1" applyAlignment="1">
      <alignment horizontal="center" vertical="top" wrapText="1"/>
    </xf>
    <xf numFmtId="164" fontId="2" fillId="3" borderId="40" xfId="0" applyNumberFormat="1" applyFont="1" applyFill="1" applyBorder="1" applyAlignment="1">
      <alignment horizontal="center" vertical="top" wrapText="1"/>
    </xf>
    <xf numFmtId="164" fontId="2" fillId="3" borderId="42" xfId="0" applyNumberFormat="1" applyFont="1" applyFill="1" applyBorder="1" applyAlignment="1">
      <alignment horizontal="center" vertical="top" wrapText="1"/>
    </xf>
    <xf numFmtId="49" fontId="3" fillId="4" borderId="42" xfId="0" applyNumberFormat="1" applyFont="1" applyFill="1" applyBorder="1" applyAlignment="1">
      <alignment horizontal="right" vertical="top" wrapText="1"/>
    </xf>
    <xf numFmtId="49" fontId="3" fillId="4" borderId="41" xfId="0" applyNumberFormat="1" applyFont="1" applyFill="1" applyBorder="1" applyAlignment="1">
      <alignment horizontal="right" vertical="top" wrapText="1"/>
    </xf>
    <xf numFmtId="49" fontId="3" fillId="4" borderId="6" xfId="0" applyNumberFormat="1" applyFont="1" applyFill="1" applyBorder="1" applyAlignment="1">
      <alignment horizontal="right" vertical="top" wrapText="1"/>
    </xf>
    <xf numFmtId="0" fontId="1" fillId="11" borderId="5" xfId="0" applyFont="1" applyFill="1" applyBorder="1" applyAlignment="1">
      <alignment horizontal="center" vertical="top"/>
    </xf>
    <xf numFmtId="0" fontId="1" fillId="11" borderId="41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49" fontId="3" fillId="3" borderId="42" xfId="0" applyNumberFormat="1" applyFont="1" applyFill="1" applyBorder="1" applyAlignment="1">
      <alignment horizontal="right" vertical="top"/>
    </xf>
    <xf numFmtId="49" fontId="3" fillId="3" borderId="41" xfId="0" applyNumberFormat="1" applyFont="1" applyFill="1" applyBorder="1" applyAlignment="1">
      <alignment horizontal="right" vertical="top"/>
    </xf>
    <xf numFmtId="49" fontId="3" fillId="3" borderId="6" xfId="0" applyNumberFormat="1" applyFont="1" applyFill="1" applyBorder="1" applyAlignment="1">
      <alignment horizontal="right" vertical="top"/>
    </xf>
    <xf numFmtId="0" fontId="1" fillId="8" borderId="5" xfId="0" applyFont="1" applyFill="1" applyBorder="1" applyAlignment="1">
      <alignment horizontal="center" vertical="top"/>
    </xf>
    <xf numFmtId="0" fontId="1" fillId="8" borderId="41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center" vertical="top"/>
    </xf>
    <xf numFmtId="49" fontId="8" fillId="0" borderId="0" xfId="0" applyNumberFormat="1" applyFont="1" applyFill="1" applyBorder="1" applyAlignment="1">
      <alignment horizontal="center" vertical="top" wrapText="1"/>
    </xf>
    <xf numFmtId="49" fontId="6" fillId="9" borderId="22" xfId="0" applyNumberFormat="1" applyFont="1" applyFill="1" applyBorder="1" applyAlignment="1">
      <alignment horizontal="left" vertical="top" wrapText="1"/>
    </xf>
    <xf numFmtId="0" fontId="1" fillId="10" borderId="5" xfId="0" applyFont="1" applyFill="1" applyBorder="1" applyAlignment="1">
      <alignment horizontal="center" vertical="top"/>
    </xf>
    <xf numFmtId="0" fontId="1" fillId="10" borderId="41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/>
    </xf>
    <xf numFmtId="0" fontId="7" fillId="9" borderId="47" xfId="0" applyFont="1" applyFill="1" applyBorder="1" applyAlignment="1">
      <alignment horizontal="left" vertical="top" wrapText="1"/>
    </xf>
    <xf numFmtId="0" fontId="6" fillId="9" borderId="43" xfId="0" applyFont="1" applyFill="1" applyBorder="1" applyAlignment="1">
      <alignment horizontal="left" vertical="top" wrapText="1"/>
    </xf>
    <xf numFmtId="49" fontId="7" fillId="0" borderId="27" xfId="0" applyNumberFormat="1" applyFont="1" applyBorder="1" applyAlignment="1">
      <alignment vertical="top"/>
    </xf>
    <xf numFmtId="49" fontId="7" fillId="0" borderId="18" xfId="0" applyNumberFormat="1" applyFont="1" applyBorder="1" applyAlignment="1">
      <alignment vertical="top"/>
    </xf>
    <xf numFmtId="0" fontId="10" fillId="0" borderId="31" xfId="0" applyFont="1" applyBorder="1" applyAlignment="1">
      <alignment vertical="top"/>
    </xf>
    <xf numFmtId="0" fontId="4" fillId="0" borderId="2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49" fontId="6" fillId="0" borderId="29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62" xfId="0" applyNumberFormat="1" applyFont="1" applyBorder="1" applyAlignment="1">
      <alignment horizontal="center" vertical="top" wrapText="1"/>
    </xf>
    <xf numFmtId="49" fontId="7" fillId="0" borderId="48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center" vertical="top"/>
    </xf>
    <xf numFmtId="49" fontId="3" fillId="5" borderId="42" xfId="0" applyNumberFormat="1" applyFont="1" applyFill="1" applyBorder="1" applyAlignment="1">
      <alignment horizontal="right" vertical="top" wrapText="1"/>
    </xf>
    <xf numFmtId="49" fontId="3" fillId="5" borderId="41" xfId="0" applyNumberFormat="1" applyFont="1" applyFill="1" applyBorder="1" applyAlignment="1">
      <alignment horizontal="right" vertical="top" wrapText="1"/>
    </xf>
    <xf numFmtId="49" fontId="3" fillId="5" borderId="6" xfId="0" applyNumberFormat="1" applyFont="1" applyFill="1" applyBorder="1" applyAlignment="1">
      <alignment horizontal="right" vertical="top" wrapText="1"/>
    </xf>
    <xf numFmtId="0" fontId="10" fillId="0" borderId="41" xfId="0" applyFont="1" applyBorder="1" applyAlignment="1">
      <alignment horizontal="right" vertical="top" wrapText="1"/>
    </xf>
    <xf numFmtId="49" fontId="7" fillId="5" borderId="5" xfId="0" applyNumberFormat="1" applyFont="1" applyFill="1" applyBorder="1" applyAlignment="1">
      <alignment horizontal="left" vertical="top" wrapText="1"/>
    </xf>
    <xf numFmtId="49" fontId="7" fillId="5" borderId="41" xfId="0" applyNumberFormat="1" applyFont="1" applyFill="1" applyBorder="1" applyAlignment="1">
      <alignment horizontal="left" vertical="top" wrapText="1"/>
    </xf>
    <xf numFmtId="49" fontId="7" fillId="5" borderId="6" xfId="0" applyNumberFormat="1" applyFont="1" applyFill="1" applyBorder="1" applyAlignment="1">
      <alignment horizontal="left" vertical="top" wrapText="1"/>
    </xf>
    <xf numFmtId="49" fontId="7" fillId="0" borderId="18" xfId="0" applyNumberFormat="1" applyFont="1" applyBorder="1" applyAlignment="1">
      <alignment horizontal="center" vertical="top"/>
    </xf>
    <xf numFmtId="49" fontId="7" fillId="0" borderId="31" xfId="0" applyNumberFormat="1" applyFont="1" applyBorder="1" applyAlignment="1">
      <alignment horizontal="center" vertical="top"/>
    </xf>
    <xf numFmtId="0" fontId="6" fillId="0" borderId="21" xfId="0" applyFont="1" applyFill="1" applyBorder="1" applyAlignment="1">
      <alignment horizontal="left" vertical="top" wrapText="1"/>
    </xf>
    <xf numFmtId="0" fontId="6" fillId="0" borderId="62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49" fontId="6" fillId="0" borderId="43" xfId="0" applyNumberFormat="1" applyFont="1" applyBorder="1" applyAlignment="1">
      <alignment horizontal="center" vertical="top" wrapText="1"/>
    </xf>
    <xf numFmtId="0" fontId="10" fillId="0" borderId="45" xfId="0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top"/>
    </xf>
    <xf numFmtId="49" fontId="7" fillId="0" borderId="32" xfId="0" applyNumberFormat="1" applyFont="1" applyBorder="1" applyAlignment="1">
      <alignment horizontal="center" vertical="top"/>
    </xf>
    <xf numFmtId="49" fontId="7" fillId="0" borderId="27" xfId="0" applyNumberFormat="1" applyFont="1" applyBorder="1" applyAlignment="1">
      <alignment horizontal="center" vertical="top"/>
    </xf>
    <xf numFmtId="0" fontId="6" fillId="0" borderId="29" xfId="0" applyFont="1" applyFill="1" applyBorder="1" applyAlignment="1">
      <alignment horizontal="left" vertical="top" wrapText="1"/>
    </xf>
    <xf numFmtId="0" fontId="17" fillId="0" borderId="26" xfId="0" applyFont="1" applyFill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49" fontId="4" fillId="0" borderId="47" xfId="0" applyNumberFormat="1" applyFont="1" applyBorder="1" applyAlignment="1">
      <alignment horizontal="center" vertical="top" wrapText="1"/>
    </xf>
    <xf numFmtId="49" fontId="4" fillId="0" borderId="45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0" fontId="1" fillId="0" borderId="45" xfId="0" applyFont="1" applyBorder="1" applyAlignment="1">
      <alignment horizontal="center" vertical="top"/>
    </xf>
    <xf numFmtId="0" fontId="16" fillId="0" borderId="26" xfId="0" applyFont="1" applyFill="1" applyBorder="1" applyAlignment="1">
      <alignment horizontal="center" vertical="center" textRotation="90" wrapText="1"/>
    </xf>
    <xf numFmtId="0" fontId="16" fillId="0" borderId="30" xfId="0" applyFont="1" applyFill="1" applyBorder="1" applyAlignment="1">
      <alignment horizontal="center" vertical="center" textRotation="90" wrapText="1"/>
    </xf>
    <xf numFmtId="0" fontId="16" fillId="0" borderId="25" xfId="0" applyFont="1" applyFill="1" applyBorder="1" applyAlignment="1">
      <alignment horizontal="center" vertical="center" textRotation="90" wrapText="1"/>
    </xf>
    <xf numFmtId="0" fontId="1" fillId="0" borderId="4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7" fillId="4" borderId="41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5" borderId="41" xfId="0" applyFont="1" applyFill="1" applyBorder="1" applyAlignment="1">
      <alignment horizontal="left" vertical="top" wrapText="1"/>
    </xf>
    <xf numFmtId="0" fontId="7" fillId="5" borderId="22" xfId="0" applyFont="1" applyFill="1" applyBorder="1" applyAlignment="1">
      <alignment horizontal="left" vertical="top" wrapText="1"/>
    </xf>
    <xf numFmtId="0" fontId="7" fillId="5" borderId="50" xfId="0" applyFont="1" applyFill="1" applyBorder="1" applyAlignment="1">
      <alignment horizontal="left" vertical="top" wrapText="1"/>
    </xf>
    <xf numFmtId="49" fontId="3" fillId="4" borderId="26" xfId="0" applyNumberFormat="1" applyFont="1" applyFill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49" fontId="7" fillId="5" borderId="27" xfId="0" applyNumberFormat="1" applyFont="1" applyFill="1" applyBorder="1" applyAlignment="1">
      <alignment horizontal="center" vertical="top"/>
    </xf>
    <xf numFmtId="49" fontId="7" fillId="5" borderId="31" xfId="0" applyNumberFormat="1" applyFont="1" applyFill="1" applyBorder="1" applyAlignment="1">
      <alignment horizontal="center" vertical="top"/>
    </xf>
    <xf numFmtId="0" fontId="6" fillId="0" borderId="43" xfId="0" applyFont="1" applyFill="1" applyBorder="1" applyAlignment="1">
      <alignment horizontal="left" vertical="top" wrapText="1"/>
    </xf>
    <xf numFmtId="0" fontId="6" fillId="0" borderId="45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center" vertical="center" textRotation="90" wrapText="1"/>
    </xf>
    <xf numFmtId="0" fontId="15" fillId="0" borderId="30" xfId="0" applyFont="1" applyFill="1" applyBorder="1" applyAlignment="1">
      <alignment horizontal="center" vertical="center" textRotation="90" wrapText="1"/>
    </xf>
    <xf numFmtId="49" fontId="6" fillId="0" borderId="45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/>
    </xf>
    <xf numFmtId="0" fontId="1" fillId="0" borderId="48" xfId="0" applyNumberFormat="1" applyFont="1" applyBorder="1" applyAlignment="1">
      <alignment horizontal="left" vertical="top" wrapText="1"/>
    </xf>
    <xf numFmtId="0" fontId="1" fillId="0" borderId="10" xfId="0" applyNumberFormat="1" applyFont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 wrapText="1"/>
    </xf>
    <xf numFmtId="0" fontId="14" fillId="3" borderId="41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textRotation="90" wrapText="1"/>
    </xf>
    <xf numFmtId="0" fontId="4" fillId="0" borderId="53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54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52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59" xfId="0" applyFont="1" applyFill="1" applyBorder="1" applyAlignment="1">
      <alignment horizontal="left" vertical="center" textRotation="90" wrapText="1"/>
    </xf>
    <xf numFmtId="0" fontId="6" fillId="0" borderId="43" xfId="0" applyFont="1" applyFill="1" applyBorder="1" applyAlignment="1">
      <alignment horizontal="left" vertical="center" textRotation="90" wrapText="1"/>
    </xf>
    <xf numFmtId="0" fontId="1" fillId="0" borderId="6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3" fillId="0" borderId="57" xfId="0" applyNumberFormat="1" applyFont="1" applyBorder="1" applyAlignment="1">
      <alignment horizontal="center" vertical="center" textRotation="90"/>
    </xf>
    <xf numFmtId="0" fontId="13" fillId="0" borderId="59" xfId="0" applyNumberFormat="1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textRotation="90" wrapText="1"/>
    </xf>
    <xf numFmtId="0" fontId="4" fillId="0" borderId="15" xfId="0" applyFont="1" applyBorder="1" applyAlignment="1">
      <alignment vertical="center" textRotation="90" wrapText="1"/>
    </xf>
    <xf numFmtId="0" fontId="4" fillId="0" borderId="17" xfId="0" applyFont="1" applyBorder="1" applyAlignment="1">
      <alignment vertical="center" textRotation="90" wrapText="1"/>
    </xf>
    <xf numFmtId="0" fontId="9" fillId="0" borderId="15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zoomScaleNormal="100" zoomScaleSheetLayoutView="80" workbookViewId="0">
      <selection sqref="A1:R1"/>
    </sheetView>
  </sheetViews>
  <sheetFormatPr defaultRowHeight="12.75" x14ac:dyDescent="0.2"/>
  <cols>
    <col min="1" max="2" width="2.5703125" style="4" customWidth="1"/>
    <col min="3" max="3" width="2.7109375" style="4" customWidth="1"/>
    <col min="4" max="4" width="39.28515625" style="4" customWidth="1"/>
    <col min="5" max="5" width="4" style="4" customWidth="1"/>
    <col min="6" max="6" width="3.7109375" style="4" customWidth="1"/>
    <col min="7" max="7" width="3.28515625" style="5" customWidth="1"/>
    <col min="8" max="8" width="6.5703125" style="3" customWidth="1"/>
    <col min="9" max="10" width="6.85546875" style="4" customWidth="1"/>
    <col min="11" max="11" width="5.42578125" style="4" customWidth="1"/>
    <col min="12" max="12" width="4.7109375" style="4" customWidth="1"/>
    <col min="13" max="13" width="7.42578125" style="4" customWidth="1"/>
    <col min="14" max="14" width="7" style="4" customWidth="1"/>
    <col min="15" max="15" width="32.7109375" style="2" customWidth="1"/>
    <col min="16" max="18" width="3.5703125" style="116" customWidth="1"/>
    <col min="19" max="16384" width="9.140625" style="2"/>
  </cols>
  <sheetData>
    <row r="1" spans="1:18" x14ac:dyDescent="0.2">
      <c r="A1" s="336" t="s">
        <v>80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</row>
    <row r="2" spans="1:18" x14ac:dyDescent="0.2">
      <c r="A2" s="337" t="s">
        <v>35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</row>
    <row r="3" spans="1:18" x14ac:dyDescent="0.2">
      <c r="A3" s="338" t="s">
        <v>44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</row>
    <row r="4" spans="1:18" ht="13.5" thickBot="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O4" s="4"/>
      <c r="P4" s="339" t="s">
        <v>0</v>
      </c>
      <c r="Q4" s="339"/>
      <c r="R4" s="339"/>
    </row>
    <row r="5" spans="1:18" ht="27" customHeight="1" x14ac:dyDescent="0.2">
      <c r="A5" s="340" t="s">
        <v>1</v>
      </c>
      <c r="B5" s="341" t="s">
        <v>2</v>
      </c>
      <c r="C5" s="341" t="s">
        <v>3</v>
      </c>
      <c r="D5" s="344" t="s">
        <v>4</v>
      </c>
      <c r="E5" s="341" t="s">
        <v>5</v>
      </c>
      <c r="F5" s="347" t="s">
        <v>56</v>
      </c>
      <c r="G5" s="316" t="s">
        <v>6</v>
      </c>
      <c r="H5" s="319" t="s">
        <v>7</v>
      </c>
      <c r="I5" s="322" t="s">
        <v>52</v>
      </c>
      <c r="J5" s="323"/>
      <c r="K5" s="323"/>
      <c r="L5" s="324"/>
      <c r="M5" s="325" t="s">
        <v>37</v>
      </c>
      <c r="N5" s="307" t="s">
        <v>51</v>
      </c>
      <c r="O5" s="310" t="s">
        <v>66</v>
      </c>
      <c r="P5" s="311"/>
      <c r="Q5" s="311"/>
      <c r="R5" s="312"/>
    </row>
    <row r="6" spans="1:18" ht="12.75" customHeight="1" x14ac:dyDescent="0.2">
      <c r="A6" s="313"/>
      <c r="B6" s="342"/>
      <c r="C6" s="342"/>
      <c r="D6" s="345"/>
      <c r="E6" s="342"/>
      <c r="F6" s="348"/>
      <c r="G6" s="317"/>
      <c r="H6" s="320"/>
      <c r="I6" s="313" t="s">
        <v>8</v>
      </c>
      <c r="J6" s="315" t="s">
        <v>9</v>
      </c>
      <c r="K6" s="315"/>
      <c r="L6" s="328" t="s">
        <v>28</v>
      </c>
      <c r="M6" s="326"/>
      <c r="N6" s="308"/>
      <c r="O6" s="330" t="s">
        <v>27</v>
      </c>
      <c r="P6" s="332" t="s">
        <v>53</v>
      </c>
      <c r="Q6" s="332" t="s">
        <v>54</v>
      </c>
      <c r="R6" s="334" t="s">
        <v>55</v>
      </c>
    </row>
    <row r="7" spans="1:18" ht="84.75" customHeight="1" thickBot="1" x14ac:dyDescent="0.25">
      <c r="A7" s="314"/>
      <c r="B7" s="343"/>
      <c r="C7" s="343"/>
      <c r="D7" s="346"/>
      <c r="E7" s="343"/>
      <c r="F7" s="349"/>
      <c r="G7" s="318"/>
      <c r="H7" s="321"/>
      <c r="I7" s="314"/>
      <c r="J7" s="157" t="s">
        <v>8</v>
      </c>
      <c r="K7" s="93" t="s">
        <v>10</v>
      </c>
      <c r="L7" s="329"/>
      <c r="M7" s="327"/>
      <c r="N7" s="309"/>
      <c r="O7" s="331"/>
      <c r="P7" s="333"/>
      <c r="Q7" s="333"/>
      <c r="R7" s="335"/>
    </row>
    <row r="8" spans="1:18" ht="13.5" thickBot="1" x14ac:dyDescent="0.25">
      <c r="A8" s="94" t="s">
        <v>81</v>
      </c>
      <c r="B8" s="95"/>
      <c r="C8" s="95"/>
      <c r="D8" s="92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85"/>
    </row>
    <row r="9" spans="1:18" ht="13.5" thickBot="1" x14ac:dyDescent="0.25">
      <c r="A9" s="304" t="s">
        <v>36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6"/>
    </row>
    <row r="10" spans="1:18" ht="13.5" thickBot="1" x14ac:dyDescent="0.25">
      <c r="A10" s="18" t="s">
        <v>11</v>
      </c>
      <c r="B10" s="287" t="s">
        <v>29</v>
      </c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8"/>
    </row>
    <row r="11" spans="1:18" ht="13.5" thickBot="1" x14ac:dyDescent="0.25">
      <c r="A11" s="19" t="s">
        <v>11</v>
      </c>
      <c r="B11" s="133" t="s">
        <v>11</v>
      </c>
      <c r="C11" s="289" t="s">
        <v>31</v>
      </c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90"/>
      <c r="P11" s="290"/>
      <c r="Q11" s="290"/>
      <c r="R11" s="291"/>
    </row>
    <row r="12" spans="1:18" ht="16.5" customHeight="1" x14ac:dyDescent="0.2">
      <c r="A12" s="292" t="s">
        <v>11</v>
      </c>
      <c r="B12" s="294" t="s">
        <v>11</v>
      </c>
      <c r="C12" s="258" t="s">
        <v>11</v>
      </c>
      <c r="D12" s="296" t="s">
        <v>78</v>
      </c>
      <c r="E12" s="298"/>
      <c r="F12" s="264" t="s">
        <v>20</v>
      </c>
      <c r="G12" s="301" t="s">
        <v>25</v>
      </c>
      <c r="H12" s="97" t="s">
        <v>12</v>
      </c>
      <c r="I12" s="68">
        <f t="shared" ref="I12:I17" si="0">J12+L12</f>
        <v>40</v>
      </c>
      <c r="J12" s="69">
        <v>40</v>
      </c>
      <c r="K12" s="69"/>
      <c r="L12" s="70"/>
      <c r="M12" s="98">
        <v>40</v>
      </c>
      <c r="N12" s="103">
        <v>40</v>
      </c>
      <c r="O12" s="302" t="s">
        <v>79</v>
      </c>
      <c r="P12" s="285">
        <v>20</v>
      </c>
      <c r="Q12" s="276">
        <v>30</v>
      </c>
      <c r="R12" s="278">
        <v>40</v>
      </c>
    </row>
    <row r="13" spans="1:18" ht="13.5" thickBot="1" x14ac:dyDescent="0.25">
      <c r="A13" s="293"/>
      <c r="B13" s="295"/>
      <c r="C13" s="259"/>
      <c r="D13" s="297"/>
      <c r="E13" s="299"/>
      <c r="F13" s="300"/>
      <c r="G13" s="275"/>
      <c r="H13" s="25" t="s">
        <v>13</v>
      </c>
      <c r="I13" s="26">
        <f t="shared" si="0"/>
        <v>40</v>
      </c>
      <c r="J13" s="27">
        <f>J12</f>
        <v>40</v>
      </c>
      <c r="K13" s="27"/>
      <c r="L13" s="28"/>
      <c r="M13" s="29">
        <f>+M12</f>
        <v>40</v>
      </c>
      <c r="N13" s="75">
        <f>+N12</f>
        <v>40</v>
      </c>
      <c r="O13" s="303"/>
      <c r="P13" s="286"/>
      <c r="Q13" s="277"/>
      <c r="R13" s="279"/>
    </row>
    <row r="14" spans="1:18" ht="14.25" customHeight="1" x14ac:dyDescent="0.2">
      <c r="A14" s="158" t="s">
        <v>11</v>
      </c>
      <c r="B14" s="30" t="s">
        <v>11</v>
      </c>
      <c r="C14" s="258" t="s">
        <v>14</v>
      </c>
      <c r="D14" s="260" t="s">
        <v>30</v>
      </c>
      <c r="E14" s="282"/>
      <c r="F14" s="31" t="s">
        <v>20</v>
      </c>
      <c r="G14" s="174" t="s">
        <v>25</v>
      </c>
      <c r="H14" s="32" t="s">
        <v>12</v>
      </c>
      <c r="I14" s="89">
        <f t="shared" si="0"/>
        <v>5</v>
      </c>
      <c r="J14" s="33">
        <v>5</v>
      </c>
      <c r="K14" s="33"/>
      <c r="L14" s="34"/>
      <c r="M14" s="35">
        <v>5</v>
      </c>
      <c r="N14" s="104">
        <v>5</v>
      </c>
      <c r="O14" s="283" t="s">
        <v>68</v>
      </c>
      <c r="P14" s="285">
        <v>1</v>
      </c>
      <c r="Q14" s="276">
        <v>1</v>
      </c>
      <c r="R14" s="278"/>
    </row>
    <row r="15" spans="1:18" ht="13.5" thickBot="1" x14ac:dyDescent="0.25">
      <c r="A15" s="159"/>
      <c r="B15" s="36"/>
      <c r="C15" s="259"/>
      <c r="D15" s="261"/>
      <c r="E15" s="281"/>
      <c r="F15" s="169"/>
      <c r="G15" s="175"/>
      <c r="H15" s="37" t="s">
        <v>13</v>
      </c>
      <c r="I15" s="38">
        <f t="shared" si="0"/>
        <v>5</v>
      </c>
      <c r="J15" s="42">
        <f>J14</f>
        <v>5</v>
      </c>
      <c r="K15" s="42"/>
      <c r="L15" s="41"/>
      <c r="M15" s="38">
        <f>SUM(M14:M14)</f>
        <v>5</v>
      </c>
      <c r="N15" s="38">
        <f>SUM(N14:N14)</f>
        <v>5</v>
      </c>
      <c r="O15" s="284"/>
      <c r="P15" s="286"/>
      <c r="Q15" s="277"/>
      <c r="R15" s="279"/>
    </row>
    <row r="16" spans="1:18" ht="15" customHeight="1" x14ac:dyDescent="0.2">
      <c r="A16" s="158" t="s">
        <v>11</v>
      </c>
      <c r="B16" s="30" t="s">
        <v>11</v>
      </c>
      <c r="C16" s="268" t="s">
        <v>15</v>
      </c>
      <c r="D16" s="269" t="s">
        <v>45</v>
      </c>
      <c r="E16" s="280"/>
      <c r="F16" s="168" t="s">
        <v>20</v>
      </c>
      <c r="G16" s="173" t="s">
        <v>25</v>
      </c>
      <c r="H16" s="32" t="s">
        <v>12</v>
      </c>
      <c r="I16" s="43">
        <f t="shared" si="0"/>
        <v>4.4000000000000004</v>
      </c>
      <c r="J16" s="44">
        <v>4.4000000000000004</v>
      </c>
      <c r="K16" s="44"/>
      <c r="L16" s="45"/>
      <c r="M16" s="46">
        <v>4.4000000000000004</v>
      </c>
      <c r="N16" s="105">
        <v>4.4000000000000004</v>
      </c>
      <c r="O16" s="128" t="s">
        <v>57</v>
      </c>
      <c r="P16" s="162">
        <v>2</v>
      </c>
      <c r="Q16" s="164">
        <v>3</v>
      </c>
      <c r="R16" s="166">
        <v>4</v>
      </c>
    </row>
    <row r="17" spans="1:18" ht="13.5" thickBot="1" x14ac:dyDescent="0.25">
      <c r="A17" s="159"/>
      <c r="B17" s="36"/>
      <c r="C17" s="259"/>
      <c r="D17" s="261"/>
      <c r="E17" s="281"/>
      <c r="F17" s="169"/>
      <c r="G17" s="175"/>
      <c r="H17" s="37" t="s">
        <v>13</v>
      </c>
      <c r="I17" s="38">
        <f t="shared" si="0"/>
        <v>4.4000000000000004</v>
      </c>
      <c r="J17" s="39">
        <f>SUM(J16)</f>
        <v>4.4000000000000004</v>
      </c>
      <c r="K17" s="39"/>
      <c r="L17" s="41"/>
      <c r="M17" s="47">
        <f>SUM(M16:M16)</f>
        <v>4.4000000000000004</v>
      </c>
      <c r="N17" s="38">
        <f>SUM(N16:N16)</f>
        <v>4.4000000000000004</v>
      </c>
      <c r="O17" s="127"/>
      <c r="P17" s="163"/>
      <c r="Q17" s="165"/>
      <c r="R17" s="167"/>
    </row>
    <row r="18" spans="1:18" x14ac:dyDescent="0.2">
      <c r="A18" s="158" t="s">
        <v>11</v>
      </c>
      <c r="B18" s="30" t="s">
        <v>11</v>
      </c>
      <c r="C18" s="268" t="s">
        <v>24</v>
      </c>
      <c r="D18" s="269" t="s">
        <v>23</v>
      </c>
      <c r="E18" s="270"/>
      <c r="F18" s="272" t="s">
        <v>20</v>
      </c>
      <c r="G18" s="274" t="s">
        <v>25</v>
      </c>
      <c r="H18" s="21" t="s">
        <v>12</v>
      </c>
      <c r="I18" s="48"/>
      <c r="J18" s="49"/>
      <c r="K18" s="49"/>
      <c r="L18" s="50"/>
      <c r="M18" s="51">
        <v>30</v>
      </c>
      <c r="N18" s="106"/>
      <c r="O18" s="128" t="s">
        <v>58</v>
      </c>
      <c r="P18" s="162"/>
      <c r="Q18" s="164">
        <v>1</v>
      </c>
      <c r="R18" s="166"/>
    </row>
    <row r="19" spans="1:18" ht="13.5" thickBot="1" x14ac:dyDescent="0.25">
      <c r="A19" s="159"/>
      <c r="B19" s="36"/>
      <c r="C19" s="259"/>
      <c r="D19" s="261"/>
      <c r="E19" s="271"/>
      <c r="F19" s="273"/>
      <c r="G19" s="275"/>
      <c r="H19" s="37" t="s">
        <v>13</v>
      </c>
      <c r="I19" s="38"/>
      <c r="J19" s="39"/>
      <c r="K19" s="40"/>
      <c r="L19" s="41"/>
      <c r="M19" s="47">
        <f>M18</f>
        <v>30</v>
      </c>
      <c r="N19" s="38">
        <f>N18</f>
        <v>0</v>
      </c>
      <c r="O19" s="129"/>
      <c r="P19" s="130"/>
      <c r="Q19" s="131"/>
      <c r="R19" s="132"/>
    </row>
    <row r="20" spans="1:18" ht="13.5" thickBot="1" x14ac:dyDescent="0.25">
      <c r="A20" s="19" t="s">
        <v>11</v>
      </c>
      <c r="B20" s="52" t="s">
        <v>11</v>
      </c>
      <c r="C20" s="251" t="s">
        <v>16</v>
      </c>
      <c r="D20" s="254"/>
      <c r="E20" s="254"/>
      <c r="F20" s="254"/>
      <c r="G20" s="254"/>
      <c r="H20" s="254"/>
      <c r="I20" s="53">
        <f>J20+L20</f>
        <v>49.4</v>
      </c>
      <c r="J20" s="54">
        <f>J19+J17+J15+J13</f>
        <v>49.4</v>
      </c>
      <c r="K20" s="54"/>
      <c r="L20" s="55"/>
      <c r="M20" s="56">
        <f>M19+M17+M15+M13</f>
        <v>79.400000000000006</v>
      </c>
      <c r="N20" s="77">
        <f>N19+N17+N15+N13</f>
        <v>49.4</v>
      </c>
      <c r="O20" s="234"/>
      <c r="P20" s="235"/>
      <c r="Q20" s="235"/>
      <c r="R20" s="236"/>
    </row>
    <row r="21" spans="1:18" ht="13.5" thickBot="1" x14ac:dyDescent="0.25">
      <c r="A21" s="18" t="s">
        <v>11</v>
      </c>
      <c r="B21" s="114" t="s">
        <v>14</v>
      </c>
      <c r="C21" s="255" t="s">
        <v>46</v>
      </c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7"/>
    </row>
    <row r="22" spans="1:18" x14ac:dyDescent="0.2">
      <c r="A22" s="158" t="s">
        <v>11</v>
      </c>
      <c r="B22" s="160" t="s">
        <v>14</v>
      </c>
      <c r="C22" s="258" t="s">
        <v>11</v>
      </c>
      <c r="D22" s="260" t="s">
        <v>50</v>
      </c>
      <c r="E22" s="262"/>
      <c r="F22" s="264" t="s">
        <v>11</v>
      </c>
      <c r="G22" s="266" t="s">
        <v>25</v>
      </c>
      <c r="H22" s="67" t="s">
        <v>12</v>
      </c>
      <c r="I22" s="68">
        <f>J22+L22</f>
        <v>62.9</v>
      </c>
      <c r="J22" s="69">
        <v>62.9</v>
      </c>
      <c r="K22" s="69"/>
      <c r="L22" s="70"/>
      <c r="M22" s="71">
        <v>169.3</v>
      </c>
      <c r="N22" s="109">
        <v>169.3</v>
      </c>
      <c r="O22" s="128"/>
      <c r="P22" s="162"/>
      <c r="Q22" s="164"/>
      <c r="R22" s="166"/>
    </row>
    <row r="23" spans="1:18" ht="13.5" thickBot="1" x14ac:dyDescent="0.25">
      <c r="A23" s="159"/>
      <c r="B23" s="161"/>
      <c r="C23" s="259"/>
      <c r="D23" s="261"/>
      <c r="E23" s="263"/>
      <c r="F23" s="265"/>
      <c r="G23" s="267"/>
      <c r="H23" s="59" t="s">
        <v>13</v>
      </c>
      <c r="I23" s="26">
        <f>J23+L23</f>
        <v>62.9</v>
      </c>
      <c r="J23" s="27">
        <f>SUM(J22:J22)</f>
        <v>62.9</v>
      </c>
      <c r="K23" s="27"/>
      <c r="L23" s="28"/>
      <c r="M23" s="29">
        <f>SUM(M22:M22)</f>
        <v>169.3</v>
      </c>
      <c r="N23" s="75">
        <f>SUM(N22:N22)</f>
        <v>169.3</v>
      </c>
      <c r="O23" s="127"/>
      <c r="P23" s="163"/>
      <c r="Q23" s="165"/>
      <c r="R23" s="167"/>
    </row>
    <row r="24" spans="1:18" ht="31.5" customHeight="1" x14ac:dyDescent="0.2">
      <c r="A24" s="158" t="s">
        <v>11</v>
      </c>
      <c r="B24" s="160" t="s">
        <v>14</v>
      </c>
      <c r="C24" s="170" t="s">
        <v>14</v>
      </c>
      <c r="D24" s="237" t="s">
        <v>48</v>
      </c>
      <c r="E24" s="60"/>
      <c r="F24" s="61" t="s">
        <v>20</v>
      </c>
      <c r="G24" s="173" t="s">
        <v>25</v>
      </c>
      <c r="H24" s="57" t="s">
        <v>12</v>
      </c>
      <c r="I24" s="22">
        <f>J24+L24</f>
        <v>39.900000000000006</v>
      </c>
      <c r="J24" s="23">
        <v>19.100000000000001</v>
      </c>
      <c r="K24" s="23">
        <v>6.1</v>
      </c>
      <c r="L24" s="24">
        <v>20.8</v>
      </c>
      <c r="M24" s="58">
        <v>7.2</v>
      </c>
      <c r="N24" s="107"/>
      <c r="O24" s="112"/>
      <c r="P24" s="117"/>
      <c r="Q24" s="118"/>
      <c r="R24" s="119"/>
    </row>
    <row r="25" spans="1:18" ht="19.5" customHeight="1" x14ac:dyDescent="0.2">
      <c r="A25" s="19"/>
      <c r="B25" s="20"/>
      <c r="C25" s="171"/>
      <c r="D25" s="238"/>
      <c r="E25" s="62"/>
      <c r="F25" s="63"/>
      <c r="G25" s="64"/>
      <c r="H25" s="65" t="s">
        <v>26</v>
      </c>
      <c r="I25" s="177">
        <f>J25+L25</f>
        <v>225.29000000000002</v>
      </c>
      <c r="J25" s="178">
        <f>225.3-118.31</f>
        <v>106.99000000000001</v>
      </c>
      <c r="K25" s="178">
        <v>34.200000000000003</v>
      </c>
      <c r="L25" s="179">
        <v>118.3</v>
      </c>
      <c r="M25" s="66">
        <v>40.9</v>
      </c>
      <c r="N25" s="108"/>
      <c r="O25" s="150"/>
      <c r="P25" s="120"/>
      <c r="Q25" s="148"/>
      <c r="R25" s="123"/>
    </row>
    <row r="26" spans="1:18" ht="24" x14ac:dyDescent="0.2">
      <c r="A26" s="19"/>
      <c r="B26" s="20"/>
      <c r="C26" s="171"/>
      <c r="D26" s="115" t="s">
        <v>38</v>
      </c>
      <c r="E26" s="62"/>
      <c r="F26" s="63"/>
      <c r="G26" s="64"/>
      <c r="H26" s="152"/>
      <c r="I26" s="153"/>
      <c r="J26" s="154"/>
      <c r="K26" s="154"/>
      <c r="L26" s="155"/>
      <c r="M26" s="156"/>
      <c r="N26" s="156"/>
      <c r="O26" s="151"/>
      <c r="P26" s="121"/>
      <c r="Q26" s="122"/>
      <c r="R26" s="123"/>
    </row>
    <row r="27" spans="1:18" ht="25.5" x14ac:dyDescent="0.2">
      <c r="A27" s="19"/>
      <c r="B27" s="20"/>
      <c r="C27" s="171"/>
      <c r="D27" s="101" t="s">
        <v>43</v>
      </c>
      <c r="E27" s="62"/>
      <c r="F27" s="63"/>
      <c r="G27" s="64"/>
      <c r="H27" s="67"/>
      <c r="I27" s="68"/>
      <c r="J27" s="69"/>
      <c r="K27" s="69"/>
      <c r="L27" s="70"/>
      <c r="M27" s="71"/>
      <c r="N27" s="109"/>
      <c r="O27" s="147" t="s">
        <v>59</v>
      </c>
      <c r="P27" s="120">
        <v>1</v>
      </c>
      <c r="Q27" s="148"/>
      <c r="R27" s="149"/>
    </row>
    <row r="28" spans="1:18" ht="28.5" customHeight="1" thickBot="1" x14ac:dyDescent="0.25">
      <c r="A28" s="159"/>
      <c r="B28" s="161"/>
      <c r="C28" s="172"/>
      <c r="D28" s="102" t="s">
        <v>47</v>
      </c>
      <c r="E28" s="72"/>
      <c r="F28" s="73"/>
      <c r="G28" s="74"/>
      <c r="H28" s="59" t="s">
        <v>13</v>
      </c>
      <c r="I28" s="26">
        <f>SUM(I24:I25)</f>
        <v>265.19000000000005</v>
      </c>
      <c r="J28" s="27">
        <f>SUM(J24:J25)</f>
        <v>126.09</v>
      </c>
      <c r="K28" s="27">
        <f>K25+K24</f>
        <v>40.300000000000004</v>
      </c>
      <c r="L28" s="28">
        <f>L25+L24</f>
        <v>139.1</v>
      </c>
      <c r="M28" s="29">
        <f>SUM(M24:M25)</f>
        <v>48.1</v>
      </c>
      <c r="N28" s="75">
        <f>SUM(N24:N25)</f>
        <v>0</v>
      </c>
      <c r="O28" s="113" t="s">
        <v>60</v>
      </c>
      <c r="P28" s="134">
        <v>50</v>
      </c>
      <c r="Q28" s="135" t="s">
        <v>61</v>
      </c>
      <c r="R28" s="136" t="s">
        <v>62</v>
      </c>
    </row>
    <row r="29" spans="1:18" ht="29.25" customHeight="1" x14ac:dyDescent="0.2">
      <c r="A29" s="158" t="s">
        <v>11</v>
      </c>
      <c r="B29" s="160" t="s">
        <v>14</v>
      </c>
      <c r="C29" s="239" t="s">
        <v>15</v>
      </c>
      <c r="D29" s="99" t="s">
        <v>49</v>
      </c>
      <c r="E29" s="242"/>
      <c r="F29" s="245" t="s">
        <v>20</v>
      </c>
      <c r="G29" s="248" t="s">
        <v>25</v>
      </c>
      <c r="H29" s="57" t="s">
        <v>12</v>
      </c>
      <c r="I29" s="22">
        <f>J29+L29</f>
        <v>7.9</v>
      </c>
      <c r="J29" s="23">
        <v>7.9</v>
      </c>
      <c r="K29" s="23"/>
      <c r="L29" s="24"/>
      <c r="M29" s="58"/>
      <c r="N29" s="107"/>
      <c r="O29" s="128"/>
      <c r="P29" s="162"/>
      <c r="Q29" s="164"/>
      <c r="R29" s="166"/>
    </row>
    <row r="30" spans="1:18" ht="27" customHeight="1" x14ac:dyDescent="0.2">
      <c r="A30" s="19"/>
      <c r="B30" s="20"/>
      <c r="C30" s="240"/>
      <c r="D30" s="100" t="s">
        <v>42</v>
      </c>
      <c r="E30" s="243"/>
      <c r="F30" s="246"/>
      <c r="G30" s="249"/>
      <c r="H30" s="65" t="s">
        <v>26</v>
      </c>
      <c r="I30" s="180">
        <f>J30+L30</f>
        <v>44</v>
      </c>
      <c r="J30" s="178">
        <v>44</v>
      </c>
      <c r="K30" s="178"/>
      <c r="L30" s="181"/>
      <c r="M30" s="66"/>
      <c r="N30" s="108"/>
      <c r="O30" s="129"/>
      <c r="P30" s="130"/>
      <c r="Q30" s="131"/>
      <c r="R30" s="132"/>
    </row>
    <row r="31" spans="1:18" ht="27" customHeight="1" x14ac:dyDescent="0.2">
      <c r="A31" s="19"/>
      <c r="B31" s="20"/>
      <c r="C31" s="240"/>
      <c r="D31" s="101" t="s">
        <v>39</v>
      </c>
      <c r="E31" s="243"/>
      <c r="F31" s="246"/>
      <c r="G31" s="249"/>
      <c r="H31" s="67"/>
      <c r="I31" s="68"/>
      <c r="J31" s="69"/>
      <c r="K31" s="69"/>
      <c r="L31" s="70"/>
      <c r="M31" s="71"/>
      <c r="N31" s="109"/>
      <c r="O31" s="129"/>
      <c r="P31" s="130"/>
      <c r="Q31" s="131"/>
      <c r="R31" s="132"/>
    </row>
    <row r="32" spans="1:18" ht="26.25" customHeight="1" x14ac:dyDescent="0.2">
      <c r="A32" s="19"/>
      <c r="B32" s="20"/>
      <c r="C32" s="240"/>
      <c r="D32" s="101" t="s">
        <v>41</v>
      </c>
      <c r="E32" s="243"/>
      <c r="F32" s="246"/>
      <c r="G32" s="249"/>
      <c r="H32" s="67"/>
      <c r="I32" s="68"/>
      <c r="J32" s="69"/>
      <c r="K32" s="69"/>
      <c r="L32" s="70"/>
      <c r="M32" s="71"/>
      <c r="N32" s="109"/>
      <c r="O32" s="137" t="s">
        <v>63</v>
      </c>
      <c r="P32" s="130">
        <v>600</v>
      </c>
      <c r="Q32" s="131">
        <v>650</v>
      </c>
      <c r="R32" s="132">
        <v>700</v>
      </c>
    </row>
    <row r="33" spans="1:18" ht="30" customHeight="1" thickBot="1" x14ac:dyDescent="0.25">
      <c r="A33" s="159"/>
      <c r="B33" s="161"/>
      <c r="C33" s="241"/>
      <c r="D33" s="102" t="s">
        <v>40</v>
      </c>
      <c r="E33" s="244"/>
      <c r="F33" s="247"/>
      <c r="G33" s="250"/>
      <c r="H33" s="59" t="s">
        <v>13</v>
      </c>
      <c r="I33" s="75">
        <f>SUM(I29:I30)</f>
        <v>51.9</v>
      </c>
      <c r="J33" s="27">
        <f>SUM(J29:J30)</f>
        <v>51.9</v>
      </c>
      <c r="K33" s="27"/>
      <c r="L33" s="28"/>
      <c r="M33" s="29">
        <f>SUM(M29:M30)</f>
        <v>0</v>
      </c>
      <c r="N33" s="75"/>
      <c r="O33" s="129"/>
      <c r="P33" s="130"/>
      <c r="Q33" s="131"/>
      <c r="R33" s="167"/>
    </row>
    <row r="34" spans="1:18" ht="12.75" customHeight="1" thickBot="1" x14ac:dyDescent="0.25">
      <c r="A34" s="18" t="s">
        <v>11</v>
      </c>
      <c r="B34" s="76" t="s">
        <v>14</v>
      </c>
      <c r="C34" s="251" t="s">
        <v>16</v>
      </c>
      <c r="D34" s="252"/>
      <c r="E34" s="252"/>
      <c r="F34" s="252"/>
      <c r="G34" s="252"/>
      <c r="H34" s="253"/>
      <c r="I34" s="53">
        <f>SUM(I33,I28,I23)</f>
        <v>379.99</v>
      </c>
      <c r="J34" s="78">
        <f>SUM(J33,J28,J23)</f>
        <v>240.89000000000001</v>
      </c>
      <c r="K34" s="54">
        <f>K33+K28+K23</f>
        <v>40.300000000000004</v>
      </c>
      <c r="L34" s="79">
        <f>SUM(L33,L28,L23)</f>
        <v>139.1</v>
      </c>
      <c r="M34" s="53">
        <f>SUM(M33,M28,M23)</f>
        <v>217.4</v>
      </c>
      <c r="N34" s="77">
        <f>SUM(N33,N28,N23)</f>
        <v>169.3</v>
      </c>
      <c r="O34" s="234"/>
      <c r="P34" s="235"/>
      <c r="Q34" s="235"/>
      <c r="R34" s="236"/>
    </row>
    <row r="35" spans="1:18" ht="12.75" customHeight="1" thickBot="1" x14ac:dyDescent="0.25">
      <c r="A35" s="158" t="s">
        <v>11</v>
      </c>
      <c r="B35" s="220" t="s">
        <v>17</v>
      </c>
      <c r="C35" s="221"/>
      <c r="D35" s="221"/>
      <c r="E35" s="221"/>
      <c r="F35" s="221"/>
      <c r="G35" s="221"/>
      <c r="H35" s="222"/>
      <c r="I35" s="80">
        <f>I34+I20</f>
        <v>429.39</v>
      </c>
      <c r="J35" s="81">
        <f>J34+J20</f>
        <v>290.29000000000002</v>
      </c>
      <c r="K35" s="81">
        <f>K34</f>
        <v>40.300000000000004</v>
      </c>
      <c r="L35" s="82">
        <f>L34</f>
        <v>139.1</v>
      </c>
      <c r="M35" s="83">
        <f>M34+M20</f>
        <v>296.8</v>
      </c>
      <c r="N35" s="110">
        <f>N34+N20</f>
        <v>218.70000000000002</v>
      </c>
      <c r="O35" s="223"/>
      <c r="P35" s="224"/>
      <c r="Q35" s="224"/>
      <c r="R35" s="225"/>
    </row>
    <row r="36" spans="1:18" ht="12.75" customHeight="1" thickBot="1" x14ac:dyDescent="0.25">
      <c r="A36" s="84" t="s">
        <v>20</v>
      </c>
      <c r="B36" s="226" t="s">
        <v>18</v>
      </c>
      <c r="C36" s="227"/>
      <c r="D36" s="227"/>
      <c r="E36" s="227"/>
      <c r="F36" s="227"/>
      <c r="G36" s="227"/>
      <c r="H36" s="228"/>
      <c r="I36" s="85">
        <f>I35</f>
        <v>429.39</v>
      </c>
      <c r="J36" s="86">
        <f>J35</f>
        <v>290.29000000000002</v>
      </c>
      <c r="K36" s="86">
        <f>K35+K34</f>
        <v>80.600000000000009</v>
      </c>
      <c r="L36" s="87">
        <f>L35</f>
        <v>139.1</v>
      </c>
      <c r="M36" s="88">
        <f>M35</f>
        <v>296.8</v>
      </c>
      <c r="N36" s="111">
        <f>N35</f>
        <v>218.70000000000002</v>
      </c>
      <c r="O36" s="229"/>
      <c r="P36" s="230"/>
      <c r="Q36" s="230"/>
      <c r="R36" s="231"/>
    </row>
    <row r="37" spans="1:18" s="176" customFormat="1" ht="39.75" customHeight="1" x14ac:dyDescent="0.2">
      <c r="A37" s="233" t="s">
        <v>67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</row>
    <row r="38" spans="1:18" s="10" customFormat="1" ht="12.75" customHeight="1" x14ac:dyDescent="0.2">
      <c r="A38" s="8"/>
      <c r="B38" s="9"/>
      <c r="C38" s="9"/>
      <c r="D38" s="232" t="s">
        <v>22</v>
      </c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P38" s="124"/>
      <c r="Q38" s="124"/>
      <c r="R38" s="124"/>
    </row>
    <row r="39" spans="1:18" s="10" customFormat="1" ht="12" customHeight="1" thickBot="1" x14ac:dyDescent="0.25">
      <c r="A39" s="8"/>
      <c r="B39" s="9"/>
      <c r="C39" s="9"/>
      <c r="D39" s="9"/>
      <c r="E39" s="9"/>
      <c r="F39" s="9"/>
      <c r="G39" s="9"/>
      <c r="H39" s="11"/>
      <c r="I39" s="207"/>
      <c r="J39" s="207"/>
      <c r="K39" s="207"/>
      <c r="L39" s="207"/>
      <c r="M39" s="17"/>
      <c r="N39" s="1"/>
      <c r="O39" s="1"/>
      <c r="P39" s="125"/>
      <c r="Q39" s="125"/>
      <c r="R39" s="125"/>
    </row>
    <row r="40" spans="1:18" s="90" customFormat="1" ht="24.75" customHeight="1" thickBot="1" x14ac:dyDescent="0.25">
      <c r="B40" s="91"/>
      <c r="C40" s="91"/>
      <c r="D40" s="208" t="s">
        <v>19</v>
      </c>
      <c r="E40" s="209"/>
      <c r="F40" s="209"/>
      <c r="G40" s="209"/>
      <c r="H40" s="210"/>
      <c r="I40" s="211" t="s">
        <v>52</v>
      </c>
      <c r="J40" s="212"/>
      <c r="K40" s="212"/>
      <c r="L40" s="213"/>
      <c r="M40" s="138" t="s">
        <v>64</v>
      </c>
      <c r="N40" s="139" t="s">
        <v>65</v>
      </c>
      <c r="P40" s="126"/>
      <c r="Q40" s="126"/>
      <c r="R40" s="126"/>
    </row>
    <row r="41" spans="1:18" ht="12.75" customHeight="1" thickBot="1" x14ac:dyDescent="0.25">
      <c r="A41" s="2"/>
      <c r="B41" s="12"/>
      <c r="C41" s="12"/>
      <c r="D41" s="214" t="s">
        <v>21</v>
      </c>
      <c r="E41" s="215"/>
      <c r="F41" s="215"/>
      <c r="G41" s="215"/>
      <c r="H41" s="216"/>
      <c r="I41" s="217">
        <f>I42</f>
        <v>160.1</v>
      </c>
      <c r="J41" s="218"/>
      <c r="K41" s="218"/>
      <c r="L41" s="219"/>
      <c r="M41" s="142">
        <f>M42</f>
        <v>255.9</v>
      </c>
      <c r="N41" s="143">
        <f>N42</f>
        <v>218.70000000000002</v>
      </c>
    </row>
    <row r="42" spans="1:18" ht="12" customHeight="1" thickBot="1" x14ac:dyDescent="0.25">
      <c r="A42" s="2"/>
      <c r="B42" s="13"/>
      <c r="C42" s="13"/>
      <c r="D42" s="186" t="s">
        <v>33</v>
      </c>
      <c r="E42" s="187"/>
      <c r="F42" s="187"/>
      <c r="G42" s="187"/>
      <c r="H42" s="188"/>
      <c r="I42" s="198">
        <f>SUMIF(H12:H32,"SB",I12:I32)</f>
        <v>160.1</v>
      </c>
      <c r="J42" s="199"/>
      <c r="K42" s="199"/>
      <c r="L42" s="200"/>
      <c r="M42" s="140">
        <f>SUMIF(H12:H30,"sb",M12:M32)</f>
        <v>255.9</v>
      </c>
      <c r="N42" s="141">
        <f>SUMIF(H12:H30,"sb",N12:N32)</f>
        <v>218.70000000000002</v>
      </c>
    </row>
    <row r="43" spans="1:18" ht="15" customHeight="1" thickBot="1" x14ac:dyDescent="0.25">
      <c r="A43" s="2"/>
      <c r="B43" s="14"/>
      <c r="C43" s="14"/>
      <c r="D43" s="201" t="s">
        <v>32</v>
      </c>
      <c r="E43" s="202"/>
      <c r="F43" s="202"/>
      <c r="G43" s="202"/>
      <c r="H43" s="203"/>
      <c r="I43" s="204">
        <f>SUM(I44:L44)</f>
        <v>269.29000000000002</v>
      </c>
      <c r="J43" s="205"/>
      <c r="K43" s="205"/>
      <c r="L43" s="206"/>
      <c r="M43" s="142">
        <f>M44</f>
        <v>40.9</v>
      </c>
      <c r="N43" s="143">
        <f>N44</f>
        <v>0</v>
      </c>
    </row>
    <row r="44" spans="1:18" ht="13.5" thickBot="1" x14ac:dyDescent="0.25">
      <c r="A44" s="2"/>
      <c r="B44" s="13"/>
      <c r="C44" s="13"/>
      <c r="D44" s="186" t="s">
        <v>34</v>
      </c>
      <c r="E44" s="187"/>
      <c r="F44" s="187"/>
      <c r="G44" s="187"/>
      <c r="H44" s="188"/>
      <c r="I44" s="189">
        <f>SUMIF(H12:H36,"ES",I12:I36)</f>
        <v>269.29000000000002</v>
      </c>
      <c r="J44" s="190"/>
      <c r="K44" s="190"/>
      <c r="L44" s="191"/>
      <c r="M44" s="140">
        <f>SUMIF(H12:H30,"es",M12:M32)</f>
        <v>40.9</v>
      </c>
      <c r="N44" s="141">
        <f>SUMIF(H12:H30,"es",N12:N32)</f>
        <v>0</v>
      </c>
      <c r="P44" s="2"/>
      <c r="Q44" s="2"/>
      <c r="R44" s="2"/>
    </row>
    <row r="45" spans="1:18" ht="13.5" thickBot="1" x14ac:dyDescent="0.25">
      <c r="A45" s="2"/>
      <c r="B45" s="12"/>
      <c r="C45" s="12"/>
      <c r="D45" s="192" t="s">
        <v>13</v>
      </c>
      <c r="E45" s="193"/>
      <c r="F45" s="193"/>
      <c r="G45" s="193"/>
      <c r="H45" s="194"/>
      <c r="I45" s="195">
        <f>I41+I43</f>
        <v>429.39</v>
      </c>
      <c r="J45" s="196"/>
      <c r="K45" s="196"/>
      <c r="L45" s="197"/>
      <c r="M45" s="144">
        <f>M41+M43</f>
        <v>296.8</v>
      </c>
      <c r="N45" s="145">
        <f>N43+N41</f>
        <v>218.70000000000002</v>
      </c>
      <c r="P45" s="2"/>
      <c r="Q45" s="2"/>
      <c r="R45" s="2"/>
    </row>
    <row r="46" spans="1:18" x14ac:dyDescent="0.2">
      <c r="C46" s="2"/>
      <c r="D46" s="15"/>
      <c r="E46" s="15"/>
      <c r="F46" s="15"/>
      <c r="G46" s="15"/>
      <c r="H46" s="15"/>
      <c r="I46" s="16"/>
      <c r="J46" s="16"/>
      <c r="K46" s="6"/>
      <c r="L46" s="6"/>
      <c r="M46" s="7"/>
      <c r="N46" s="2"/>
      <c r="P46" s="2"/>
      <c r="Q46" s="2"/>
      <c r="R46" s="2"/>
    </row>
  </sheetData>
  <mergeCells count="86"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F5:F7"/>
    <mergeCell ref="A9:R9"/>
    <mergeCell ref="N5:N7"/>
    <mergeCell ref="O5:R5"/>
    <mergeCell ref="I6:I7"/>
    <mergeCell ref="J6:K6"/>
    <mergeCell ref="G5:G7"/>
    <mergeCell ref="H5:H7"/>
    <mergeCell ref="I5:L5"/>
    <mergeCell ref="M5:M7"/>
    <mergeCell ref="L6:L7"/>
    <mergeCell ref="O6:O7"/>
    <mergeCell ref="P6:P7"/>
    <mergeCell ref="Q6:Q7"/>
    <mergeCell ref="R6:R7"/>
    <mergeCell ref="B10:R10"/>
    <mergeCell ref="C11:R11"/>
    <mergeCell ref="A12:A13"/>
    <mergeCell ref="B12:B13"/>
    <mergeCell ref="C12:C13"/>
    <mergeCell ref="D12:D13"/>
    <mergeCell ref="E12:E13"/>
    <mergeCell ref="F12:F13"/>
    <mergeCell ref="G12:G13"/>
    <mergeCell ref="O12:O13"/>
    <mergeCell ref="P12:P13"/>
    <mergeCell ref="Q12:Q13"/>
    <mergeCell ref="R12:R13"/>
    <mergeCell ref="Q14:Q15"/>
    <mergeCell ref="R14:R15"/>
    <mergeCell ref="C16:C17"/>
    <mergeCell ref="D16:D17"/>
    <mergeCell ref="E16:E17"/>
    <mergeCell ref="C14:C15"/>
    <mergeCell ref="D14:D15"/>
    <mergeCell ref="E14:E15"/>
    <mergeCell ref="O14:O15"/>
    <mergeCell ref="P14:P15"/>
    <mergeCell ref="C18:C19"/>
    <mergeCell ref="D18:D19"/>
    <mergeCell ref="E18:E19"/>
    <mergeCell ref="F18:F19"/>
    <mergeCell ref="G18:G19"/>
    <mergeCell ref="C20:H20"/>
    <mergeCell ref="C21:R21"/>
    <mergeCell ref="C22:C23"/>
    <mergeCell ref="D22:D23"/>
    <mergeCell ref="E22:E23"/>
    <mergeCell ref="F22:F23"/>
    <mergeCell ref="G22:G23"/>
    <mergeCell ref="O20:R20"/>
    <mergeCell ref="O34:R34"/>
    <mergeCell ref="D24:D25"/>
    <mergeCell ref="C29:C33"/>
    <mergeCell ref="E29:E33"/>
    <mergeCell ref="F29:F33"/>
    <mergeCell ref="G29:G33"/>
    <mergeCell ref="C34:H34"/>
    <mergeCell ref="B35:H35"/>
    <mergeCell ref="O35:R35"/>
    <mergeCell ref="B36:H36"/>
    <mergeCell ref="O36:R36"/>
    <mergeCell ref="D38:N38"/>
    <mergeCell ref="A37:R37"/>
    <mergeCell ref="I39:L39"/>
    <mergeCell ref="D40:H40"/>
    <mergeCell ref="I40:L40"/>
    <mergeCell ref="D41:H41"/>
    <mergeCell ref="I41:L41"/>
    <mergeCell ref="D44:H44"/>
    <mergeCell ref="I44:L44"/>
    <mergeCell ref="D45:H45"/>
    <mergeCell ref="I45:L45"/>
    <mergeCell ref="D42:H42"/>
    <mergeCell ref="I42:L42"/>
    <mergeCell ref="D43:H43"/>
    <mergeCell ref="I43:L43"/>
  </mergeCells>
  <printOptions horizontalCentered="1"/>
  <pageMargins left="0" right="0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 x14ac:dyDescent="0.25"/>
  <cols>
    <col min="1" max="1" width="22.7109375" style="182" customWidth="1"/>
    <col min="2" max="2" width="60.7109375" style="182" customWidth="1"/>
    <col min="3" max="16384" width="9.140625" style="182"/>
  </cols>
  <sheetData>
    <row r="1" spans="1:2" x14ac:dyDescent="0.25">
      <c r="A1" s="350" t="s">
        <v>69</v>
      </c>
      <c r="B1" s="350"/>
    </row>
    <row r="2" spans="1:2" ht="31.5" x14ac:dyDescent="0.25">
      <c r="A2" s="183" t="s">
        <v>6</v>
      </c>
      <c r="B2" s="184" t="s">
        <v>70</v>
      </c>
    </row>
    <row r="3" spans="1:2" x14ac:dyDescent="0.25">
      <c r="A3" s="183">
        <v>1</v>
      </c>
      <c r="B3" s="184" t="s">
        <v>71</v>
      </c>
    </row>
    <row r="4" spans="1:2" x14ac:dyDescent="0.25">
      <c r="A4" s="183">
        <v>2</v>
      </c>
      <c r="B4" s="184" t="s">
        <v>72</v>
      </c>
    </row>
    <row r="5" spans="1:2" x14ac:dyDescent="0.25">
      <c r="A5" s="183">
        <v>3</v>
      </c>
      <c r="B5" s="184" t="s">
        <v>73</v>
      </c>
    </row>
    <row r="6" spans="1:2" x14ac:dyDescent="0.25">
      <c r="A6" s="183">
        <v>4</v>
      </c>
      <c r="B6" s="184" t="s">
        <v>74</v>
      </c>
    </row>
    <row r="7" spans="1:2" x14ac:dyDescent="0.25">
      <c r="A7" s="183">
        <v>5</v>
      </c>
      <c r="B7" s="184" t="s">
        <v>75</v>
      </c>
    </row>
    <row r="8" spans="1:2" x14ac:dyDescent="0.25">
      <c r="A8" s="183">
        <v>6</v>
      </c>
      <c r="B8" s="184" t="s">
        <v>76</v>
      </c>
    </row>
    <row r="9" spans="1:2" ht="15.75" customHeight="1" x14ac:dyDescent="0.25"/>
    <row r="10" spans="1:2" ht="15.75" customHeight="1" x14ac:dyDescent="0.25">
      <c r="A10" s="351" t="s">
        <v>77</v>
      </c>
      <c r="B10" s="351"/>
    </row>
  </sheetData>
  <mergeCells count="2">
    <mergeCell ref="A1:B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SVP 2013-2015</vt:lpstr>
      <vt:lpstr>Asignavimų valdydojai</vt:lpstr>
      <vt:lpstr>'SVP 2013-2015'!Print_Area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Snieguole Kacerauskaite</cp:lastModifiedBy>
  <cp:lastPrinted>2013-03-01T08:50:39Z</cp:lastPrinted>
  <dcterms:created xsi:type="dcterms:W3CDTF">2005-11-15T09:07:30Z</dcterms:created>
  <dcterms:modified xsi:type="dcterms:W3CDTF">2013-03-04T08:28:46Z</dcterms:modified>
</cp:coreProperties>
</file>