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255" windowWidth="19200" windowHeight="11640" tabRatio="656"/>
  </bookViews>
  <sheets>
    <sheet name="SVP 2013-2015" sheetId="3" r:id="rId1"/>
    <sheet name="Asignavimų valdytojų kodai" sheetId="4" r:id="rId2"/>
  </sheets>
  <definedNames>
    <definedName name="_xlnm.Print_Area" localSheetId="0">'SVP 2013-2015'!$A$1:$X$94</definedName>
    <definedName name="_xlnm.Print_Titles" localSheetId="0">'SVP 2013-2015'!$5:$7</definedName>
  </definedNames>
  <calcPr calcId="145621"/>
</workbook>
</file>

<file path=xl/calcChain.xml><?xml version="1.0" encoding="utf-8"?>
<calcChain xmlns="http://schemas.openxmlformats.org/spreadsheetml/2006/main">
  <c r="L47" i="3" l="1"/>
  <c r="N87" i="3" l="1"/>
  <c r="I87" i="3"/>
  <c r="M87" i="3"/>
  <c r="N64" i="3"/>
  <c r="L49" i="3"/>
  <c r="I49" i="3" s="1"/>
  <c r="M49" i="3"/>
  <c r="I88" i="3" l="1"/>
  <c r="I23" i="3"/>
  <c r="J16" i="3" l="1"/>
  <c r="I17" i="3"/>
  <c r="J72" i="3"/>
  <c r="N18" i="3" l="1"/>
  <c r="M18" i="3"/>
  <c r="J18" i="3"/>
  <c r="I18" i="3" s="1"/>
  <c r="I15" i="3" l="1"/>
  <c r="I14" i="3"/>
  <c r="I22" i="3"/>
  <c r="L21" i="3"/>
  <c r="K21" i="3"/>
  <c r="J21" i="3"/>
  <c r="J28" i="3" s="1"/>
  <c r="I21" i="3" l="1"/>
  <c r="I28" i="3" s="1"/>
  <c r="L30" i="3"/>
  <c r="K30" i="3"/>
  <c r="J30" i="3"/>
  <c r="I29" i="3"/>
  <c r="I30" i="3" l="1"/>
  <c r="L56" i="3" l="1"/>
  <c r="J61" i="3" l="1"/>
  <c r="K61" i="3"/>
  <c r="L61" i="3"/>
  <c r="I57" i="3"/>
  <c r="I61" i="3" s="1"/>
  <c r="M56" i="3" l="1"/>
  <c r="K65" i="3" l="1"/>
  <c r="M61" i="3"/>
  <c r="M65" i="3" s="1"/>
  <c r="J56" i="3"/>
  <c r="N40" i="3"/>
  <c r="M40" i="3"/>
  <c r="I31" i="3"/>
  <c r="L16" i="3"/>
  <c r="I16" i="3" s="1"/>
  <c r="J65" i="3" l="1"/>
  <c r="I56" i="3"/>
  <c r="J73" i="3"/>
  <c r="K73" i="3"/>
  <c r="K76" i="3" s="1"/>
  <c r="L73" i="3"/>
  <c r="L76" i="3" s="1"/>
  <c r="M73" i="3"/>
  <c r="N73" i="3"/>
  <c r="I72" i="3"/>
  <c r="I73" i="3" s="1"/>
  <c r="M71" i="3"/>
  <c r="J71" i="3"/>
  <c r="I67" i="3"/>
  <c r="I71" i="3" s="1"/>
  <c r="J40" i="3"/>
  <c r="N28" i="3"/>
  <c r="M28" i="3"/>
  <c r="L28" i="3"/>
  <c r="K28" i="3"/>
  <c r="K43" i="3" l="1"/>
  <c r="I42" i="3"/>
  <c r="K19" i="3"/>
  <c r="K94" i="3"/>
  <c r="N92" i="3"/>
  <c r="N91" i="3" s="1"/>
  <c r="M92" i="3"/>
  <c r="M91" i="3" s="1"/>
  <c r="N89" i="3"/>
  <c r="M89" i="3"/>
  <c r="N86" i="3"/>
  <c r="M86" i="3"/>
  <c r="N85" i="3"/>
  <c r="M85" i="3"/>
  <c r="N75" i="3"/>
  <c r="M75" i="3"/>
  <c r="M76" i="3" s="1"/>
  <c r="J75" i="3"/>
  <c r="J76" i="3" s="1"/>
  <c r="I74" i="3"/>
  <c r="N71" i="3"/>
  <c r="L64" i="3"/>
  <c r="N61" i="3"/>
  <c r="I52" i="3"/>
  <c r="I89" i="3" s="1"/>
  <c r="I51" i="3"/>
  <c r="I50" i="3"/>
  <c r="I48" i="3"/>
  <c r="I47" i="3"/>
  <c r="I90" i="3" s="1"/>
  <c r="I46" i="3"/>
  <c r="L43" i="3"/>
  <c r="L44" i="3" s="1"/>
  <c r="J43" i="3"/>
  <c r="I41" i="3"/>
  <c r="I40" i="3"/>
  <c r="K44" i="3"/>
  <c r="K77" i="3" s="1"/>
  <c r="K78" i="3" s="1"/>
  <c r="I86" i="3"/>
  <c r="L19" i="3"/>
  <c r="N13" i="3"/>
  <c r="N19" i="3" s="1"/>
  <c r="M13" i="3"/>
  <c r="M19" i="3" s="1"/>
  <c r="J13" i="3"/>
  <c r="I12" i="3"/>
  <c r="N65" i="3" l="1"/>
  <c r="M84" i="3"/>
  <c r="I13" i="3"/>
  <c r="I19" i="3" s="1"/>
  <c r="J19" i="3"/>
  <c r="I92" i="3"/>
  <c r="I75" i="3"/>
  <c r="I76" i="3" s="1"/>
  <c r="I64" i="3"/>
  <c r="I65" i="3" s="1"/>
  <c r="L65" i="3"/>
  <c r="N83" i="3"/>
  <c r="N94" i="3" s="1"/>
  <c r="I43" i="3"/>
  <c r="I44" i="3" s="1"/>
  <c r="N76" i="3"/>
  <c r="I85" i="3"/>
  <c r="I84" i="3" s="1"/>
  <c r="I83" i="3" s="1"/>
  <c r="M44" i="3"/>
  <c r="N44" i="3"/>
  <c r="N77" i="3" s="1"/>
  <c r="N78" i="3" s="1"/>
  <c r="J44" i="3"/>
  <c r="M83" i="3"/>
  <c r="M94" i="3" s="1"/>
  <c r="N84" i="3"/>
  <c r="L77" i="3" l="1"/>
  <c r="L78" i="3" s="1"/>
  <c r="M77" i="3"/>
  <c r="M78" i="3" s="1"/>
  <c r="J77" i="3" l="1"/>
  <c r="I77" i="3" s="1"/>
  <c r="I93" i="3" l="1"/>
  <c r="I91" i="3" s="1"/>
  <c r="I94" i="3" s="1"/>
  <c r="J78" i="3"/>
  <c r="I78" i="3" s="1"/>
</calcChain>
</file>

<file path=xl/comments1.xml><?xml version="1.0" encoding="utf-8"?>
<comments xmlns="http://schemas.openxmlformats.org/spreadsheetml/2006/main">
  <authors>
    <author>Snieguole Kacerauskaite</author>
  </authors>
  <commentList>
    <comment ref="D52" authorId="0">
      <text>
        <r>
          <rPr>
            <sz val="9"/>
            <color indexed="81"/>
            <rFont val="Tahoma"/>
            <family val="2"/>
            <charset val="186"/>
          </rPr>
          <t xml:space="preserve">Planuojama atlikti šiuos darbus:
1. Esamos situacijos analizė.
2.  Klaipėdos regiono sporto sektoriaus apklausa (poreikio analizė).
3. Stadiono vietos parinkimo tyrimas.
4. Klaipėdos regiono stadiono koncepcijos parengimas atliktų tyrimų pagrindu.  
5. Statinio projektavimo techninės užduoties parengimas 
</t>
        </r>
      </text>
    </comment>
    <comment ref="D61" authorId="0">
      <text>
        <r>
          <rPr>
            <sz val="9"/>
            <color indexed="81"/>
            <rFont val="Tahoma"/>
            <family val="2"/>
            <charset val="186"/>
          </rPr>
          <t>Sporto salė Pilies g. 2A, perduota valdyti, naudoti ir disponuoti patikėjimo teise BĮ KKRC pagal 2012-12-20 KMT sprendimą Nr. T2-336.</t>
        </r>
      </text>
    </comment>
  </commentList>
</comments>
</file>

<file path=xl/sharedStrings.xml><?xml version="1.0" encoding="utf-8"?>
<sst xmlns="http://schemas.openxmlformats.org/spreadsheetml/2006/main" count="255" uniqueCount="136">
  <si>
    <t>Užtikrinti sporto renginių ir pratybų aptarnavimo paslaugų teikimą</t>
  </si>
  <si>
    <t>Įrengti naujas ir modernizuoti esamas sporto bazes</t>
  </si>
  <si>
    <t>Programos tikslo kodas</t>
  </si>
  <si>
    <t>Uždavinio kodas</t>
  </si>
  <si>
    <t>Priemonės kodas</t>
  </si>
  <si>
    <t>Priemonės požymis</t>
  </si>
  <si>
    <t>Asignavimų valdytojo kodas</t>
  </si>
  <si>
    <t>Finansavimo šaltinis</t>
  </si>
  <si>
    <t>Iš viso</t>
  </si>
  <si>
    <t>Išlaidoms</t>
  </si>
  <si>
    <t>01</t>
  </si>
  <si>
    <t>08</t>
  </si>
  <si>
    <t>SB</t>
  </si>
  <si>
    <t>Iš viso:</t>
  </si>
  <si>
    <t>02</t>
  </si>
  <si>
    <t>03</t>
  </si>
  <si>
    <t>04</t>
  </si>
  <si>
    <t>11</t>
  </si>
  <si>
    <t>Iš viso uždaviniui:</t>
  </si>
  <si>
    <t>Iš viso tikslui:</t>
  </si>
  <si>
    <t>Iš viso programai:</t>
  </si>
  <si>
    <t>Finansavimo šaltiniai</t>
  </si>
  <si>
    <t>SAVIVALDYBĖS LĖŠOS</t>
  </si>
  <si>
    <t>KITOS LĖŠOS</t>
  </si>
  <si>
    <t>tūkst. Lt</t>
  </si>
  <si>
    <t>ES</t>
  </si>
  <si>
    <t>Finansavimo šaltinių suvestinė</t>
  </si>
  <si>
    <t>11 Kūno kultūros ir sporto plėtros programa</t>
  </si>
  <si>
    <t>Pavadinimas</t>
  </si>
  <si>
    <t>Iš jų darbo užmokesčiui</t>
  </si>
  <si>
    <t>Strateginis tikslas 03. Užtikrinti gyventojams aukštą švietimo, kultūros, socialinių, sporto ir sveikatos apsaugos paslaugų kokybę ir prieinamumą</t>
  </si>
  <si>
    <t>Turtui įsigyti ir finansiniams įsipareigojimams vykdyti</t>
  </si>
  <si>
    <t>Kt</t>
  </si>
  <si>
    <t xml:space="preserve"> KŪNO KULTŪROS IR SPORTO PLĖTROS PROGRAMOS (NR. 11)</t>
  </si>
  <si>
    <t>Individualių sporto šakų sportininkų pasirengimas dalyvauti atrankos varžybose dėl patekimo į nacionalines rinktines</t>
  </si>
  <si>
    <t>5</t>
  </si>
  <si>
    <t>2</t>
  </si>
  <si>
    <t>BĮ Klaipėdos kūno kultūros ir rekreacijos centro išlaikymas ir  veiklos organizavimas</t>
  </si>
  <si>
    <t>Sporto pratybų ir renginių aptarnavimas pagrindinėse sporto bazėse</t>
  </si>
  <si>
    <t>Tobulinti perspektyvių sportininkų atrankos ir rengimo sistemą, sudaryti sąlygas siekti didelio sportinio meistriškumo</t>
  </si>
  <si>
    <r>
      <t xml:space="preserve">Savivaldybės biudžeto lėšos </t>
    </r>
    <r>
      <rPr>
        <b/>
        <sz val="10"/>
        <rFont val="Times New Roman"/>
        <family val="1"/>
      </rPr>
      <t>SB</t>
    </r>
  </si>
  <si>
    <r>
      <t xml:space="preserve">Pajamų įmokos už paslaugas </t>
    </r>
    <r>
      <rPr>
        <b/>
        <sz val="10"/>
        <rFont val="Times New Roman"/>
        <family val="1"/>
      </rPr>
      <t>SB(SP)</t>
    </r>
  </si>
  <si>
    <r>
      <t xml:space="preserve">Europos Sąjungos paramos lėšos </t>
    </r>
    <r>
      <rPr>
        <b/>
        <sz val="10"/>
        <rFont val="Times New Roman"/>
        <family val="1"/>
      </rPr>
      <t>ES</t>
    </r>
  </si>
  <si>
    <t>SB(P)</t>
  </si>
  <si>
    <r>
      <t xml:space="preserve">Paskolos lėšos </t>
    </r>
    <r>
      <rPr>
        <b/>
        <sz val="10"/>
        <rFont val="Times New Roman"/>
        <family val="1"/>
      </rPr>
      <t>SB(P)</t>
    </r>
  </si>
  <si>
    <t>Sudaryti sąlygas sportuoti visų amžiaus grupių miestiečiams</t>
  </si>
  <si>
    <t>Sportinės veiklos programų dalinis finansavimas:</t>
  </si>
  <si>
    <t>Sudaryti sąlygas įtraukti visas miesto socialines grupes į sporto veiklą ir sukurti socialinį pagrindą didelio meistriškumo sportininkų rengimo sistemai</t>
  </si>
  <si>
    <t>Reprezentuojančių miestą sporto klubų veiklos dalinis finansavimas pagal ilgalaikes sutartis:</t>
  </si>
  <si>
    <t xml:space="preserve"> TIKSLŲ, UŽDAVINIŲ, PRIEMONIŲ, PRIEMONIŲ IŠLAIDŲ IR KRITERIJŲ SUVESTINĖ</t>
  </si>
  <si>
    <t>Klaipėdos miesto sportinių šokių klubo „Žuvėdra“</t>
  </si>
  <si>
    <t xml:space="preserve">Klaipėdos centrinio stadiono Sportininkų g. 46  rekonstrukcija (II-IV etapai) </t>
  </si>
  <si>
    <t>Projekto „Jaunimo pasitraukimo iš sportinės veiklos prevencija (PYDOS)“ įgyvendinimas</t>
  </si>
  <si>
    <t xml:space="preserve">Dokumentacijos, reikalingos sporto infrastruktūros plėtrai, parengimas:                                      </t>
  </si>
  <si>
    <t>SB(VB)</t>
  </si>
  <si>
    <t xml:space="preserve">Sporto infrastruktūros objektų einamasis remontas ir techninis aptarnavimas:                                    </t>
  </si>
  <si>
    <t>Sporto ir sveikatingumo bazės renovacija (Smiltynės g. 13)</t>
  </si>
  <si>
    <t>2014-ųjų metų lėšų projektas</t>
  </si>
  <si>
    <t>2015-ųjų metų lėšų projektas</t>
  </si>
  <si>
    <t>planas</t>
  </si>
  <si>
    <t>2013-ieji metai</t>
  </si>
  <si>
    <t>2014-ieji metai</t>
  </si>
  <si>
    <t>2015-ieji metai</t>
  </si>
  <si>
    <t>Nupirkta irklavimo, baidarių ir kanojų irklavimo pratybų ir sporto renginių aptarnavimo paslaugų, tūkst. val.</t>
  </si>
  <si>
    <t>Dalyvių skaičius 25 sporto šakų varžybose, tūkst.</t>
  </si>
  <si>
    <t>Sporto bazių, kuriose pagerintos  sportavimo sąlygos, sk..</t>
  </si>
  <si>
    <t>Finansuota programų, iš viso</t>
  </si>
  <si>
    <t>Įgyvendinta programa, proc.</t>
  </si>
  <si>
    <t>Dalyvių sk. varžybose Lenkijoje</t>
  </si>
  <si>
    <t xml:space="preserve">Iškovota vieta Lietuvos krepšinio lygos čempionate  </t>
  </si>
  <si>
    <t xml:space="preserve">Iškovota vieta Lietuvos rankinio aukščiausioje lygoje </t>
  </si>
  <si>
    <t>Skirta stipendijų sportininkams, sk.</t>
  </si>
  <si>
    <t>Europos jaunių sunkiosios atletikos varžybų organizavimas</t>
  </si>
  <si>
    <t>Dalyvių sk., tūkst.</t>
  </si>
  <si>
    <t>Stadiono perspektyvų studijos Klaipėdos regione parengimas</t>
  </si>
  <si>
    <t>Parengta galimybių studija</t>
  </si>
  <si>
    <t>Parengtas techn. projektas</t>
  </si>
  <si>
    <r>
      <t xml:space="preserve">Valstybės biudžeto specialiosios tikslinės dotacijos lėšos </t>
    </r>
    <r>
      <rPr>
        <b/>
        <sz val="10"/>
        <rFont val="Times New Roman"/>
        <family val="1"/>
        <charset val="186"/>
      </rPr>
      <t>SB(VB)</t>
    </r>
  </si>
  <si>
    <r>
      <t xml:space="preserve">Kiti finansavimo šaltiniai </t>
    </r>
    <r>
      <rPr>
        <b/>
        <sz val="10"/>
        <rFont val="Times New Roman"/>
        <family val="1"/>
        <charset val="186"/>
      </rPr>
      <t>Kt</t>
    </r>
  </si>
  <si>
    <t>Funkcinės klasifikacijos kodas*</t>
  </si>
  <si>
    <t>IX pasaulio lietuvių sporto žaidynių organizavimas:</t>
  </si>
  <si>
    <t>6</t>
  </si>
  <si>
    <t xml:space="preserve"> 3-4</t>
  </si>
  <si>
    <t xml:space="preserve"> 1-2</t>
  </si>
  <si>
    <t>PF</t>
  </si>
  <si>
    <t>Sąlygų ugdytis sporto įstaigose sudarymas:</t>
  </si>
  <si>
    <t xml:space="preserve">Savivaldybės biudžetas, iš jo: </t>
  </si>
  <si>
    <t>Savivaldybės privatizavimo fondo lėšos PF</t>
  </si>
  <si>
    <t>2013-ųjų metų asignavimų planas</t>
  </si>
  <si>
    <t>SB(SP)</t>
  </si>
  <si>
    <t xml:space="preserve"> 2013–2015 M. KLAIPĖDOS MIESTO SAVIVALDYBĖS</t>
  </si>
  <si>
    <t>Produkto vertinimo kriterijus</t>
  </si>
  <si>
    <t>* Funkcinės klasifikacijos kodas įrašomas vadovaujantis  Lietuvos Respublikos finansų ministro 2003 m. liepos 3 d. įsakymu Nr. 1K-184 „Dėl Lietuvos Respublikos valstybės ir savivaldybių biudžetų pajamų ir išlaidų klasifikacijos patvirtinimo" (Aktuali redakcija 2010 m. kovo 26 d. įsakymo Nr. 1K-085 redakcija)</t>
  </si>
  <si>
    <t>Asignavimų valdytojų kodų klasifikatorius*</t>
  </si>
  <si>
    <t xml:space="preserve">                              Pavadinimas</t>
  </si>
  <si>
    <t>Savivaldybės administracijos direktorius</t>
  </si>
  <si>
    <t>Ugdymo ir kultūros departamento direktorius</t>
  </si>
  <si>
    <t>Socialinių reikalų departamento direktorius</t>
  </si>
  <si>
    <t>Urbanistinės plėtros departamento direktorius</t>
  </si>
  <si>
    <t>Investicijų ir ekonomikos departamento direktorius</t>
  </si>
  <si>
    <t>Miesto ūkio departamento direktorius</t>
  </si>
  <si>
    <t>* patvirtinta Klaipėdos miesto savivaldybės administracijos direktoriaus 2011-02-24 įsakymu Nr. AD1-384</t>
  </si>
  <si>
    <t>Reprezentuojančių miestą sporto klubų veiklos programų dalinis finansavimas</t>
  </si>
  <si>
    <t>Iš dalies finasuota programų, sk.</t>
  </si>
  <si>
    <t>2014 m.  poreikis</t>
  </si>
  <si>
    <t>2015 m. poreikis</t>
  </si>
  <si>
    <t>Klaipėdos krepšinio sporto klubo „Neptūnas“;</t>
  </si>
  <si>
    <t>BĮ Klaipėdos miesto sporto centre;</t>
  </si>
  <si>
    <t>BĮ Klaipėdos „Viesulo“ sporto centre;</t>
  </si>
  <si>
    <t>BĮ Klaipėdos „Gintaro“ sporto centre;</t>
  </si>
  <si>
    <t>BĮ Klaipėdos Vlado Knašiaus krepšinio mokykloje;</t>
  </si>
  <si>
    <t>BĮ Klaipėdos futbolo sporto mokykloje;</t>
  </si>
  <si>
    <t>Bazių remonto darbai ir sportinio inventoriaus bei kito turto įsigijimas;</t>
  </si>
  <si>
    <t>tradicinių, tarptautinių sporto renginių;</t>
  </si>
  <si>
    <t>neįgaliųjų sporto klubų;</t>
  </si>
  <si>
    <t>prioritetinių sporto šakų sporto klubų, atstovaujančių Klaipėdos miestui;</t>
  </si>
  <si>
    <t>sporto klubų, dalyvaujančių regioniniuose, šalies ar tarptautiniuose mėgėjiško sporto renginiuose;</t>
  </si>
  <si>
    <t>buriavimo klubų, vykdančių vaikų ir jaunimo buriavimo mokymo veiklą;</t>
  </si>
  <si>
    <t>miesto jachtų su jaunųjų buriuotojų įgulomis dalyvavimo tarptautinėse regatose;</t>
  </si>
  <si>
    <t>Suremontuota sporto objektų, sk.</t>
  </si>
  <si>
    <t>Sporto salės ir kitų patalpų (Pilies g. 2A) remontas</t>
  </si>
  <si>
    <t>BĮ Klaipėdos miesto sporto centro administracinio pastato (S. Daukanto g. 24) stogo dangos remontas;</t>
  </si>
  <si>
    <t>Imtynių sporto salės Kretingos g. stogo dangos ir vidaus patalpų remontas;</t>
  </si>
  <si>
    <t>Įsteigta viešoji įstaiga</t>
  </si>
  <si>
    <t>Klaipėdos miesto baseino (50 m) su sveikatingumo centru techninio projekto parengimas</t>
  </si>
  <si>
    <t>SB(L)</t>
  </si>
  <si>
    <r>
      <t xml:space="preserve">Programų lėšų likučių laikinai laisvos lėšos </t>
    </r>
    <r>
      <rPr>
        <b/>
        <sz val="10"/>
        <rFont val="Times New Roman"/>
        <family val="1"/>
        <charset val="186"/>
      </rPr>
      <t xml:space="preserve">SB(L) </t>
    </r>
  </si>
  <si>
    <t>VšĮ Klaipėdos krašto buriavimo sporto mokyklos „Žiemys“ įsteigimas</t>
  </si>
  <si>
    <t>sporto klubų, dalyvaujančių judėjime „Sportas visiems“;</t>
  </si>
  <si>
    <t>Klaipėdos miesto rankinio klubo „Dragūnas“</t>
  </si>
  <si>
    <t xml:space="preserve">Dalyvavusiųjų sporto ir sveikatingumo renginiuose skaičius, tūkst. žm. </t>
  </si>
  <si>
    <t>Šventinių renginių organizavimas.</t>
  </si>
  <si>
    <t>Asmenų, lankančių sporto mokyklas, skaičius</t>
  </si>
  <si>
    <r>
      <t>Įrengta 12440 m</t>
    </r>
    <r>
      <rPr>
        <vertAlign val="superscript"/>
        <sz val="10"/>
        <rFont val="Times New Roman"/>
        <family val="1"/>
        <charset val="186"/>
      </rPr>
      <t>2</t>
    </r>
    <r>
      <rPr>
        <sz val="10"/>
        <rFont val="Times New Roman"/>
        <family val="1"/>
      </rPr>
      <t xml:space="preserve"> dirbtinės dangos, 1000 tribūnų vietų (iš jų 500 dengtos). Užbaigtumas, proc.</t>
    </r>
  </si>
  <si>
    <t>Atnaujinta sporto objektų, sk.</t>
  </si>
  <si>
    <t>P4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</si>
</sst>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2" x14ac:knownFonts="1">
    <font>
      <sz val="10"/>
      <name val="Arial"/>
      <charset val="186"/>
    </font>
    <font>
      <sz val="10"/>
      <name val="Times New Roman"/>
      <family val="1"/>
    </font>
    <font>
      <b/>
      <sz val="10"/>
      <name val="Times New Roman"/>
      <family val="1"/>
    </font>
    <font>
      <b/>
      <sz val="9"/>
      <name val="Times New Roman"/>
      <family val="1"/>
    </font>
    <font>
      <b/>
      <sz val="11"/>
      <name val="Times New Roman"/>
      <family val="1"/>
    </font>
    <font>
      <sz val="10"/>
      <name val="Times New Roman"/>
      <family val="1"/>
      <charset val="186"/>
    </font>
    <font>
      <sz val="10"/>
      <name val="Arial"/>
      <family val="2"/>
      <charset val="186"/>
    </font>
    <font>
      <sz val="10"/>
      <name val="Times New Roman"/>
      <family val="1"/>
      <charset val="204"/>
    </font>
    <font>
      <b/>
      <sz val="10"/>
      <name val="Times New Roman"/>
      <family val="1"/>
      <charset val="186"/>
    </font>
    <font>
      <b/>
      <sz val="9"/>
      <name val="Times New Roman"/>
      <family val="1"/>
      <charset val="186"/>
    </font>
    <font>
      <sz val="9"/>
      <name val="Times New Roman"/>
      <family val="1"/>
      <charset val="186"/>
    </font>
    <font>
      <b/>
      <u/>
      <sz val="10"/>
      <name val="Times New Roman"/>
      <family val="1"/>
    </font>
    <font>
      <sz val="9"/>
      <name val="Arial"/>
      <family val="2"/>
      <charset val="186"/>
    </font>
    <font>
      <u/>
      <sz val="10"/>
      <color indexed="36"/>
      <name val="Times New Roman Baltic"/>
      <charset val="186"/>
    </font>
    <font>
      <u/>
      <sz val="10"/>
      <color indexed="12"/>
      <name val="Times New Roman Baltic"/>
      <charset val="186"/>
    </font>
    <font>
      <sz val="9"/>
      <color indexed="81"/>
      <name val="Tahoma"/>
      <family val="2"/>
      <charset val="186"/>
    </font>
    <font>
      <b/>
      <sz val="8"/>
      <name val="Times New Roman"/>
      <family val="1"/>
      <charset val="186"/>
    </font>
    <font>
      <sz val="8"/>
      <name val="Times New Roman"/>
      <family val="1"/>
      <charset val="186"/>
    </font>
    <font>
      <sz val="8"/>
      <name val="Arial"/>
      <family val="2"/>
      <charset val="186"/>
    </font>
    <font>
      <vertAlign val="superscript"/>
      <sz val="10"/>
      <name val="Times New Roman"/>
      <family val="1"/>
      <charset val="186"/>
    </font>
    <font>
      <sz val="9"/>
      <name val="Times New Roman"/>
      <family val="1"/>
    </font>
    <font>
      <sz val="12"/>
      <name val="Times New Roman"/>
      <family val="1"/>
      <charset val="186"/>
    </font>
  </fonts>
  <fills count="12">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13"/>
        <bgColor indexed="64"/>
      </patternFill>
    </fill>
    <fill>
      <patternFill patternType="solid">
        <fgColor indexed="9"/>
        <bgColor indexed="64"/>
      </patternFill>
    </fill>
    <fill>
      <patternFill patternType="solid">
        <fgColor indexed="47"/>
        <bgColor indexed="64"/>
      </patternFill>
    </fill>
    <fill>
      <patternFill patternType="solid">
        <fgColor indexed="22"/>
        <bgColor indexed="64"/>
      </patternFill>
    </fill>
    <fill>
      <patternFill patternType="solid">
        <fgColor indexed="45"/>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77">
    <border>
      <left/>
      <right/>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right/>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thin">
        <color indexed="64"/>
      </right>
      <top/>
      <bottom style="medium">
        <color indexed="64"/>
      </bottom>
      <diagonal/>
    </border>
  </borders>
  <cellStyleXfs count="3">
    <xf numFmtId="0" fontId="0" fillId="0" borderId="0"/>
    <xf numFmtId="0" fontId="13"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cellStyleXfs>
  <cellXfs count="730">
    <xf numFmtId="0" fontId="0" fillId="0" borderId="0" xfId="0"/>
    <xf numFmtId="0" fontId="1" fillId="0" borderId="0" xfId="0" applyFont="1" applyFill="1" applyBorder="1" applyAlignment="1">
      <alignment vertical="top" wrapText="1"/>
    </xf>
    <xf numFmtId="49" fontId="1" fillId="0" borderId="1" xfId="0" applyNumberFormat="1" applyFont="1" applyFill="1" applyBorder="1" applyAlignment="1">
      <alignment horizontal="center" vertical="top"/>
    </xf>
    <xf numFmtId="0" fontId="1" fillId="0" borderId="2" xfId="0" applyFont="1" applyBorder="1" applyAlignment="1">
      <alignment horizontal="center" vertical="top"/>
    </xf>
    <xf numFmtId="49" fontId="2" fillId="2" borderId="3" xfId="0" applyNumberFormat="1" applyFont="1" applyFill="1" applyBorder="1" applyAlignment="1">
      <alignment horizontal="center" vertical="top"/>
    </xf>
    <xf numFmtId="49" fontId="2" fillId="2" borderId="4" xfId="0" applyNumberFormat="1" applyFont="1" applyFill="1" applyBorder="1" applyAlignment="1">
      <alignment horizontal="center" vertical="center" wrapText="1"/>
    </xf>
    <xf numFmtId="49" fontId="2" fillId="3" borderId="5" xfId="0" applyNumberFormat="1" applyFont="1" applyFill="1" applyBorder="1" applyAlignment="1">
      <alignment vertical="top"/>
    </xf>
    <xf numFmtId="49" fontId="2" fillId="0" borderId="1" xfId="0" applyNumberFormat="1" applyFont="1" applyFill="1" applyBorder="1" applyAlignment="1">
      <alignment horizontal="center" vertical="top" wrapText="1"/>
    </xf>
    <xf numFmtId="0" fontId="6" fillId="0" borderId="0" xfId="0" applyFont="1"/>
    <xf numFmtId="49" fontId="3" fillId="2" borderId="7" xfId="0" applyNumberFormat="1" applyFont="1" applyFill="1" applyBorder="1" applyAlignment="1">
      <alignment vertical="top"/>
    </xf>
    <xf numFmtId="49" fontId="3" fillId="2" borderId="8" xfId="0" applyNumberFormat="1" applyFont="1" applyFill="1" applyBorder="1" applyAlignment="1">
      <alignment vertical="top"/>
    </xf>
    <xf numFmtId="49" fontId="2" fillId="4" borderId="3" xfId="0" applyNumberFormat="1" applyFont="1" applyFill="1" applyBorder="1" applyAlignment="1">
      <alignment vertical="top"/>
    </xf>
    <xf numFmtId="49" fontId="1" fillId="0" borderId="0" xfId="0" applyNumberFormat="1" applyFont="1" applyFill="1" applyBorder="1" applyAlignment="1">
      <alignment vertical="top"/>
    </xf>
    <xf numFmtId="0" fontId="1" fillId="0" borderId="0" xfId="0" applyFont="1" applyAlignment="1">
      <alignment vertical="top"/>
    </xf>
    <xf numFmtId="49" fontId="4" fillId="0" borderId="0" xfId="0" applyNumberFormat="1" applyFont="1" applyFill="1" applyBorder="1" applyAlignment="1">
      <alignment vertical="top" wrapText="1"/>
    </xf>
    <xf numFmtId="0" fontId="2" fillId="0" borderId="0" xfId="0" applyFont="1" applyFill="1" applyBorder="1" applyAlignment="1">
      <alignment vertical="center"/>
    </xf>
    <xf numFmtId="0" fontId="2" fillId="0" borderId="0" xfId="0" applyFont="1" applyFill="1" applyBorder="1" applyAlignment="1">
      <alignment vertical="top"/>
    </xf>
    <xf numFmtId="0" fontId="1" fillId="0" borderId="0" xfId="0" applyFont="1" applyFill="1" applyBorder="1" applyAlignment="1">
      <alignment vertical="top"/>
    </xf>
    <xf numFmtId="49" fontId="3" fillId="2" borderId="3" xfId="0" applyNumberFormat="1" applyFont="1" applyFill="1" applyBorder="1" applyAlignment="1">
      <alignment horizontal="center" vertical="top" wrapText="1"/>
    </xf>
    <xf numFmtId="49" fontId="3" fillId="2" borderId="7" xfId="0" applyNumberFormat="1" applyFont="1" applyFill="1" applyBorder="1" applyAlignment="1">
      <alignment vertical="top" wrapText="1"/>
    </xf>
    <xf numFmtId="0" fontId="12" fillId="2" borderId="10" xfId="0" applyFont="1" applyFill="1" applyBorder="1" applyAlignment="1">
      <alignment vertical="top" wrapText="1"/>
    </xf>
    <xf numFmtId="49" fontId="2" fillId="3" borderId="5" xfId="0" applyNumberFormat="1" applyFont="1" applyFill="1" applyBorder="1" applyAlignment="1">
      <alignment horizontal="center" vertical="top"/>
    </xf>
    <xf numFmtId="49" fontId="3" fillId="3" borderId="5" xfId="0" applyNumberFormat="1" applyFont="1" applyFill="1" applyBorder="1" applyAlignment="1">
      <alignment horizontal="center" vertical="top" wrapText="1"/>
    </xf>
    <xf numFmtId="49" fontId="3" fillId="3" borderId="11" xfId="0" applyNumberFormat="1" applyFont="1" applyFill="1" applyBorder="1" applyAlignment="1">
      <alignment vertical="top"/>
    </xf>
    <xf numFmtId="49" fontId="3" fillId="3" borderId="12" xfId="0" applyNumberFormat="1" applyFont="1" applyFill="1" applyBorder="1" applyAlignment="1">
      <alignment vertical="top"/>
    </xf>
    <xf numFmtId="49" fontId="3" fillId="3" borderId="11" xfId="0" applyNumberFormat="1" applyFont="1" applyFill="1" applyBorder="1" applyAlignment="1">
      <alignment vertical="top" wrapText="1"/>
    </xf>
    <xf numFmtId="0" fontId="12" fillId="3" borderId="13" xfId="0" applyFont="1" applyFill="1" applyBorder="1" applyAlignment="1">
      <alignment vertical="top" wrapText="1"/>
    </xf>
    <xf numFmtId="0" fontId="6" fillId="0" borderId="0" xfId="0" applyFont="1" applyFill="1"/>
    <xf numFmtId="164" fontId="3" fillId="3" borderId="4" xfId="0" applyNumberFormat="1" applyFont="1" applyFill="1" applyBorder="1" applyAlignment="1">
      <alignment horizontal="center" vertical="center"/>
    </xf>
    <xf numFmtId="164" fontId="3" fillId="4" borderId="15" xfId="0" applyNumberFormat="1" applyFont="1" applyFill="1" applyBorder="1" applyAlignment="1">
      <alignment horizontal="center" vertical="top"/>
    </xf>
    <xf numFmtId="164" fontId="3" fillId="4" borderId="12" xfId="0" applyNumberFormat="1" applyFont="1" applyFill="1" applyBorder="1" applyAlignment="1">
      <alignment horizontal="center" vertical="top"/>
    </xf>
    <xf numFmtId="164" fontId="3" fillId="4" borderId="16" xfId="0" applyNumberFormat="1" applyFont="1" applyFill="1" applyBorder="1" applyAlignment="1">
      <alignment horizontal="center" vertical="top"/>
    </xf>
    <xf numFmtId="164" fontId="3" fillId="2" borderId="4" xfId="0" applyNumberFormat="1" applyFont="1" applyFill="1" applyBorder="1" applyAlignment="1">
      <alignment horizontal="center" vertical="top"/>
    </xf>
    <xf numFmtId="164" fontId="3" fillId="2" borderId="5" xfId="0" applyNumberFormat="1" applyFont="1" applyFill="1" applyBorder="1" applyAlignment="1">
      <alignment horizontal="center" vertical="top"/>
    </xf>
    <xf numFmtId="164" fontId="3" fillId="2" borderId="9" xfId="0" applyNumberFormat="1" applyFont="1" applyFill="1" applyBorder="1" applyAlignment="1">
      <alignment horizontal="center" vertical="top"/>
    </xf>
    <xf numFmtId="49" fontId="2" fillId="2" borderId="17" xfId="0" applyNumberFormat="1" applyFont="1" applyFill="1" applyBorder="1" applyAlignment="1">
      <alignment horizontal="center" vertical="top"/>
    </xf>
    <xf numFmtId="0" fontId="1" fillId="0" borderId="0" xfId="0" applyFont="1" applyBorder="1" applyAlignment="1">
      <alignment vertical="top"/>
    </xf>
    <xf numFmtId="49" fontId="2" fillId="2" borderId="18" xfId="0" applyNumberFormat="1" applyFont="1" applyFill="1" applyBorder="1" applyAlignment="1">
      <alignment horizontal="center" vertical="top"/>
    </xf>
    <xf numFmtId="49" fontId="3" fillId="2" borderId="10" xfId="0" applyNumberFormat="1" applyFont="1" applyFill="1" applyBorder="1" applyAlignment="1">
      <alignment vertical="top"/>
    </xf>
    <xf numFmtId="49" fontId="3" fillId="3" borderId="13" xfId="0" applyNumberFormat="1" applyFont="1" applyFill="1" applyBorder="1" applyAlignment="1">
      <alignment vertical="top"/>
    </xf>
    <xf numFmtId="164" fontId="2" fillId="3" borderId="4" xfId="0" applyNumberFormat="1" applyFont="1" applyFill="1" applyBorder="1" applyAlignment="1">
      <alignment horizontal="center" vertical="top"/>
    </xf>
    <xf numFmtId="49" fontId="2" fillId="0" borderId="19" xfId="0" applyNumberFormat="1" applyFont="1" applyFill="1" applyBorder="1" applyAlignment="1">
      <alignment horizontal="center" vertical="top" wrapText="1"/>
    </xf>
    <xf numFmtId="0" fontId="6" fillId="0" borderId="0" xfId="0" applyFont="1" applyBorder="1"/>
    <xf numFmtId="49" fontId="1" fillId="0" borderId="33" xfId="0" applyNumberFormat="1" applyFont="1" applyFill="1" applyBorder="1" applyAlignment="1">
      <alignment horizontal="center" vertical="top"/>
    </xf>
    <xf numFmtId="49" fontId="1" fillId="0" borderId="34" xfId="0" applyNumberFormat="1" applyFont="1" applyFill="1" applyBorder="1" applyAlignment="1">
      <alignment horizontal="center" vertical="top"/>
    </xf>
    <xf numFmtId="164" fontId="2" fillId="3" borderId="7" xfId="0" applyNumberFormat="1" applyFont="1" applyFill="1" applyBorder="1" applyAlignment="1">
      <alignment horizontal="left" vertical="top"/>
    </xf>
    <xf numFmtId="0" fontId="1" fillId="0" borderId="0" xfId="0" applyFont="1" applyAlignment="1">
      <alignment horizontal="left" vertical="top"/>
    </xf>
    <xf numFmtId="49" fontId="2" fillId="3" borderId="35" xfId="0" applyNumberFormat="1" applyFont="1" applyFill="1" applyBorder="1" applyAlignment="1">
      <alignment horizontal="center" vertical="top"/>
    </xf>
    <xf numFmtId="164" fontId="1" fillId="0" borderId="0" xfId="0" applyNumberFormat="1" applyFont="1" applyFill="1" applyBorder="1" applyAlignment="1">
      <alignment horizontal="center" vertical="top" wrapText="1"/>
    </xf>
    <xf numFmtId="49" fontId="2" fillId="2" borderId="4" xfId="0" applyNumberFormat="1" applyFont="1" applyFill="1" applyBorder="1" applyAlignment="1">
      <alignment horizontal="center" vertical="top"/>
    </xf>
    <xf numFmtId="164" fontId="2" fillId="5" borderId="6" xfId="0" applyNumberFormat="1" applyFont="1" applyFill="1" applyBorder="1" applyAlignment="1">
      <alignment horizontal="right" vertical="top"/>
    </xf>
    <xf numFmtId="164" fontId="1" fillId="5" borderId="47" xfId="0" applyNumberFormat="1" applyFont="1" applyFill="1" applyBorder="1" applyAlignment="1">
      <alignment horizontal="center" vertical="top"/>
    </xf>
    <xf numFmtId="165" fontId="8" fillId="5" borderId="0" xfId="0" applyNumberFormat="1" applyFont="1" applyFill="1" applyBorder="1" applyAlignment="1">
      <alignment horizontal="left" vertical="center" wrapText="1"/>
    </xf>
    <xf numFmtId="164" fontId="9" fillId="5" borderId="0" xfId="0" applyNumberFormat="1" applyFont="1" applyFill="1" applyBorder="1" applyAlignment="1">
      <alignment horizontal="center" vertical="top" wrapText="1"/>
    </xf>
    <xf numFmtId="164" fontId="10" fillId="5" borderId="0" xfId="0" applyNumberFormat="1" applyFont="1" applyFill="1" applyBorder="1" applyAlignment="1">
      <alignment horizontal="center" vertical="top" wrapText="1"/>
    </xf>
    <xf numFmtId="164" fontId="8" fillId="5" borderId="0" xfId="0" applyNumberFormat="1" applyFont="1" applyFill="1" applyBorder="1" applyAlignment="1">
      <alignment horizontal="center" vertical="top"/>
    </xf>
    <xf numFmtId="164" fontId="1" fillId="5" borderId="6" xfId="0" applyNumberFormat="1" applyFont="1" applyFill="1" applyBorder="1" applyAlignment="1">
      <alignment horizontal="center" vertical="top"/>
    </xf>
    <xf numFmtId="164" fontId="3" fillId="2" borderId="51" xfId="0" applyNumberFormat="1" applyFont="1" applyFill="1" applyBorder="1" applyAlignment="1">
      <alignment horizontal="left" vertical="top"/>
    </xf>
    <xf numFmtId="164" fontId="3" fillId="4" borderId="49" xfId="0" applyNumberFormat="1" applyFont="1" applyFill="1" applyBorder="1" applyAlignment="1">
      <alignment horizontal="left" vertical="top"/>
    </xf>
    <xf numFmtId="164" fontId="1" fillId="5" borderId="1" xfId="0" applyNumberFormat="1" applyFont="1" applyFill="1" applyBorder="1" applyAlignment="1">
      <alignment horizontal="center" vertical="top"/>
    </xf>
    <xf numFmtId="164" fontId="3" fillId="2" borderId="53" xfId="0" applyNumberFormat="1" applyFont="1" applyFill="1" applyBorder="1" applyAlignment="1">
      <alignment horizontal="center" vertical="top"/>
    </xf>
    <xf numFmtId="164" fontId="3" fillId="4" borderId="54" xfId="0" applyNumberFormat="1" applyFont="1" applyFill="1" applyBorder="1" applyAlignment="1">
      <alignment horizontal="center" vertical="top"/>
    </xf>
    <xf numFmtId="164" fontId="3" fillId="2" borderId="55" xfId="0" applyNumberFormat="1" applyFont="1" applyFill="1" applyBorder="1" applyAlignment="1">
      <alignment horizontal="center" vertical="top"/>
    </xf>
    <xf numFmtId="164" fontId="3" fillId="4" borderId="52" xfId="0" applyNumberFormat="1" applyFont="1" applyFill="1" applyBorder="1" applyAlignment="1">
      <alignment horizontal="center" vertical="top"/>
    </xf>
    <xf numFmtId="164" fontId="1" fillId="5" borderId="1" xfId="0" applyNumberFormat="1" applyFont="1" applyFill="1" applyBorder="1" applyAlignment="1">
      <alignment horizontal="center" vertical="top" wrapText="1"/>
    </xf>
    <xf numFmtId="164" fontId="1" fillId="5" borderId="2" xfId="0" applyNumberFormat="1" applyFont="1" applyFill="1" applyBorder="1" applyAlignment="1">
      <alignment horizontal="center" vertical="top"/>
    </xf>
    <xf numFmtId="164" fontId="1" fillId="5" borderId="50" xfId="0" applyNumberFormat="1" applyFont="1" applyFill="1" applyBorder="1" applyAlignment="1">
      <alignment horizontal="center" vertical="top" wrapText="1"/>
    </xf>
    <xf numFmtId="164" fontId="1" fillId="5" borderId="2" xfId="0" applyNumberFormat="1" applyFont="1" applyFill="1" applyBorder="1" applyAlignment="1">
      <alignment horizontal="center" vertical="top" wrapText="1"/>
    </xf>
    <xf numFmtId="0" fontId="6" fillId="5" borderId="1" xfId="0" applyFont="1" applyFill="1" applyBorder="1" applyAlignment="1">
      <alignment horizontal="center" vertical="top" wrapText="1"/>
    </xf>
    <xf numFmtId="164" fontId="1" fillId="5" borderId="19" xfId="0" applyNumberFormat="1" applyFont="1" applyFill="1" applyBorder="1" applyAlignment="1">
      <alignment horizontal="center" vertical="top" wrapText="1"/>
    </xf>
    <xf numFmtId="164" fontId="1" fillId="5" borderId="58" xfId="0" applyNumberFormat="1" applyFont="1" applyFill="1" applyBorder="1" applyAlignment="1">
      <alignment horizontal="center" vertical="top" wrapText="1"/>
    </xf>
    <xf numFmtId="164" fontId="1" fillId="5" borderId="50" xfId="0" applyNumberFormat="1" applyFont="1" applyFill="1" applyBorder="1" applyAlignment="1">
      <alignment horizontal="center" vertical="top"/>
    </xf>
    <xf numFmtId="164" fontId="1" fillId="5" borderId="59" xfId="0" applyNumberFormat="1" applyFont="1" applyFill="1" applyBorder="1" applyAlignment="1">
      <alignment horizontal="center" vertical="top" wrapText="1"/>
    </xf>
    <xf numFmtId="0" fontId="1" fillId="0" borderId="47" xfId="0" applyFont="1" applyBorder="1" applyAlignment="1">
      <alignment horizontal="center" vertical="top"/>
    </xf>
    <xf numFmtId="49" fontId="1" fillId="0" borderId="31" xfId="0" applyNumberFormat="1" applyFont="1" applyFill="1" applyBorder="1" applyAlignment="1">
      <alignment horizontal="center" vertical="top" wrapText="1"/>
    </xf>
    <xf numFmtId="164" fontId="1" fillId="0" borderId="0" xfId="0" applyNumberFormat="1" applyFont="1" applyFill="1" applyBorder="1" applyAlignment="1">
      <alignment horizontal="left" vertical="top" wrapText="1"/>
    </xf>
    <xf numFmtId="164" fontId="1" fillId="0" borderId="59" xfId="0" applyNumberFormat="1" applyFont="1" applyFill="1" applyBorder="1" applyAlignment="1">
      <alignment horizontal="left" vertical="top" wrapText="1"/>
    </xf>
    <xf numFmtId="0" fontId="5" fillId="0" borderId="23" xfId="0" applyNumberFormat="1" applyFont="1" applyBorder="1" applyAlignment="1">
      <alignment horizontal="center" vertical="center" textRotation="90"/>
    </xf>
    <xf numFmtId="0" fontId="5" fillId="0" borderId="24" xfId="0" applyNumberFormat="1" applyFont="1" applyBorder="1" applyAlignment="1">
      <alignment horizontal="center" vertical="center" textRotation="90"/>
    </xf>
    <xf numFmtId="0" fontId="1" fillId="0" borderId="11" xfId="0" applyNumberFormat="1" applyFont="1" applyFill="1" applyBorder="1" applyAlignment="1">
      <alignment horizontal="center" vertical="top" wrapText="1"/>
    </xf>
    <xf numFmtId="0" fontId="1" fillId="0" borderId="36" xfId="0" applyNumberFormat="1" applyFont="1" applyFill="1" applyBorder="1" applyAlignment="1">
      <alignment horizontal="center" vertical="top" wrapText="1"/>
    </xf>
    <xf numFmtId="0" fontId="1" fillId="0" borderId="6" xfId="0" applyNumberFormat="1" applyFont="1" applyFill="1" applyBorder="1" applyAlignment="1">
      <alignment horizontal="center" vertical="top"/>
    </xf>
    <xf numFmtId="0" fontId="1" fillId="0" borderId="11" xfId="0" applyNumberFormat="1" applyFont="1" applyBorder="1" applyAlignment="1">
      <alignment horizontal="center" vertical="top" wrapText="1"/>
    </xf>
    <xf numFmtId="0" fontId="1" fillId="0" borderId="13" xfId="0" applyNumberFormat="1" applyFont="1" applyBorder="1" applyAlignment="1">
      <alignment horizontal="center" vertical="top" wrapText="1"/>
    </xf>
    <xf numFmtId="0" fontId="2" fillId="0" borderId="12" xfId="0" applyNumberFormat="1" applyFont="1" applyFill="1" applyBorder="1" applyAlignment="1">
      <alignment horizontal="center" vertical="top"/>
    </xf>
    <xf numFmtId="0" fontId="2" fillId="0" borderId="54" xfId="0" applyNumberFormat="1" applyFont="1" applyFill="1" applyBorder="1" applyAlignment="1">
      <alignment horizontal="center" vertical="top"/>
    </xf>
    <xf numFmtId="0" fontId="1" fillId="0" borderId="50" xfId="0" applyNumberFormat="1" applyFont="1" applyBorder="1" applyAlignment="1">
      <alignment horizontal="center" vertical="top" wrapText="1"/>
    </xf>
    <xf numFmtId="0" fontId="1" fillId="0" borderId="20" xfId="0" applyNumberFormat="1" applyFont="1" applyBorder="1" applyAlignment="1">
      <alignment horizontal="center" vertical="top" wrapText="1"/>
    </xf>
    <xf numFmtId="0" fontId="1" fillId="0" borderId="0" xfId="0" applyNumberFormat="1" applyFont="1" applyBorder="1" applyAlignment="1">
      <alignment horizontal="center" vertical="top" wrapText="1"/>
    </xf>
    <xf numFmtId="0" fontId="2" fillId="0" borderId="49" xfId="0" applyNumberFormat="1" applyFont="1" applyFill="1" applyBorder="1" applyAlignment="1">
      <alignment horizontal="center" vertical="top"/>
    </xf>
    <xf numFmtId="0" fontId="2" fillId="0" borderId="16" xfId="0" applyNumberFormat="1" applyFont="1" applyFill="1" applyBorder="1" applyAlignment="1">
      <alignment horizontal="center" vertical="top"/>
    </xf>
    <xf numFmtId="0" fontId="1" fillId="0" borderId="50" xfId="0" applyNumberFormat="1" applyFont="1" applyFill="1" applyBorder="1" applyAlignment="1">
      <alignment horizontal="center" vertical="top" wrapText="1"/>
    </xf>
    <xf numFmtId="0" fontId="5" fillId="0" borderId="20" xfId="0" applyNumberFormat="1" applyFont="1" applyFill="1" applyBorder="1" applyAlignment="1">
      <alignment horizontal="center" vertical="top" wrapText="1"/>
    </xf>
    <xf numFmtId="0" fontId="1" fillId="0" borderId="0" xfId="0" applyNumberFormat="1" applyFont="1" applyFill="1" applyBorder="1" applyAlignment="1">
      <alignment horizontal="center" vertical="top" wrapText="1"/>
    </xf>
    <xf numFmtId="0" fontId="1" fillId="0" borderId="37" xfId="0" applyNumberFormat="1" applyFont="1" applyBorder="1" applyAlignment="1">
      <alignment horizontal="center" vertical="top" wrapText="1"/>
    </xf>
    <xf numFmtId="0" fontId="1" fillId="0" borderId="50" xfId="0" applyNumberFormat="1" applyFont="1" applyFill="1" applyBorder="1" applyAlignment="1">
      <alignment horizontal="center" vertical="top"/>
    </xf>
    <xf numFmtId="0" fontId="1" fillId="0" borderId="0" xfId="0" applyNumberFormat="1" applyFont="1" applyFill="1" applyBorder="1" applyAlignment="1">
      <alignment horizontal="center" vertical="top"/>
    </xf>
    <xf numFmtId="0" fontId="1" fillId="0" borderId="21" xfId="0" applyNumberFormat="1" applyFont="1" applyFill="1" applyBorder="1" applyAlignment="1">
      <alignment horizontal="center" vertical="top"/>
    </xf>
    <xf numFmtId="0" fontId="2" fillId="3" borderId="51" xfId="0" applyNumberFormat="1" applyFont="1" applyFill="1" applyBorder="1" applyAlignment="1">
      <alignment horizontal="center" vertical="top"/>
    </xf>
    <xf numFmtId="0" fontId="2" fillId="3" borderId="6" xfId="0" applyNumberFormat="1" applyFont="1" applyFill="1" applyBorder="1" applyAlignment="1">
      <alignment horizontal="center" vertical="top"/>
    </xf>
    <xf numFmtId="0" fontId="3" fillId="2" borderId="51" xfId="0" applyNumberFormat="1" applyFont="1" applyFill="1" applyBorder="1" applyAlignment="1">
      <alignment horizontal="center" vertical="top"/>
    </xf>
    <xf numFmtId="0" fontId="3" fillId="2" borderId="53" xfId="0" applyNumberFormat="1" applyFont="1" applyFill="1" applyBorder="1" applyAlignment="1">
      <alignment horizontal="center" vertical="top"/>
    </xf>
    <xf numFmtId="0" fontId="3" fillId="4" borderId="49" xfId="0" applyNumberFormat="1" applyFont="1" applyFill="1" applyBorder="1" applyAlignment="1">
      <alignment horizontal="center" vertical="top"/>
    </xf>
    <xf numFmtId="0" fontId="3" fillId="4" borderId="54" xfId="0" applyNumberFormat="1" applyFont="1" applyFill="1" applyBorder="1" applyAlignment="1">
      <alignment horizontal="center" vertical="top"/>
    </xf>
    <xf numFmtId="164" fontId="1" fillId="6" borderId="46" xfId="0" applyNumberFormat="1" applyFont="1" applyFill="1" applyBorder="1" applyAlignment="1">
      <alignment horizontal="center" vertical="top"/>
    </xf>
    <xf numFmtId="164" fontId="1" fillId="6" borderId="36" xfId="0" applyNumberFormat="1" applyFont="1" applyFill="1" applyBorder="1" applyAlignment="1">
      <alignment horizontal="center" vertical="top"/>
    </xf>
    <xf numFmtId="0" fontId="1" fillId="0" borderId="30" xfId="0" applyNumberFormat="1" applyFont="1" applyFill="1" applyBorder="1" applyAlignment="1">
      <alignment horizontal="center" vertical="top" wrapText="1"/>
    </xf>
    <xf numFmtId="0" fontId="1" fillId="0" borderId="60" xfId="0" applyNumberFormat="1" applyFont="1" applyFill="1" applyBorder="1" applyAlignment="1">
      <alignment horizontal="center" vertical="top" wrapText="1"/>
    </xf>
    <xf numFmtId="0" fontId="1" fillId="0" borderId="31" xfId="0" applyNumberFormat="1" applyFont="1" applyFill="1" applyBorder="1" applyAlignment="1">
      <alignment horizontal="center" vertical="top" wrapText="1"/>
    </xf>
    <xf numFmtId="0" fontId="2" fillId="0" borderId="32" xfId="0" applyNumberFormat="1" applyFont="1" applyFill="1" applyBorder="1" applyAlignment="1">
      <alignment horizontal="center" vertical="top"/>
    </xf>
    <xf numFmtId="0" fontId="2" fillId="3" borderId="50" xfId="0" applyNumberFormat="1" applyFont="1" applyFill="1" applyBorder="1" applyAlignment="1">
      <alignment horizontal="center" vertical="top"/>
    </xf>
    <xf numFmtId="0" fontId="1" fillId="0" borderId="0" xfId="0" applyNumberFormat="1" applyFont="1" applyAlignment="1">
      <alignment horizontal="center" vertical="top"/>
    </xf>
    <xf numFmtId="49" fontId="2" fillId="2" borderId="17" xfId="0" applyNumberFormat="1" applyFont="1" applyFill="1" applyBorder="1" applyAlignment="1">
      <alignment vertical="top"/>
    </xf>
    <xf numFmtId="49" fontId="2" fillId="3" borderId="11" xfId="0" applyNumberFormat="1" applyFont="1" applyFill="1" applyBorder="1" applyAlignment="1">
      <alignment vertical="top"/>
    </xf>
    <xf numFmtId="49" fontId="2" fillId="2" borderId="18" xfId="0" applyNumberFormat="1" applyFont="1" applyFill="1" applyBorder="1" applyAlignment="1">
      <alignment vertical="top"/>
    </xf>
    <xf numFmtId="49" fontId="2" fillId="3" borderId="13" xfId="0" applyNumberFormat="1" applyFont="1" applyFill="1" applyBorder="1" applyAlignment="1">
      <alignment vertical="top"/>
    </xf>
    <xf numFmtId="49" fontId="2" fillId="2" borderId="15" xfId="0" applyNumberFormat="1" applyFont="1" applyFill="1" applyBorder="1" applyAlignment="1">
      <alignment vertical="top"/>
    </xf>
    <xf numFmtId="49" fontId="2" fillId="3" borderId="12" xfId="0" applyNumberFormat="1" applyFont="1" applyFill="1" applyBorder="1" applyAlignment="1">
      <alignment vertical="top"/>
    </xf>
    <xf numFmtId="164" fontId="5" fillId="5" borderId="2" xfId="0" applyNumberFormat="1" applyFont="1" applyFill="1" applyBorder="1" applyAlignment="1">
      <alignment horizontal="center" vertical="top"/>
    </xf>
    <xf numFmtId="164" fontId="5" fillId="5" borderId="34" xfId="0" applyNumberFormat="1" applyFont="1" applyFill="1" applyBorder="1" applyAlignment="1">
      <alignment horizontal="center" vertical="top"/>
    </xf>
    <xf numFmtId="164" fontId="1" fillId="6" borderId="40" xfId="0" applyNumberFormat="1" applyFont="1" applyFill="1" applyBorder="1" applyAlignment="1">
      <alignment horizontal="center" vertical="top"/>
    </xf>
    <xf numFmtId="164" fontId="5" fillId="5" borderId="33" xfId="0" applyNumberFormat="1" applyFont="1" applyFill="1" applyBorder="1" applyAlignment="1">
      <alignment horizontal="center" vertical="top"/>
    </xf>
    <xf numFmtId="164" fontId="1" fillId="0" borderId="17" xfId="0" applyNumberFormat="1" applyFont="1" applyFill="1" applyBorder="1" applyAlignment="1">
      <alignment vertical="top" wrapText="1"/>
    </xf>
    <xf numFmtId="0" fontId="16" fillId="0" borderId="1" xfId="0" applyFont="1" applyBorder="1" applyAlignment="1">
      <alignment horizontal="center" vertical="center" wrapText="1"/>
    </xf>
    <xf numFmtId="164" fontId="8" fillId="7" borderId="27" xfId="0" applyNumberFormat="1" applyFont="1" applyFill="1" applyBorder="1" applyAlignment="1">
      <alignment horizontal="center" vertical="top"/>
    </xf>
    <xf numFmtId="0" fontId="5" fillId="0" borderId="0" xfId="0" applyFont="1" applyFill="1" applyAlignment="1">
      <alignment vertical="top"/>
    </xf>
    <xf numFmtId="0" fontId="5" fillId="5" borderId="0" xfId="0" applyFont="1" applyFill="1" applyAlignment="1">
      <alignment vertical="top"/>
    </xf>
    <xf numFmtId="164" fontId="5" fillId="0" borderId="19" xfId="0" applyNumberFormat="1" applyFont="1" applyBorder="1" applyAlignment="1">
      <alignment horizontal="center" vertical="top" wrapText="1"/>
    </xf>
    <xf numFmtId="164" fontId="5" fillId="0" borderId="2" xfId="0" applyNumberFormat="1" applyFont="1" applyBorder="1" applyAlignment="1">
      <alignment horizontal="center" vertical="top" wrapText="1"/>
    </xf>
    <xf numFmtId="164" fontId="5" fillId="0" borderId="19" xfId="0" applyNumberFormat="1" applyFont="1" applyBorder="1" applyAlignment="1">
      <alignment horizontal="center"/>
    </xf>
    <xf numFmtId="164" fontId="5" fillId="0" borderId="2" xfId="0" applyNumberFormat="1" applyFont="1" applyBorder="1" applyAlignment="1">
      <alignment horizontal="center"/>
    </xf>
    <xf numFmtId="164" fontId="8" fillId="4" borderId="2" xfId="0" applyNumberFormat="1" applyFont="1" applyFill="1" applyBorder="1" applyAlignment="1">
      <alignment horizontal="center"/>
    </xf>
    <xf numFmtId="0" fontId="5" fillId="0" borderId="0" xfId="0" applyFont="1" applyAlignment="1">
      <alignment vertical="center"/>
    </xf>
    <xf numFmtId="0" fontId="1" fillId="0" borderId="63" xfId="0" applyFont="1" applyBorder="1" applyAlignment="1">
      <alignment horizontal="center" vertical="top"/>
    </xf>
    <xf numFmtId="0" fontId="1" fillId="0" borderId="21" xfId="0" applyNumberFormat="1" applyFont="1" applyFill="1" applyBorder="1" applyAlignment="1">
      <alignment horizontal="center" vertical="top" wrapText="1"/>
    </xf>
    <xf numFmtId="0" fontId="1" fillId="0" borderId="1" xfId="0" applyFont="1" applyBorder="1" applyAlignment="1">
      <alignment horizontal="center" vertical="top"/>
    </xf>
    <xf numFmtId="0" fontId="1" fillId="0" borderId="12" xfId="0" applyNumberFormat="1" applyFont="1" applyBorder="1" applyAlignment="1">
      <alignment horizontal="center" vertical="top" wrapText="1"/>
    </xf>
    <xf numFmtId="164" fontId="17" fillId="0" borderId="11" xfId="0" applyNumberFormat="1" applyFont="1" applyFill="1" applyBorder="1" applyAlignment="1">
      <alignment horizontal="center" vertical="top" wrapText="1"/>
    </xf>
    <xf numFmtId="0" fontId="1" fillId="0" borderId="11" xfId="0" applyNumberFormat="1" applyFont="1" applyBorder="1" applyAlignment="1">
      <alignment horizontal="center" vertical="top"/>
    </xf>
    <xf numFmtId="164" fontId="1" fillId="6" borderId="65" xfId="0" applyNumberFormat="1" applyFont="1" applyFill="1" applyBorder="1" applyAlignment="1">
      <alignment horizontal="center" vertical="top"/>
    </xf>
    <xf numFmtId="0" fontId="10" fillId="0" borderId="18" xfId="0" applyFont="1" applyFill="1" applyBorder="1" applyAlignment="1">
      <alignment vertical="top" wrapText="1"/>
    </xf>
    <xf numFmtId="0" fontId="1" fillId="0" borderId="13" xfId="0" applyNumberFormat="1" applyFont="1" applyBorder="1" applyAlignment="1">
      <alignment horizontal="center" vertical="top"/>
    </xf>
    <xf numFmtId="0" fontId="1" fillId="0" borderId="21" xfId="0" applyNumberFormat="1" applyFont="1" applyBorder="1" applyAlignment="1">
      <alignment horizontal="center" vertical="top"/>
    </xf>
    <xf numFmtId="1" fontId="17" fillId="0" borderId="13" xfId="0" applyNumberFormat="1" applyFont="1" applyFill="1" applyBorder="1" applyAlignment="1">
      <alignment horizontal="center" vertical="top" wrapText="1"/>
    </xf>
    <xf numFmtId="164" fontId="1" fillId="5" borderId="19" xfId="0" applyNumberFormat="1" applyFont="1" applyFill="1" applyBorder="1" applyAlignment="1">
      <alignment horizontal="center" vertical="top"/>
    </xf>
    <xf numFmtId="164" fontId="5" fillId="5" borderId="59" xfId="0" applyNumberFormat="1" applyFont="1" applyFill="1" applyBorder="1" applyAlignment="1">
      <alignment horizontal="center" vertical="top"/>
    </xf>
    <xf numFmtId="0" fontId="1" fillId="0" borderId="19" xfId="0" applyFont="1" applyBorder="1" applyAlignment="1">
      <alignment horizontal="center" vertical="top"/>
    </xf>
    <xf numFmtId="164" fontId="5" fillId="5" borderId="0" xfId="0" applyNumberFormat="1" applyFont="1" applyFill="1" applyBorder="1" applyAlignment="1">
      <alignment horizontal="center" vertical="top"/>
    </xf>
    <xf numFmtId="164" fontId="1" fillId="0" borderId="8" xfId="0" applyNumberFormat="1" applyFont="1" applyFill="1" applyBorder="1" applyAlignment="1">
      <alignment vertical="top" wrapText="1"/>
    </xf>
    <xf numFmtId="0" fontId="1" fillId="0" borderId="12" xfId="0" applyNumberFormat="1" applyFont="1" applyFill="1" applyBorder="1" applyAlignment="1">
      <alignment vertical="top"/>
    </xf>
    <xf numFmtId="0" fontId="1" fillId="0" borderId="6" xfId="0" applyNumberFormat="1" applyFont="1" applyBorder="1" applyAlignment="1">
      <alignment horizontal="center" vertical="top" wrapText="1"/>
    </xf>
    <xf numFmtId="0" fontId="1" fillId="0" borderId="40" xfId="0" applyNumberFormat="1" applyFont="1" applyBorder="1" applyAlignment="1">
      <alignment horizontal="center" vertical="top" wrapText="1"/>
    </xf>
    <xf numFmtId="0" fontId="1" fillId="0" borderId="34" xfId="0" applyNumberFormat="1" applyFont="1" applyBorder="1" applyAlignment="1">
      <alignment horizontal="center" vertical="top" wrapText="1"/>
    </xf>
    <xf numFmtId="0" fontId="6" fillId="0" borderId="13" xfId="0" applyNumberFormat="1" applyFont="1" applyBorder="1" applyAlignment="1">
      <alignment horizontal="center" vertical="top" wrapText="1"/>
    </xf>
    <xf numFmtId="0" fontId="6" fillId="0" borderId="8" xfId="0" applyFont="1" applyBorder="1" applyAlignment="1">
      <alignment vertical="top" wrapText="1"/>
    </xf>
    <xf numFmtId="0" fontId="6" fillId="0" borderId="12" xfId="0" applyNumberFormat="1" applyFont="1" applyBorder="1" applyAlignment="1">
      <alignment horizontal="center" vertical="top" wrapText="1"/>
    </xf>
    <xf numFmtId="49" fontId="1" fillId="0" borderId="68" xfId="0" applyNumberFormat="1" applyFont="1" applyFill="1" applyBorder="1" applyAlignment="1">
      <alignment horizontal="center" vertical="top"/>
    </xf>
    <xf numFmtId="49" fontId="1" fillId="0" borderId="2" xfId="0" applyNumberFormat="1" applyFont="1" applyFill="1" applyBorder="1" applyAlignment="1">
      <alignment horizontal="center" vertical="top"/>
    </xf>
    <xf numFmtId="49" fontId="1" fillId="0" borderId="58" xfId="0" applyNumberFormat="1" applyFont="1" applyFill="1" applyBorder="1" applyAlignment="1">
      <alignment horizontal="center" vertical="top"/>
    </xf>
    <xf numFmtId="0" fontId="1" fillId="0" borderId="57" xfId="0" applyFont="1" applyBorder="1" applyAlignment="1">
      <alignment horizontal="center" vertical="top"/>
    </xf>
    <xf numFmtId="164" fontId="5" fillId="5" borderId="65" xfId="0" applyNumberFormat="1" applyFont="1" applyFill="1" applyBorder="1" applyAlignment="1">
      <alignment horizontal="center" vertical="top"/>
    </xf>
    <xf numFmtId="0" fontId="17" fillId="0" borderId="13" xfId="0" applyNumberFormat="1" applyFont="1" applyFill="1" applyBorder="1" applyAlignment="1">
      <alignment horizontal="center" vertical="top"/>
    </xf>
    <xf numFmtId="0" fontId="8" fillId="0" borderId="17" xfId="0" applyFont="1" applyFill="1" applyBorder="1" applyAlignment="1">
      <alignment horizontal="center" vertical="top" textRotation="180" wrapText="1"/>
    </xf>
    <xf numFmtId="0" fontId="8" fillId="0" borderId="18" xfId="0" applyFont="1" applyFill="1" applyBorder="1" applyAlignment="1">
      <alignment horizontal="center" vertical="top" textRotation="180" wrapText="1"/>
    </xf>
    <xf numFmtId="0" fontId="5" fillId="0" borderId="0" xfId="0" applyFont="1" applyAlignment="1">
      <alignment vertical="top"/>
    </xf>
    <xf numFmtId="0" fontId="8" fillId="5" borderId="0" xfId="0" applyFont="1" applyFill="1" applyBorder="1" applyAlignment="1">
      <alignment vertical="top" wrapText="1"/>
    </xf>
    <xf numFmtId="164" fontId="5" fillId="7" borderId="2" xfId="0" applyNumberFormat="1" applyFont="1" applyFill="1" applyBorder="1" applyAlignment="1">
      <alignment horizontal="center" vertical="top" wrapText="1"/>
    </xf>
    <xf numFmtId="0" fontId="5" fillId="0" borderId="0" xfId="0" applyFont="1" applyBorder="1" applyAlignment="1">
      <alignment vertical="top"/>
    </xf>
    <xf numFmtId="164" fontId="5" fillId="7" borderId="57" xfId="0" applyNumberFormat="1" applyFont="1" applyFill="1" applyBorder="1" applyAlignment="1">
      <alignment horizontal="center" vertical="top" wrapText="1"/>
    </xf>
    <xf numFmtId="0" fontId="5" fillId="0" borderId="0" xfId="0" applyNumberFormat="1" applyFont="1" applyAlignment="1">
      <alignment horizontal="center" vertical="top"/>
    </xf>
    <xf numFmtId="49" fontId="2" fillId="2" borderId="15" xfId="0" applyNumberFormat="1" applyFont="1" applyFill="1" applyBorder="1" applyAlignment="1">
      <alignment horizontal="center" vertical="top"/>
    </xf>
    <xf numFmtId="1" fontId="17" fillId="0" borderId="12" xfId="0" applyNumberFormat="1" applyFont="1" applyFill="1" applyBorder="1" applyAlignment="1">
      <alignment vertical="top"/>
    </xf>
    <xf numFmtId="0" fontId="17" fillId="0" borderId="12" xfId="0" applyNumberFormat="1" applyFont="1" applyFill="1" applyBorder="1" applyAlignment="1">
      <alignment horizontal="center" vertical="top"/>
    </xf>
    <xf numFmtId="0" fontId="17" fillId="0" borderId="54" xfId="0" applyFont="1" applyBorder="1" applyAlignment="1">
      <alignment horizontal="center" vertical="top"/>
    </xf>
    <xf numFmtId="49" fontId="1" fillId="0" borderId="20" xfId="0" applyNumberFormat="1" applyFont="1" applyFill="1" applyBorder="1" applyAlignment="1">
      <alignment vertical="top"/>
    </xf>
    <xf numFmtId="49" fontId="1" fillId="0" borderId="21" xfId="0" applyNumberFormat="1" applyFont="1" applyFill="1" applyBorder="1" applyAlignment="1">
      <alignment vertical="top"/>
    </xf>
    <xf numFmtId="164" fontId="8" fillId="4" borderId="72" xfId="0" applyNumberFormat="1" applyFont="1" applyFill="1" applyBorder="1" applyAlignment="1">
      <alignment horizontal="center" vertical="top" wrapText="1"/>
    </xf>
    <xf numFmtId="164" fontId="5" fillId="0" borderId="2" xfId="0" applyNumberFormat="1" applyFont="1" applyBorder="1" applyAlignment="1">
      <alignment horizontal="center" vertical="top"/>
    </xf>
    <xf numFmtId="164" fontId="1" fillId="6" borderId="59" xfId="0" applyNumberFormat="1" applyFont="1" applyFill="1" applyBorder="1" applyAlignment="1">
      <alignment horizontal="center" vertical="top"/>
    </xf>
    <xf numFmtId="49" fontId="8" fillId="0" borderId="6" xfId="0" applyNumberFormat="1" applyFont="1" applyFill="1" applyBorder="1" applyAlignment="1">
      <alignment vertical="top" wrapText="1"/>
    </xf>
    <xf numFmtId="0" fontId="1" fillId="5" borderId="10" xfId="0" applyFont="1" applyFill="1" applyBorder="1" applyAlignment="1">
      <alignment horizontal="center" vertical="top" wrapText="1"/>
    </xf>
    <xf numFmtId="49" fontId="5" fillId="0" borderId="20" xfId="0" applyNumberFormat="1" applyFont="1" applyBorder="1" applyAlignment="1">
      <alignment vertical="top" wrapText="1"/>
    </xf>
    <xf numFmtId="49" fontId="5" fillId="0" borderId="21" xfId="0" applyNumberFormat="1" applyFont="1" applyBorder="1" applyAlignment="1">
      <alignment vertical="top" wrapText="1"/>
    </xf>
    <xf numFmtId="164" fontId="1" fillId="0" borderId="10" xfId="0" applyNumberFormat="1" applyFont="1" applyFill="1" applyBorder="1" applyAlignment="1">
      <alignment horizontal="center" vertical="top"/>
    </xf>
    <xf numFmtId="0" fontId="1" fillId="0" borderId="61" xfId="0" applyNumberFormat="1" applyFont="1" applyBorder="1" applyAlignment="1">
      <alignment horizontal="center" vertical="top"/>
    </xf>
    <xf numFmtId="0" fontId="1" fillId="0" borderId="36" xfId="0" applyNumberFormat="1" applyFont="1" applyBorder="1" applyAlignment="1">
      <alignment horizontal="center" vertical="top"/>
    </xf>
    <xf numFmtId="49" fontId="2" fillId="3" borderId="9" xfId="0" applyNumberFormat="1" applyFont="1" applyFill="1" applyBorder="1" applyAlignment="1">
      <alignment horizontal="center" vertical="top"/>
    </xf>
    <xf numFmtId="1" fontId="5" fillId="0" borderId="11" xfId="0" applyNumberFormat="1" applyFont="1" applyFill="1" applyBorder="1" applyAlignment="1">
      <alignment horizontal="center" vertical="top" wrapText="1"/>
    </xf>
    <xf numFmtId="0" fontId="8" fillId="0" borderId="19" xfId="0" applyFont="1" applyBorder="1" applyAlignment="1">
      <alignment horizontal="center" vertical="top"/>
    </xf>
    <xf numFmtId="0" fontId="21" fillId="0" borderId="0" xfId="0" applyFont="1"/>
    <xf numFmtId="0" fontId="21" fillId="0" borderId="36" xfId="0" applyFont="1" applyBorder="1" applyAlignment="1">
      <alignment horizontal="center" vertical="top" wrapText="1"/>
    </xf>
    <xf numFmtId="0" fontId="21" fillId="0" borderId="36" xfId="0" applyFont="1" applyBorder="1" applyAlignment="1">
      <alignment vertical="top" wrapText="1"/>
    </xf>
    <xf numFmtId="164" fontId="5" fillId="5" borderId="6" xfId="0" applyNumberFormat="1" applyFont="1" applyFill="1" applyBorder="1" applyAlignment="1">
      <alignment horizontal="center" vertical="top"/>
    </xf>
    <xf numFmtId="49" fontId="8" fillId="0" borderId="1" xfId="0" applyNumberFormat="1" applyFont="1" applyFill="1" applyBorder="1" applyAlignment="1">
      <alignment horizontal="center" vertical="top"/>
    </xf>
    <xf numFmtId="49" fontId="2" fillId="10" borderId="27" xfId="0" applyNumberFormat="1" applyFont="1" applyFill="1" applyBorder="1" applyAlignment="1">
      <alignment horizontal="right" vertical="top"/>
    </xf>
    <xf numFmtId="164" fontId="2" fillId="10" borderId="27" xfId="0" applyNumberFormat="1" applyFont="1" applyFill="1" applyBorder="1" applyAlignment="1">
      <alignment horizontal="center" vertical="top"/>
    </xf>
    <xf numFmtId="164" fontId="2" fillId="10" borderId="28" xfId="0" applyNumberFormat="1" applyFont="1" applyFill="1" applyBorder="1" applyAlignment="1">
      <alignment horizontal="center" vertical="top"/>
    </xf>
    <xf numFmtId="164" fontId="5" fillId="7" borderId="29" xfId="0" applyNumberFormat="1" applyFont="1" applyFill="1" applyBorder="1" applyAlignment="1">
      <alignment horizontal="center" vertical="top" wrapText="1"/>
    </xf>
    <xf numFmtId="49" fontId="8" fillId="9" borderId="30" xfId="0" applyNumberFormat="1" applyFont="1" applyFill="1" applyBorder="1" applyAlignment="1">
      <alignment horizontal="center" vertical="top"/>
    </xf>
    <xf numFmtId="49" fontId="8" fillId="9" borderId="31" xfId="0" applyNumberFormat="1" applyFont="1" applyFill="1" applyBorder="1" applyAlignment="1">
      <alignment horizontal="center" vertical="top"/>
    </xf>
    <xf numFmtId="0" fontId="5" fillId="9" borderId="29" xfId="0" applyFont="1" applyFill="1" applyBorder="1" applyAlignment="1">
      <alignment horizontal="center" vertical="top" wrapText="1"/>
    </xf>
    <xf numFmtId="164" fontId="5" fillId="9" borderId="57" xfId="0" applyNumberFormat="1" applyFont="1" applyFill="1" applyBorder="1" applyAlignment="1">
      <alignment horizontal="center" vertical="top"/>
    </xf>
    <xf numFmtId="164" fontId="5" fillId="10" borderId="39" xfId="0" applyNumberFormat="1" applyFont="1" applyFill="1" applyBorder="1" applyAlignment="1">
      <alignment horizontal="center" vertical="top"/>
    </xf>
    <xf numFmtId="164" fontId="5" fillId="10" borderId="40" xfId="0" applyNumberFormat="1" applyFont="1" applyFill="1" applyBorder="1" applyAlignment="1">
      <alignment horizontal="center" vertical="top"/>
    </xf>
    <xf numFmtId="164" fontId="5" fillId="10" borderId="38" xfId="0" applyNumberFormat="1" applyFont="1" applyFill="1" applyBorder="1" applyAlignment="1">
      <alignment horizontal="center" vertical="top"/>
    </xf>
    <xf numFmtId="49" fontId="2" fillId="9" borderId="13" xfId="0" applyNumberFormat="1" applyFont="1" applyFill="1" applyBorder="1" applyAlignment="1">
      <alignment vertical="top"/>
    </xf>
    <xf numFmtId="0" fontId="8" fillId="0" borderId="48" xfId="0" applyNumberFormat="1" applyFont="1" applyBorder="1" applyAlignment="1">
      <alignment horizontal="center" vertical="top"/>
    </xf>
    <xf numFmtId="0" fontId="8" fillId="0" borderId="54" xfId="0" applyNumberFormat="1" applyFont="1" applyBorder="1" applyAlignment="1">
      <alignment horizontal="center" vertical="top"/>
    </xf>
    <xf numFmtId="0" fontId="8" fillId="5" borderId="30" xfId="0" applyFont="1" applyFill="1" applyBorder="1" applyAlignment="1">
      <alignment vertical="top" wrapText="1"/>
    </xf>
    <xf numFmtId="0" fontId="5" fillId="5" borderId="31" xfId="0" applyFont="1" applyFill="1" applyBorder="1" applyAlignment="1">
      <alignment horizontal="left" vertical="top" wrapText="1"/>
    </xf>
    <xf numFmtId="0" fontId="8" fillId="0" borderId="6" xfId="0" applyNumberFormat="1" applyFont="1" applyBorder="1" applyAlignment="1">
      <alignment horizontal="center" vertical="top"/>
    </xf>
    <xf numFmtId="0" fontId="10" fillId="0" borderId="17" xfId="0" applyFont="1" applyFill="1" applyBorder="1" applyAlignment="1">
      <alignment vertical="top" wrapText="1"/>
    </xf>
    <xf numFmtId="164" fontId="2" fillId="10" borderId="26" xfId="0" applyNumberFormat="1" applyFont="1" applyFill="1" applyBorder="1" applyAlignment="1">
      <alignment horizontal="center" vertical="top"/>
    </xf>
    <xf numFmtId="164" fontId="2" fillId="10" borderId="25" xfId="0" applyNumberFormat="1" applyFont="1" applyFill="1" applyBorder="1" applyAlignment="1">
      <alignment horizontal="center" vertical="top"/>
    </xf>
    <xf numFmtId="49" fontId="1" fillId="0" borderId="20" xfId="0" applyNumberFormat="1" applyFont="1" applyBorder="1" applyAlignment="1">
      <alignment vertical="top"/>
    </xf>
    <xf numFmtId="49" fontId="1" fillId="0" borderId="21" xfId="0" applyNumberFormat="1" applyFont="1" applyBorder="1" applyAlignment="1">
      <alignment vertical="top"/>
    </xf>
    <xf numFmtId="49" fontId="8" fillId="0" borderId="50" xfId="0" applyNumberFormat="1" applyFont="1" applyFill="1" applyBorder="1" applyAlignment="1">
      <alignment vertical="top" wrapText="1"/>
    </xf>
    <xf numFmtId="49" fontId="1" fillId="0" borderId="0" xfId="0" applyNumberFormat="1" applyFont="1" applyFill="1" applyBorder="1" applyAlignment="1">
      <alignment vertical="top" wrapText="1"/>
    </xf>
    <xf numFmtId="49" fontId="2" fillId="9" borderId="11" xfId="0" applyNumberFormat="1" applyFont="1" applyFill="1" applyBorder="1" applyAlignment="1">
      <alignment vertical="top"/>
    </xf>
    <xf numFmtId="49" fontId="2" fillId="9" borderId="12" xfId="0" applyNumberFormat="1" applyFont="1" applyFill="1" applyBorder="1" applyAlignment="1">
      <alignment vertical="top"/>
    </xf>
    <xf numFmtId="0" fontId="10" fillId="0" borderId="44" xfId="0" applyFont="1" applyFill="1" applyBorder="1" applyAlignment="1">
      <alignment vertical="top" wrapText="1"/>
    </xf>
    <xf numFmtId="0" fontId="17" fillId="0" borderId="61" xfId="0" applyFont="1" applyFill="1" applyBorder="1" applyAlignment="1">
      <alignment horizontal="center" vertical="top" wrapText="1"/>
    </xf>
    <xf numFmtId="0" fontId="1" fillId="0" borderId="48" xfId="0" applyNumberFormat="1" applyFont="1" applyBorder="1" applyAlignment="1">
      <alignment horizontal="center" vertical="top" wrapText="1"/>
    </xf>
    <xf numFmtId="164" fontId="5" fillId="0" borderId="7" xfId="0" applyNumberFormat="1" applyFont="1" applyFill="1" applyBorder="1" applyAlignment="1">
      <alignment horizontal="left" vertical="top" wrapText="1"/>
    </xf>
    <xf numFmtId="0" fontId="5" fillId="0" borderId="11" xfId="0" applyNumberFormat="1" applyFont="1" applyFill="1" applyBorder="1" applyAlignment="1">
      <alignment horizontal="center" vertical="top" wrapText="1"/>
    </xf>
    <xf numFmtId="0" fontId="5" fillId="0" borderId="11" xfId="0" applyNumberFormat="1" applyFont="1" applyFill="1" applyBorder="1" applyAlignment="1">
      <alignment horizontal="center" vertical="top"/>
    </xf>
    <xf numFmtId="0" fontId="5" fillId="0" borderId="6" xfId="0" applyNumberFormat="1" applyFont="1" applyFill="1" applyBorder="1" applyAlignment="1">
      <alignment horizontal="center" vertical="top"/>
    </xf>
    <xf numFmtId="164" fontId="1" fillId="0" borderId="10" xfId="0" applyNumberFormat="1" applyFont="1" applyFill="1" applyBorder="1" applyAlignment="1">
      <alignment vertical="top" wrapText="1"/>
    </xf>
    <xf numFmtId="0" fontId="1" fillId="0" borderId="54" xfId="0" applyNumberFormat="1" applyFont="1" applyFill="1" applyBorder="1" applyAlignment="1">
      <alignment vertical="top"/>
    </xf>
    <xf numFmtId="49" fontId="2" fillId="0" borderId="17" xfId="0" applyNumberFormat="1" applyFont="1" applyFill="1" applyBorder="1" applyAlignment="1">
      <alignment horizontal="center" vertical="top"/>
    </xf>
    <xf numFmtId="0" fontId="2" fillId="10" borderId="27" xfId="0" applyFont="1" applyFill="1" applyBorder="1" applyAlignment="1">
      <alignment horizontal="right" vertical="top"/>
    </xf>
    <xf numFmtId="164" fontId="2" fillId="10" borderId="52" xfId="0" applyNumberFormat="1" applyFont="1" applyFill="1" applyBorder="1" applyAlignment="1">
      <alignment horizontal="center" vertical="top"/>
    </xf>
    <xf numFmtId="49" fontId="3" fillId="9" borderId="30" xfId="0" applyNumberFormat="1" applyFont="1" applyFill="1" applyBorder="1" applyAlignment="1">
      <alignment vertical="top" wrapText="1"/>
    </xf>
    <xf numFmtId="0" fontId="12" fillId="9" borderId="31" xfId="0" applyFont="1" applyFill="1" applyBorder="1" applyAlignment="1">
      <alignment vertical="top" wrapText="1"/>
    </xf>
    <xf numFmtId="164" fontId="3" fillId="10" borderId="15" xfId="0" applyNumberFormat="1" applyFont="1" applyFill="1" applyBorder="1" applyAlignment="1">
      <alignment horizontal="center" vertical="top"/>
    </xf>
    <xf numFmtId="164" fontId="3" fillId="10" borderId="23" xfId="0" applyNumberFormat="1" applyFont="1" applyFill="1" applyBorder="1" applyAlignment="1">
      <alignment horizontal="center" vertical="top"/>
    </xf>
    <xf numFmtId="164" fontId="3" fillId="10" borderId="26" xfId="0" applyNumberFormat="1" applyFont="1" applyFill="1" applyBorder="1" applyAlignment="1">
      <alignment horizontal="center" vertical="top"/>
    </xf>
    <xf numFmtId="164" fontId="3" fillId="10" borderId="24" xfId="0" applyNumberFormat="1" applyFont="1" applyFill="1" applyBorder="1" applyAlignment="1">
      <alignment horizontal="center" vertical="top"/>
    </xf>
    <xf numFmtId="164" fontId="3" fillId="10" borderId="49" xfId="0" applyNumberFormat="1" applyFont="1" applyFill="1" applyBorder="1" applyAlignment="1">
      <alignment horizontal="center" vertical="top"/>
    </xf>
    <xf numFmtId="164" fontId="3" fillId="10" borderId="52" xfId="0" applyNumberFormat="1" applyFont="1" applyFill="1" applyBorder="1" applyAlignment="1">
      <alignment horizontal="center" vertical="top"/>
    </xf>
    <xf numFmtId="164" fontId="2" fillId="10" borderId="48" xfId="0" applyNumberFormat="1" applyFont="1" applyFill="1" applyBorder="1" applyAlignment="1">
      <alignment horizontal="center" vertical="top"/>
    </xf>
    <xf numFmtId="165" fontId="20" fillId="0" borderId="67" xfId="0" applyNumberFormat="1" applyFont="1" applyFill="1" applyBorder="1" applyAlignment="1">
      <alignment horizontal="center" vertical="top" wrapText="1"/>
    </xf>
    <xf numFmtId="164" fontId="1" fillId="0" borderId="10" xfId="0" applyNumberFormat="1" applyFont="1" applyFill="1" applyBorder="1" applyAlignment="1">
      <alignment horizontal="center" vertical="top" wrapText="1"/>
    </xf>
    <xf numFmtId="49" fontId="1" fillId="0" borderId="30" xfId="0" applyNumberFormat="1" applyFont="1" applyFill="1" applyBorder="1" applyAlignment="1">
      <alignment horizontal="center" vertical="top" wrapText="1"/>
    </xf>
    <xf numFmtId="49" fontId="1" fillId="0" borderId="32" xfId="0" applyNumberFormat="1" applyFont="1" applyFill="1" applyBorder="1" applyAlignment="1">
      <alignment horizontal="center" vertical="top" wrapText="1"/>
    </xf>
    <xf numFmtId="49" fontId="2" fillId="0" borderId="52" xfId="0" applyNumberFormat="1" applyFont="1" applyFill="1" applyBorder="1" applyAlignment="1">
      <alignment horizontal="center" vertical="top" wrapText="1"/>
    </xf>
    <xf numFmtId="0" fontId="1" fillId="0" borderId="50" xfId="0" applyFont="1" applyBorder="1" applyAlignment="1">
      <alignment horizontal="center" vertical="top"/>
    </xf>
    <xf numFmtId="0" fontId="1" fillId="0" borderId="59" xfId="0" applyFont="1" applyBorder="1" applyAlignment="1">
      <alignment horizontal="center" vertical="top"/>
    </xf>
    <xf numFmtId="0" fontId="6" fillId="0" borderId="19" xfId="0" applyFont="1" applyBorder="1"/>
    <xf numFmtId="164" fontId="1" fillId="0" borderId="50" xfId="0" applyNumberFormat="1" applyFont="1" applyFill="1" applyBorder="1" applyAlignment="1">
      <alignment horizontal="left" vertical="top" wrapText="1"/>
    </xf>
    <xf numFmtId="49" fontId="5" fillId="0" borderId="1" xfId="0" applyNumberFormat="1" applyFont="1" applyFill="1" applyBorder="1" applyAlignment="1">
      <alignment horizontal="center" vertical="top"/>
    </xf>
    <xf numFmtId="0" fontId="1" fillId="9" borderId="47" xfId="0" applyFont="1" applyFill="1" applyBorder="1" applyAlignment="1">
      <alignment horizontal="center" vertical="top"/>
    </xf>
    <xf numFmtId="49" fontId="1" fillId="0" borderId="16" xfId="0" applyNumberFormat="1" applyFont="1" applyFill="1" applyBorder="1" applyAlignment="1">
      <alignment vertical="top"/>
    </xf>
    <xf numFmtId="0" fontId="1" fillId="0" borderId="32" xfId="0" applyNumberFormat="1" applyFont="1" applyFill="1" applyBorder="1" applyAlignment="1">
      <alignment horizontal="center" vertical="top" wrapText="1"/>
    </xf>
    <xf numFmtId="1" fontId="17" fillId="0" borderId="13" xfId="0" applyNumberFormat="1" applyFont="1" applyFill="1" applyBorder="1" applyAlignment="1">
      <alignment horizontal="center" vertical="top"/>
    </xf>
    <xf numFmtId="0" fontId="17" fillId="0" borderId="21" xfId="0" applyNumberFormat="1" applyFont="1" applyFill="1" applyBorder="1" applyAlignment="1">
      <alignment horizontal="center" vertical="top"/>
    </xf>
    <xf numFmtId="1" fontId="17" fillId="0" borderId="21" xfId="0" applyNumberFormat="1" applyFont="1" applyFill="1" applyBorder="1" applyAlignment="1">
      <alignment horizontal="center" vertical="top"/>
    </xf>
    <xf numFmtId="0" fontId="17" fillId="0" borderId="48" xfId="0" applyFont="1" applyBorder="1" applyAlignment="1">
      <alignment vertical="top"/>
    </xf>
    <xf numFmtId="1" fontId="5" fillId="0" borderId="20" xfId="0" applyNumberFormat="1" applyFont="1" applyFill="1" applyBorder="1" applyAlignment="1">
      <alignment horizontal="center" vertical="top" wrapText="1"/>
    </xf>
    <xf numFmtId="49" fontId="2" fillId="0" borderId="57" xfId="0" applyNumberFormat="1" applyFont="1" applyFill="1" applyBorder="1" applyAlignment="1">
      <alignment horizontal="center" vertical="top"/>
    </xf>
    <xf numFmtId="164" fontId="1" fillId="0" borderId="65" xfId="0" applyNumberFormat="1" applyFont="1" applyFill="1" applyBorder="1" applyAlignment="1">
      <alignment horizontal="left" vertical="top" wrapText="1"/>
    </xf>
    <xf numFmtId="164" fontId="1" fillId="0" borderId="22" xfId="0" applyNumberFormat="1" applyFont="1" applyFill="1" applyBorder="1" applyAlignment="1">
      <alignment horizontal="left" vertical="top" wrapText="1"/>
    </xf>
    <xf numFmtId="0" fontId="1" fillId="0" borderId="24" xfId="0" applyNumberFormat="1" applyFont="1" applyBorder="1" applyAlignment="1">
      <alignment horizontal="center" vertical="top" wrapText="1"/>
    </xf>
    <xf numFmtId="0" fontId="1" fillId="0" borderId="0" xfId="0" applyFont="1" applyBorder="1" applyAlignment="1">
      <alignment horizontal="center" vertical="top"/>
    </xf>
    <xf numFmtId="49" fontId="5" fillId="5" borderId="16" xfId="0" applyNumberFormat="1" applyFont="1" applyFill="1" applyBorder="1" applyAlignment="1">
      <alignment vertical="top" wrapText="1"/>
    </xf>
    <xf numFmtId="0" fontId="1" fillId="0" borderId="56" xfId="0" applyNumberFormat="1" applyFont="1" applyBorder="1" applyAlignment="1">
      <alignment horizontal="center" vertical="top"/>
    </xf>
    <xf numFmtId="0" fontId="1" fillId="0" borderId="23" xfId="0" applyNumberFormat="1" applyFont="1" applyFill="1" applyBorder="1" applyAlignment="1">
      <alignment horizontal="center" vertical="top" wrapText="1"/>
    </xf>
    <xf numFmtId="0" fontId="1" fillId="0" borderId="0" xfId="0" applyFont="1" applyAlignment="1">
      <alignment horizontal="center" vertical="top"/>
    </xf>
    <xf numFmtId="49" fontId="2" fillId="2" borderId="8" xfId="0" applyNumberFormat="1" applyFont="1" applyFill="1" applyBorder="1" applyAlignment="1">
      <alignment horizontal="center" vertical="top"/>
    </xf>
    <xf numFmtId="49" fontId="2" fillId="3" borderId="12" xfId="0" applyNumberFormat="1" applyFont="1" applyFill="1" applyBorder="1" applyAlignment="1">
      <alignment horizontal="center" vertical="top"/>
    </xf>
    <xf numFmtId="0" fontId="1" fillId="0" borderId="20" xfId="0" applyNumberFormat="1" applyFont="1" applyBorder="1" applyAlignment="1">
      <alignment horizontal="center" vertical="top"/>
    </xf>
    <xf numFmtId="49" fontId="2" fillId="2" borderId="10" xfId="0" applyNumberFormat="1" applyFont="1" applyFill="1" applyBorder="1" applyAlignment="1">
      <alignment horizontal="center" vertical="top"/>
    </xf>
    <xf numFmtId="164" fontId="1" fillId="0" borderId="18" xfId="0" applyNumberFormat="1" applyFont="1" applyFill="1" applyBorder="1" applyAlignment="1">
      <alignment horizontal="left" vertical="top" wrapText="1"/>
    </xf>
    <xf numFmtId="164" fontId="2" fillId="3" borderId="3" xfId="0" applyNumberFormat="1" applyFont="1" applyFill="1" applyBorder="1" applyAlignment="1">
      <alignment horizontal="center" vertical="top"/>
    </xf>
    <xf numFmtId="49" fontId="2" fillId="0" borderId="48" xfId="0" applyNumberFormat="1" applyFont="1" applyBorder="1" applyAlignment="1">
      <alignment horizontal="center" vertical="top"/>
    </xf>
    <xf numFmtId="164" fontId="2" fillId="3" borderId="3" xfId="0" applyNumberFormat="1" applyFont="1" applyFill="1" applyBorder="1" applyAlignment="1">
      <alignment horizontal="center" vertical="center"/>
    </xf>
    <xf numFmtId="49" fontId="8" fillId="0" borderId="20" xfId="0" applyNumberFormat="1" applyFont="1" applyFill="1" applyBorder="1" applyAlignment="1">
      <alignment horizontal="left" vertical="top" wrapText="1"/>
    </xf>
    <xf numFmtId="0" fontId="1" fillId="0" borderId="13" xfId="0" applyNumberFormat="1" applyFont="1" applyFill="1" applyBorder="1" applyAlignment="1">
      <alignment horizontal="center" vertical="top" wrapText="1"/>
    </xf>
    <xf numFmtId="0" fontId="1" fillId="0" borderId="21" xfId="0" applyNumberFormat="1" applyFont="1" applyBorder="1" applyAlignment="1">
      <alignment horizontal="center" vertical="top" wrapText="1"/>
    </xf>
    <xf numFmtId="49" fontId="5" fillId="5" borderId="21" xfId="0" applyNumberFormat="1" applyFont="1" applyFill="1" applyBorder="1" applyAlignment="1">
      <alignment horizontal="left" vertical="top" wrapText="1"/>
    </xf>
    <xf numFmtId="0" fontId="1" fillId="0" borderId="11" xfId="0" applyNumberFormat="1" applyFont="1" applyFill="1" applyBorder="1" applyAlignment="1">
      <alignment horizontal="center" vertical="top"/>
    </xf>
    <xf numFmtId="0" fontId="1" fillId="0" borderId="20" xfId="0" applyNumberFormat="1" applyFont="1" applyFill="1" applyBorder="1" applyAlignment="1">
      <alignment horizontal="center" vertical="top"/>
    </xf>
    <xf numFmtId="49" fontId="2" fillId="0" borderId="1" xfId="0" applyNumberFormat="1" applyFont="1" applyFill="1" applyBorder="1" applyAlignment="1">
      <alignment horizontal="center" vertical="top"/>
    </xf>
    <xf numFmtId="49" fontId="2" fillId="0" borderId="19" xfId="0" applyNumberFormat="1" applyFont="1" applyFill="1" applyBorder="1" applyAlignment="1">
      <alignment horizontal="center" vertical="top"/>
    </xf>
    <xf numFmtId="49" fontId="2" fillId="0" borderId="52" xfId="0" applyNumberFormat="1" applyFont="1" applyFill="1" applyBorder="1" applyAlignment="1">
      <alignment horizontal="center" vertical="top"/>
    </xf>
    <xf numFmtId="0" fontId="8" fillId="5" borderId="0" xfId="0" applyNumberFormat="1" applyFont="1" applyFill="1" applyBorder="1" applyAlignment="1">
      <alignment horizontal="center" vertical="center" wrapText="1"/>
    </xf>
    <xf numFmtId="0" fontId="10" fillId="5" borderId="0" xfId="0" applyNumberFormat="1" applyFont="1" applyFill="1" applyBorder="1" applyAlignment="1">
      <alignment horizontal="center" vertical="top" wrapText="1"/>
    </xf>
    <xf numFmtId="0" fontId="9" fillId="5" borderId="0" xfId="0" applyNumberFormat="1" applyFont="1" applyFill="1" applyBorder="1" applyAlignment="1">
      <alignment horizontal="center" vertical="top" wrapText="1"/>
    </xf>
    <xf numFmtId="164" fontId="5" fillId="7" borderId="47" xfId="0" applyNumberFormat="1" applyFont="1" applyFill="1" applyBorder="1" applyAlignment="1">
      <alignment horizontal="center" vertical="top" wrapText="1"/>
    </xf>
    <xf numFmtId="0" fontId="8" fillId="5" borderId="0" xfId="0" applyNumberFormat="1" applyFont="1" applyFill="1" applyBorder="1" applyAlignment="1">
      <alignment horizontal="center" vertical="top"/>
    </xf>
    <xf numFmtId="0" fontId="1" fillId="0" borderId="13" xfId="0" applyNumberFormat="1" applyFont="1" applyFill="1" applyBorder="1" applyAlignment="1">
      <alignment horizontal="center" vertical="top"/>
    </xf>
    <xf numFmtId="0" fontId="1" fillId="0" borderId="48" xfId="0" applyNumberFormat="1" applyFont="1" applyFill="1" applyBorder="1" applyAlignment="1">
      <alignment horizontal="center" vertical="top"/>
    </xf>
    <xf numFmtId="164" fontId="1" fillId="0" borderId="7" xfId="0" applyNumberFormat="1" applyFont="1" applyFill="1" applyBorder="1" applyAlignment="1">
      <alignment horizontal="left" vertical="top" wrapText="1"/>
    </xf>
    <xf numFmtId="0" fontId="1" fillId="9" borderId="13" xfId="0" applyNumberFormat="1" applyFont="1" applyFill="1" applyBorder="1" applyAlignment="1">
      <alignment horizontal="center" vertical="top" wrapText="1"/>
    </xf>
    <xf numFmtId="164" fontId="1" fillId="0" borderId="10" xfId="0" applyNumberFormat="1" applyFont="1" applyFill="1" applyBorder="1" applyAlignment="1">
      <alignment horizontal="left" vertical="top" wrapText="1"/>
    </xf>
    <xf numFmtId="0" fontId="1" fillId="0" borderId="12" xfId="0" applyNumberFormat="1" applyFont="1" applyFill="1" applyBorder="1" applyAlignment="1">
      <alignment horizontal="center" vertical="top" wrapText="1"/>
    </xf>
    <xf numFmtId="164" fontId="2" fillId="10" borderId="22" xfId="0" applyNumberFormat="1" applyFont="1" applyFill="1" applyBorder="1" applyAlignment="1">
      <alignment horizontal="center" vertical="top"/>
    </xf>
    <xf numFmtId="164" fontId="2" fillId="10" borderId="23" xfId="0" applyNumberFormat="1" applyFont="1" applyFill="1" applyBorder="1" applyAlignment="1">
      <alignment horizontal="center" vertical="top"/>
    </xf>
    <xf numFmtId="164" fontId="2" fillId="10" borderId="24" xfId="0" applyNumberFormat="1" applyFont="1" applyFill="1" applyBorder="1" applyAlignment="1">
      <alignment horizontal="center" vertical="top"/>
    </xf>
    <xf numFmtId="0" fontId="2" fillId="10" borderId="25" xfId="0" applyFont="1" applyFill="1" applyBorder="1" applyAlignment="1">
      <alignment horizontal="right" vertical="top"/>
    </xf>
    <xf numFmtId="0" fontId="2" fillId="10" borderId="28" xfId="0" applyFont="1" applyFill="1" applyBorder="1" applyAlignment="1">
      <alignment horizontal="right" vertical="top"/>
    </xf>
    <xf numFmtId="164" fontId="8" fillId="10" borderId="65" xfId="0" applyNumberFormat="1" applyFont="1" applyFill="1" applyBorder="1" applyAlignment="1">
      <alignment horizontal="center" vertical="top" wrapText="1"/>
    </xf>
    <xf numFmtId="164" fontId="1" fillId="10" borderId="36" xfId="0" applyNumberFormat="1" applyFont="1" applyFill="1" applyBorder="1" applyAlignment="1">
      <alignment horizontal="center" vertical="top"/>
    </xf>
    <xf numFmtId="0" fontId="8" fillId="11" borderId="25" xfId="0" applyFont="1" applyFill="1" applyBorder="1" applyAlignment="1">
      <alignment horizontal="center" vertical="top" wrapText="1"/>
    </xf>
    <xf numFmtId="0" fontId="5" fillId="10" borderId="23" xfId="0" applyFont="1" applyFill="1" applyBorder="1" applyAlignment="1">
      <alignment horizontal="center" vertical="center" textRotation="90" wrapText="1"/>
    </xf>
    <xf numFmtId="164" fontId="1" fillId="10" borderId="17" xfId="0" applyNumberFormat="1" applyFont="1" applyFill="1" applyBorder="1" applyAlignment="1">
      <alignment horizontal="center" vertical="top"/>
    </xf>
    <xf numFmtId="164" fontId="1" fillId="10" borderId="11" xfId="0" applyNumberFormat="1" applyFont="1" applyFill="1" applyBorder="1" applyAlignment="1">
      <alignment horizontal="center" vertical="top"/>
    </xf>
    <xf numFmtId="164" fontId="1" fillId="10" borderId="42" xfId="0" applyNumberFormat="1" applyFont="1" applyFill="1" applyBorder="1" applyAlignment="1">
      <alignment horizontal="center" vertical="center"/>
    </xf>
    <xf numFmtId="164" fontId="1" fillId="10" borderId="64" xfId="0" applyNumberFormat="1" applyFont="1" applyFill="1" applyBorder="1" applyAlignment="1">
      <alignment horizontal="center" vertical="center"/>
    </xf>
    <xf numFmtId="164" fontId="2" fillId="10" borderId="56" xfId="0" applyNumberFormat="1" applyFont="1" applyFill="1" applyBorder="1" applyAlignment="1">
      <alignment horizontal="center" vertical="top"/>
    </xf>
    <xf numFmtId="164" fontId="1" fillId="10" borderId="46" xfId="0" applyNumberFormat="1" applyFont="1" applyFill="1" applyBorder="1" applyAlignment="1">
      <alignment horizontal="center" vertical="top"/>
    </xf>
    <xf numFmtId="164" fontId="2" fillId="10" borderId="29" xfId="0" applyNumberFormat="1" applyFont="1" applyFill="1" applyBorder="1" applyAlignment="1">
      <alignment horizontal="center" vertical="top"/>
    </xf>
    <xf numFmtId="164" fontId="2" fillId="10" borderId="40" xfId="0" applyNumberFormat="1" applyFont="1" applyFill="1" applyBorder="1" applyAlignment="1">
      <alignment horizontal="center" vertical="top"/>
    </xf>
    <xf numFmtId="164" fontId="2" fillId="10" borderId="65" xfId="0" applyNumberFormat="1" applyFont="1" applyFill="1" applyBorder="1" applyAlignment="1">
      <alignment horizontal="center" vertical="top"/>
    </xf>
    <xf numFmtId="0" fontId="2" fillId="10" borderId="29" xfId="0" applyFont="1" applyFill="1" applyBorder="1" applyAlignment="1">
      <alignment horizontal="right" vertical="top"/>
    </xf>
    <xf numFmtId="164" fontId="2" fillId="10" borderId="57" xfId="0" applyNumberFormat="1" applyFont="1" applyFill="1" applyBorder="1" applyAlignment="1">
      <alignment horizontal="center" vertical="top"/>
    </xf>
    <xf numFmtId="164" fontId="5" fillId="10" borderId="17" xfId="0" applyNumberFormat="1" applyFont="1" applyFill="1" applyBorder="1" applyAlignment="1">
      <alignment horizontal="center" vertical="top"/>
    </xf>
    <xf numFmtId="164" fontId="5" fillId="10" borderId="11" xfId="0" applyNumberFormat="1" applyFont="1" applyFill="1" applyBorder="1" applyAlignment="1">
      <alignment horizontal="center" vertical="top"/>
    </xf>
    <xf numFmtId="164" fontId="5" fillId="10" borderId="20" xfId="0" applyNumberFormat="1" applyFont="1" applyFill="1" applyBorder="1" applyAlignment="1">
      <alignment horizontal="center" vertical="top"/>
    </xf>
    <xf numFmtId="164" fontId="1" fillId="10" borderId="10" xfId="0" applyNumberFormat="1" applyFont="1" applyFill="1" applyBorder="1" applyAlignment="1">
      <alignment horizontal="center" vertical="top" wrapText="1"/>
    </xf>
    <xf numFmtId="164" fontId="1" fillId="10" borderId="31" xfId="0" applyNumberFormat="1" applyFont="1" applyFill="1" applyBorder="1" applyAlignment="1">
      <alignment horizontal="center" vertical="top" wrapText="1"/>
    </xf>
    <xf numFmtId="164" fontId="1" fillId="10" borderId="21" xfId="0" applyNumberFormat="1" applyFont="1" applyFill="1" applyBorder="1" applyAlignment="1">
      <alignment horizontal="center" vertical="top"/>
    </xf>
    <xf numFmtId="164" fontId="8" fillId="10" borderId="21" xfId="0" applyNumberFormat="1" applyFont="1" applyFill="1" applyBorder="1" applyAlignment="1">
      <alignment horizontal="center" vertical="top"/>
    </xf>
    <xf numFmtId="164" fontId="5" fillId="10" borderId="10" xfId="0" applyNumberFormat="1" applyFont="1" applyFill="1" applyBorder="1" applyAlignment="1">
      <alignment horizontal="center" vertical="top" wrapText="1"/>
    </xf>
    <xf numFmtId="164" fontId="1" fillId="10" borderId="18" xfId="0" applyNumberFormat="1" applyFont="1" applyFill="1" applyBorder="1" applyAlignment="1">
      <alignment horizontal="center" vertical="top" wrapText="1"/>
    </xf>
    <xf numFmtId="164" fontId="1" fillId="10" borderId="13" xfId="0" applyNumberFormat="1" applyFont="1" applyFill="1" applyBorder="1" applyAlignment="1">
      <alignment horizontal="center" vertical="top" wrapText="1"/>
    </xf>
    <xf numFmtId="164" fontId="1" fillId="10" borderId="21" xfId="0" applyNumberFormat="1" applyFont="1" applyFill="1" applyBorder="1" applyAlignment="1">
      <alignment horizontal="center" vertical="top" wrapText="1"/>
    </xf>
    <xf numFmtId="164" fontId="1" fillId="10" borderId="17" xfId="0" applyNumberFormat="1" applyFont="1" applyFill="1" applyBorder="1" applyAlignment="1">
      <alignment horizontal="center" vertical="top" wrapText="1"/>
    </xf>
    <xf numFmtId="164" fontId="1" fillId="10" borderId="11" xfId="0" applyNumberFormat="1" applyFont="1" applyFill="1" applyBorder="1" applyAlignment="1">
      <alignment horizontal="center" vertical="top" wrapText="1"/>
    </xf>
    <xf numFmtId="164" fontId="1" fillId="10" borderId="20" xfId="0" applyNumberFormat="1" applyFont="1" applyFill="1" applyBorder="1" applyAlignment="1">
      <alignment horizontal="center" vertical="top" wrapText="1"/>
    </xf>
    <xf numFmtId="164" fontId="1" fillId="10" borderId="46" xfId="0" applyNumberFormat="1" applyFont="1" applyFill="1" applyBorder="1" applyAlignment="1">
      <alignment horizontal="center" vertical="top" wrapText="1"/>
    </xf>
    <xf numFmtId="164" fontId="1" fillId="10" borderId="36" xfId="0" applyNumberFormat="1" applyFont="1" applyFill="1" applyBorder="1" applyAlignment="1">
      <alignment horizontal="center" vertical="top" wrapText="1"/>
    </xf>
    <xf numFmtId="164" fontId="1" fillId="10" borderId="37" xfId="0" applyNumberFormat="1" applyFont="1" applyFill="1" applyBorder="1" applyAlignment="1">
      <alignment horizontal="center" vertical="top" wrapText="1"/>
    </xf>
    <xf numFmtId="164" fontId="1" fillId="10" borderId="18" xfId="0" applyNumberFormat="1" applyFont="1" applyFill="1" applyBorder="1" applyAlignment="1">
      <alignment horizontal="center" vertical="top"/>
    </xf>
    <xf numFmtId="164" fontId="1" fillId="10" borderId="13" xfId="0" applyNumberFormat="1" applyFont="1" applyFill="1" applyBorder="1" applyAlignment="1">
      <alignment horizontal="center" vertical="top"/>
    </xf>
    <xf numFmtId="164" fontId="2" fillId="10" borderId="13" xfId="0" applyNumberFormat="1" applyFont="1" applyFill="1" applyBorder="1" applyAlignment="1">
      <alignment horizontal="center" vertical="top"/>
    </xf>
    <xf numFmtId="164" fontId="2" fillId="10" borderId="21" xfId="0" applyNumberFormat="1" applyFont="1" applyFill="1" applyBorder="1" applyAlignment="1">
      <alignment horizontal="center" vertical="top"/>
    </xf>
    <xf numFmtId="164" fontId="1" fillId="10" borderId="67" xfId="0" applyNumberFormat="1" applyFont="1" applyFill="1" applyBorder="1" applyAlignment="1">
      <alignment horizontal="center" vertical="top"/>
    </xf>
    <xf numFmtId="164" fontId="2" fillId="10" borderId="67" xfId="0" applyNumberFormat="1" applyFont="1" applyFill="1" applyBorder="1" applyAlignment="1">
      <alignment horizontal="center" vertical="top"/>
    </xf>
    <xf numFmtId="164" fontId="2" fillId="10" borderId="33" xfId="0" applyNumberFormat="1" applyFont="1" applyFill="1" applyBorder="1" applyAlignment="1">
      <alignment horizontal="center" vertical="top"/>
    </xf>
    <xf numFmtId="164" fontId="1" fillId="10" borderId="45" xfId="0" applyNumberFormat="1" applyFont="1" applyFill="1" applyBorder="1" applyAlignment="1">
      <alignment horizontal="center" vertical="top"/>
    </xf>
    <xf numFmtId="164" fontId="2" fillId="10" borderId="45" xfId="0" applyNumberFormat="1" applyFont="1" applyFill="1" applyBorder="1" applyAlignment="1">
      <alignment horizontal="center" vertical="top"/>
    </xf>
    <xf numFmtId="164" fontId="1" fillId="10" borderId="44" xfId="0" applyNumberFormat="1" applyFont="1" applyFill="1" applyBorder="1" applyAlignment="1">
      <alignment horizontal="center" vertical="top"/>
    </xf>
    <xf numFmtId="164" fontId="1" fillId="10" borderId="39" xfId="0" applyNumberFormat="1" applyFont="1" applyFill="1" applyBorder="1" applyAlignment="1">
      <alignment horizontal="center" vertical="top"/>
    </xf>
    <xf numFmtId="164" fontId="1" fillId="10" borderId="66" xfId="0" applyNumberFormat="1" applyFont="1" applyFill="1" applyBorder="1" applyAlignment="1">
      <alignment horizontal="center" vertical="top"/>
    </xf>
    <xf numFmtId="164" fontId="2" fillId="10" borderId="66" xfId="0" applyNumberFormat="1" applyFont="1" applyFill="1" applyBorder="1" applyAlignment="1">
      <alignment horizontal="center" vertical="top"/>
    </xf>
    <xf numFmtId="164" fontId="2" fillId="10" borderId="34" xfId="0" applyNumberFormat="1" applyFont="1" applyFill="1" applyBorder="1" applyAlignment="1">
      <alignment horizontal="center" vertical="top"/>
    </xf>
    <xf numFmtId="164" fontId="2" fillId="10" borderId="49" xfId="0" applyNumberFormat="1" applyFont="1" applyFill="1" applyBorder="1" applyAlignment="1">
      <alignment horizontal="center" vertical="top"/>
    </xf>
    <xf numFmtId="164" fontId="1" fillId="10" borderId="41" xfId="0" applyNumberFormat="1" applyFont="1" applyFill="1" applyBorder="1" applyAlignment="1">
      <alignment horizontal="center" vertical="top" wrapText="1"/>
    </xf>
    <xf numFmtId="164" fontId="1" fillId="10" borderId="42" xfId="0" applyNumberFormat="1" applyFont="1" applyFill="1" applyBorder="1" applyAlignment="1">
      <alignment horizontal="center" vertical="top" wrapText="1"/>
    </xf>
    <xf numFmtId="164" fontId="1" fillId="10" borderId="43" xfId="0" applyNumberFormat="1" applyFont="1" applyFill="1" applyBorder="1" applyAlignment="1">
      <alignment horizontal="center" vertical="top" wrapText="1"/>
    </xf>
    <xf numFmtId="0" fontId="1" fillId="10" borderId="46" xfId="0" applyFont="1" applyFill="1" applyBorder="1" applyAlignment="1">
      <alignment vertical="top"/>
    </xf>
    <xf numFmtId="0" fontId="1" fillId="10" borderId="36" xfId="0" applyFont="1" applyFill="1" applyBorder="1" applyAlignment="1">
      <alignment vertical="top"/>
    </xf>
    <xf numFmtId="0" fontId="1" fillId="10" borderId="37" xfId="0" applyFont="1" applyFill="1" applyBorder="1" applyAlignment="1">
      <alignment vertical="top"/>
    </xf>
    <xf numFmtId="164" fontId="8" fillId="10" borderId="39" xfId="0" applyNumberFormat="1" applyFont="1" applyFill="1" applyBorder="1" applyAlignment="1">
      <alignment horizontal="center" vertical="top" wrapText="1"/>
    </xf>
    <xf numFmtId="164" fontId="8" fillId="10" borderId="40" xfId="0" applyNumberFormat="1" applyFont="1" applyFill="1" applyBorder="1" applyAlignment="1">
      <alignment horizontal="center" vertical="top" wrapText="1"/>
    </xf>
    <xf numFmtId="164" fontId="8" fillId="10" borderId="38" xfId="0" applyNumberFormat="1" applyFont="1" applyFill="1" applyBorder="1" applyAlignment="1">
      <alignment horizontal="center" vertical="top" wrapText="1"/>
    </xf>
    <xf numFmtId="164" fontId="1" fillId="10" borderId="30" xfId="0" applyNumberFormat="1" applyFont="1" applyFill="1" applyBorder="1" applyAlignment="1">
      <alignment horizontal="center" vertical="top" wrapText="1"/>
    </xf>
    <xf numFmtId="0" fontId="6" fillId="10" borderId="10" xfId="0" applyFont="1" applyFill="1" applyBorder="1"/>
    <xf numFmtId="0" fontId="6" fillId="10" borderId="61" xfId="0" applyFont="1" applyFill="1" applyBorder="1"/>
    <xf numFmtId="0" fontId="6" fillId="10" borderId="0" xfId="0" applyFont="1" applyFill="1" applyBorder="1"/>
    <xf numFmtId="0" fontId="6" fillId="10" borderId="71" xfId="0" applyFont="1" applyFill="1" applyBorder="1"/>
    <xf numFmtId="164" fontId="1" fillId="10" borderId="70" xfId="0" applyNumberFormat="1" applyFont="1" applyFill="1" applyBorder="1" applyAlignment="1">
      <alignment horizontal="center" vertical="top" wrapText="1"/>
    </xf>
    <xf numFmtId="164" fontId="8" fillId="10" borderId="25" xfId="0" applyNumberFormat="1" applyFont="1" applyFill="1" applyBorder="1" applyAlignment="1">
      <alignment horizontal="center" vertical="top" wrapText="1"/>
    </xf>
    <xf numFmtId="164" fontId="1" fillId="10" borderId="41" xfId="0" applyNumberFormat="1" applyFont="1" applyFill="1" applyBorder="1" applyAlignment="1">
      <alignment horizontal="center" vertical="top"/>
    </xf>
    <xf numFmtId="164" fontId="1" fillId="10" borderId="42" xfId="0" applyNumberFormat="1" applyFont="1" applyFill="1" applyBorder="1" applyAlignment="1">
      <alignment horizontal="center" vertical="top"/>
    </xf>
    <xf numFmtId="164" fontId="1" fillId="10" borderId="43" xfId="0" applyNumberFormat="1" applyFont="1" applyFill="1" applyBorder="1" applyAlignment="1">
      <alignment horizontal="center" vertical="top"/>
    </xf>
    <xf numFmtId="164" fontId="1" fillId="10" borderId="37" xfId="0" applyNumberFormat="1" applyFont="1" applyFill="1" applyBorder="1" applyAlignment="1">
      <alignment horizontal="center" vertical="top"/>
    </xf>
    <xf numFmtId="0" fontId="8" fillId="10" borderId="29" xfId="0" applyFont="1" applyFill="1" applyBorder="1" applyAlignment="1">
      <alignment horizontal="center" vertical="top"/>
    </xf>
    <xf numFmtId="164" fontId="8" fillId="10" borderId="57" xfId="0" applyNumberFormat="1" applyFont="1" applyFill="1" applyBorder="1" applyAlignment="1">
      <alignment horizontal="center" vertical="top" wrapText="1"/>
    </xf>
    <xf numFmtId="0" fontId="8" fillId="10" borderId="25" xfId="0" applyFont="1" applyFill="1" applyBorder="1" applyAlignment="1">
      <alignment horizontal="center" vertical="top"/>
    </xf>
    <xf numFmtId="164" fontId="8" fillId="10" borderId="27" xfId="0" applyNumberFormat="1" applyFont="1" applyFill="1" applyBorder="1" applyAlignment="1">
      <alignment horizontal="center" vertical="top" wrapText="1"/>
    </xf>
    <xf numFmtId="164" fontId="1" fillId="10" borderId="7" xfId="0" applyNumberFormat="1" applyFont="1" applyFill="1" applyBorder="1" applyAlignment="1">
      <alignment horizontal="center" vertical="top"/>
    </xf>
    <xf numFmtId="164" fontId="2" fillId="10" borderId="11" xfId="0" applyNumberFormat="1" applyFont="1" applyFill="1" applyBorder="1" applyAlignment="1">
      <alignment horizontal="right" vertical="top"/>
    </xf>
    <xf numFmtId="164" fontId="2" fillId="10" borderId="6" xfId="0" applyNumberFormat="1" applyFont="1" applyFill="1" applyBorder="1" applyAlignment="1">
      <alignment horizontal="right" vertical="top"/>
    </xf>
    <xf numFmtId="164" fontId="8" fillId="10" borderId="29" xfId="0" applyNumberFormat="1" applyFont="1" applyFill="1" applyBorder="1" applyAlignment="1">
      <alignment horizontal="center" vertical="top"/>
    </xf>
    <xf numFmtId="164" fontId="1" fillId="10" borderId="29" xfId="0" applyNumberFormat="1" applyFont="1" applyFill="1" applyBorder="1" applyAlignment="1">
      <alignment horizontal="center" vertical="top"/>
    </xf>
    <xf numFmtId="164" fontId="1" fillId="10" borderId="40" xfId="0" applyNumberFormat="1" applyFont="1" applyFill="1" applyBorder="1" applyAlignment="1">
      <alignment horizontal="center" vertical="top"/>
    </xf>
    <xf numFmtId="164" fontId="2" fillId="10" borderId="40" xfId="0" applyNumberFormat="1" applyFont="1" applyFill="1" applyBorder="1" applyAlignment="1">
      <alignment horizontal="right" vertical="top"/>
    </xf>
    <xf numFmtId="164" fontId="2" fillId="10" borderId="34" xfId="0" applyNumberFormat="1" applyFont="1" applyFill="1" applyBorder="1" applyAlignment="1">
      <alignment horizontal="right" vertical="top"/>
    </xf>
    <xf numFmtId="164" fontId="8" fillId="10" borderId="25" xfId="0" applyNumberFormat="1" applyFont="1" applyFill="1" applyBorder="1" applyAlignment="1">
      <alignment horizontal="center" vertical="top"/>
    </xf>
    <xf numFmtId="164" fontId="8" fillId="10" borderId="23" xfId="0" applyNumberFormat="1" applyFont="1" applyFill="1" applyBorder="1" applyAlignment="1">
      <alignment horizontal="center" vertical="top"/>
    </xf>
    <xf numFmtId="164" fontId="8" fillId="10" borderId="23" xfId="0" applyNumberFormat="1" applyFont="1" applyFill="1" applyBorder="1" applyAlignment="1">
      <alignment horizontal="right" vertical="top"/>
    </xf>
    <xf numFmtId="164" fontId="8" fillId="10" borderId="28" xfId="0" applyNumberFormat="1" applyFont="1" applyFill="1" applyBorder="1" applyAlignment="1">
      <alignment horizontal="right" vertical="top"/>
    </xf>
    <xf numFmtId="164" fontId="1" fillId="10" borderId="20" xfId="0" applyNumberFormat="1" applyFont="1" applyFill="1" applyBorder="1" applyAlignment="1">
      <alignment horizontal="center" vertical="top"/>
    </xf>
    <xf numFmtId="49" fontId="8" fillId="10" borderId="27" xfId="0" applyNumberFormat="1" applyFont="1" applyFill="1" applyBorder="1" applyAlignment="1">
      <alignment horizontal="center" vertical="top"/>
    </xf>
    <xf numFmtId="164" fontId="8" fillId="10" borderId="54" xfId="0" applyNumberFormat="1" applyFont="1" applyFill="1" applyBorder="1" applyAlignment="1">
      <alignment horizontal="center" vertical="top"/>
    </xf>
    <xf numFmtId="49" fontId="8" fillId="10" borderId="57" xfId="0" applyNumberFormat="1" applyFont="1" applyFill="1" applyBorder="1" applyAlignment="1">
      <alignment horizontal="center" vertical="top"/>
    </xf>
    <xf numFmtId="164" fontId="1" fillId="0" borderId="0" xfId="0" applyNumberFormat="1" applyFont="1" applyAlignment="1">
      <alignment vertical="top"/>
    </xf>
    <xf numFmtId="49" fontId="8" fillId="9" borderId="19" xfId="0" applyNumberFormat="1" applyFont="1" applyFill="1" applyBorder="1" applyAlignment="1">
      <alignment horizontal="center" vertical="top"/>
    </xf>
    <xf numFmtId="164" fontId="8" fillId="10" borderId="10" xfId="0" applyNumberFormat="1" applyFont="1" applyFill="1" applyBorder="1" applyAlignment="1">
      <alignment horizontal="center" vertical="top"/>
    </xf>
    <xf numFmtId="164" fontId="8" fillId="10" borderId="13" xfId="0" applyNumberFormat="1" applyFont="1" applyFill="1" applyBorder="1" applyAlignment="1">
      <alignment horizontal="center" vertical="top"/>
    </xf>
    <xf numFmtId="164" fontId="8" fillId="10" borderId="13" xfId="0" applyNumberFormat="1" applyFont="1" applyFill="1" applyBorder="1" applyAlignment="1">
      <alignment horizontal="right" vertical="top"/>
    </xf>
    <xf numFmtId="164" fontId="8" fillId="10" borderId="48" xfId="0" applyNumberFormat="1" applyFont="1" applyFill="1" applyBorder="1" applyAlignment="1">
      <alignment horizontal="right" vertical="top"/>
    </xf>
    <xf numFmtId="164" fontId="8" fillId="9" borderId="58" xfId="0" applyNumberFormat="1" applyFont="1" applyFill="1" applyBorder="1" applyAlignment="1">
      <alignment horizontal="center" vertical="top"/>
    </xf>
    <xf numFmtId="164" fontId="8" fillId="9" borderId="69" xfId="0" applyNumberFormat="1" applyFont="1" applyFill="1" applyBorder="1" applyAlignment="1">
      <alignment horizontal="center" vertical="top"/>
    </xf>
    <xf numFmtId="49" fontId="1" fillId="0" borderId="57" xfId="0" applyNumberFormat="1" applyFont="1" applyFill="1" applyBorder="1" applyAlignment="1">
      <alignment horizontal="center" vertical="top"/>
    </xf>
    <xf numFmtId="164" fontId="5" fillId="5" borderId="19" xfId="0" applyNumberFormat="1" applyFont="1" applyFill="1" applyBorder="1" applyAlignment="1">
      <alignment horizontal="center" vertical="top"/>
    </xf>
    <xf numFmtId="164" fontId="5" fillId="5" borderId="57" xfId="0" applyNumberFormat="1" applyFont="1" applyFill="1" applyBorder="1" applyAlignment="1">
      <alignment horizontal="center" vertical="top"/>
    </xf>
    <xf numFmtId="164" fontId="8" fillId="10" borderId="65" xfId="0" applyNumberFormat="1" applyFont="1" applyFill="1" applyBorder="1" applyAlignment="1">
      <alignment horizontal="center" vertical="top"/>
    </xf>
    <xf numFmtId="164" fontId="8" fillId="10" borderId="24" xfId="0" applyNumberFormat="1" applyFont="1" applyFill="1" applyBorder="1" applyAlignment="1">
      <alignment horizontal="center" vertical="top"/>
    </xf>
    <xf numFmtId="164" fontId="8" fillId="10" borderId="23" xfId="0" applyNumberFormat="1" applyFont="1" applyFill="1" applyBorder="1" applyAlignment="1">
      <alignment horizontal="center" vertical="top" wrapText="1"/>
    </xf>
    <xf numFmtId="164" fontId="8" fillId="10" borderId="56" xfId="0" applyNumberFormat="1" applyFont="1" applyFill="1" applyBorder="1" applyAlignment="1">
      <alignment horizontal="center" vertical="top" wrapText="1"/>
    </xf>
    <xf numFmtId="0" fontId="1" fillId="0" borderId="13" xfId="0" applyNumberFormat="1" applyFont="1" applyFill="1" applyBorder="1" applyAlignment="1">
      <alignment horizontal="center" vertical="top" wrapText="1"/>
    </xf>
    <xf numFmtId="164" fontId="1" fillId="0" borderId="7" xfId="0" applyNumberFormat="1" applyFont="1" applyFill="1" applyBorder="1" applyAlignment="1">
      <alignment horizontal="left" vertical="top" wrapText="1"/>
    </xf>
    <xf numFmtId="164" fontId="1" fillId="0" borderId="10" xfId="0" applyNumberFormat="1" applyFont="1" applyFill="1" applyBorder="1" applyAlignment="1">
      <alignment horizontal="left" vertical="top" wrapText="1"/>
    </xf>
    <xf numFmtId="0" fontId="2" fillId="10" borderId="25" xfId="0" applyFont="1" applyFill="1" applyBorder="1" applyAlignment="1">
      <alignment horizontal="right" vertical="top"/>
    </xf>
    <xf numFmtId="164" fontId="2" fillId="10" borderId="23" xfId="0" applyNumberFormat="1" applyFont="1" applyFill="1" applyBorder="1" applyAlignment="1">
      <alignment horizontal="center" vertical="top"/>
    </xf>
    <xf numFmtId="0" fontId="17" fillId="0" borderId="12" xfId="0" applyFont="1" applyFill="1" applyBorder="1" applyAlignment="1">
      <alignment horizontal="center" vertical="top" wrapText="1"/>
    </xf>
    <xf numFmtId="0" fontId="1" fillId="0" borderId="21" xfId="0" applyFont="1" applyFill="1" applyBorder="1" applyAlignment="1">
      <alignment vertical="top" wrapText="1"/>
    </xf>
    <xf numFmtId="0" fontId="8" fillId="0" borderId="20" xfId="0" applyFont="1" applyFill="1" applyBorder="1" applyAlignment="1">
      <alignment vertical="top" wrapText="1"/>
    </xf>
    <xf numFmtId="0" fontId="10" fillId="5" borderId="0" xfId="0" applyNumberFormat="1" applyFont="1" applyFill="1" applyBorder="1" applyAlignment="1">
      <alignment horizontal="center" vertical="top" wrapText="1"/>
    </xf>
    <xf numFmtId="0" fontId="1" fillId="5" borderId="29" xfId="0" applyFont="1" applyFill="1" applyBorder="1" applyAlignment="1">
      <alignment horizontal="center" vertical="top" wrapText="1"/>
    </xf>
    <xf numFmtId="164" fontId="1" fillId="10" borderId="29" xfId="0" applyNumberFormat="1" applyFont="1" applyFill="1" applyBorder="1" applyAlignment="1">
      <alignment horizontal="center" vertical="top" wrapText="1"/>
    </xf>
    <xf numFmtId="164" fontId="1" fillId="10" borderId="60" xfId="0" applyNumberFormat="1" applyFont="1" applyFill="1" applyBorder="1" applyAlignment="1">
      <alignment horizontal="center" vertical="top" wrapText="1"/>
    </xf>
    <xf numFmtId="164" fontId="1" fillId="10" borderId="38" xfId="0" applyNumberFormat="1" applyFont="1" applyFill="1" applyBorder="1" applyAlignment="1">
      <alignment horizontal="center" vertical="top"/>
    </xf>
    <xf numFmtId="164" fontId="1" fillId="9" borderId="57" xfId="0" applyNumberFormat="1" applyFont="1" applyFill="1" applyBorder="1" applyAlignment="1">
      <alignment horizontal="center" vertical="top"/>
    </xf>
    <xf numFmtId="164" fontId="1" fillId="10" borderId="44" xfId="0" applyNumberFormat="1" applyFont="1" applyFill="1" applyBorder="1" applyAlignment="1">
      <alignment horizontal="center" vertical="top" wrapText="1"/>
    </xf>
    <xf numFmtId="164" fontId="1" fillId="10" borderId="61" xfId="0" applyNumberFormat="1" applyFont="1" applyFill="1" applyBorder="1" applyAlignment="1">
      <alignment horizontal="center" vertical="top" wrapText="1"/>
    </xf>
    <xf numFmtId="164" fontId="1" fillId="10" borderId="62" xfId="0" applyNumberFormat="1" applyFont="1" applyFill="1" applyBorder="1" applyAlignment="1">
      <alignment horizontal="center" vertical="top" wrapText="1"/>
    </xf>
    <xf numFmtId="164" fontId="2" fillId="10" borderId="74" xfId="0" applyNumberFormat="1" applyFont="1" applyFill="1" applyBorder="1" applyAlignment="1">
      <alignment horizontal="center" vertical="top"/>
    </xf>
    <xf numFmtId="164" fontId="1" fillId="5" borderId="72" xfId="0" applyNumberFormat="1" applyFont="1" applyFill="1" applyBorder="1" applyAlignment="1">
      <alignment horizontal="center" vertical="top" wrapText="1"/>
    </xf>
    <xf numFmtId="164" fontId="1" fillId="5" borderId="14" xfId="0" applyNumberFormat="1" applyFont="1" applyFill="1" applyBorder="1" applyAlignment="1">
      <alignment horizontal="center" vertical="top" wrapText="1"/>
    </xf>
    <xf numFmtId="0" fontId="10" fillId="0" borderId="76" xfId="0" applyFont="1" applyFill="1" applyBorder="1" applyAlignment="1">
      <alignment horizontal="left" vertical="top" wrapText="1"/>
    </xf>
    <xf numFmtId="49" fontId="2" fillId="3" borderId="11" xfId="0" applyNumberFormat="1" applyFont="1" applyFill="1" applyBorder="1" applyAlignment="1">
      <alignment horizontal="center" vertical="top"/>
    </xf>
    <xf numFmtId="49" fontId="2" fillId="3" borderId="12" xfId="0" applyNumberFormat="1" applyFont="1" applyFill="1" applyBorder="1" applyAlignment="1">
      <alignment horizontal="center" vertical="top"/>
    </xf>
    <xf numFmtId="49" fontId="2" fillId="2" borderId="10" xfId="0" applyNumberFormat="1" applyFont="1" applyFill="1" applyBorder="1" applyAlignment="1">
      <alignment horizontal="center" vertical="top"/>
    </xf>
    <xf numFmtId="49" fontId="2" fillId="3" borderId="13" xfId="0" applyNumberFormat="1" applyFont="1" applyFill="1" applyBorder="1" applyAlignment="1">
      <alignment horizontal="center" vertical="top"/>
    </xf>
    <xf numFmtId="0" fontId="1" fillId="0" borderId="13" xfId="0" applyNumberFormat="1" applyFont="1" applyFill="1" applyBorder="1" applyAlignment="1">
      <alignment horizontal="center" vertical="top" wrapText="1"/>
    </xf>
    <xf numFmtId="0" fontId="1" fillId="0" borderId="21" xfId="0" applyNumberFormat="1" applyFont="1" applyBorder="1" applyAlignment="1">
      <alignment horizontal="center" vertical="top" wrapText="1"/>
    </xf>
    <xf numFmtId="0" fontId="1" fillId="0" borderId="11" xfId="0" applyNumberFormat="1" applyFont="1" applyFill="1" applyBorder="1" applyAlignment="1">
      <alignment horizontal="center" vertical="top"/>
    </xf>
    <xf numFmtId="0" fontId="1" fillId="0" borderId="16" xfId="0" applyNumberFormat="1" applyFont="1" applyBorder="1" applyAlignment="1">
      <alignment horizontal="center" vertical="top" wrapText="1"/>
    </xf>
    <xf numFmtId="164" fontId="2" fillId="10" borderId="22" xfId="0" applyNumberFormat="1" applyFont="1" applyFill="1" applyBorder="1" applyAlignment="1">
      <alignment horizontal="center" vertical="top"/>
    </xf>
    <xf numFmtId="164" fontId="2" fillId="10" borderId="23" xfId="0" applyNumberFormat="1" applyFont="1" applyFill="1" applyBorder="1" applyAlignment="1">
      <alignment horizontal="center" vertical="top"/>
    </xf>
    <xf numFmtId="164" fontId="2" fillId="10" borderId="24" xfId="0" applyNumberFormat="1" applyFont="1" applyFill="1" applyBorder="1" applyAlignment="1">
      <alignment horizontal="center" vertical="top"/>
    </xf>
    <xf numFmtId="49" fontId="2" fillId="3" borderId="31" xfId="0" applyNumberFormat="1" applyFont="1" applyFill="1" applyBorder="1" applyAlignment="1">
      <alignment horizontal="center" vertical="top"/>
    </xf>
    <xf numFmtId="49" fontId="5" fillId="0" borderId="16" xfId="0" applyNumberFormat="1" applyFont="1" applyBorder="1" applyAlignment="1">
      <alignment horizontal="center" vertical="top" wrapText="1"/>
    </xf>
    <xf numFmtId="0" fontId="17" fillId="0" borderId="13" xfId="0" applyNumberFormat="1" applyFont="1" applyFill="1" applyBorder="1" applyAlignment="1">
      <alignment horizontal="center" vertical="top" wrapText="1"/>
    </xf>
    <xf numFmtId="0" fontId="5" fillId="9" borderId="7" xfId="0" applyFont="1" applyFill="1" applyBorder="1" applyAlignment="1">
      <alignment horizontal="center" vertical="top" wrapText="1"/>
    </xf>
    <xf numFmtId="164" fontId="5" fillId="9" borderId="1" xfId="0" applyNumberFormat="1" applyFont="1" applyFill="1" applyBorder="1" applyAlignment="1">
      <alignment horizontal="center" vertical="top"/>
    </xf>
    <xf numFmtId="164" fontId="2" fillId="11" borderId="22" xfId="0" applyNumberFormat="1" applyFont="1" applyFill="1" applyBorder="1" applyAlignment="1">
      <alignment horizontal="center" vertical="top"/>
    </xf>
    <xf numFmtId="49" fontId="3" fillId="2" borderId="10" xfId="0" applyNumberFormat="1" applyFont="1" applyFill="1" applyBorder="1" applyAlignment="1">
      <alignment vertical="top" wrapText="1"/>
    </xf>
    <xf numFmtId="49" fontId="3" fillId="3" borderId="13" xfId="0" applyNumberFormat="1" applyFont="1" applyFill="1" applyBorder="1" applyAlignment="1">
      <alignment vertical="top" wrapText="1"/>
    </xf>
    <xf numFmtId="49" fontId="3" fillId="9" borderId="31" xfId="0" applyNumberFormat="1" applyFont="1" applyFill="1" applyBorder="1" applyAlignment="1">
      <alignment vertical="top" wrapText="1"/>
    </xf>
    <xf numFmtId="164" fontId="1" fillId="5" borderId="73" xfId="0" applyNumberFormat="1" applyFont="1" applyFill="1" applyBorder="1" applyAlignment="1">
      <alignment horizontal="center" vertical="top" wrapText="1"/>
    </xf>
    <xf numFmtId="0" fontId="6" fillId="5" borderId="19" xfId="0" applyFont="1" applyFill="1" applyBorder="1" applyAlignment="1">
      <alignment horizontal="center" vertical="top" wrapText="1"/>
    </xf>
    <xf numFmtId="0" fontId="5" fillId="0" borderId="21" xfId="0" applyNumberFormat="1" applyFont="1" applyFill="1" applyBorder="1" applyAlignment="1">
      <alignment horizontal="center" vertical="top" wrapText="1"/>
    </xf>
    <xf numFmtId="49" fontId="1" fillId="0" borderId="72" xfId="0" applyNumberFormat="1" applyFont="1" applyFill="1" applyBorder="1" applyAlignment="1">
      <alignment horizontal="center" vertical="top"/>
    </xf>
    <xf numFmtId="164" fontId="1" fillId="10" borderId="52" xfId="0" applyNumberFormat="1" applyFont="1" applyFill="1" applyBorder="1" applyAlignment="1">
      <alignment horizontal="center" vertical="top" wrapText="1"/>
    </xf>
    <xf numFmtId="0" fontId="1" fillId="0" borderId="49" xfId="0" applyNumberFormat="1" applyFont="1" applyBorder="1" applyAlignment="1">
      <alignment horizontal="center" vertical="top" wrapText="1"/>
    </xf>
    <xf numFmtId="164" fontId="2" fillId="0" borderId="8" xfId="0" applyNumberFormat="1" applyFont="1" applyFill="1" applyBorder="1" applyAlignment="1">
      <alignment horizontal="left" vertical="top"/>
    </xf>
    <xf numFmtId="49" fontId="5" fillId="0" borderId="18" xfId="0" applyNumberFormat="1" applyFont="1" applyFill="1" applyBorder="1" applyAlignment="1">
      <alignment horizontal="center" vertical="center" textRotation="90" wrapText="1"/>
    </xf>
    <xf numFmtId="0" fontId="1" fillId="0" borderId="0" xfId="0" applyFont="1" applyAlignment="1">
      <alignment horizontal="center" vertical="top"/>
    </xf>
    <xf numFmtId="49" fontId="2" fillId="0" borderId="18" xfId="0" applyNumberFormat="1" applyFont="1" applyFill="1" applyBorder="1" applyAlignment="1">
      <alignment horizontal="center" vertical="center"/>
    </xf>
    <xf numFmtId="49" fontId="2" fillId="0" borderId="17" xfId="0" applyNumberFormat="1" applyFont="1" applyFill="1" applyBorder="1" applyAlignment="1">
      <alignment horizontal="center" vertical="center"/>
    </xf>
    <xf numFmtId="49" fontId="2" fillId="0" borderId="15" xfId="0" applyNumberFormat="1" applyFont="1" applyFill="1" applyBorder="1" applyAlignment="1">
      <alignment horizontal="center" vertical="center"/>
    </xf>
    <xf numFmtId="49" fontId="2" fillId="0" borderId="18" xfId="0" applyNumberFormat="1" applyFont="1" applyFill="1" applyBorder="1" applyAlignment="1">
      <alignment horizontal="center" vertical="top"/>
    </xf>
    <xf numFmtId="0" fontId="1" fillId="0" borderId="47" xfId="0" applyFont="1" applyBorder="1" applyAlignment="1">
      <alignment horizontal="left" vertical="top" wrapText="1"/>
    </xf>
    <xf numFmtId="0" fontId="1" fillId="0" borderId="59" xfId="0" applyFont="1" applyBorder="1" applyAlignment="1">
      <alignment horizontal="left" vertical="top" wrapText="1"/>
    </xf>
    <xf numFmtId="0" fontId="1" fillId="0" borderId="33" xfId="0" applyFont="1" applyBorder="1" applyAlignment="1">
      <alignment horizontal="left" vertical="top" wrapText="1"/>
    </xf>
    <xf numFmtId="164" fontId="1" fillId="0" borderId="47" xfId="0" applyNumberFormat="1" applyFont="1" applyBorder="1" applyAlignment="1">
      <alignment horizontal="center" vertical="top" wrapText="1"/>
    </xf>
    <xf numFmtId="164" fontId="1" fillId="0" borderId="59" xfId="0" applyNumberFormat="1" applyFont="1" applyBorder="1" applyAlignment="1">
      <alignment horizontal="center" vertical="top" wrapText="1"/>
    </xf>
    <xf numFmtId="164" fontId="1" fillId="0" borderId="33" xfId="0" applyNumberFormat="1" applyFont="1" applyBorder="1" applyAlignment="1">
      <alignment horizontal="center" vertical="top" wrapText="1"/>
    </xf>
    <xf numFmtId="0" fontId="1" fillId="0" borderId="20" xfId="0" applyNumberFormat="1" applyFont="1" applyBorder="1" applyAlignment="1">
      <alignment horizontal="center" vertical="top"/>
    </xf>
    <xf numFmtId="0" fontId="1" fillId="0" borderId="16" xfId="0" applyNumberFormat="1" applyFont="1" applyBorder="1" applyAlignment="1">
      <alignment horizontal="center" vertical="top"/>
    </xf>
    <xf numFmtId="49" fontId="2" fillId="2" borderId="7" xfId="0" applyNumberFormat="1" applyFont="1" applyFill="1" applyBorder="1" applyAlignment="1">
      <alignment horizontal="center" vertical="top"/>
    </xf>
    <xf numFmtId="49" fontId="2" fillId="2" borderId="8" xfId="0" applyNumberFormat="1" applyFont="1" applyFill="1" applyBorder="1" applyAlignment="1">
      <alignment horizontal="center" vertical="top"/>
    </xf>
    <xf numFmtId="49" fontId="2" fillId="3" borderId="11" xfId="0" applyNumberFormat="1" applyFont="1" applyFill="1" applyBorder="1" applyAlignment="1">
      <alignment horizontal="center" vertical="top"/>
    </xf>
    <xf numFmtId="49" fontId="2" fillId="3" borderId="12" xfId="0" applyNumberFormat="1" applyFont="1" applyFill="1" applyBorder="1" applyAlignment="1">
      <alignment horizontal="center" vertical="top"/>
    </xf>
    <xf numFmtId="49" fontId="2" fillId="5" borderId="50" xfId="0" applyNumberFormat="1" applyFont="1" applyFill="1" applyBorder="1" applyAlignment="1">
      <alignment horizontal="center" vertical="top"/>
    </xf>
    <xf numFmtId="49" fontId="2" fillId="5" borderId="49" xfId="0" applyNumberFormat="1" applyFont="1" applyFill="1" applyBorder="1" applyAlignment="1">
      <alignment horizontal="center" vertical="top"/>
    </xf>
    <xf numFmtId="0" fontId="1" fillId="0" borderId="30" xfId="0" applyFont="1" applyFill="1" applyBorder="1" applyAlignment="1">
      <alignment horizontal="left" vertical="top" wrapText="1"/>
    </xf>
    <xf numFmtId="0" fontId="1" fillId="0" borderId="32" xfId="0" applyFont="1" applyFill="1" applyBorder="1" applyAlignment="1">
      <alignment horizontal="left" vertical="top" wrapText="1"/>
    </xf>
    <xf numFmtId="0" fontId="5" fillId="0" borderId="41" xfId="0" applyFont="1" applyFill="1" applyBorder="1" applyAlignment="1">
      <alignment horizontal="center" vertical="center" textRotation="90" wrapText="1"/>
    </xf>
    <xf numFmtId="0" fontId="5" fillId="0" borderId="22" xfId="0" applyFont="1" applyFill="1" applyBorder="1" applyAlignment="1">
      <alignment horizontal="center" vertical="center" textRotation="90" wrapText="1"/>
    </xf>
    <xf numFmtId="49" fontId="1" fillId="0" borderId="64" xfId="0" applyNumberFormat="1" applyFont="1" applyFill="1" applyBorder="1" applyAlignment="1">
      <alignment horizontal="center" vertical="top"/>
    </xf>
    <xf numFmtId="49" fontId="1" fillId="0" borderId="74" xfId="0" applyNumberFormat="1" applyFont="1" applyFill="1" applyBorder="1" applyAlignment="1">
      <alignment horizontal="center" vertical="top"/>
    </xf>
    <xf numFmtId="49" fontId="2" fillId="0" borderId="72" xfId="0" applyNumberFormat="1" applyFont="1" applyFill="1" applyBorder="1" applyAlignment="1">
      <alignment horizontal="center" vertical="top"/>
    </xf>
    <xf numFmtId="49" fontId="2" fillId="0" borderId="27" xfId="0" applyNumberFormat="1" applyFont="1" applyFill="1" applyBorder="1" applyAlignment="1">
      <alignment horizontal="center" vertical="top"/>
    </xf>
    <xf numFmtId="0" fontId="1" fillId="0" borderId="50" xfId="0" applyNumberFormat="1" applyFont="1" applyBorder="1" applyAlignment="1">
      <alignment horizontal="center" vertical="top"/>
    </xf>
    <xf numFmtId="0" fontId="1" fillId="0" borderId="49" xfId="0" applyNumberFormat="1" applyFont="1" applyBorder="1" applyAlignment="1">
      <alignment horizontal="center" vertical="top"/>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8" fillId="0" borderId="3"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53" xfId="0" applyFont="1" applyBorder="1" applyAlignment="1">
      <alignment horizontal="center" vertical="center" wrapText="1"/>
    </xf>
    <xf numFmtId="0" fontId="8" fillId="5" borderId="0" xfId="0" applyNumberFormat="1" applyFont="1" applyFill="1" applyBorder="1" applyAlignment="1">
      <alignment horizontal="center" vertical="center" wrapText="1"/>
    </xf>
    <xf numFmtId="0" fontId="1" fillId="0" borderId="46" xfId="0" applyFont="1" applyBorder="1" applyAlignment="1">
      <alignment horizontal="left" vertical="top" wrapText="1"/>
    </xf>
    <xf numFmtId="0" fontId="1" fillId="0" borderId="36" xfId="0" applyFont="1" applyBorder="1" applyAlignment="1">
      <alignment horizontal="left" vertical="top" wrapText="1"/>
    </xf>
    <xf numFmtId="0" fontId="1" fillId="0" borderId="37" xfId="0" applyFont="1" applyBorder="1" applyAlignment="1">
      <alignment horizontal="left" vertical="top" wrapText="1"/>
    </xf>
    <xf numFmtId="164" fontId="5" fillId="0" borderId="46" xfId="0" applyNumberFormat="1" applyFont="1" applyBorder="1" applyAlignment="1">
      <alignment horizontal="center" vertical="top" wrapText="1"/>
    </xf>
    <xf numFmtId="0" fontId="6" fillId="0" borderId="36" xfId="0" applyFont="1" applyBorder="1"/>
    <xf numFmtId="0" fontId="6" fillId="0" borderId="37" xfId="0" applyFont="1" applyBorder="1"/>
    <xf numFmtId="0" fontId="10" fillId="5" borderId="0" xfId="0" applyNumberFormat="1" applyFont="1" applyFill="1" applyBorder="1" applyAlignment="1">
      <alignment horizontal="center" vertical="top" wrapText="1"/>
    </xf>
    <xf numFmtId="0" fontId="2" fillId="4" borderId="63" xfId="0" applyFont="1" applyFill="1" applyBorder="1" applyAlignment="1">
      <alignment horizontal="right" vertical="top"/>
    </xf>
    <xf numFmtId="0" fontId="2" fillId="4" borderId="73" xfId="0" applyFont="1" applyFill="1" applyBorder="1" applyAlignment="1">
      <alignment horizontal="right" vertical="top"/>
    </xf>
    <xf numFmtId="0" fontId="2" fillId="4" borderId="69" xfId="0" applyFont="1" applyFill="1" applyBorder="1" applyAlignment="1">
      <alignment horizontal="right" vertical="top"/>
    </xf>
    <xf numFmtId="164" fontId="2" fillId="4" borderId="46" xfId="0" applyNumberFormat="1" applyFont="1" applyFill="1" applyBorder="1" applyAlignment="1">
      <alignment horizontal="center" vertical="top" wrapText="1"/>
    </xf>
    <xf numFmtId="164" fontId="2" fillId="4" borderId="36" xfId="0" applyNumberFormat="1" applyFont="1" applyFill="1" applyBorder="1" applyAlignment="1">
      <alignment horizontal="center" vertical="top" wrapText="1"/>
    </xf>
    <xf numFmtId="164" fontId="2" fillId="4" borderId="37" xfId="0" applyNumberFormat="1" applyFont="1" applyFill="1" applyBorder="1" applyAlignment="1">
      <alignment horizontal="center" vertical="top" wrapText="1"/>
    </xf>
    <xf numFmtId="0" fontId="9" fillId="5" borderId="0" xfId="0" applyNumberFormat="1" applyFont="1" applyFill="1" applyBorder="1" applyAlignment="1">
      <alignment horizontal="center" vertical="top" wrapText="1"/>
    </xf>
    <xf numFmtId="0" fontId="8" fillId="7" borderId="47" xfId="0" applyFont="1" applyFill="1" applyBorder="1" applyAlignment="1">
      <alignment horizontal="left" vertical="top" wrapText="1"/>
    </xf>
    <xf numFmtId="0" fontId="8" fillId="7" borderId="59" xfId="0" applyFont="1" applyFill="1" applyBorder="1" applyAlignment="1">
      <alignment horizontal="left" vertical="top" wrapText="1"/>
    </xf>
    <xf numFmtId="0" fontId="8" fillId="7" borderId="33" xfId="0" applyFont="1" applyFill="1" applyBorder="1" applyAlignment="1">
      <alignment horizontal="left" vertical="top" wrapText="1"/>
    </xf>
    <xf numFmtId="0" fontId="8" fillId="5" borderId="0" xfId="0" applyNumberFormat="1" applyFont="1" applyFill="1" applyBorder="1" applyAlignment="1">
      <alignment horizontal="center" vertical="top"/>
    </xf>
    <xf numFmtId="0" fontId="2" fillId="7" borderId="25" xfId="0" applyFont="1" applyFill="1" applyBorder="1" applyAlignment="1">
      <alignment horizontal="right" vertical="top"/>
    </xf>
    <xf numFmtId="0" fontId="2" fillId="7" borderId="56" xfId="0" applyFont="1" applyFill="1" applyBorder="1" applyAlignment="1">
      <alignment horizontal="right" vertical="top"/>
    </xf>
    <xf numFmtId="0" fontId="2" fillId="7" borderId="28" xfId="0" applyFont="1" applyFill="1" applyBorder="1" applyAlignment="1">
      <alignment horizontal="right" vertical="top"/>
    </xf>
    <xf numFmtId="164" fontId="2" fillId="7" borderId="22" xfId="0" applyNumberFormat="1" applyFont="1" applyFill="1" applyBorder="1" applyAlignment="1">
      <alignment horizontal="center" vertical="top"/>
    </xf>
    <xf numFmtId="164" fontId="2" fillId="7" borderId="23" xfId="0" applyNumberFormat="1" applyFont="1" applyFill="1" applyBorder="1" applyAlignment="1">
      <alignment horizontal="center" vertical="top"/>
    </xf>
    <xf numFmtId="164" fontId="2" fillId="7" borderId="24" xfId="0" applyNumberFormat="1" applyFont="1" applyFill="1" applyBorder="1" applyAlignment="1">
      <alignment horizontal="center" vertical="top"/>
    </xf>
    <xf numFmtId="0" fontId="1" fillId="0" borderId="46" xfId="0" applyFont="1" applyBorder="1" applyAlignment="1">
      <alignment horizontal="left" vertical="top"/>
    </xf>
    <xf numFmtId="0" fontId="1" fillId="0" borderId="36" xfId="0" applyFont="1" applyBorder="1" applyAlignment="1">
      <alignment horizontal="left" vertical="top"/>
    </xf>
    <xf numFmtId="0" fontId="1" fillId="0" borderId="37" xfId="0" applyFont="1" applyBorder="1" applyAlignment="1">
      <alignment horizontal="left" vertical="top"/>
    </xf>
    <xf numFmtId="164" fontId="1" fillId="0" borderId="46" xfId="0" applyNumberFormat="1" applyFont="1" applyBorder="1" applyAlignment="1">
      <alignment horizontal="center" vertical="top"/>
    </xf>
    <xf numFmtId="164" fontId="8" fillId="7" borderId="29" xfId="0" applyNumberFormat="1" applyFont="1" applyFill="1" applyBorder="1" applyAlignment="1">
      <alignment horizontal="center" vertical="top" wrapText="1"/>
    </xf>
    <xf numFmtId="164" fontId="8" fillId="7" borderId="65" xfId="0" applyNumberFormat="1" applyFont="1" applyFill="1" applyBorder="1" applyAlignment="1">
      <alignment horizontal="center" vertical="top" wrapText="1"/>
    </xf>
    <xf numFmtId="0" fontId="2" fillId="4" borderId="47" xfId="0" applyFont="1" applyFill="1" applyBorder="1" applyAlignment="1">
      <alignment horizontal="right" vertical="top"/>
    </xf>
    <xf numFmtId="0" fontId="2" fillId="4" borderId="59" xfId="0" applyFont="1" applyFill="1" applyBorder="1" applyAlignment="1">
      <alignment horizontal="right" vertical="top"/>
    </xf>
    <xf numFmtId="0" fontId="2" fillId="4" borderId="33" xfId="0" applyFont="1" applyFill="1" applyBorder="1" applyAlignment="1">
      <alignment horizontal="right" vertical="top"/>
    </xf>
    <xf numFmtId="164" fontId="2" fillId="4" borderId="46" xfId="0" applyNumberFormat="1" applyFont="1" applyFill="1" applyBorder="1" applyAlignment="1">
      <alignment horizontal="center" vertical="top"/>
    </xf>
    <xf numFmtId="164" fontId="1" fillId="0" borderId="47" xfId="0" applyNumberFormat="1" applyFont="1" applyBorder="1" applyAlignment="1">
      <alignment horizontal="center" vertical="top"/>
    </xf>
    <xf numFmtId="164" fontId="1" fillId="0" borderId="59" xfId="0" applyNumberFormat="1" applyFont="1" applyBorder="1" applyAlignment="1">
      <alignment horizontal="center" vertical="top"/>
    </xf>
    <xf numFmtId="164" fontId="1" fillId="0" borderId="33" xfId="0" applyNumberFormat="1" applyFont="1" applyBorder="1" applyAlignment="1">
      <alignment horizontal="center" vertical="top"/>
    </xf>
    <xf numFmtId="0" fontId="1" fillId="0" borderId="47" xfId="0" applyFont="1" applyBorder="1" applyAlignment="1">
      <alignment horizontal="left" vertical="top"/>
    </xf>
    <xf numFmtId="0" fontId="1" fillId="0" borderId="59" xfId="0" applyFont="1" applyBorder="1" applyAlignment="1">
      <alignment horizontal="left" vertical="top"/>
    </xf>
    <xf numFmtId="0" fontId="1" fillId="0" borderId="33" xfId="0" applyFont="1" applyBorder="1" applyAlignment="1">
      <alignment horizontal="left" vertical="top"/>
    </xf>
    <xf numFmtId="164" fontId="5" fillId="7" borderId="47" xfId="0" applyNumberFormat="1" applyFont="1" applyFill="1" applyBorder="1" applyAlignment="1">
      <alignment horizontal="center" vertical="top" wrapText="1"/>
    </xf>
    <xf numFmtId="164" fontId="5" fillId="7" borderId="59" xfId="0" applyNumberFormat="1" applyFont="1" applyFill="1" applyBorder="1" applyAlignment="1">
      <alignment horizontal="center" vertical="top" wrapText="1"/>
    </xf>
    <xf numFmtId="49" fontId="5" fillId="0" borderId="6" xfId="0" applyNumberFormat="1" applyFont="1" applyFill="1" applyBorder="1" applyAlignment="1">
      <alignment horizontal="left" vertical="top" wrapText="1"/>
    </xf>
    <xf numFmtId="49" fontId="5" fillId="0" borderId="54" xfId="0" applyNumberFormat="1" applyFont="1" applyFill="1" applyBorder="1" applyAlignment="1">
      <alignment horizontal="left" vertical="top" wrapText="1"/>
    </xf>
    <xf numFmtId="0" fontId="1" fillId="0" borderId="0" xfId="0" applyNumberFormat="1" applyFont="1" applyFill="1" applyBorder="1" applyAlignment="1">
      <alignment horizontal="left" vertical="top" wrapText="1"/>
    </xf>
    <xf numFmtId="49" fontId="4" fillId="0" borderId="0" xfId="0" applyNumberFormat="1" applyFont="1" applyFill="1" applyBorder="1" applyAlignment="1">
      <alignment horizontal="center" vertical="top" wrapText="1"/>
    </xf>
    <xf numFmtId="49" fontId="2" fillId="3" borderId="51" xfId="0" applyNumberFormat="1" applyFont="1" applyFill="1" applyBorder="1" applyAlignment="1">
      <alignment horizontal="right" vertical="top"/>
    </xf>
    <xf numFmtId="49" fontId="2" fillId="2" borderId="35" xfId="0" applyNumberFormat="1" applyFont="1" applyFill="1" applyBorder="1" applyAlignment="1">
      <alignment horizontal="right" vertical="top"/>
    </xf>
    <xf numFmtId="49" fontId="2" fillId="2" borderId="51" xfId="0" applyNumberFormat="1" applyFont="1" applyFill="1" applyBorder="1" applyAlignment="1">
      <alignment horizontal="right" vertical="top"/>
    </xf>
    <xf numFmtId="49" fontId="2" fillId="4" borderId="35" xfId="0" applyNumberFormat="1" applyFont="1" applyFill="1" applyBorder="1" applyAlignment="1">
      <alignment horizontal="right" vertical="top"/>
    </xf>
    <xf numFmtId="49" fontId="2" fillId="4" borderId="51" xfId="0" applyNumberFormat="1" applyFont="1" applyFill="1" applyBorder="1" applyAlignment="1">
      <alignment horizontal="right" vertical="top"/>
    </xf>
    <xf numFmtId="164" fontId="1" fillId="0" borderId="17" xfId="0" applyNumberFormat="1" applyFont="1" applyFill="1" applyBorder="1" applyAlignment="1">
      <alignment horizontal="left" vertical="top" wrapText="1"/>
    </xf>
    <xf numFmtId="164" fontId="1" fillId="0" borderId="15" xfId="0" applyNumberFormat="1" applyFont="1" applyFill="1" applyBorder="1" applyAlignment="1">
      <alignment horizontal="left" vertical="top" wrapText="1"/>
    </xf>
    <xf numFmtId="0" fontId="1" fillId="0" borderId="11" xfId="0" applyNumberFormat="1" applyFont="1" applyFill="1" applyBorder="1" applyAlignment="1">
      <alignment horizontal="center" vertical="top"/>
    </xf>
    <xf numFmtId="0" fontId="1" fillId="0" borderId="12" xfId="0" applyNumberFormat="1" applyFont="1" applyFill="1" applyBorder="1" applyAlignment="1">
      <alignment horizontal="center" vertical="top"/>
    </xf>
    <xf numFmtId="0" fontId="1" fillId="0" borderId="20" xfId="0" applyNumberFormat="1" applyFont="1" applyFill="1" applyBorder="1" applyAlignment="1">
      <alignment horizontal="center" vertical="top"/>
    </xf>
    <xf numFmtId="0" fontId="1" fillId="0" borderId="16" xfId="0" applyNumberFormat="1" applyFont="1" applyFill="1" applyBorder="1" applyAlignment="1">
      <alignment horizontal="center" vertical="top"/>
    </xf>
    <xf numFmtId="0" fontId="17" fillId="0" borderId="50" xfId="0" applyNumberFormat="1" applyFont="1" applyBorder="1" applyAlignment="1">
      <alignment vertical="top" wrapText="1"/>
    </xf>
    <xf numFmtId="49" fontId="2" fillId="9" borderId="11" xfId="0" applyNumberFormat="1" applyFont="1" applyFill="1" applyBorder="1" applyAlignment="1">
      <alignment horizontal="center" vertical="top"/>
    </xf>
    <xf numFmtId="49" fontId="2" fillId="9" borderId="12" xfId="0" applyNumberFormat="1" applyFont="1" applyFill="1" applyBorder="1" applyAlignment="1">
      <alignment horizontal="center" vertical="top"/>
    </xf>
    <xf numFmtId="49" fontId="2" fillId="0" borderId="1" xfId="0" applyNumberFormat="1" applyFont="1" applyFill="1" applyBorder="1" applyAlignment="1">
      <alignment horizontal="center" vertical="top"/>
    </xf>
    <xf numFmtId="49" fontId="2" fillId="0" borderId="52" xfId="0" applyNumberFormat="1" applyFont="1" applyFill="1" applyBorder="1" applyAlignment="1">
      <alignment horizontal="center" vertical="top"/>
    </xf>
    <xf numFmtId="49" fontId="1" fillId="0" borderId="20" xfId="0" applyNumberFormat="1" applyFont="1" applyBorder="1" applyAlignment="1">
      <alignment horizontal="center" vertical="top"/>
    </xf>
    <xf numFmtId="49" fontId="1" fillId="0" borderId="16" xfId="0" applyNumberFormat="1" applyFont="1" applyBorder="1" applyAlignment="1">
      <alignment horizontal="center" vertical="top"/>
    </xf>
    <xf numFmtId="49" fontId="1" fillId="0" borderId="50" xfId="0" applyNumberFormat="1" applyFont="1" applyFill="1" applyBorder="1" applyAlignment="1">
      <alignment horizontal="left" vertical="top" wrapText="1"/>
    </xf>
    <xf numFmtId="49" fontId="1" fillId="0" borderId="49" xfId="0" applyNumberFormat="1" applyFont="1" applyFill="1" applyBorder="1" applyAlignment="1">
      <alignment horizontal="left" vertical="top" wrapText="1"/>
    </xf>
    <xf numFmtId="49" fontId="2" fillId="0" borderId="7" xfId="0" applyNumberFormat="1" applyFont="1" applyFill="1" applyBorder="1" applyAlignment="1">
      <alignment horizontal="center" vertical="top"/>
    </xf>
    <xf numFmtId="49" fontId="2" fillId="0" borderId="8" xfId="0" applyNumberFormat="1" applyFont="1" applyFill="1" applyBorder="1" applyAlignment="1">
      <alignment horizontal="center" vertical="top"/>
    </xf>
    <xf numFmtId="49" fontId="5" fillId="0" borderId="48" xfId="0" applyNumberFormat="1" applyFont="1" applyFill="1" applyBorder="1" applyAlignment="1">
      <alignment horizontal="left" vertical="top" wrapText="1"/>
    </xf>
    <xf numFmtId="164" fontId="1" fillId="0" borderId="39" xfId="0" applyNumberFormat="1" applyFont="1" applyFill="1" applyBorder="1" applyAlignment="1">
      <alignment horizontal="left" vertical="top" wrapText="1"/>
    </xf>
    <xf numFmtId="0" fontId="1" fillId="0" borderId="40" xfId="0" applyNumberFormat="1" applyFont="1" applyFill="1" applyBorder="1" applyAlignment="1">
      <alignment horizontal="center" vertical="top"/>
    </xf>
    <xf numFmtId="0" fontId="1" fillId="0" borderId="34" xfId="0" applyNumberFormat="1" applyFont="1" applyFill="1" applyBorder="1" applyAlignment="1">
      <alignment horizontal="center" vertical="top"/>
    </xf>
    <xf numFmtId="0" fontId="1" fillId="0" borderId="54" xfId="0" applyNumberFormat="1" applyFont="1" applyFill="1" applyBorder="1" applyAlignment="1">
      <alignment horizontal="center" vertical="top"/>
    </xf>
    <xf numFmtId="0" fontId="5" fillId="0" borderId="39" xfId="0" applyFont="1" applyFill="1" applyBorder="1" applyAlignment="1">
      <alignment horizontal="left" vertical="top" wrapText="1"/>
    </xf>
    <xf numFmtId="0" fontId="5" fillId="0" borderId="44" xfId="0" applyFont="1" applyFill="1" applyBorder="1" applyAlignment="1">
      <alignment horizontal="left" vertical="top" wrapText="1"/>
    </xf>
    <xf numFmtId="16" fontId="5" fillId="0" borderId="40" xfId="0" applyNumberFormat="1" applyFont="1" applyFill="1" applyBorder="1" applyAlignment="1">
      <alignment horizontal="center" vertical="top"/>
    </xf>
    <xf numFmtId="0" fontId="5" fillId="0" borderId="61" xfId="0" applyNumberFormat="1" applyFont="1" applyFill="1" applyBorder="1" applyAlignment="1">
      <alignment horizontal="center" vertical="top"/>
    </xf>
    <xf numFmtId="0" fontId="5" fillId="0" borderId="40" xfId="0" applyNumberFormat="1" applyFont="1" applyFill="1" applyBorder="1" applyAlignment="1">
      <alignment horizontal="center" vertical="top"/>
    </xf>
    <xf numFmtId="0" fontId="5" fillId="0" borderId="38" xfId="0" applyNumberFormat="1" applyFont="1" applyFill="1" applyBorder="1" applyAlignment="1">
      <alignment horizontal="center" vertical="top"/>
    </xf>
    <xf numFmtId="0" fontId="5" fillId="0" borderId="62" xfId="0" applyNumberFormat="1" applyFont="1" applyFill="1" applyBorder="1" applyAlignment="1">
      <alignment horizontal="center" vertical="top"/>
    </xf>
    <xf numFmtId="49" fontId="2" fillId="3" borderId="49" xfId="0" applyNumberFormat="1" applyFont="1" applyFill="1" applyBorder="1" applyAlignment="1">
      <alignment horizontal="right" vertical="top"/>
    </xf>
    <xf numFmtId="49" fontId="2" fillId="3" borderId="53" xfId="0" applyNumberFormat="1" applyFont="1" applyFill="1" applyBorder="1" applyAlignment="1">
      <alignment horizontal="right" vertical="top"/>
    </xf>
    <xf numFmtId="0" fontId="2" fillId="3" borderId="5" xfId="0" applyFont="1" applyFill="1" applyBorder="1" applyAlignment="1">
      <alignment horizontal="left" vertical="top" wrapText="1"/>
    </xf>
    <xf numFmtId="0" fontId="2" fillId="3" borderId="35" xfId="0" applyFont="1" applyFill="1" applyBorder="1" applyAlignment="1">
      <alignment horizontal="left" vertical="top" wrapText="1"/>
    </xf>
    <xf numFmtId="0" fontId="2" fillId="3" borderId="9" xfId="0" applyFont="1" applyFill="1" applyBorder="1" applyAlignment="1">
      <alignment horizontal="left" vertical="top" wrapText="1"/>
    </xf>
    <xf numFmtId="49" fontId="1" fillId="0" borderId="70" xfId="0" applyNumberFormat="1" applyFont="1" applyFill="1" applyBorder="1" applyAlignment="1">
      <alignment horizontal="center" vertical="top"/>
    </xf>
    <xf numFmtId="49" fontId="2" fillId="0" borderId="2" xfId="0" applyNumberFormat="1" applyFont="1" applyFill="1" applyBorder="1" applyAlignment="1">
      <alignment horizontal="center" vertical="top"/>
    </xf>
    <xf numFmtId="0" fontId="1" fillId="0" borderId="42" xfId="0" applyFont="1" applyFill="1" applyBorder="1" applyAlignment="1">
      <alignment horizontal="left" vertical="top" wrapText="1"/>
    </xf>
    <xf numFmtId="0" fontId="1" fillId="0" borderId="36" xfId="0" applyFont="1" applyFill="1" applyBorder="1" applyAlignment="1">
      <alignment horizontal="left" vertical="top" wrapText="1"/>
    </xf>
    <xf numFmtId="0" fontId="1" fillId="0" borderId="23" xfId="0" applyFont="1" applyFill="1" applyBorder="1" applyAlignment="1">
      <alignment horizontal="left" vertical="top" wrapText="1"/>
    </xf>
    <xf numFmtId="164" fontId="5" fillId="0" borderId="42" xfId="0" applyNumberFormat="1" applyFont="1" applyFill="1" applyBorder="1" applyAlignment="1">
      <alignment horizontal="center" vertical="center" textRotation="90" wrapText="1"/>
    </xf>
    <xf numFmtId="164" fontId="5" fillId="0" borderId="36" xfId="0" applyNumberFormat="1" applyFont="1" applyFill="1" applyBorder="1" applyAlignment="1">
      <alignment horizontal="center" vertical="center" textRotation="90" wrapText="1"/>
    </xf>
    <xf numFmtId="164" fontId="5" fillId="0" borderId="23" xfId="0" applyNumberFormat="1" applyFont="1" applyFill="1" applyBorder="1" applyAlignment="1">
      <alignment horizontal="center" vertical="center" textRotation="90" wrapText="1"/>
    </xf>
    <xf numFmtId="49" fontId="5" fillId="0" borderId="17" xfId="0" applyNumberFormat="1" applyFont="1" applyFill="1" applyBorder="1" applyAlignment="1">
      <alignment horizontal="center" vertical="center" textRotation="90" wrapText="1"/>
    </xf>
    <xf numFmtId="49" fontId="5" fillId="0" borderId="18" xfId="0" applyNumberFormat="1" applyFont="1" applyFill="1" applyBorder="1" applyAlignment="1">
      <alignment horizontal="center" vertical="center" textRotation="90" wrapText="1"/>
    </xf>
    <xf numFmtId="49" fontId="5" fillId="0" borderId="15" xfId="0" applyNumberFormat="1" applyFont="1" applyFill="1" applyBorder="1" applyAlignment="1">
      <alignment horizontal="center" vertical="center" textRotation="90" wrapText="1"/>
    </xf>
    <xf numFmtId="164" fontId="1" fillId="0" borderId="18" xfId="0" applyNumberFormat="1" applyFont="1" applyFill="1" applyBorder="1" applyAlignment="1">
      <alignment horizontal="left" vertical="top" wrapText="1"/>
    </xf>
    <xf numFmtId="49" fontId="5" fillId="5" borderId="21" xfId="0" applyNumberFormat="1" applyFont="1" applyFill="1" applyBorder="1" applyAlignment="1">
      <alignment horizontal="left" vertical="top" wrapText="1"/>
    </xf>
    <xf numFmtId="49" fontId="2" fillId="2" borderId="14" xfId="0" applyNumberFormat="1" applyFont="1" applyFill="1" applyBorder="1" applyAlignment="1">
      <alignment horizontal="center" vertical="top"/>
    </xf>
    <xf numFmtId="49" fontId="2" fillId="2" borderId="47" xfId="0" applyNumberFormat="1" applyFont="1" applyFill="1" applyBorder="1" applyAlignment="1">
      <alignment horizontal="center" vertical="top"/>
    </xf>
    <xf numFmtId="49" fontId="2" fillId="2" borderId="25" xfId="0" applyNumberFormat="1" applyFont="1" applyFill="1" applyBorder="1" applyAlignment="1">
      <alignment horizontal="center" vertical="top"/>
    </xf>
    <xf numFmtId="49" fontId="2" fillId="3" borderId="42" xfId="0" applyNumberFormat="1" applyFont="1" applyFill="1" applyBorder="1" applyAlignment="1">
      <alignment horizontal="center" vertical="top"/>
    </xf>
    <xf numFmtId="49" fontId="2" fillId="3" borderId="36" xfId="0" applyNumberFormat="1" applyFont="1" applyFill="1" applyBorder="1" applyAlignment="1">
      <alignment horizontal="center" vertical="top"/>
    </xf>
    <xf numFmtId="49" fontId="2" fillId="3" borderId="23" xfId="0" applyNumberFormat="1" applyFont="1" applyFill="1" applyBorder="1" applyAlignment="1">
      <alignment horizontal="center" vertical="top"/>
    </xf>
    <xf numFmtId="49" fontId="2" fillId="9" borderId="75" xfId="0" applyNumberFormat="1" applyFont="1" applyFill="1" applyBorder="1" applyAlignment="1">
      <alignment horizontal="center" vertical="top"/>
    </xf>
    <xf numFmtId="49" fontId="2" fillId="9" borderId="59" xfId="0" applyNumberFormat="1" applyFont="1" applyFill="1" applyBorder="1" applyAlignment="1">
      <alignment horizontal="center" vertical="top"/>
    </xf>
    <xf numFmtId="49" fontId="2" fillId="9" borderId="56" xfId="0" applyNumberFormat="1" applyFont="1" applyFill="1" applyBorder="1" applyAlignment="1">
      <alignment horizontal="center" vertical="top"/>
    </xf>
    <xf numFmtId="0" fontId="5" fillId="0" borderId="10" xfId="0" applyFont="1" applyBorder="1" applyAlignment="1">
      <alignment horizontal="left" vertical="center"/>
    </xf>
    <xf numFmtId="0" fontId="5" fillId="0" borderId="0" xfId="0" applyFont="1" applyBorder="1" applyAlignment="1">
      <alignment horizontal="left" vertical="center"/>
    </xf>
    <xf numFmtId="0" fontId="1" fillId="0" borderId="13" xfId="0" applyNumberFormat="1" applyFont="1" applyFill="1" applyBorder="1" applyAlignment="1">
      <alignment horizontal="center" vertical="top" wrapText="1"/>
    </xf>
    <xf numFmtId="0" fontId="1" fillId="0" borderId="21" xfId="0" applyNumberFormat="1" applyFont="1" applyBorder="1" applyAlignment="1">
      <alignment horizontal="center" vertical="top" wrapText="1"/>
    </xf>
    <xf numFmtId="49" fontId="5" fillId="0" borderId="21" xfId="0" applyNumberFormat="1" applyFont="1" applyFill="1" applyBorder="1" applyAlignment="1">
      <alignment horizontal="left" vertical="top" wrapText="1"/>
    </xf>
    <xf numFmtId="49" fontId="5" fillId="0" borderId="62" xfId="0" applyNumberFormat="1" applyFont="1" applyFill="1" applyBorder="1" applyAlignment="1">
      <alignment horizontal="left" vertical="top" wrapText="1"/>
    </xf>
    <xf numFmtId="49" fontId="1" fillId="0" borderId="21" xfId="0" applyNumberFormat="1" applyFont="1" applyFill="1" applyBorder="1" applyAlignment="1">
      <alignment horizontal="center" vertical="top" wrapText="1"/>
    </xf>
    <xf numFmtId="164" fontId="2" fillId="3" borderId="3" xfId="0" applyNumberFormat="1" applyFont="1" applyFill="1" applyBorder="1" applyAlignment="1">
      <alignment horizontal="center" vertical="center"/>
    </xf>
    <xf numFmtId="164" fontId="2" fillId="3" borderId="51" xfId="0" applyNumberFormat="1" applyFont="1" applyFill="1" applyBorder="1" applyAlignment="1">
      <alignment horizontal="center" vertical="center"/>
    </xf>
    <xf numFmtId="164" fontId="2" fillId="3" borderId="53" xfId="0" applyNumberFormat="1" applyFont="1" applyFill="1" applyBorder="1" applyAlignment="1">
      <alignment horizontal="center" vertical="center"/>
    </xf>
    <xf numFmtId="49" fontId="2" fillId="3" borderId="51" xfId="0" applyNumberFormat="1" applyFont="1" applyFill="1" applyBorder="1" applyAlignment="1">
      <alignment horizontal="left" vertical="top" wrapText="1"/>
    </xf>
    <xf numFmtId="49" fontId="2" fillId="3" borderId="50" xfId="0" applyNumberFormat="1" applyFont="1" applyFill="1" applyBorder="1" applyAlignment="1">
      <alignment horizontal="left" vertical="top" wrapText="1"/>
    </xf>
    <xf numFmtId="49" fontId="2" fillId="3" borderId="53" xfId="0" applyNumberFormat="1" applyFont="1" applyFill="1" applyBorder="1" applyAlignment="1">
      <alignment horizontal="left" vertical="top" wrapText="1"/>
    </xf>
    <xf numFmtId="49" fontId="3" fillId="9" borderId="11" xfId="0" applyNumberFormat="1" applyFont="1" applyFill="1" applyBorder="1" applyAlignment="1">
      <alignment vertical="top" wrapText="1"/>
    </xf>
    <xf numFmtId="49" fontId="3" fillId="9" borderId="13" xfId="0" applyNumberFormat="1" applyFont="1" applyFill="1" applyBorder="1" applyAlignment="1">
      <alignment vertical="top" wrapText="1"/>
    </xf>
    <xf numFmtId="49" fontId="3" fillId="9" borderId="12" xfId="0" applyNumberFormat="1" applyFont="1" applyFill="1" applyBorder="1" applyAlignment="1">
      <alignment vertical="top" wrapText="1"/>
    </xf>
    <xf numFmtId="49" fontId="8" fillId="0" borderId="21" xfId="0" applyNumberFormat="1" applyFont="1" applyFill="1" applyBorder="1" applyAlignment="1">
      <alignment horizontal="left" vertical="top" wrapText="1"/>
    </xf>
    <xf numFmtId="0" fontId="2" fillId="0" borderId="20" xfId="0" applyFont="1" applyFill="1" applyBorder="1" applyAlignment="1">
      <alignment horizontal="left" vertical="top" wrapText="1"/>
    </xf>
    <xf numFmtId="0" fontId="2" fillId="0" borderId="21" xfId="0" applyFont="1" applyFill="1" applyBorder="1" applyAlignment="1">
      <alignment horizontal="left" vertical="top" wrapText="1"/>
    </xf>
    <xf numFmtId="0" fontId="2" fillId="0" borderId="16" xfId="0" applyFont="1" applyFill="1" applyBorder="1" applyAlignment="1">
      <alignment horizontal="left" vertical="top" wrapText="1"/>
    </xf>
    <xf numFmtId="164" fontId="2" fillId="0" borderId="50" xfId="0" applyNumberFormat="1" applyFont="1" applyFill="1" applyBorder="1" applyAlignment="1">
      <alignment horizontal="center" vertical="center" textRotation="90" wrapText="1"/>
    </xf>
    <xf numFmtId="164" fontId="2" fillId="0" borderId="0" xfId="0" applyNumberFormat="1" applyFont="1" applyFill="1" applyBorder="1" applyAlignment="1">
      <alignment horizontal="center" vertical="center" textRotation="90" wrapText="1"/>
    </xf>
    <xf numFmtId="164" fontId="2" fillId="0" borderId="49" xfId="0" applyNumberFormat="1" applyFont="1" applyFill="1" applyBorder="1" applyAlignment="1">
      <alignment horizontal="center" vertical="center" textRotation="90" wrapText="1"/>
    </xf>
    <xf numFmtId="164" fontId="1" fillId="0" borderId="17" xfId="0" applyNumberFormat="1" applyFont="1" applyBorder="1" applyAlignment="1">
      <alignment horizontal="left" vertical="top" wrapText="1"/>
    </xf>
    <xf numFmtId="164" fontId="1" fillId="0" borderId="18" xfId="0" applyNumberFormat="1" applyFont="1" applyBorder="1" applyAlignment="1">
      <alignment horizontal="left" vertical="top" wrapText="1"/>
    </xf>
    <xf numFmtId="164" fontId="1" fillId="0" borderId="15" xfId="0" applyNumberFormat="1" applyFont="1" applyBorder="1" applyAlignment="1">
      <alignment horizontal="left" vertical="top" wrapText="1"/>
    </xf>
    <xf numFmtId="0" fontId="10" fillId="0" borderId="39" xfId="0" applyFont="1" applyFill="1" applyBorder="1" applyAlignment="1">
      <alignment horizontal="left" vertical="top" wrapText="1"/>
    </xf>
    <xf numFmtId="0" fontId="10" fillId="0" borderId="15" xfId="0" applyFont="1" applyFill="1" applyBorder="1" applyAlignment="1">
      <alignment horizontal="left" vertical="top" wrapText="1"/>
    </xf>
    <xf numFmtId="49" fontId="3" fillId="5" borderId="50" xfId="0" applyNumberFormat="1" applyFont="1" applyFill="1" applyBorder="1" applyAlignment="1">
      <alignment vertical="top" wrapText="1"/>
    </xf>
    <xf numFmtId="49" fontId="3" fillId="5" borderId="0" xfId="0" applyNumberFormat="1" applyFont="1" applyFill="1" applyBorder="1" applyAlignment="1">
      <alignment vertical="top" wrapText="1"/>
    </xf>
    <xf numFmtId="0" fontId="12" fillId="5" borderId="49" xfId="0" applyFont="1" applyFill="1" applyBorder="1" applyAlignment="1">
      <alignment vertical="top" wrapText="1"/>
    </xf>
    <xf numFmtId="0" fontId="2" fillId="0" borderId="6" xfId="0" applyFont="1" applyFill="1" applyBorder="1" applyAlignment="1">
      <alignment horizontal="left" vertical="top" wrapText="1"/>
    </xf>
    <xf numFmtId="0" fontId="2" fillId="0" borderId="48" xfId="0" applyFont="1" applyFill="1" applyBorder="1" applyAlignment="1">
      <alignment horizontal="left" vertical="top" wrapText="1"/>
    </xf>
    <xf numFmtId="0" fontId="2" fillId="0" borderId="54" xfId="0" applyFont="1" applyFill="1" applyBorder="1" applyAlignment="1">
      <alignment horizontal="left" vertical="top" wrapText="1"/>
    </xf>
    <xf numFmtId="164" fontId="5" fillId="0" borderId="7" xfId="0" applyNumberFormat="1" applyFont="1" applyFill="1" applyBorder="1" applyAlignment="1">
      <alignment horizontal="center" vertical="center" textRotation="90" wrapText="1"/>
    </xf>
    <xf numFmtId="164" fontId="5" fillId="0" borderId="10" xfId="0" applyNumberFormat="1" applyFont="1" applyFill="1" applyBorder="1" applyAlignment="1">
      <alignment horizontal="center" vertical="center" textRotation="90" wrapText="1"/>
    </xf>
    <xf numFmtId="164" fontId="5" fillId="0" borderId="8" xfId="0" applyNumberFormat="1" applyFont="1" applyFill="1" applyBorder="1" applyAlignment="1">
      <alignment horizontal="center" vertical="center" textRotation="90" wrapText="1"/>
    </xf>
    <xf numFmtId="49" fontId="1" fillId="0" borderId="20" xfId="0" applyNumberFormat="1" applyFont="1" applyBorder="1" applyAlignment="1">
      <alignment horizontal="center" vertical="top" wrapText="1"/>
    </xf>
    <xf numFmtId="49" fontId="1" fillId="0" borderId="21" xfId="0" applyNumberFormat="1" applyFont="1" applyBorder="1" applyAlignment="1">
      <alignment horizontal="center" vertical="top" wrapText="1"/>
    </xf>
    <xf numFmtId="49" fontId="1" fillId="0" borderId="16" xfId="0" applyNumberFormat="1" applyFont="1" applyBorder="1" applyAlignment="1">
      <alignment horizontal="center" vertical="top" wrapText="1"/>
    </xf>
    <xf numFmtId="49" fontId="2" fillId="0" borderId="6" xfId="0" applyNumberFormat="1" applyFont="1" applyBorder="1" applyAlignment="1">
      <alignment horizontal="center" vertical="top" wrapText="1"/>
    </xf>
    <xf numFmtId="49" fontId="2" fillId="0" borderId="48" xfId="0" applyNumberFormat="1" applyFont="1" applyBorder="1" applyAlignment="1">
      <alignment horizontal="center" vertical="top" wrapText="1"/>
    </xf>
    <xf numFmtId="49" fontId="2" fillId="0" borderId="54" xfId="0" applyNumberFormat="1" applyFont="1" applyBorder="1" applyAlignment="1">
      <alignment horizontal="center" vertical="top" wrapText="1"/>
    </xf>
    <xf numFmtId="49" fontId="2" fillId="9" borderId="31" xfId="0" applyNumberFormat="1" applyFont="1" applyFill="1" applyBorder="1" applyAlignment="1">
      <alignment horizontal="center" vertical="top"/>
    </xf>
    <xf numFmtId="49" fontId="2" fillId="9" borderId="32" xfId="0" applyNumberFormat="1" applyFont="1" applyFill="1" applyBorder="1" applyAlignment="1">
      <alignment horizontal="center" vertical="top"/>
    </xf>
    <xf numFmtId="49" fontId="1" fillId="0" borderId="31" xfId="0" applyNumberFormat="1" applyFont="1" applyFill="1" applyBorder="1" applyAlignment="1">
      <alignment horizontal="left" vertical="top" wrapText="1"/>
    </xf>
    <xf numFmtId="49" fontId="1" fillId="0" borderId="32" xfId="0" applyNumberFormat="1" applyFont="1" applyFill="1" applyBorder="1" applyAlignment="1">
      <alignment horizontal="left" vertical="top" wrapText="1"/>
    </xf>
    <xf numFmtId="49" fontId="2" fillId="0" borderId="10" xfId="0" applyNumberFormat="1" applyFont="1" applyFill="1" applyBorder="1" applyAlignment="1">
      <alignment horizontal="center" vertical="center" textRotation="90"/>
    </xf>
    <xf numFmtId="49" fontId="2" fillId="0" borderId="8" xfId="0" applyNumberFormat="1" applyFont="1" applyFill="1" applyBorder="1" applyAlignment="1">
      <alignment horizontal="center" vertical="center" textRotation="90"/>
    </xf>
    <xf numFmtId="49" fontId="2" fillId="0" borderId="1" xfId="0" applyNumberFormat="1" applyFont="1" applyBorder="1" applyAlignment="1">
      <alignment horizontal="center" vertical="top" wrapText="1"/>
    </xf>
    <xf numFmtId="49" fontId="2" fillId="0" borderId="19" xfId="0" applyNumberFormat="1" applyFont="1" applyBorder="1" applyAlignment="1">
      <alignment horizontal="center" vertical="top" wrapText="1"/>
    </xf>
    <xf numFmtId="49" fontId="2" fillId="0" borderId="52" xfId="0" applyNumberFormat="1" applyFont="1" applyBorder="1" applyAlignment="1">
      <alignment horizontal="center" vertical="top" wrapText="1"/>
    </xf>
    <xf numFmtId="0" fontId="17" fillId="0" borderId="40" xfId="0" applyFont="1" applyFill="1" applyBorder="1" applyAlignment="1">
      <alignment horizontal="center" vertical="top" wrapText="1"/>
    </xf>
    <xf numFmtId="0" fontId="17" fillId="0" borderId="12" xfId="0" applyFont="1" applyFill="1" applyBorder="1" applyAlignment="1">
      <alignment horizontal="center" vertical="top" wrapText="1"/>
    </xf>
    <xf numFmtId="164" fontId="2" fillId="3" borderId="3" xfId="0" applyNumberFormat="1" applyFont="1" applyFill="1" applyBorder="1" applyAlignment="1">
      <alignment horizontal="center" vertical="top"/>
    </xf>
    <xf numFmtId="164" fontId="2" fillId="3" borderId="51" xfId="0" applyNumberFormat="1" applyFont="1" applyFill="1" applyBorder="1" applyAlignment="1">
      <alignment horizontal="center" vertical="top"/>
    </xf>
    <xf numFmtId="164" fontId="2" fillId="3" borderId="53" xfId="0" applyNumberFormat="1" applyFont="1" applyFill="1" applyBorder="1" applyAlignment="1">
      <alignment horizontal="center" vertical="top"/>
    </xf>
    <xf numFmtId="0" fontId="2" fillId="3" borderId="3" xfId="0" applyFont="1" applyFill="1" applyBorder="1" applyAlignment="1">
      <alignment horizontal="left" vertical="top" wrapText="1"/>
    </xf>
    <xf numFmtId="0" fontId="2" fillId="3" borderId="51" xfId="0" applyFont="1" applyFill="1" applyBorder="1" applyAlignment="1">
      <alignment horizontal="left" vertical="top" wrapText="1"/>
    </xf>
    <xf numFmtId="0" fontId="2" fillId="3" borderId="53" xfId="0" applyFont="1" applyFill="1" applyBorder="1" applyAlignment="1">
      <alignment horizontal="left" vertical="top" wrapText="1"/>
    </xf>
    <xf numFmtId="49" fontId="2" fillId="3" borderId="3" xfId="0" applyNumberFormat="1" applyFont="1" applyFill="1" applyBorder="1" applyAlignment="1">
      <alignment horizontal="right" vertical="top"/>
    </xf>
    <xf numFmtId="49" fontId="1" fillId="0" borderId="0" xfId="0" applyNumberFormat="1" applyFont="1" applyFill="1" applyBorder="1" applyAlignment="1">
      <alignment horizontal="left" vertical="top" wrapText="1"/>
    </xf>
    <xf numFmtId="49" fontId="2" fillId="0" borderId="10" xfId="0" applyNumberFormat="1" applyFont="1" applyFill="1" applyBorder="1" applyAlignment="1">
      <alignment horizontal="center" vertical="center"/>
    </xf>
    <xf numFmtId="49" fontId="2" fillId="0" borderId="8" xfId="0" applyNumberFormat="1" applyFont="1" applyFill="1" applyBorder="1" applyAlignment="1">
      <alignment horizontal="center" vertical="center"/>
    </xf>
    <xf numFmtId="49" fontId="1" fillId="0" borderId="21" xfId="0" applyNumberFormat="1" applyFont="1" applyBorder="1" applyAlignment="1">
      <alignment horizontal="center" vertical="top"/>
    </xf>
    <xf numFmtId="49" fontId="2" fillId="0" borderId="48" xfId="0" applyNumberFormat="1" applyFont="1" applyBorder="1" applyAlignment="1">
      <alignment horizontal="center" vertical="top"/>
    </xf>
    <xf numFmtId="49" fontId="2" fillId="0" borderId="54" xfId="0" applyNumberFormat="1" applyFont="1" applyBorder="1" applyAlignment="1">
      <alignment horizontal="center" vertical="top"/>
    </xf>
    <xf numFmtId="0" fontId="5" fillId="0" borderId="20" xfId="0" applyFont="1" applyFill="1" applyBorder="1" applyAlignment="1">
      <alignment horizontal="left" vertical="top" wrapText="1"/>
    </xf>
    <xf numFmtId="0" fontId="5" fillId="0" borderId="16" xfId="0" applyFont="1" applyFill="1" applyBorder="1" applyAlignment="1">
      <alignment horizontal="left" vertical="top" wrapText="1"/>
    </xf>
    <xf numFmtId="49" fontId="2" fillId="2" borderId="10" xfId="0" applyNumberFormat="1" applyFont="1" applyFill="1" applyBorder="1" applyAlignment="1">
      <alignment horizontal="center" vertical="top"/>
    </xf>
    <xf numFmtId="49" fontId="2" fillId="3" borderId="13" xfId="0" applyNumberFormat="1" applyFont="1" applyFill="1" applyBorder="1" applyAlignment="1">
      <alignment horizontal="center" vertical="top"/>
    </xf>
    <xf numFmtId="49" fontId="2" fillId="5" borderId="0" xfId="0" applyNumberFormat="1" applyFont="1" applyFill="1" applyBorder="1" applyAlignment="1">
      <alignment horizontal="center" vertical="top"/>
    </xf>
    <xf numFmtId="164" fontId="1" fillId="0" borderId="7" xfId="0" applyNumberFormat="1" applyFont="1" applyBorder="1" applyAlignment="1">
      <alignment horizontal="left" vertical="top" wrapText="1"/>
    </xf>
    <xf numFmtId="164" fontId="1" fillId="0" borderId="8" xfId="0" applyNumberFormat="1" applyFont="1" applyBorder="1" applyAlignment="1">
      <alignment horizontal="left" vertical="top" wrapText="1"/>
    </xf>
    <xf numFmtId="0" fontId="5" fillId="0" borderId="18" xfId="0" applyFont="1" applyFill="1" applyBorder="1" applyAlignment="1">
      <alignment horizontal="center" vertical="center" textRotation="90" wrapText="1"/>
    </xf>
    <xf numFmtId="0" fontId="5" fillId="0" borderId="39" xfId="0" applyFont="1" applyFill="1" applyBorder="1" applyAlignment="1">
      <alignment horizontal="center" vertical="center" textRotation="90" wrapText="1"/>
    </xf>
    <xf numFmtId="49" fontId="1" fillId="0" borderId="31" xfId="0" applyNumberFormat="1" applyFont="1" applyFill="1" applyBorder="1" applyAlignment="1">
      <alignment horizontal="center" vertical="top"/>
    </xf>
    <xf numFmtId="49" fontId="1" fillId="0" borderId="60" xfId="0" applyNumberFormat="1" applyFont="1" applyFill="1" applyBorder="1" applyAlignment="1">
      <alignment horizontal="center" vertical="top"/>
    </xf>
    <xf numFmtId="0" fontId="11" fillId="4" borderId="63" xfId="0" applyFont="1" applyFill="1" applyBorder="1" applyAlignment="1">
      <alignment horizontal="left" vertical="top" wrapText="1"/>
    </xf>
    <xf numFmtId="0" fontId="11" fillId="4" borderId="73" xfId="0" applyFont="1" applyFill="1" applyBorder="1" applyAlignment="1">
      <alignment horizontal="left" vertical="top" wrapText="1"/>
    </xf>
    <xf numFmtId="0" fontId="11" fillId="4" borderId="69" xfId="0" applyFont="1" applyFill="1" applyBorder="1" applyAlignment="1">
      <alignment horizontal="left" vertical="top" wrapText="1"/>
    </xf>
    <xf numFmtId="49" fontId="2" fillId="2" borderId="51" xfId="0" applyNumberFormat="1" applyFont="1" applyFill="1" applyBorder="1" applyAlignment="1">
      <alignment horizontal="left" vertical="top" wrapText="1"/>
    </xf>
    <xf numFmtId="0" fontId="6" fillId="0" borderId="51" xfId="0" applyFont="1" applyBorder="1" applyAlignment="1">
      <alignment horizontal="left" vertical="top" wrapText="1"/>
    </xf>
    <xf numFmtId="0" fontId="6" fillId="0" borderId="53" xfId="0" applyFont="1" applyBorder="1" applyAlignment="1">
      <alignment horizontal="left" vertical="top" wrapText="1"/>
    </xf>
    <xf numFmtId="0" fontId="2" fillId="3" borderId="50" xfId="0" applyFont="1" applyFill="1" applyBorder="1" applyAlignment="1">
      <alignment horizontal="left" vertical="top" wrapText="1"/>
    </xf>
    <xf numFmtId="0" fontId="2" fillId="3" borderId="6" xfId="0" applyFont="1" applyFill="1" applyBorder="1" applyAlignment="1">
      <alignment horizontal="left" vertical="top" wrapText="1"/>
    </xf>
    <xf numFmtId="0" fontId="1" fillId="0" borderId="42" xfId="0" applyFont="1" applyBorder="1" applyAlignment="1">
      <alignment horizontal="center" vertical="center" textRotation="90" wrapText="1"/>
    </xf>
    <xf numFmtId="0" fontId="1" fillId="0" borderId="36" xfId="0" applyFont="1" applyBorder="1" applyAlignment="1">
      <alignment horizontal="center" vertical="center" textRotation="90" wrapText="1"/>
    </xf>
    <xf numFmtId="0" fontId="1" fillId="0" borderId="23" xfId="0" applyFont="1" applyBorder="1" applyAlignment="1">
      <alignment horizontal="center" vertical="center" textRotation="90" wrapText="1"/>
    </xf>
    <xf numFmtId="0" fontId="1" fillId="0" borderId="0" xfId="0" applyFont="1" applyAlignment="1">
      <alignment horizontal="center" vertical="top"/>
    </xf>
    <xf numFmtId="0" fontId="2" fillId="0" borderId="0" xfId="0" applyFont="1" applyAlignment="1">
      <alignment horizontal="center" vertical="top" wrapText="1"/>
    </xf>
    <xf numFmtId="0" fontId="7" fillId="0" borderId="0" xfId="0" applyFont="1" applyAlignment="1">
      <alignment horizontal="center" vertical="top" wrapText="1"/>
    </xf>
    <xf numFmtId="0" fontId="8" fillId="0" borderId="0" xfId="0" applyFont="1" applyAlignment="1">
      <alignment horizontal="right" vertical="top" wrapText="1"/>
    </xf>
    <xf numFmtId="49" fontId="2" fillId="8" borderId="3" xfId="0" applyNumberFormat="1" applyFont="1" applyFill="1" applyBorder="1" applyAlignment="1">
      <alignment horizontal="left" vertical="top" wrapText="1"/>
    </xf>
    <xf numFmtId="49" fontId="2" fillId="8" borderId="51" xfId="0" applyNumberFormat="1" applyFont="1" applyFill="1" applyBorder="1" applyAlignment="1">
      <alignment horizontal="left" vertical="top" wrapText="1"/>
    </xf>
    <xf numFmtId="49" fontId="2" fillId="8" borderId="53" xfId="0" applyNumberFormat="1" applyFont="1" applyFill="1" applyBorder="1" applyAlignment="1">
      <alignment horizontal="left" vertical="top" wrapText="1"/>
    </xf>
    <xf numFmtId="0" fontId="8" fillId="10" borderId="7" xfId="0" applyFont="1" applyFill="1" applyBorder="1" applyAlignment="1">
      <alignment horizontal="center" vertical="center" wrapText="1"/>
    </xf>
    <xf numFmtId="0" fontId="8" fillId="10" borderId="50" xfId="0" applyFont="1" applyFill="1" applyBorder="1" applyAlignment="1">
      <alignment horizontal="center" vertical="center" wrapText="1"/>
    </xf>
    <xf numFmtId="0" fontId="8" fillId="10" borderId="6" xfId="0" applyFont="1" applyFill="1" applyBorder="1" applyAlignment="1">
      <alignment horizontal="center" vertical="center" wrapText="1"/>
    </xf>
    <xf numFmtId="0" fontId="5" fillId="0" borderId="1" xfId="0" applyFont="1" applyBorder="1" applyAlignment="1">
      <alignment horizontal="center" vertical="center" textRotation="90" wrapText="1"/>
    </xf>
    <xf numFmtId="0" fontId="5" fillId="0" borderId="19" xfId="0" applyFont="1" applyBorder="1" applyAlignment="1">
      <alignment horizontal="center" vertical="center" textRotation="90" wrapText="1"/>
    </xf>
    <xf numFmtId="0" fontId="5" fillId="0" borderId="52" xfId="0" applyFont="1" applyBorder="1" applyAlignment="1">
      <alignment horizontal="center" vertical="center" textRotation="90" wrapText="1"/>
    </xf>
    <xf numFmtId="0" fontId="1" fillId="0" borderId="14" xfId="0" applyFont="1" applyBorder="1" applyAlignment="1">
      <alignment horizontal="center" vertical="center" wrapText="1"/>
    </xf>
    <xf numFmtId="0" fontId="1" fillId="0" borderId="75" xfId="0" applyFont="1" applyBorder="1" applyAlignment="1">
      <alignment horizontal="center" vertical="center" wrapText="1"/>
    </xf>
    <xf numFmtId="0" fontId="1" fillId="0" borderId="68" xfId="0" applyFont="1" applyBorder="1" applyAlignment="1">
      <alignment horizontal="center" vertical="center" wrapText="1"/>
    </xf>
    <xf numFmtId="0" fontId="1" fillId="0" borderId="64" xfId="0" applyFont="1" applyBorder="1" applyAlignment="1">
      <alignment horizontal="center" vertical="center" textRotation="90" wrapText="1"/>
    </xf>
    <xf numFmtId="0" fontId="1" fillId="0" borderId="70" xfId="0" applyFont="1" applyBorder="1" applyAlignment="1">
      <alignment horizontal="center" vertical="center" textRotation="90" wrapText="1"/>
    </xf>
    <xf numFmtId="0" fontId="1" fillId="0" borderId="74" xfId="0" applyFont="1" applyBorder="1" applyAlignment="1">
      <alignment horizontal="center" vertical="center" textRotation="90" wrapText="1"/>
    </xf>
    <xf numFmtId="0" fontId="5" fillId="10" borderId="36" xfId="0" applyFont="1" applyFill="1" applyBorder="1" applyAlignment="1">
      <alignment horizontal="center" vertical="center"/>
    </xf>
    <xf numFmtId="0" fontId="10" fillId="10" borderId="38" xfId="0" applyFont="1" applyFill="1" applyBorder="1" applyAlignment="1">
      <alignment horizontal="center" vertical="center" textRotation="90" wrapText="1"/>
    </xf>
    <xf numFmtId="0" fontId="10" fillId="10" borderId="16" xfId="0" applyFont="1" applyFill="1" applyBorder="1" applyAlignment="1">
      <alignment horizontal="center" vertical="center" textRotation="90" wrapText="1"/>
    </xf>
    <xf numFmtId="0" fontId="1" fillId="0" borderId="39" xfId="0" applyFont="1" applyBorder="1" applyAlignment="1">
      <alignment horizontal="center" vertical="center" wrapText="1"/>
    </xf>
    <xf numFmtId="0" fontId="1" fillId="0" borderId="15" xfId="0" applyFont="1" applyBorder="1" applyAlignment="1">
      <alignment horizontal="center" vertical="center" wrapText="1"/>
    </xf>
    <xf numFmtId="0" fontId="5" fillId="0" borderId="70" xfId="0" applyNumberFormat="1" applyFont="1" applyBorder="1" applyAlignment="1">
      <alignment horizontal="center" vertical="center"/>
    </xf>
    <xf numFmtId="0" fontId="5" fillId="0" borderId="59" xfId="0" applyNumberFormat="1" applyFont="1" applyBorder="1" applyAlignment="1">
      <alignment horizontal="center" vertical="center"/>
    </xf>
    <xf numFmtId="0" fontId="5" fillId="0" borderId="33" xfId="0" applyNumberFormat="1" applyFont="1" applyBorder="1" applyAlignment="1">
      <alignment horizontal="center" vertical="center"/>
    </xf>
    <xf numFmtId="0" fontId="1" fillId="0" borderId="11"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1" xfId="0" applyFont="1" applyBorder="1" applyAlignment="1">
      <alignment horizontal="center" vertical="center" textRotation="90" wrapText="1"/>
    </xf>
    <xf numFmtId="0" fontId="1" fillId="0" borderId="13" xfId="0" applyFont="1" applyBorder="1" applyAlignment="1">
      <alignment horizontal="center" vertical="center" textRotation="90" wrapText="1"/>
    </xf>
    <xf numFmtId="0" fontId="1" fillId="0" borderId="12" xfId="0" applyFont="1" applyBorder="1" applyAlignment="1">
      <alignment horizontal="center" vertical="center" textRotation="90" wrapText="1"/>
    </xf>
    <xf numFmtId="0" fontId="5" fillId="10" borderId="39" xfId="0" applyFont="1" applyFill="1" applyBorder="1" applyAlignment="1">
      <alignment horizontal="center" vertical="center" textRotation="90" wrapText="1"/>
    </xf>
    <xf numFmtId="0" fontId="5" fillId="10" borderId="15" xfId="0" applyFont="1" applyFill="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9" xfId="0" applyFont="1" applyBorder="1" applyAlignment="1">
      <alignment horizontal="center" vertical="center" textRotation="90" wrapText="1"/>
    </xf>
    <xf numFmtId="0" fontId="1" fillId="0" borderId="52" xfId="0" applyFont="1" applyBorder="1" applyAlignment="1">
      <alignment horizontal="center" vertical="center" textRotation="90" wrapText="1"/>
    </xf>
    <xf numFmtId="0" fontId="1" fillId="0" borderId="1" xfId="0" applyNumberFormat="1" applyFont="1" applyBorder="1" applyAlignment="1">
      <alignment horizontal="center" vertical="center" textRotation="90" wrapText="1"/>
    </xf>
    <xf numFmtId="0" fontId="1" fillId="0" borderId="19" xfId="0" applyNumberFormat="1" applyFont="1" applyBorder="1" applyAlignment="1">
      <alignment horizontal="center" vertical="center" textRotation="90" wrapText="1"/>
    </xf>
    <xf numFmtId="0" fontId="1" fillId="0" borderId="52" xfId="0" applyNumberFormat="1" applyFont="1" applyBorder="1" applyAlignment="1">
      <alignment horizontal="center" vertical="center" textRotation="90" wrapText="1"/>
    </xf>
    <xf numFmtId="0" fontId="1" fillId="0" borderId="41" xfId="0" applyFont="1" applyBorder="1" applyAlignment="1">
      <alignment horizontal="center" vertical="center" textRotation="90" wrapText="1"/>
    </xf>
    <xf numFmtId="0" fontId="1" fillId="0" borderId="46" xfId="0" applyFont="1" applyBorder="1" applyAlignment="1">
      <alignment horizontal="center" vertical="center" textRotation="90" wrapText="1"/>
    </xf>
    <xf numFmtId="0" fontId="1" fillId="0" borderId="22" xfId="0" applyFont="1" applyBorder="1" applyAlignment="1">
      <alignment horizontal="center" vertical="center" textRotation="90" wrapText="1"/>
    </xf>
    <xf numFmtId="0" fontId="21" fillId="0" borderId="36" xfId="0" applyFont="1" applyBorder="1" applyAlignment="1">
      <alignment horizontal="center" vertical="center"/>
    </xf>
    <xf numFmtId="0" fontId="5" fillId="0" borderId="0" xfId="0" applyFont="1" applyFill="1" applyBorder="1" applyAlignment="1">
      <alignment horizontal="left" vertical="top" wrapText="1"/>
    </xf>
  </cellXfs>
  <cellStyles count="3">
    <cellStyle name="Followed Hyperlink" xfId="1"/>
    <cellStyle name="Hyperlink" xfId="2"/>
    <cellStyle name="Įprastas"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96"/>
  <sheetViews>
    <sheetView tabSelected="1" zoomScaleNormal="100" zoomScaleSheetLayoutView="80" workbookViewId="0">
      <selection sqref="A1:R1"/>
    </sheetView>
  </sheetViews>
  <sheetFormatPr defaultRowHeight="12.75" x14ac:dyDescent="0.2"/>
  <cols>
    <col min="1" max="3" width="2.7109375" style="13" customWidth="1"/>
    <col min="4" max="4" width="38.7109375" style="13" customWidth="1"/>
    <col min="5" max="5" width="3.5703125" style="452" customWidth="1"/>
    <col min="6" max="6" width="3.28515625" style="267" customWidth="1"/>
    <col min="7" max="7" width="2.85546875" style="267" customWidth="1"/>
    <col min="8" max="8" width="6.5703125" style="13" customWidth="1"/>
    <col min="9" max="10" width="7.42578125" style="13" customWidth="1"/>
    <col min="11" max="12" width="6.28515625" style="13" customWidth="1"/>
    <col min="13" max="14" width="7.140625" style="13" customWidth="1"/>
    <col min="15" max="15" width="30.42578125" style="46" customWidth="1"/>
    <col min="16" max="18" width="4.140625" style="111" customWidth="1"/>
    <col min="19" max="24" width="9.140625" style="8" hidden="1" customWidth="1"/>
    <col min="25" max="16384" width="9.140625" style="8"/>
  </cols>
  <sheetData>
    <row r="1" spans="1:27" x14ac:dyDescent="0.2">
      <c r="A1" s="684" t="s">
        <v>90</v>
      </c>
      <c r="B1" s="684"/>
      <c r="C1" s="684"/>
      <c r="D1" s="684"/>
      <c r="E1" s="684"/>
      <c r="F1" s="684"/>
      <c r="G1" s="684"/>
      <c r="H1" s="684"/>
      <c r="I1" s="684"/>
      <c r="J1" s="684"/>
      <c r="K1" s="684"/>
      <c r="L1" s="684"/>
      <c r="M1" s="684"/>
      <c r="N1" s="684"/>
      <c r="O1" s="684"/>
      <c r="P1" s="684"/>
      <c r="Q1" s="684"/>
      <c r="R1" s="684"/>
    </row>
    <row r="2" spans="1:27" x14ac:dyDescent="0.2">
      <c r="A2" s="685" t="s">
        <v>33</v>
      </c>
      <c r="B2" s="685"/>
      <c r="C2" s="685"/>
      <c r="D2" s="685"/>
      <c r="E2" s="685"/>
      <c r="F2" s="685"/>
      <c r="G2" s="685"/>
      <c r="H2" s="685"/>
      <c r="I2" s="685"/>
      <c r="J2" s="685"/>
      <c r="K2" s="685"/>
      <c r="L2" s="685"/>
      <c r="M2" s="685"/>
      <c r="N2" s="685"/>
      <c r="O2" s="685"/>
      <c r="P2" s="685"/>
      <c r="Q2" s="685"/>
      <c r="R2" s="685"/>
    </row>
    <row r="3" spans="1:27" x14ac:dyDescent="0.2">
      <c r="A3" s="686" t="s">
        <v>49</v>
      </c>
      <c r="B3" s="686"/>
      <c r="C3" s="686"/>
      <c r="D3" s="686"/>
      <c r="E3" s="686"/>
      <c r="F3" s="686"/>
      <c r="G3" s="686"/>
      <c r="H3" s="686"/>
      <c r="I3" s="686"/>
      <c r="J3" s="686"/>
      <c r="K3" s="686"/>
      <c r="L3" s="686"/>
      <c r="M3" s="686"/>
      <c r="N3" s="686"/>
      <c r="O3" s="686"/>
      <c r="P3" s="686"/>
      <c r="Q3" s="686"/>
      <c r="R3" s="686"/>
    </row>
    <row r="4" spans="1:27" ht="13.5" thickBot="1" x14ac:dyDescent="0.25">
      <c r="A4" s="687" t="s">
        <v>24</v>
      </c>
      <c r="B4" s="687"/>
      <c r="C4" s="687"/>
      <c r="D4" s="687"/>
      <c r="E4" s="687"/>
      <c r="F4" s="687"/>
      <c r="G4" s="687"/>
      <c r="H4" s="687"/>
      <c r="I4" s="687"/>
      <c r="J4" s="687"/>
      <c r="K4" s="687"/>
      <c r="L4" s="687"/>
      <c r="M4" s="687"/>
      <c r="N4" s="687"/>
      <c r="O4" s="687"/>
      <c r="P4" s="687"/>
      <c r="Q4" s="687"/>
      <c r="R4" s="687"/>
    </row>
    <row r="5" spans="1:27" ht="13.5" customHeight="1" x14ac:dyDescent="0.2">
      <c r="A5" s="725" t="s">
        <v>2</v>
      </c>
      <c r="B5" s="681" t="s">
        <v>3</v>
      </c>
      <c r="C5" s="681" t="s">
        <v>4</v>
      </c>
      <c r="D5" s="711" t="s">
        <v>28</v>
      </c>
      <c r="E5" s="714" t="s">
        <v>5</v>
      </c>
      <c r="F5" s="700" t="s">
        <v>79</v>
      </c>
      <c r="G5" s="722" t="s">
        <v>6</v>
      </c>
      <c r="H5" s="719" t="s">
        <v>7</v>
      </c>
      <c r="I5" s="691" t="s">
        <v>88</v>
      </c>
      <c r="J5" s="692"/>
      <c r="K5" s="692"/>
      <c r="L5" s="693"/>
      <c r="M5" s="694" t="s">
        <v>57</v>
      </c>
      <c r="N5" s="694" t="s">
        <v>58</v>
      </c>
      <c r="O5" s="697" t="s">
        <v>91</v>
      </c>
      <c r="P5" s="698"/>
      <c r="Q5" s="698"/>
      <c r="R5" s="699"/>
    </row>
    <row r="6" spans="1:27" ht="12.75" customHeight="1" x14ac:dyDescent="0.2">
      <c r="A6" s="726"/>
      <c r="B6" s="682"/>
      <c r="C6" s="682"/>
      <c r="D6" s="712"/>
      <c r="E6" s="715"/>
      <c r="F6" s="701"/>
      <c r="G6" s="723"/>
      <c r="H6" s="720"/>
      <c r="I6" s="717" t="s">
        <v>8</v>
      </c>
      <c r="J6" s="703" t="s">
        <v>9</v>
      </c>
      <c r="K6" s="703"/>
      <c r="L6" s="704" t="s">
        <v>31</v>
      </c>
      <c r="M6" s="695"/>
      <c r="N6" s="695"/>
      <c r="O6" s="706" t="s">
        <v>28</v>
      </c>
      <c r="P6" s="708" t="s">
        <v>59</v>
      </c>
      <c r="Q6" s="709"/>
      <c r="R6" s="710"/>
    </row>
    <row r="7" spans="1:27" ht="111.75" customHeight="1" thickBot="1" x14ac:dyDescent="0.25">
      <c r="A7" s="727"/>
      <c r="B7" s="683"/>
      <c r="C7" s="683"/>
      <c r="D7" s="713"/>
      <c r="E7" s="716"/>
      <c r="F7" s="702"/>
      <c r="G7" s="724"/>
      <c r="H7" s="721"/>
      <c r="I7" s="718"/>
      <c r="J7" s="304" t="s">
        <v>8</v>
      </c>
      <c r="K7" s="304" t="s">
        <v>29</v>
      </c>
      <c r="L7" s="705"/>
      <c r="M7" s="696"/>
      <c r="N7" s="696"/>
      <c r="O7" s="707"/>
      <c r="P7" s="77" t="s">
        <v>60</v>
      </c>
      <c r="Q7" s="77" t="s">
        <v>61</v>
      </c>
      <c r="R7" s="78" t="s">
        <v>62</v>
      </c>
      <c r="U7" s="42"/>
    </row>
    <row r="8" spans="1:27" ht="13.5" thickBot="1" x14ac:dyDescent="0.25">
      <c r="A8" s="688" t="s">
        <v>30</v>
      </c>
      <c r="B8" s="689"/>
      <c r="C8" s="689"/>
      <c r="D8" s="689"/>
      <c r="E8" s="689"/>
      <c r="F8" s="689"/>
      <c r="G8" s="689"/>
      <c r="H8" s="689"/>
      <c r="I8" s="689"/>
      <c r="J8" s="689"/>
      <c r="K8" s="689"/>
      <c r="L8" s="689"/>
      <c r="M8" s="689"/>
      <c r="N8" s="689"/>
      <c r="O8" s="689"/>
      <c r="P8" s="689"/>
      <c r="Q8" s="689"/>
      <c r="R8" s="690"/>
      <c r="U8" s="42"/>
    </row>
    <row r="9" spans="1:27" ht="13.5" thickBot="1" x14ac:dyDescent="0.25">
      <c r="A9" s="673" t="s">
        <v>27</v>
      </c>
      <c r="B9" s="674"/>
      <c r="C9" s="674"/>
      <c r="D9" s="674"/>
      <c r="E9" s="674"/>
      <c r="F9" s="674"/>
      <c r="G9" s="674"/>
      <c r="H9" s="674"/>
      <c r="I9" s="674"/>
      <c r="J9" s="674"/>
      <c r="K9" s="674"/>
      <c r="L9" s="674"/>
      <c r="M9" s="674"/>
      <c r="N9" s="674"/>
      <c r="O9" s="674"/>
      <c r="P9" s="674"/>
      <c r="Q9" s="674"/>
      <c r="R9" s="675"/>
    </row>
    <row r="10" spans="1:27" ht="15" customHeight="1" thickBot="1" x14ac:dyDescent="0.25">
      <c r="A10" s="5" t="s">
        <v>10</v>
      </c>
      <c r="B10" s="676" t="s">
        <v>47</v>
      </c>
      <c r="C10" s="676"/>
      <c r="D10" s="676"/>
      <c r="E10" s="676"/>
      <c r="F10" s="676"/>
      <c r="G10" s="676"/>
      <c r="H10" s="676"/>
      <c r="I10" s="677"/>
      <c r="J10" s="677"/>
      <c r="K10" s="677"/>
      <c r="L10" s="677"/>
      <c r="M10" s="677"/>
      <c r="N10" s="677"/>
      <c r="O10" s="677"/>
      <c r="P10" s="677"/>
      <c r="Q10" s="677"/>
      <c r="R10" s="678"/>
    </row>
    <row r="11" spans="1:27" ht="13.5" thickBot="1" x14ac:dyDescent="0.25">
      <c r="A11" s="271" t="s">
        <v>10</v>
      </c>
      <c r="B11" s="113" t="s">
        <v>10</v>
      </c>
      <c r="C11" s="679" t="s">
        <v>0</v>
      </c>
      <c r="D11" s="679"/>
      <c r="E11" s="679"/>
      <c r="F11" s="679"/>
      <c r="G11" s="679"/>
      <c r="H11" s="679"/>
      <c r="I11" s="679"/>
      <c r="J11" s="679"/>
      <c r="K11" s="679"/>
      <c r="L11" s="679"/>
      <c r="M11" s="679"/>
      <c r="N11" s="679"/>
      <c r="O11" s="679"/>
      <c r="P11" s="679"/>
      <c r="Q11" s="679"/>
      <c r="R11" s="680"/>
      <c r="U11" s="42"/>
    </row>
    <row r="12" spans="1:27" ht="27" customHeight="1" x14ac:dyDescent="0.2">
      <c r="A12" s="465" t="s">
        <v>10</v>
      </c>
      <c r="B12" s="467" t="s">
        <v>10</v>
      </c>
      <c r="C12" s="469" t="s">
        <v>10</v>
      </c>
      <c r="D12" s="471" t="s">
        <v>38</v>
      </c>
      <c r="E12" s="473"/>
      <c r="F12" s="475" t="s">
        <v>11</v>
      </c>
      <c r="G12" s="477" t="s">
        <v>36</v>
      </c>
      <c r="H12" s="135" t="s">
        <v>12</v>
      </c>
      <c r="I12" s="305">
        <f t="shared" ref="I12:I18" si="0">J12+L12</f>
        <v>170</v>
      </c>
      <c r="J12" s="306">
        <v>170</v>
      </c>
      <c r="K12" s="307"/>
      <c r="L12" s="308"/>
      <c r="M12" s="59">
        <v>170</v>
      </c>
      <c r="N12" s="59">
        <v>170</v>
      </c>
      <c r="O12" s="667" t="s">
        <v>63</v>
      </c>
      <c r="P12" s="82">
        <v>2.7</v>
      </c>
      <c r="Q12" s="479">
        <v>2.8</v>
      </c>
      <c r="R12" s="463">
        <v>2.9</v>
      </c>
      <c r="AA12" s="42"/>
    </row>
    <row r="13" spans="1:27" ht="13.5" thickBot="1" x14ac:dyDescent="0.25">
      <c r="A13" s="466"/>
      <c r="B13" s="468"/>
      <c r="C13" s="470"/>
      <c r="D13" s="472"/>
      <c r="E13" s="474"/>
      <c r="F13" s="476"/>
      <c r="G13" s="478"/>
      <c r="H13" s="299" t="s">
        <v>13</v>
      </c>
      <c r="I13" s="213">
        <f t="shared" si="0"/>
        <v>170</v>
      </c>
      <c r="J13" s="297">
        <f>SUM(J12)</f>
        <v>170</v>
      </c>
      <c r="K13" s="297"/>
      <c r="L13" s="309"/>
      <c r="M13" s="195">
        <f>SUM(M12)</f>
        <v>170</v>
      </c>
      <c r="N13" s="195">
        <f>SUM(N12)</f>
        <v>170</v>
      </c>
      <c r="O13" s="668"/>
      <c r="P13" s="136"/>
      <c r="Q13" s="480"/>
      <c r="R13" s="464"/>
      <c r="AA13" s="42"/>
    </row>
    <row r="14" spans="1:27" ht="27" customHeight="1" x14ac:dyDescent="0.2">
      <c r="A14" s="465" t="s">
        <v>10</v>
      </c>
      <c r="B14" s="467" t="s">
        <v>10</v>
      </c>
      <c r="C14" s="469" t="s">
        <v>14</v>
      </c>
      <c r="D14" s="410" t="s">
        <v>80</v>
      </c>
      <c r="E14" s="473"/>
      <c r="F14" s="475" t="s">
        <v>11</v>
      </c>
      <c r="G14" s="188">
        <v>2</v>
      </c>
      <c r="H14" s="135" t="s">
        <v>12</v>
      </c>
      <c r="I14" s="104">
        <f t="shared" si="0"/>
        <v>219.7</v>
      </c>
      <c r="J14" s="120">
        <v>206.7</v>
      </c>
      <c r="K14" s="120"/>
      <c r="L14" s="139">
        <v>13</v>
      </c>
      <c r="M14" s="59"/>
      <c r="N14" s="59"/>
      <c r="O14" s="211" t="s">
        <v>64</v>
      </c>
      <c r="P14" s="137">
        <v>3.5</v>
      </c>
      <c r="Q14" s="138"/>
      <c r="R14" s="270"/>
      <c r="Z14" s="42"/>
    </row>
    <row r="15" spans="1:27" ht="27.75" customHeight="1" x14ac:dyDescent="0.2">
      <c r="A15" s="664"/>
      <c r="B15" s="665"/>
      <c r="C15" s="666"/>
      <c r="D15" s="409" t="s">
        <v>112</v>
      </c>
      <c r="E15" s="669"/>
      <c r="F15" s="671"/>
      <c r="G15" s="259" t="s">
        <v>81</v>
      </c>
      <c r="H15" s="3" t="s">
        <v>12</v>
      </c>
      <c r="I15" s="104">
        <f t="shared" si="0"/>
        <v>80.3</v>
      </c>
      <c r="J15" s="105">
        <v>80.3</v>
      </c>
      <c r="K15" s="105"/>
      <c r="L15" s="178"/>
      <c r="M15" s="65"/>
      <c r="N15" s="65"/>
      <c r="O15" s="140" t="s">
        <v>65</v>
      </c>
      <c r="P15" s="437">
        <v>10</v>
      </c>
      <c r="Q15" s="141"/>
      <c r="R15" s="142"/>
      <c r="AA15" s="42"/>
    </row>
    <row r="16" spans="1:27" ht="13.5" thickBot="1" x14ac:dyDescent="0.25">
      <c r="A16" s="664"/>
      <c r="B16" s="665"/>
      <c r="C16" s="666"/>
      <c r="D16" s="409" t="s">
        <v>131</v>
      </c>
      <c r="E16" s="670"/>
      <c r="F16" s="672"/>
      <c r="G16" s="284"/>
      <c r="H16" s="314" t="s">
        <v>13</v>
      </c>
      <c r="I16" s="311">
        <f t="shared" si="0"/>
        <v>300</v>
      </c>
      <c r="J16" s="312">
        <f>SUM(J14:J15)</f>
        <v>287</v>
      </c>
      <c r="K16" s="312"/>
      <c r="L16" s="313">
        <f>SUM(L14:L15)</f>
        <v>13</v>
      </c>
      <c r="M16" s="315"/>
      <c r="N16" s="315"/>
      <c r="O16" s="140"/>
      <c r="P16" s="143"/>
      <c r="Q16" s="141"/>
      <c r="R16" s="142"/>
    </row>
    <row r="17" spans="1:27" ht="19.5" customHeight="1" x14ac:dyDescent="0.2">
      <c r="A17" s="465" t="s">
        <v>10</v>
      </c>
      <c r="B17" s="467" t="s">
        <v>10</v>
      </c>
      <c r="C17" s="469" t="s">
        <v>15</v>
      </c>
      <c r="D17" s="471" t="s">
        <v>72</v>
      </c>
      <c r="E17" s="473"/>
      <c r="F17" s="475" t="s">
        <v>11</v>
      </c>
      <c r="G17" s="477" t="s">
        <v>36</v>
      </c>
      <c r="H17" s="135" t="s">
        <v>12</v>
      </c>
      <c r="I17" s="305">
        <f t="shared" si="0"/>
        <v>120</v>
      </c>
      <c r="J17" s="306">
        <v>120</v>
      </c>
      <c r="K17" s="307"/>
      <c r="L17" s="308"/>
      <c r="M17" s="59"/>
      <c r="N17" s="59"/>
      <c r="O17" s="404" t="s">
        <v>73</v>
      </c>
      <c r="P17" s="79">
        <v>0.6</v>
      </c>
      <c r="Q17" s="479"/>
      <c r="R17" s="463"/>
    </row>
    <row r="18" spans="1:27" ht="13.5" thickBot="1" x14ac:dyDescent="0.25">
      <c r="A18" s="466"/>
      <c r="B18" s="468"/>
      <c r="C18" s="470"/>
      <c r="D18" s="472"/>
      <c r="E18" s="474"/>
      <c r="F18" s="476"/>
      <c r="G18" s="478"/>
      <c r="H18" s="406" t="s">
        <v>13</v>
      </c>
      <c r="I18" s="213">
        <f t="shared" si="0"/>
        <v>120</v>
      </c>
      <c r="J18" s="407">
        <f>SUM(J17)</f>
        <v>120</v>
      </c>
      <c r="K18" s="407"/>
      <c r="L18" s="309"/>
      <c r="M18" s="195">
        <f>SUM(M17)</f>
        <v>0</v>
      </c>
      <c r="N18" s="195">
        <f>SUM(N17)</f>
        <v>0</v>
      </c>
      <c r="O18" s="405"/>
      <c r="P18" s="403"/>
      <c r="Q18" s="480"/>
      <c r="R18" s="464"/>
      <c r="AA18" s="42"/>
    </row>
    <row r="19" spans="1:27" ht="13.5" thickBot="1" x14ac:dyDescent="0.25">
      <c r="A19" s="4" t="s">
        <v>10</v>
      </c>
      <c r="B19" s="186" t="s">
        <v>10</v>
      </c>
      <c r="C19" s="655" t="s">
        <v>18</v>
      </c>
      <c r="D19" s="534"/>
      <c r="E19" s="534"/>
      <c r="F19" s="534"/>
      <c r="G19" s="534"/>
      <c r="H19" s="569"/>
      <c r="I19" s="273">
        <f>I16+I13+I18</f>
        <v>590</v>
      </c>
      <c r="J19" s="273">
        <f>J16+J13+J18</f>
        <v>577</v>
      </c>
      <c r="K19" s="273">
        <f>K16+K13</f>
        <v>0</v>
      </c>
      <c r="L19" s="273">
        <f>L16+L13</f>
        <v>13</v>
      </c>
      <c r="M19" s="273">
        <f>M16+M13</f>
        <v>170</v>
      </c>
      <c r="N19" s="273">
        <f>N16+N13</f>
        <v>170</v>
      </c>
      <c r="O19" s="649"/>
      <c r="P19" s="650"/>
      <c r="Q19" s="650"/>
      <c r="R19" s="651"/>
    </row>
    <row r="20" spans="1:27" ht="13.5" thickBot="1" x14ac:dyDescent="0.25">
      <c r="A20" s="4" t="s">
        <v>10</v>
      </c>
      <c r="B20" s="47" t="s">
        <v>14</v>
      </c>
      <c r="C20" s="652" t="s">
        <v>45</v>
      </c>
      <c r="D20" s="653"/>
      <c r="E20" s="653"/>
      <c r="F20" s="653"/>
      <c r="G20" s="653"/>
      <c r="H20" s="653"/>
      <c r="I20" s="653"/>
      <c r="J20" s="653"/>
      <c r="K20" s="653"/>
      <c r="L20" s="653"/>
      <c r="M20" s="653"/>
      <c r="N20" s="653"/>
      <c r="O20" s="653"/>
      <c r="P20" s="653"/>
      <c r="Q20" s="653"/>
      <c r="R20" s="654"/>
      <c r="U20" s="42"/>
    </row>
    <row r="21" spans="1:27" s="36" customFormat="1" ht="15" customHeight="1" x14ac:dyDescent="0.2">
      <c r="A21" s="35" t="s">
        <v>10</v>
      </c>
      <c r="B21" s="424" t="s">
        <v>14</v>
      </c>
      <c r="C21" s="198" t="s">
        <v>10</v>
      </c>
      <c r="D21" s="208" t="s">
        <v>85</v>
      </c>
      <c r="E21" s="162"/>
      <c r="F21" s="181" t="s">
        <v>11</v>
      </c>
      <c r="G21" s="210">
        <v>2</v>
      </c>
      <c r="H21" s="438" t="s">
        <v>12</v>
      </c>
      <c r="I21" s="316">
        <f>J21+L21</f>
        <v>11510.299999999997</v>
      </c>
      <c r="J21" s="317">
        <f>11220.3-72.2+26.5+331.8</f>
        <v>11506.399999999998</v>
      </c>
      <c r="K21" s="317">
        <f>7036.8+61.2+237</f>
        <v>7335</v>
      </c>
      <c r="L21" s="318">
        <f>30.4-26.5</f>
        <v>3.8999999999999986</v>
      </c>
      <c r="M21" s="439">
        <v>11510.3</v>
      </c>
      <c r="N21" s="439">
        <v>11510.3</v>
      </c>
      <c r="O21" s="539" t="s">
        <v>132</v>
      </c>
      <c r="P21" s="187">
        <v>3836</v>
      </c>
      <c r="Q21" s="187">
        <v>3862</v>
      </c>
      <c r="R21" s="258">
        <v>3728</v>
      </c>
    </row>
    <row r="22" spans="1:27" s="36" customFormat="1" x14ac:dyDescent="0.2">
      <c r="A22" s="37"/>
      <c r="B22" s="427"/>
      <c r="C22" s="199"/>
      <c r="D22" s="209" t="s">
        <v>107</v>
      </c>
      <c r="E22" s="163"/>
      <c r="F22" s="182"/>
      <c r="G22" s="206"/>
      <c r="H22" s="200" t="s">
        <v>89</v>
      </c>
      <c r="I22" s="202">
        <f>J22+L22</f>
        <v>701.8</v>
      </c>
      <c r="J22" s="203">
        <v>618.29999999999995</v>
      </c>
      <c r="K22" s="203"/>
      <c r="L22" s="204">
        <v>83.5</v>
      </c>
      <c r="M22" s="201">
        <v>659.2</v>
      </c>
      <c r="N22" s="201">
        <v>659.2</v>
      </c>
      <c r="O22" s="584"/>
      <c r="P22" s="254"/>
      <c r="Q22" s="161"/>
      <c r="R22" s="255"/>
    </row>
    <row r="23" spans="1:27" s="36" customFormat="1" ht="15" customHeight="1" x14ac:dyDescent="0.2">
      <c r="A23" s="37"/>
      <c r="B23" s="427"/>
      <c r="C23" s="199"/>
      <c r="D23" s="209" t="s">
        <v>108</v>
      </c>
      <c r="E23" s="163"/>
      <c r="F23" s="182"/>
      <c r="G23" s="206"/>
      <c r="H23" s="412" t="s">
        <v>125</v>
      </c>
      <c r="I23" s="413">
        <f>J23+L23</f>
        <v>17.3</v>
      </c>
      <c r="J23" s="414">
        <v>17.3</v>
      </c>
      <c r="K23" s="414"/>
      <c r="L23" s="415"/>
      <c r="M23" s="416"/>
      <c r="N23" s="416"/>
      <c r="O23" s="140"/>
      <c r="P23" s="254"/>
      <c r="Q23" s="161"/>
      <c r="R23" s="256"/>
    </row>
    <row r="24" spans="1:27" s="36" customFormat="1" ht="15.75" customHeight="1" x14ac:dyDescent="0.2">
      <c r="A24" s="37"/>
      <c r="B24" s="427"/>
      <c r="C24" s="199"/>
      <c r="D24" s="209" t="s">
        <v>109</v>
      </c>
      <c r="E24" s="163"/>
      <c r="F24" s="182"/>
      <c r="G24" s="206"/>
      <c r="H24" s="180"/>
      <c r="I24" s="319"/>
      <c r="J24" s="320"/>
      <c r="K24" s="320"/>
      <c r="L24" s="322"/>
      <c r="M24" s="144"/>
      <c r="N24" s="144"/>
      <c r="O24" s="140"/>
      <c r="P24" s="254"/>
      <c r="Q24" s="254"/>
      <c r="R24" s="256"/>
    </row>
    <row r="25" spans="1:27" s="36" customFormat="1" ht="25.5" x14ac:dyDescent="0.2">
      <c r="A25" s="37"/>
      <c r="B25" s="427"/>
      <c r="C25" s="199"/>
      <c r="D25" s="209" t="s">
        <v>110</v>
      </c>
      <c r="E25" s="163"/>
      <c r="F25" s="182"/>
      <c r="G25" s="206"/>
      <c r="H25" s="180"/>
      <c r="I25" s="323"/>
      <c r="J25" s="320"/>
      <c r="K25" s="320"/>
      <c r="L25" s="322"/>
      <c r="M25" s="144"/>
      <c r="N25" s="144"/>
      <c r="O25" s="140"/>
      <c r="P25" s="254"/>
      <c r="Q25" s="161"/>
      <c r="R25" s="257"/>
    </row>
    <row r="26" spans="1:27" s="36" customFormat="1" ht="13.5" customHeight="1" x14ac:dyDescent="0.2">
      <c r="A26" s="37"/>
      <c r="B26" s="427"/>
      <c r="C26" s="199"/>
      <c r="D26" s="209" t="s">
        <v>111</v>
      </c>
      <c r="E26" s="163"/>
      <c r="F26" s="182"/>
      <c r="G26" s="206"/>
      <c r="H26" s="180"/>
      <c r="I26" s="323"/>
      <c r="J26" s="320"/>
      <c r="K26" s="320"/>
      <c r="L26" s="321"/>
      <c r="M26" s="144"/>
      <c r="N26" s="144"/>
      <c r="O26" s="140"/>
      <c r="P26" s="254"/>
      <c r="Q26" s="161"/>
      <c r="R26" s="257"/>
    </row>
    <row r="27" spans="1:27" ht="16.5" customHeight="1" x14ac:dyDescent="0.2">
      <c r="A27" s="426"/>
      <c r="B27" s="435"/>
      <c r="C27" s="638"/>
      <c r="D27" s="640" t="s">
        <v>37</v>
      </c>
      <c r="E27" s="642"/>
      <c r="F27" s="182"/>
      <c r="G27" s="206"/>
      <c r="H27" s="133"/>
      <c r="I27" s="417"/>
      <c r="J27" s="418"/>
      <c r="K27" s="418"/>
      <c r="L27" s="419"/>
      <c r="M27" s="70"/>
      <c r="N27" s="70"/>
      <c r="O27" s="584" t="s">
        <v>130</v>
      </c>
      <c r="P27" s="428">
        <v>12.5</v>
      </c>
      <c r="Q27" s="428">
        <v>13</v>
      </c>
      <c r="R27" s="134">
        <v>13.5</v>
      </c>
    </row>
    <row r="28" spans="1:27" s="36" customFormat="1" ht="14.25" customHeight="1" thickBot="1" x14ac:dyDescent="0.25">
      <c r="A28" s="170"/>
      <c r="B28" s="425"/>
      <c r="C28" s="639"/>
      <c r="D28" s="641"/>
      <c r="E28" s="643"/>
      <c r="F28" s="436"/>
      <c r="G28" s="207"/>
      <c r="H28" s="303" t="s">
        <v>13</v>
      </c>
      <c r="I28" s="213">
        <f>SUM(I21:I27)</f>
        <v>12229.399999999996</v>
      </c>
      <c r="J28" s="433">
        <f>SUM(J21:J27)</f>
        <v>12141.999999999996</v>
      </c>
      <c r="K28" s="433">
        <f t="shared" ref="K28:N28" si="1">SUM(K21:K22)</f>
        <v>7335</v>
      </c>
      <c r="L28" s="196">
        <f t="shared" si="1"/>
        <v>87.4</v>
      </c>
      <c r="M28" s="440">
        <f t="shared" si="1"/>
        <v>12169.5</v>
      </c>
      <c r="N28" s="440">
        <f t="shared" si="1"/>
        <v>12169.5</v>
      </c>
      <c r="O28" s="540"/>
      <c r="P28" s="171"/>
      <c r="Q28" s="172"/>
      <c r="R28" s="173"/>
    </row>
    <row r="29" spans="1:27" ht="17.25" customHeight="1" x14ac:dyDescent="0.2">
      <c r="A29" s="9" t="s">
        <v>10</v>
      </c>
      <c r="B29" s="23" t="s">
        <v>14</v>
      </c>
      <c r="C29" s="623" t="s">
        <v>14</v>
      </c>
      <c r="D29" s="662" t="s">
        <v>127</v>
      </c>
      <c r="E29" s="615"/>
      <c r="F29" s="632" t="s">
        <v>11</v>
      </c>
      <c r="G29" s="644" t="s">
        <v>36</v>
      </c>
      <c r="H29" s="135" t="s">
        <v>12</v>
      </c>
      <c r="I29" s="327">
        <f>J29+L29</f>
        <v>100</v>
      </c>
      <c r="J29" s="328"/>
      <c r="K29" s="328"/>
      <c r="L29" s="357">
        <v>100</v>
      </c>
      <c r="M29" s="422"/>
      <c r="N29" s="421"/>
      <c r="O29" s="249" t="s">
        <v>123</v>
      </c>
      <c r="P29" s="79">
        <v>1</v>
      </c>
      <c r="Q29" s="82"/>
      <c r="R29" s="150"/>
    </row>
    <row r="30" spans="1:27" ht="13.5" thickBot="1" x14ac:dyDescent="0.25">
      <c r="A30" s="10"/>
      <c r="B30" s="24"/>
      <c r="C30" s="625"/>
      <c r="D30" s="663"/>
      <c r="E30" s="617"/>
      <c r="F30" s="634"/>
      <c r="G30" s="646"/>
      <c r="H30" s="299" t="s">
        <v>13</v>
      </c>
      <c r="I30" s="296">
        <f>J30+L30</f>
        <v>100</v>
      </c>
      <c r="J30" s="297">
        <f>SUM(J29:J29)</f>
        <v>0</v>
      </c>
      <c r="K30" s="297">
        <f>SUM(K29:K29)</f>
        <v>0</v>
      </c>
      <c r="L30" s="420">
        <f>SUM(L29:L29)</f>
        <v>100</v>
      </c>
      <c r="M30" s="213"/>
      <c r="N30" s="195"/>
      <c r="O30" s="423"/>
      <c r="P30" s="408"/>
      <c r="Q30" s="84"/>
      <c r="R30" s="85"/>
    </row>
    <row r="31" spans="1:27" ht="25.5" customHeight="1" x14ac:dyDescent="0.2">
      <c r="A31" s="114" t="s">
        <v>10</v>
      </c>
      <c r="B31" s="115" t="s">
        <v>14</v>
      </c>
      <c r="C31" s="218" t="s">
        <v>15</v>
      </c>
      <c r="D31" s="216" t="s">
        <v>46</v>
      </c>
      <c r="E31" s="229" t="s">
        <v>135</v>
      </c>
      <c r="F31" s="214" t="s">
        <v>11</v>
      </c>
      <c r="G31" s="274" t="s">
        <v>36</v>
      </c>
      <c r="H31" s="146" t="s">
        <v>12</v>
      </c>
      <c r="I31" s="333">
        <f>J31+L31</f>
        <v>457.4</v>
      </c>
      <c r="J31" s="334">
        <v>457.4</v>
      </c>
      <c r="K31" s="335"/>
      <c r="L31" s="336"/>
      <c r="M31" s="397">
        <v>457.4</v>
      </c>
      <c r="N31" s="147">
        <v>457.4</v>
      </c>
      <c r="O31" s="223" t="s">
        <v>66</v>
      </c>
      <c r="P31" s="224">
        <v>74</v>
      </c>
      <c r="Q31" s="225">
        <v>74</v>
      </c>
      <c r="R31" s="226">
        <v>74</v>
      </c>
      <c r="AA31" s="42"/>
    </row>
    <row r="32" spans="1:27" x14ac:dyDescent="0.2">
      <c r="A32" s="114"/>
      <c r="B32" s="115"/>
      <c r="C32" s="205"/>
      <c r="D32" s="217" t="s">
        <v>113</v>
      </c>
      <c r="E32" s="453"/>
      <c r="F32" s="215"/>
      <c r="G32" s="274"/>
      <c r="H32" s="3"/>
      <c r="I32" s="310"/>
      <c r="J32" s="337"/>
      <c r="K32" s="338"/>
      <c r="L32" s="339"/>
      <c r="M32" s="118"/>
      <c r="N32" s="145"/>
      <c r="O32" s="294"/>
      <c r="P32" s="277"/>
      <c r="Q32" s="290"/>
      <c r="R32" s="291"/>
    </row>
    <row r="33" spans="1:26" x14ac:dyDescent="0.2">
      <c r="A33" s="114"/>
      <c r="B33" s="115"/>
      <c r="C33" s="205"/>
      <c r="D33" s="217" t="s">
        <v>114</v>
      </c>
      <c r="E33" s="453"/>
      <c r="F33" s="215"/>
      <c r="G33" s="274"/>
      <c r="H33" s="146"/>
      <c r="I33" s="310"/>
      <c r="J33" s="340"/>
      <c r="K33" s="341"/>
      <c r="L33" s="240"/>
      <c r="M33" s="397"/>
      <c r="N33" s="147"/>
      <c r="O33" s="294"/>
      <c r="P33" s="277"/>
      <c r="Q33" s="290"/>
      <c r="R33" s="291"/>
    </row>
    <row r="34" spans="1:26" ht="25.5" x14ac:dyDescent="0.2">
      <c r="A34" s="114"/>
      <c r="B34" s="115"/>
      <c r="C34" s="205"/>
      <c r="D34" s="217" t="s">
        <v>128</v>
      </c>
      <c r="E34" s="453"/>
      <c r="F34" s="215"/>
      <c r="G34" s="274"/>
      <c r="H34" s="3"/>
      <c r="I34" s="310"/>
      <c r="J34" s="337"/>
      <c r="K34" s="338"/>
      <c r="L34" s="339"/>
      <c r="M34" s="118"/>
      <c r="N34" s="145"/>
      <c r="O34" s="294"/>
      <c r="P34" s="277"/>
      <c r="Q34" s="290"/>
      <c r="R34" s="291"/>
    </row>
    <row r="35" spans="1:26" ht="25.5" x14ac:dyDescent="0.2">
      <c r="A35" s="114"/>
      <c r="B35" s="115"/>
      <c r="C35" s="205"/>
      <c r="D35" s="217" t="s">
        <v>115</v>
      </c>
      <c r="E35" s="453"/>
      <c r="F35" s="215"/>
      <c r="G35" s="274"/>
      <c r="H35" s="146"/>
      <c r="I35" s="342"/>
      <c r="J35" s="340"/>
      <c r="K35" s="341"/>
      <c r="L35" s="240"/>
      <c r="M35" s="397"/>
      <c r="N35" s="147"/>
      <c r="O35" s="294"/>
      <c r="P35" s="277"/>
      <c r="Q35" s="290"/>
      <c r="R35" s="291"/>
    </row>
    <row r="36" spans="1:26" ht="27.75" customHeight="1" x14ac:dyDescent="0.2">
      <c r="A36" s="114"/>
      <c r="B36" s="115"/>
      <c r="C36" s="205"/>
      <c r="D36" s="217" t="s">
        <v>116</v>
      </c>
      <c r="E36" s="453"/>
      <c r="F36" s="215"/>
      <c r="G36" s="274"/>
      <c r="H36" s="159"/>
      <c r="I36" s="343"/>
      <c r="J36" s="344"/>
      <c r="K36" s="345"/>
      <c r="L36" s="346"/>
      <c r="M36" s="398"/>
      <c r="N36" s="160"/>
      <c r="O36" s="294"/>
      <c r="P36" s="277"/>
      <c r="Q36" s="290"/>
      <c r="R36" s="291"/>
    </row>
    <row r="37" spans="1:26" ht="25.5" x14ac:dyDescent="0.2">
      <c r="A37" s="114"/>
      <c r="B37" s="115"/>
      <c r="C37" s="205"/>
      <c r="D37" s="217" t="s">
        <v>117</v>
      </c>
      <c r="E37" s="453"/>
      <c r="F37" s="215"/>
      <c r="G37" s="274"/>
      <c r="H37" s="3"/>
      <c r="I37" s="310"/>
      <c r="J37" s="302"/>
      <c r="K37" s="338"/>
      <c r="L37" s="339"/>
      <c r="M37" s="118"/>
      <c r="N37" s="145"/>
      <c r="O37" s="227"/>
      <c r="P37" s="277"/>
      <c r="Q37" s="290"/>
      <c r="R37" s="291"/>
    </row>
    <row r="38" spans="1:26" ht="25.5" x14ac:dyDescent="0.2">
      <c r="A38" s="114"/>
      <c r="B38" s="115"/>
      <c r="C38" s="205"/>
      <c r="D38" s="217" t="s">
        <v>118</v>
      </c>
      <c r="E38" s="453"/>
      <c r="F38" s="215"/>
      <c r="G38" s="274"/>
      <c r="H38" s="146"/>
      <c r="I38" s="342"/>
      <c r="J38" s="340"/>
      <c r="K38" s="341"/>
      <c r="L38" s="240"/>
      <c r="M38" s="397"/>
      <c r="N38" s="147"/>
      <c r="O38" s="294"/>
      <c r="P38" s="277"/>
      <c r="Q38" s="290"/>
      <c r="R38" s="291"/>
      <c r="Z38" s="42"/>
    </row>
    <row r="39" spans="1:26" ht="15" customHeight="1" x14ac:dyDescent="0.2">
      <c r="A39" s="114"/>
      <c r="B39" s="115"/>
      <c r="C39" s="205"/>
      <c r="D39" s="656" t="s">
        <v>50</v>
      </c>
      <c r="E39" s="657"/>
      <c r="F39" s="659"/>
      <c r="G39" s="660"/>
      <c r="H39" s="3"/>
      <c r="I39" s="310"/>
      <c r="J39" s="337"/>
      <c r="K39" s="338"/>
      <c r="L39" s="339"/>
      <c r="M39" s="118"/>
      <c r="N39" s="145"/>
      <c r="O39" s="294"/>
      <c r="P39" s="277"/>
      <c r="Q39" s="290"/>
      <c r="R39" s="291"/>
    </row>
    <row r="40" spans="1:26" ht="13.5" thickBot="1" x14ac:dyDescent="0.25">
      <c r="A40" s="116"/>
      <c r="B40" s="117"/>
      <c r="C40" s="219"/>
      <c r="D40" s="553"/>
      <c r="E40" s="658"/>
      <c r="F40" s="551"/>
      <c r="G40" s="661"/>
      <c r="H40" s="194" t="s">
        <v>13</v>
      </c>
      <c r="I40" s="296">
        <f>J40+L40</f>
        <v>457.4</v>
      </c>
      <c r="J40" s="212">
        <f>SUM(J31:J39)</f>
        <v>457.4</v>
      </c>
      <c r="K40" s="212"/>
      <c r="L40" s="196"/>
      <c r="M40" s="195">
        <f>SUM(M31:M39)</f>
        <v>457.4</v>
      </c>
      <c r="N40" s="309">
        <f>SUM(N31:N39)</f>
        <v>457.4</v>
      </c>
      <c r="O40" s="148"/>
      <c r="P40" s="295"/>
      <c r="Q40" s="149"/>
      <c r="R40" s="228"/>
    </row>
    <row r="41" spans="1:26" ht="17.25" customHeight="1" x14ac:dyDescent="0.2">
      <c r="A41" s="9" t="s">
        <v>10</v>
      </c>
      <c r="B41" s="23" t="s">
        <v>14</v>
      </c>
      <c r="C41" s="623" t="s">
        <v>16</v>
      </c>
      <c r="D41" s="612" t="s">
        <v>52</v>
      </c>
      <c r="E41" s="615"/>
      <c r="F41" s="632" t="s">
        <v>11</v>
      </c>
      <c r="G41" s="644" t="s">
        <v>36</v>
      </c>
      <c r="H41" s="135" t="s">
        <v>12</v>
      </c>
      <c r="I41" s="327">
        <f>J41+L41</f>
        <v>20</v>
      </c>
      <c r="J41" s="328">
        <v>20</v>
      </c>
      <c r="K41" s="328">
        <v>4.9000000000000004</v>
      </c>
      <c r="L41" s="329"/>
      <c r="M41" s="66"/>
      <c r="N41" s="64"/>
      <c r="O41" s="220" t="s">
        <v>68</v>
      </c>
      <c r="P41" s="221">
        <v>23</v>
      </c>
      <c r="Q41" s="83"/>
      <c r="R41" s="222"/>
    </row>
    <row r="42" spans="1:26" x14ac:dyDescent="0.2">
      <c r="A42" s="38"/>
      <c r="B42" s="39"/>
      <c r="C42" s="624"/>
      <c r="D42" s="613"/>
      <c r="E42" s="616"/>
      <c r="F42" s="633"/>
      <c r="G42" s="645"/>
      <c r="H42" s="3" t="s">
        <v>25</v>
      </c>
      <c r="I42" s="330">
        <f>J42+L42</f>
        <v>113.4</v>
      </c>
      <c r="J42" s="331">
        <v>113.4</v>
      </c>
      <c r="K42" s="331">
        <v>38.9</v>
      </c>
      <c r="L42" s="332"/>
      <c r="M42" s="72"/>
      <c r="N42" s="67"/>
      <c r="O42" s="621" t="s">
        <v>67</v>
      </c>
      <c r="P42" s="647">
        <v>100</v>
      </c>
      <c r="Q42" s="151"/>
      <c r="R42" s="152"/>
    </row>
    <row r="43" spans="1:26" ht="13.5" thickBot="1" x14ac:dyDescent="0.25">
      <c r="A43" s="10"/>
      <c r="B43" s="24"/>
      <c r="C43" s="625"/>
      <c r="D43" s="614"/>
      <c r="E43" s="617"/>
      <c r="F43" s="634"/>
      <c r="G43" s="646"/>
      <c r="H43" s="299" t="s">
        <v>13</v>
      </c>
      <c r="I43" s="296">
        <f>J43+L43</f>
        <v>133.4</v>
      </c>
      <c r="J43" s="297">
        <f>SUM(J41:J42)</f>
        <v>133.4</v>
      </c>
      <c r="K43" s="297">
        <f>SUM(K41:K42)</f>
        <v>43.8</v>
      </c>
      <c r="L43" s="298">
        <f>SUM(L41:L42)</f>
        <v>0</v>
      </c>
      <c r="M43" s="347"/>
      <c r="N43" s="231"/>
      <c r="O43" s="622"/>
      <c r="P43" s="648"/>
      <c r="Q43" s="84"/>
      <c r="R43" s="85"/>
    </row>
    <row r="44" spans="1:26" ht="13.5" thickBot="1" x14ac:dyDescent="0.25">
      <c r="A44" s="4" t="s">
        <v>10</v>
      </c>
      <c r="B44" s="21" t="s">
        <v>14</v>
      </c>
      <c r="C44" s="534" t="s">
        <v>18</v>
      </c>
      <c r="D44" s="568"/>
      <c r="E44" s="534"/>
      <c r="F44" s="534"/>
      <c r="G44" s="534"/>
      <c r="H44" s="534"/>
      <c r="I44" s="275">
        <f>I43+I40+I28+I30</f>
        <v>12920.199999999995</v>
      </c>
      <c r="J44" s="275">
        <f>J43+J40+J28</f>
        <v>12732.799999999996</v>
      </c>
      <c r="K44" s="275">
        <f>K43+K40+K28</f>
        <v>7378.8</v>
      </c>
      <c r="L44" s="275">
        <f>L43+L40+L28+L30</f>
        <v>187.4</v>
      </c>
      <c r="M44" s="275">
        <f>M43+M40+M28</f>
        <v>12626.9</v>
      </c>
      <c r="N44" s="275">
        <f>N43+N40+N28</f>
        <v>12626.9</v>
      </c>
      <c r="O44" s="602"/>
      <c r="P44" s="603"/>
      <c r="Q44" s="603"/>
      <c r="R44" s="604"/>
    </row>
    <row r="45" spans="1:26" ht="13.5" thickBot="1" x14ac:dyDescent="0.25">
      <c r="A45" s="18" t="s">
        <v>10</v>
      </c>
      <c r="B45" s="22" t="s">
        <v>15</v>
      </c>
      <c r="C45" s="605" t="s">
        <v>1</v>
      </c>
      <c r="D45" s="605"/>
      <c r="E45" s="605"/>
      <c r="F45" s="605"/>
      <c r="G45" s="606"/>
      <c r="H45" s="605"/>
      <c r="I45" s="606"/>
      <c r="J45" s="606"/>
      <c r="K45" s="606"/>
      <c r="L45" s="606"/>
      <c r="M45" s="606"/>
      <c r="N45" s="606"/>
      <c r="O45" s="605"/>
      <c r="P45" s="605"/>
      <c r="Q45" s="605"/>
      <c r="R45" s="607"/>
    </row>
    <row r="46" spans="1:26" ht="14.25" customHeight="1" x14ac:dyDescent="0.2">
      <c r="A46" s="9" t="s">
        <v>10</v>
      </c>
      <c r="B46" s="23" t="s">
        <v>15</v>
      </c>
      <c r="C46" s="608" t="s">
        <v>10</v>
      </c>
      <c r="D46" s="626" t="s">
        <v>51</v>
      </c>
      <c r="E46" s="629"/>
      <c r="F46" s="632" t="s">
        <v>11</v>
      </c>
      <c r="G46" s="635">
        <v>5</v>
      </c>
      <c r="H46" s="447" t="s">
        <v>12</v>
      </c>
      <c r="I46" s="348">
        <f>J46+L46</f>
        <v>866</v>
      </c>
      <c r="J46" s="349"/>
      <c r="K46" s="349"/>
      <c r="L46" s="350">
        <v>866</v>
      </c>
      <c r="M46" s="421">
        <v>1254.4000000000001</v>
      </c>
      <c r="N46" s="64"/>
      <c r="O46" s="618" t="s">
        <v>133</v>
      </c>
      <c r="P46" s="82"/>
      <c r="Q46" s="86"/>
      <c r="R46" s="87"/>
    </row>
    <row r="47" spans="1:26" ht="14.25" customHeight="1" x14ac:dyDescent="0.2">
      <c r="A47" s="38"/>
      <c r="B47" s="39"/>
      <c r="C47" s="609"/>
      <c r="D47" s="627"/>
      <c r="E47" s="630"/>
      <c r="F47" s="633"/>
      <c r="G47" s="636"/>
      <c r="H47" s="157" t="s">
        <v>84</v>
      </c>
      <c r="I47" s="330">
        <f>J47+L47</f>
        <v>728.4</v>
      </c>
      <c r="J47" s="331"/>
      <c r="K47" s="331"/>
      <c r="L47" s="332">
        <f>578.4+150</f>
        <v>728.4</v>
      </c>
      <c r="M47" s="67"/>
      <c r="N47" s="67"/>
      <c r="O47" s="619"/>
      <c r="P47" s="83"/>
      <c r="Q47" s="88"/>
      <c r="R47" s="429"/>
    </row>
    <row r="48" spans="1:26" ht="14.25" customHeight="1" x14ac:dyDescent="0.2">
      <c r="A48" s="38"/>
      <c r="B48" s="39"/>
      <c r="C48" s="609"/>
      <c r="D48" s="627"/>
      <c r="E48" s="630"/>
      <c r="F48" s="633"/>
      <c r="G48" s="636"/>
      <c r="H48" s="158" t="s">
        <v>32</v>
      </c>
      <c r="I48" s="324">
        <f>J48+L48</f>
        <v>500</v>
      </c>
      <c r="J48" s="325"/>
      <c r="K48" s="325"/>
      <c r="L48" s="326">
        <v>500</v>
      </c>
      <c r="M48" s="70"/>
      <c r="N48" s="67"/>
      <c r="O48" s="619"/>
      <c r="P48" s="83"/>
      <c r="Q48" s="88">
        <v>100</v>
      </c>
      <c r="R48" s="429"/>
    </row>
    <row r="49" spans="1:27" ht="14.25" customHeight="1" thickBot="1" x14ac:dyDescent="0.25">
      <c r="A49" s="10"/>
      <c r="B49" s="24"/>
      <c r="C49" s="610"/>
      <c r="D49" s="628"/>
      <c r="E49" s="631"/>
      <c r="F49" s="634"/>
      <c r="G49" s="637"/>
      <c r="H49" s="230" t="s">
        <v>13</v>
      </c>
      <c r="I49" s="432">
        <f>J49+L49</f>
        <v>2094.4</v>
      </c>
      <c r="J49" s="433"/>
      <c r="K49" s="433"/>
      <c r="L49" s="434">
        <f>SUM(L46:L48)</f>
        <v>2094.4</v>
      </c>
      <c r="M49" s="231">
        <f>SUM(M46:M48)</f>
        <v>1254.4000000000001</v>
      </c>
      <c r="N49" s="448"/>
      <c r="O49" s="620"/>
      <c r="P49" s="136"/>
      <c r="Q49" s="449"/>
      <c r="R49" s="431"/>
    </row>
    <row r="50" spans="1:27" ht="12.75" customHeight="1" x14ac:dyDescent="0.2">
      <c r="A50" s="441" t="s">
        <v>10</v>
      </c>
      <c r="B50" s="442" t="s">
        <v>15</v>
      </c>
      <c r="C50" s="443" t="s">
        <v>14</v>
      </c>
      <c r="D50" s="611" t="s">
        <v>53</v>
      </c>
      <c r="E50" s="451"/>
      <c r="F50" s="74" t="s">
        <v>11</v>
      </c>
      <c r="G50" s="41" t="s">
        <v>35</v>
      </c>
      <c r="H50" s="133" t="s">
        <v>12</v>
      </c>
      <c r="I50" s="417">
        <f t="shared" ref="I50:I52" si="2">J50+L50</f>
        <v>102.7</v>
      </c>
      <c r="J50" s="418">
        <v>2.7</v>
      </c>
      <c r="K50" s="418"/>
      <c r="L50" s="419">
        <v>100</v>
      </c>
      <c r="M50" s="444">
        <v>6.1</v>
      </c>
      <c r="N50" s="445"/>
      <c r="O50" s="48"/>
      <c r="P50" s="428"/>
      <c r="Q50" s="93"/>
      <c r="R50" s="446"/>
    </row>
    <row r="51" spans="1:27" x14ac:dyDescent="0.2">
      <c r="A51" s="20"/>
      <c r="B51" s="26"/>
      <c r="C51" s="233"/>
      <c r="D51" s="611"/>
      <c r="E51" s="582"/>
      <c r="F51" s="74"/>
      <c r="G51" s="41"/>
      <c r="H51" s="73" t="s">
        <v>25</v>
      </c>
      <c r="I51" s="330">
        <f t="shared" si="2"/>
        <v>14.9</v>
      </c>
      <c r="J51" s="331">
        <v>14.9</v>
      </c>
      <c r="K51" s="331"/>
      <c r="L51" s="332"/>
      <c r="M51" s="241">
        <v>34.799999999999997</v>
      </c>
      <c r="N51" s="67"/>
      <c r="O51" s="48"/>
      <c r="P51" s="277"/>
      <c r="Q51" s="93"/>
      <c r="R51" s="278"/>
      <c r="W51" s="42"/>
    </row>
    <row r="52" spans="1:27" ht="12.75" customHeight="1" x14ac:dyDescent="0.2">
      <c r="A52" s="20"/>
      <c r="B52" s="26"/>
      <c r="C52" s="233"/>
      <c r="D52" s="599" t="s">
        <v>74</v>
      </c>
      <c r="E52" s="582"/>
      <c r="F52" s="74"/>
      <c r="G52" s="41"/>
      <c r="H52" s="251" t="s">
        <v>54</v>
      </c>
      <c r="I52" s="330">
        <f t="shared" si="2"/>
        <v>200</v>
      </c>
      <c r="J52" s="331"/>
      <c r="K52" s="331"/>
      <c r="L52" s="332">
        <v>200</v>
      </c>
      <c r="M52" s="72">
        <v>1500</v>
      </c>
      <c r="N52" s="67"/>
      <c r="O52" s="242"/>
      <c r="P52" s="277"/>
      <c r="Q52" s="93"/>
      <c r="R52" s="278"/>
      <c r="S52" s="595"/>
      <c r="T52" s="596"/>
      <c r="U52" s="596"/>
      <c r="V52" s="596"/>
      <c r="W52" s="596"/>
      <c r="X52" s="596"/>
      <c r="AA52" s="42"/>
    </row>
    <row r="53" spans="1:27" x14ac:dyDescent="0.2">
      <c r="A53" s="20"/>
      <c r="B53" s="26"/>
      <c r="C53" s="233"/>
      <c r="D53" s="599"/>
      <c r="E53" s="582"/>
      <c r="F53" s="74"/>
      <c r="G53" s="41"/>
      <c r="I53" s="351"/>
      <c r="J53" s="352"/>
      <c r="K53" s="352"/>
      <c r="L53" s="353"/>
      <c r="N53" s="67"/>
      <c r="O53" s="272" t="s">
        <v>75</v>
      </c>
      <c r="P53" s="277"/>
      <c r="Q53" s="293">
        <v>1</v>
      </c>
      <c r="R53" s="278"/>
      <c r="S53" s="132"/>
      <c r="AA53" s="42"/>
    </row>
    <row r="54" spans="1:27" ht="13.5" customHeight="1" x14ac:dyDescent="0.2">
      <c r="A54" s="20"/>
      <c r="B54" s="26"/>
      <c r="C54" s="233"/>
      <c r="D54" s="599" t="s">
        <v>124</v>
      </c>
      <c r="E54" s="582"/>
      <c r="F54" s="74"/>
      <c r="G54" s="41"/>
      <c r="H54" s="73"/>
      <c r="I54" s="330"/>
      <c r="J54" s="331"/>
      <c r="K54" s="331"/>
      <c r="L54" s="332"/>
      <c r="M54" s="72"/>
      <c r="N54" s="67"/>
      <c r="O54" s="584" t="s">
        <v>76</v>
      </c>
      <c r="P54" s="597"/>
      <c r="Q54" s="597">
        <v>1</v>
      </c>
      <c r="R54" s="598"/>
      <c r="S54" s="132"/>
      <c r="Z54" s="42"/>
    </row>
    <row r="55" spans="1:27" ht="13.5" customHeight="1" x14ac:dyDescent="0.2">
      <c r="A55" s="20"/>
      <c r="B55" s="26"/>
      <c r="C55" s="233"/>
      <c r="D55" s="599"/>
      <c r="E55" s="582"/>
      <c r="F55" s="601"/>
      <c r="G55" s="41"/>
      <c r="I55" s="351"/>
      <c r="J55" s="352"/>
      <c r="K55" s="352"/>
      <c r="L55" s="353"/>
      <c r="N55" s="67"/>
      <c r="O55" s="584"/>
      <c r="P55" s="597"/>
      <c r="Q55" s="597"/>
      <c r="R55" s="598"/>
      <c r="S55" s="132"/>
    </row>
    <row r="56" spans="1:27" ht="13.5" thickBot="1" x14ac:dyDescent="0.25">
      <c r="A56" s="20"/>
      <c r="B56" s="26"/>
      <c r="C56" s="233"/>
      <c r="D56" s="600"/>
      <c r="E56" s="583"/>
      <c r="F56" s="601"/>
      <c r="G56" s="41"/>
      <c r="H56" s="368" t="s">
        <v>13</v>
      </c>
      <c r="I56" s="354">
        <f>J56+L56</f>
        <v>317.60000000000002</v>
      </c>
      <c r="J56" s="355">
        <f>SUM(J50:J55)</f>
        <v>17.600000000000001</v>
      </c>
      <c r="K56" s="355"/>
      <c r="L56" s="356">
        <f>SUM(L50:L55)</f>
        <v>300</v>
      </c>
      <c r="M56" s="301">
        <f>SUM(M50:M55)</f>
        <v>1540.9</v>
      </c>
      <c r="N56" s="369"/>
      <c r="O56" s="584"/>
      <c r="P56" s="597"/>
      <c r="Q56" s="597"/>
      <c r="R56" s="598"/>
    </row>
    <row r="57" spans="1:27" ht="30" customHeight="1" x14ac:dyDescent="0.2">
      <c r="A57" s="19" t="s">
        <v>10</v>
      </c>
      <c r="B57" s="25" t="s">
        <v>15</v>
      </c>
      <c r="C57" s="232" t="s">
        <v>15</v>
      </c>
      <c r="D57" s="276" t="s">
        <v>55</v>
      </c>
      <c r="E57" s="581"/>
      <c r="F57" s="243" t="s">
        <v>11</v>
      </c>
      <c r="G57" s="7" t="s">
        <v>81</v>
      </c>
      <c r="H57" s="246" t="s">
        <v>12</v>
      </c>
      <c r="I57" s="327">
        <f>J57+L57</f>
        <v>72.2</v>
      </c>
      <c r="J57" s="328">
        <v>72.2</v>
      </c>
      <c r="K57" s="328"/>
      <c r="L57" s="357"/>
      <c r="M57" s="64">
        <v>20</v>
      </c>
      <c r="N57" s="68"/>
      <c r="O57" s="249" t="s">
        <v>119</v>
      </c>
      <c r="P57" s="79">
        <v>1</v>
      </c>
      <c r="Q57" s="91">
        <v>2</v>
      </c>
      <c r="R57" s="92"/>
    </row>
    <row r="58" spans="1:27" ht="40.5" customHeight="1" x14ac:dyDescent="0.2">
      <c r="A58" s="20"/>
      <c r="B58" s="26"/>
      <c r="C58" s="233"/>
      <c r="D58" s="279" t="s">
        <v>121</v>
      </c>
      <c r="E58" s="582"/>
      <c r="F58" s="74"/>
      <c r="G58" s="248"/>
      <c r="H58" s="42"/>
      <c r="I58" s="358"/>
      <c r="J58" s="359"/>
      <c r="K58" s="360"/>
      <c r="L58" s="361"/>
      <c r="M58" s="248"/>
      <c r="N58" s="69"/>
      <c r="O58" s="75"/>
      <c r="P58" s="184"/>
      <c r="Q58" s="277"/>
      <c r="R58" s="278"/>
    </row>
    <row r="59" spans="1:27" ht="15" customHeight="1" x14ac:dyDescent="0.2">
      <c r="A59" s="20"/>
      <c r="B59" s="26"/>
      <c r="C59" s="233"/>
      <c r="D59" s="585" t="s">
        <v>122</v>
      </c>
      <c r="E59" s="582"/>
      <c r="F59" s="74"/>
      <c r="G59" s="41"/>
      <c r="H59" s="247"/>
      <c r="I59" s="330"/>
      <c r="J59" s="331"/>
      <c r="K59" s="331"/>
      <c r="L59" s="362"/>
      <c r="M59" s="67"/>
      <c r="N59" s="67"/>
      <c r="O59" s="76"/>
      <c r="P59" s="185"/>
      <c r="Q59" s="80"/>
      <c r="R59" s="94"/>
    </row>
    <row r="60" spans="1:27" ht="15" customHeight="1" x14ac:dyDescent="0.2">
      <c r="A60" s="20"/>
      <c r="B60" s="26"/>
      <c r="C60" s="233"/>
      <c r="D60" s="585"/>
      <c r="E60" s="582"/>
      <c r="F60" s="74"/>
      <c r="G60" s="41"/>
      <c r="H60" s="263"/>
      <c r="I60" s="324"/>
      <c r="J60" s="325"/>
      <c r="K60" s="325"/>
      <c r="L60" s="320"/>
      <c r="M60" s="69"/>
      <c r="N60" s="69"/>
      <c r="O60" s="260"/>
      <c r="P60" s="184"/>
      <c r="Q60" s="277"/>
      <c r="R60" s="278"/>
    </row>
    <row r="61" spans="1:27" ht="15" customHeight="1" thickBot="1" x14ac:dyDescent="0.25">
      <c r="A61" s="20"/>
      <c r="B61" s="26"/>
      <c r="C61" s="233"/>
      <c r="D61" s="264" t="s">
        <v>120</v>
      </c>
      <c r="E61" s="583"/>
      <c r="F61" s="244"/>
      <c r="G61" s="245"/>
      <c r="H61" s="370" t="s">
        <v>13</v>
      </c>
      <c r="I61" s="363">
        <f>SUM(I57:I60)</f>
        <v>72.2</v>
      </c>
      <c r="J61" s="401">
        <f t="shared" ref="J61:L61" si="3">SUM(J57:J60)</f>
        <v>72.2</v>
      </c>
      <c r="K61" s="401">
        <f t="shared" si="3"/>
        <v>0</v>
      </c>
      <c r="L61" s="402">
        <f t="shared" si="3"/>
        <v>0</v>
      </c>
      <c r="M61" s="371">
        <f>SUM(M57:M59)</f>
        <v>20</v>
      </c>
      <c r="N61" s="371">
        <f>SUM(N58:N59)</f>
        <v>0</v>
      </c>
      <c r="O61" s="261"/>
      <c r="P61" s="265"/>
      <c r="Q61" s="266"/>
      <c r="R61" s="262"/>
      <c r="AA61" s="42"/>
    </row>
    <row r="62" spans="1:27" ht="12.75" customHeight="1" x14ac:dyDescent="0.2">
      <c r="A62" s="586" t="s">
        <v>10</v>
      </c>
      <c r="B62" s="589" t="s">
        <v>15</v>
      </c>
      <c r="C62" s="592" t="s">
        <v>16</v>
      </c>
      <c r="D62" s="575" t="s">
        <v>56</v>
      </c>
      <c r="E62" s="578"/>
      <c r="F62" s="475" t="s">
        <v>11</v>
      </c>
      <c r="G62" s="477" t="s">
        <v>35</v>
      </c>
      <c r="H62" s="156" t="s">
        <v>25</v>
      </c>
      <c r="I62" s="364"/>
      <c r="J62" s="365"/>
      <c r="K62" s="365"/>
      <c r="L62" s="366"/>
      <c r="M62" s="71"/>
      <c r="N62" s="59">
        <v>2037.2</v>
      </c>
      <c r="O62" s="539" t="s">
        <v>134</v>
      </c>
      <c r="P62" s="79"/>
      <c r="Q62" s="95"/>
      <c r="R62" s="281">
        <v>1</v>
      </c>
    </row>
    <row r="63" spans="1:27" x14ac:dyDescent="0.2">
      <c r="A63" s="587"/>
      <c r="B63" s="590"/>
      <c r="C63" s="593"/>
      <c r="D63" s="576"/>
      <c r="E63" s="579"/>
      <c r="F63" s="573"/>
      <c r="G63" s="574"/>
      <c r="H63" s="43" t="s">
        <v>43</v>
      </c>
      <c r="I63" s="342"/>
      <c r="J63" s="302"/>
      <c r="K63" s="302"/>
      <c r="L63" s="367"/>
      <c r="M63" s="51"/>
      <c r="N63" s="65">
        <v>359.5</v>
      </c>
      <c r="O63" s="584"/>
      <c r="P63" s="153"/>
      <c r="Q63" s="96"/>
      <c r="R63" s="97"/>
      <c r="AA63" s="42"/>
    </row>
    <row r="64" spans="1:27" ht="13.5" thickBot="1" x14ac:dyDescent="0.25">
      <c r="A64" s="588"/>
      <c r="B64" s="591"/>
      <c r="C64" s="594"/>
      <c r="D64" s="577"/>
      <c r="E64" s="580"/>
      <c r="F64" s="476"/>
      <c r="G64" s="478"/>
      <c r="H64" s="300" t="s">
        <v>13</v>
      </c>
      <c r="I64" s="234">
        <f>J64+L64</f>
        <v>0</v>
      </c>
      <c r="J64" s="235"/>
      <c r="K64" s="236"/>
      <c r="L64" s="237">
        <f>SUM(L62:L63)</f>
        <v>0</v>
      </c>
      <c r="M64" s="238"/>
      <c r="N64" s="239">
        <f>SUM(N62:N63)</f>
        <v>2396.6999999999998</v>
      </c>
      <c r="O64" s="183"/>
      <c r="P64" s="290"/>
      <c r="Q64" s="96"/>
      <c r="R64" s="97"/>
    </row>
    <row r="65" spans="1:24" ht="13.5" thickBot="1" x14ac:dyDescent="0.25">
      <c r="A65" s="268" t="s">
        <v>10</v>
      </c>
      <c r="B65" s="269" t="s">
        <v>15</v>
      </c>
      <c r="C65" s="568" t="s">
        <v>18</v>
      </c>
      <c r="D65" s="568"/>
      <c r="E65" s="568"/>
      <c r="F65" s="568"/>
      <c r="G65" s="568"/>
      <c r="H65" s="569"/>
      <c r="I65" s="28">
        <f>I64+I61+I56+I49</f>
        <v>2484.2000000000003</v>
      </c>
      <c r="J65" s="28">
        <f>J64+J61+J56+J49</f>
        <v>89.800000000000011</v>
      </c>
      <c r="K65" s="28">
        <f>K64+K61+K56+K49</f>
        <v>0</v>
      </c>
      <c r="L65" s="28">
        <f>L64+L61+L56+L49</f>
        <v>2394.4</v>
      </c>
      <c r="M65" s="28">
        <f>M64+M61+M56+M49</f>
        <v>2815.3</v>
      </c>
      <c r="N65" s="28">
        <f>N64+N61+N56</f>
        <v>2396.6999999999998</v>
      </c>
      <c r="O65" s="154"/>
      <c r="P65" s="155"/>
      <c r="Q65" s="89"/>
      <c r="R65" s="90"/>
    </row>
    <row r="66" spans="1:24" ht="13.5" thickBot="1" x14ac:dyDescent="0.25">
      <c r="A66" s="49" t="s">
        <v>10</v>
      </c>
      <c r="B66" s="21" t="s">
        <v>16</v>
      </c>
      <c r="C66" s="570" t="s">
        <v>39</v>
      </c>
      <c r="D66" s="570"/>
      <c r="E66" s="570"/>
      <c r="F66" s="570"/>
      <c r="G66" s="570"/>
      <c r="H66" s="570"/>
      <c r="I66" s="570"/>
      <c r="J66" s="570"/>
      <c r="K66" s="570"/>
      <c r="L66" s="570"/>
      <c r="M66" s="570"/>
      <c r="N66" s="570"/>
      <c r="O66" s="570"/>
      <c r="P66" s="571"/>
      <c r="Q66" s="571"/>
      <c r="R66" s="572"/>
    </row>
    <row r="67" spans="1:24" ht="25.5" x14ac:dyDescent="0.2">
      <c r="A67" s="112" t="s">
        <v>10</v>
      </c>
      <c r="B67" s="113" t="s">
        <v>16</v>
      </c>
      <c r="C67" s="218" t="s">
        <v>10</v>
      </c>
      <c r="D67" s="179" t="s">
        <v>48</v>
      </c>
      <c r="E67" s="454" t="s">
        <v>135</v>
      </c>
      <c r="F67" s="174" t="s">
        <v>11</v>
      </c>
      <c r="G67" s="282" t="s">
        <v>36</v>
      </c>
      <c r="H67" s="193" t="s">
        <v>12</v>
      </c>
      <c r="I67" s="372">
        <f>J67+L67</f>
        <v>700</v>
      </c>
      <c r="J67" s="306">
        <v>700</v>
      </c>
      <c r="K67" s="373"/>
      <c r="L67" s="374"/>
      <c r="M67" s="192">
        <v>200</v>
      </c>
      <c r="N67" s="50"/>
      <c r="O67" s="292"/>
      <c r="P67" s="106"/>
      <c r="Q67" s="280"/>
      <c r="R67" s="81"/>
    </row>
    <row r="68" spans="1:24" ht="13.5" customHeight="1" x14ac:dyDescent="0.2">
      <c r="A68" s="114"/>
      <c r="B68" s="115"/>
      <c r="C68" s="205"/>
      <c r="D68" s="556" t="s">
        <v>106</v>
      </c>
      <c r="E68" s="453"/>
      <c r="F68" s="175"/>
      <c r="G68" s="283"/>
      <c r="H68" s="396"/>
      <c r="I68" s="376"/>
      <c r="J68" s="377"/>
      <c r="K68" s="378"/>
      <c r="L68" s="379"/>
      <c r="M68" s="119"/>
      <c r="N68" s="119"/>
      <c r="O68" s="561" t="s">
        <v>69</v>
      </c>
      <c r="P68" s="563" t="s">
        <v>82</v>
      </c>
      <c r="Q68" s="565" t="s">
        <v>82</v>
      </c>
      <c r="R68" s="566" t="s">
        <v>82</v>
      </c>
    </row>
    <row r="69" spans="1:24" ht="13.5" customHeight="1" x14ac:dyDescent="0.2">
      <c r="A69" s="114"/>
      <c r="B69" s="115"/>
      <c r="C69" s="205"/>
      <c r="D69" s="556"/>
      <c r="E69" s="453"/>
      <c r="F69" s="175"/>
      <c r="G69" s="283"/>
      <c r="H69" s="389"/>
      <c r="I69" s="390"/>
      <c r="J69" s="391"/>
      <c r="K69" s="392"/>
      <c r="L69" s="393"/>
      <c r="M69" s="394"/>
      <c r="N69" s="395"/>
      <c r="O69" s="562"/>
      <c r="P69" s="564"/>
      <c r="Q69" s="564"/>
      <c r="R69" s="567"/>
    </row>
    <row r="70" spans="1:24" x14ac:dyDescent="0.2">
      <c r="A70" s="114"/>
      <c r="B70" s="115"/>
      <c r="C70" s="205"/>
      <c r="D70" s="556" t="s">
        <v>129</v>
      </c>
      <c r="E70" s="453"/>
      <c r="F70" s="175"/>
      <c r="G70" s="283"/>
      <c r="H70" s="44"/>
      <c r="I70" s="376"/>
      <c r="J70" s="377"/>
      <c r="K70" s="378"/>
      <c r="L70" s="379"/>
      <c r="M70" s="118"/>
      <c r="N70" s="121"/>
      <c r="O70" s="557" t="s">
        <v>70</v>
      </c>
      <c r="P70" s="107" t="s">
        <v>83</v>
      </c>
      <c r="Q70" s="558">
        <v>1</v>
      </c>
      <c r="R70" s="559">
        <v>1</v>
      </c>
    </row>
    <row r="71" spans="1:24" ht="15.75" customHeight="1" thickBot="1" x14ac:dyDescent="0.25">
      <c r="A71" s="116"/>
      <c r="B71" s="117"/>
      <c r="C71" s="219"/>
      <c r="D71" s="531"/>
      <c r="E71" s="455"/>
      <c r="F71" s="252"/>
      <c r="G71" s="284"/>
      <c r="H71" s="385" t="s">
        <v>13</v>
      </c>
      <c r="I71" s="380">
        <f>SUM(I67:I70)</f>
        <v>700</v>
      </c>
      <c r="J71" s="381">
        <f>SUM(J67:J70)</f>
        <v>700</v>
      </c>
      <c r="K71" s="382"/>
      <c r="L71" s="383"/>
      <c r="M71" s="386">
        <f>SUM(M67:M70)</f>
        <v>200</v>
      </c>
      <c r="N71" s="386">
        <f>SUM(N70)</f>
        <v>0</v>
      </c>
      <c r="O71" s="540"/>
      <c r="P71" s="253"/>
      <c r="Q71" s="542"/>
      <c r="R71" s="560"/>
    </row>
    <row r="72" spans="1:24" ht="15" customHeight="1" x14ac:dyDescent="0.2">
      <c r="A72" s="112" t="s">
        <v>10</v>
      </c>
      <c r="B72" s="113" t="s">
        <v>16</v>
      </c>
      <c r="C72" s="218" t="s">
        <v>14</v>
      </c>
      <c r="D72" s="530" t="s">
        <v>102</v>
      </c>
      <c r="E72" s="229" t="s">
        <v>135</v>
      </c>
      <c r="F72" s="174" t="s">
        <v>11</v>
      </c>
      <c r="G72" s="282" t="s">
        <v>36</v>
      </c>
      <c r="H72" s="250" t="s">
        <v>12</v>
      </c>
      <c r="I72" s="372">
        <f>J72+L72</f>
        <v>552.79999999999995</v>
      </c>
      <c r="J72" s="306">
        <f>672.8-120</f>
        <v>552.79999999999995</v>
      </c>
      <c r="K72" s="373"/>
      <c r="L72" s="374"/>
      <c r="M72" s="192">
        <v>672.8</v>
      </c>
      <c r="N72" s="192">
        <v>672.8</v>
      </c>
      <c r="O72" s="539" t="s">
        <v>103</v>
      </c>
      <c r="P72" s="106">
        <v>4</v>
      </c>
      <c r="Q72" s="541">
        <v>4</v>
      </c>
      <c r="R72" s="543">
        <v>4</v>
      </c>
    </row>
    <row r="73" spans="1:24" ht="15" customHeight="1" thickBot="1" x14ac:dyDescent="0.25">
      <c r="A73" s="114"/>
      <c r="B73" s="115"/>
      <c r="C73" s="205"/>
      <c r="D73" s="531"/>
      <c r="E73" s="456"/>
      <c r="F73" s="175"/>
      <c r="G73" s="283"/>
      <c r="H73" s="387" t="s">
        <v>13</v>
      </c>
      <c r="I73" s="375">
        <f>I72</f>
        <v>552.79999999999995</v>
      </c>
      <c r="J73" s="381">
        <f t="shared" ref="J73:N73" si="4">J72</f>
        <v>552.79999999999995</v>
      </c>
      <c r="K73" s="399">
        <f t="shared" si="4"/>
        <v>0</v>
      </c>
      <c r="L73" s="400">
        <f t="shared" si="4"/>
        <v>0</v>
      </c>
      <c r="M73" s="375">
        <f t="shared" si="4"/>
        <v>672.8</v>
      </c>
      <c r="N73" s="375">
        <f t="shared" si="4"/>
        <v>672.8</v>
      </c>
      <c r="O73" s="540"/>
      <c r="P73" s="108"/>
      <c r="Q73" s="542"/>
      <c r="R73" s="544"/>
    </row>
    <row r="74" spans="1:24" ht="28.5" customHeight="1" x14ac:dyDescent="0.2">
      <c r="A74" s="465" t="s">
        <v>10</v>
      </c>
      <c r="B74" s="467" t="s">
        <v>16</v>
      </c>
      <c r="C74" s="546" t="s">
        <v>15</v>
      </c>
      <c r="D74" s="552" t="s">
        <v>34</v>
      </c>
      <c r="E74" s="554" t="s">
        <v>135</v>
      </c>
      <c r="F74" s="550" t="s">
        <v>11</v>
      </c>
      <c r="G74" s="548" t="s">
        <v>36</v>
      </c>
      <c r="H74" s="2" t="s">
        <v>12</v>
      </c>
      <c r="I74" s="305">
        <f t="shared" ref="I74" si="5">J74+L74</f>
        <v>45</v>
      </c>
      <c r="J74" s="306">
        <v>45</v>
      </c>
      <c r="K74" s="306"/>
      <c r="L74" s="384"/>
      <c r="M74" s="59">
        <v>45</v>
      </c>
      <c r="N74" s="56">
        <v>45</v>
      </c>
      <c r="O74" s="122" t="s">
        <v>71</v>
      </c>
      <c r="P74" s="106">
        <v>20</v>
      </c>
      <c r="Q74" s="430">
        <v>20</v>
      </c>
      <c r="R74" s="81">
        <v>20</v>
      </c>
    </row>
    <row r="75" spans="1:24" ht="13.5" thickBot="1" x14ac:dyDescent="0.25">
      <c r="A75" s="466"/>
      <c r="B75" s="468"/>
      <c r="C75" s="547"/>
      <c r="D75" s="553"/>
      <c r="E75" s="555"/>
      <c r="F75" s="551"/>
      <c r="G75" s="549"/>
      <c r="H75" s="194" t="s">
        <v>13</v>
      </c>
      <c r="I75" s="432">
        <f>SUM(I74)</f>
        <v>45</v>
      </c>
      <c r="J75" s="433">
        <f>SUM(J74)</f>
        <v>45</v>
      </c>
      <c r="K75" s="433"/>
      <c r="L75" s="434"/>
      <c r="M75" s="195">
        <f>SUM(M74:M74)</f>
        <v>45</v>
      </c>
      <c r="N75" s="196">
        <f>SUM(N74:N74)</f>
        <v>45</v>
      </c>
      <c r="O75" s="450"/>
      <c r="P75" s="109"/>
      <c r="Q75" s="84"/>
      <c r="R75" s="85"/>
      <c r="V75" s="42"/>
    </row>
    <row r="76" spans="1:24" ht="13.5" thickBot="1" x14ac:dyDescent="0.25">
      <c r="A76" s="4" t="s">
        <v>10</v>
      </c>
      <c r="B76" s="6" t="s">
        <v>16</v>
      </c>
      <c r="C76" s="534" t="s">
        <v>18</v>
      </c>
      <c r="D76" s="534"/>
      <c r="E76" s="534"/>
      <c r="F76" s="534"/>
      <c r="G76" s="534"/>
      <c r="H76" s="534"/>
      <c r="I76" s="40">
        <f t="shared" ref="I76:N76" si="6">I75+I73+I71</f>
        <v>1297.8</v>
      </c>
      <c r="J76" s="40">
        <f t="shared" si="6"/>
        <v>1297.8</v>
      </c>
      <c r="K76" s="40">
        <f t="shared" si="6"/>
        <v>0</v>
      </c>
      <c r="L76" s="40">
        <f t="shared" si="6"/>
        <v>0</v>
      </c>
      <c r="M76" s="40">
        <f t="shared" si="6"/>
        <v>917.8</v>
      </c>
      <c r="N76" s="40">
        <f t="shared" si="6"/>
        <v>717.8</v>
      </c>
      <c r="O76" s="45"/>
      <c r="P76" s="110"/>
      <c r="Q76" s="98"/>
      <c r="R76" s="99"/>
    </row>
    <row r="77" spans="1:24" ht="13.5" thickBot="1" x14ac:dyDescent="0.25">
      <c r="A77" s="4" t="s">
        <v>10</v>
      </c>
      <c r="B77" s="535" t="s">
        <v>19</v>
      </c>
      <c r="C77" s="536"/>
      <c r="D77" s="536"/>
      <c r="E77" s="536"/>
      <c r="F77" s="536"/>
      <c r="G77" s="536"/>
      <c r="H77" s="536"/>
      <c r="I77" s="32">
        <f>J77+L77</f>
        <v>17292.199999999997</v>
      </c>
      <c r="J77" s="33">
        <f>J76+J65+J44+J19</f>
        <v>14697.399999999996</v>
      </c>
      <c r="K77" s="33">
        <f>K76+K65+K44+K19</f>
        <v>7378.8</v>
      </c>
      <c r="L77" s="34">
        <f>L76+L65+L44+L19</f>
        <v>2594.8000000000002</v>
      </c>
      <c r="M77" s="62">
        <f>M76+M65+M44+M19</f>
        <v>16530</v>
      </c>
      <c r="N77" s="60">
        <f>N76+N65+N44+N19</f>
        <v>15911.4</v>
      </c>
      <c r="O77" s="57"/>
      <c r="P77" s="100"/>
      <c r="Q77" s="100"/>
      <c r="R77" s="101"/>
      <c r="U77" s="42"/>
    </row>
    <row r="78" spans="1:24" ht="13.5" customHeight="1" thickBot="1" x14ac:dyDescent="0.25">
      <c r="A78" s="11" t="s">
        <v>17</v>
      </c>
      <c r="B78" s="537" t="s">
        <v>20</v>
      </c>
      <c r="C78" s="538"/>
      <c r="D78" s="538"/>
      <c r="E78" s="538"/>
      <c r="F78" s="538"/>
      <c r="G78" s="538"/>
      <c r="H78" s="538"/>
      <c r="I78" s="29">
        <f>J78+L78</f>
        <v>17292.199999999997</v>
      </c>
      <c r="J78" s="30">
        <f>J77</f>
        <v>14697.399999999996</v>
      </c>
      <c r="K78" s="30">
        <f>K77</f>
        <v>7378.8</v>
      </c>
      <c r="L78" s="31">
        <f>L77</f>
        <v>2594.8000000000002</v>
      </c>
      <c r="M78" s="63">
        <f>M77</f>
        <v>16530</v>
      </c>
      <c r="N78" s="61">
        <f>N77</f>
        <v>15911.4</v>
      </c>
      <c r="O78" s="58"/>
      <c r="P78" s="102"/>
      <c r="Q78" s="102"/>
      <c r="R78" s="103"/>
    </row>
    <row r="79" spans="1:24" s="126" customFormat="1" ht="27.75" customHeight="1" x14ac:dyDescent="0.2">
      <c r="A79" s="545" t="s">
        <v>92</v>
      </c>
      <c r="B79" s="545"/>
      <c r="C79" s="545"/>
      <c r="D79" s="545"/>
      <c r="E79" s="545"/>
      <c r="F79" s="545"/>
      <c r="G79" s="545"/>
      <c r="H79" s="545"/>
      <c r="I79" s="545"/>
      <c r="J79" s="545"/>
      <c r="K79" s="545"/>
      <c r="L79" s="545"/>
      <c r="M79" s="545"/>
      <c r="N79" s="545"/>
      <c r="O79" s="545"/>
      <c r="P79" s="545"/>
      <c r="Q79" s="545"/>
      <c r="R79" s="545"/>
      <c r="S79" s="125"/>
      <c r="T79" s="125"/>
      <c r="U79" s="125"/>
      <c r="V79" s="125"/>
      <c r="W79" s="125"/>
      <c r="X79" s="125"/>
    </row>
    <row r="80" spans="1:24" s="27" customFormat="1" ht="11.25" customHeight="1" x14ac:dyDescent="0.2">
      <c r="A80" s="532"/>
      <c r="B80" s="532"/>
      <c r="C80" s="532"/>
      <c r="D80" s="532"/>
      <c r="E80" s="532"/>
      <c r="F80" s="532"/>
      <c r="G80" s="532"/>
      <c r="H80" s="532"/>
      <c r="I80" s="532"/>
      <c r="J80" s="532"/>
      <c r="K80" s="532"/>
      <c r="L80" s="532"/>
      <c r="M80" s="532"/>
      <c r="N80" s="532"/>
      <c r="O80" s="532"/>
      <c r="P80" s="532"/>
      <c r="Q80" s="532"/>
      <c r="R80" s="532"/>
    </row>
    <row r="81" spans="1:18" ht="16.5" customHeight="1" thickBot="1" x14ac:dyDescent="0.25">
      <c r="A81" s="12"/>
      <c r="C81" s="14"/>
      <c r="D81" s="533" t="s">
        <v>26</v>
      </c>
      <c r="E81" s="533"/>
      <c r="F81" s="533"/>
      <c r="G81" s="533"/>
      <c r="H81" s="533"/>
      <c r="I81" s="533"/>
      <c r="J81" s="533"/>
      <c r="K81" s="533"/>
      <c r="L81" s="533"/>
      <c r="M81" s="533"/>
      <c r="N81" s="533"/>
      <c r="O81" s="14"/>
      <c r="P81" s="14"/>
      <c r="Q81" s="14"/>
      <c r="R81" s="14"/>
    </row>
    <row r="82" spans="1:18" ht="31.5" customHeight="1" thickBot="1" x14ac:dyDescent="0.25">
      <c r="C82" s="15"/>
      <c r="D82" s="481" t="s">
        <v>21</v>
      </c>
      <c r="E82" s="482"/>
      <c r="F82" s="482"/>
      <c r="G82" s="482"/>
      <c r="H82" s="483"/>
      <c r="I82" s="484" t="s">
        <v>88</v>
      </c>
      <c r="J82" s="485"/>
      <c r="K82" s="485"/>
      <c r="L82" s="486"/>
      <c r="M82" s="123" t="s">
        <v>104</v>
      </c>
      <c r="N82" s="123" t="s">
        <v>105</v>
      </c>
      <c r="O82" s="52"/>
      <c r="P82" s="285"/>
      <c r="Q82" s="487"/>
      <c r="R82" s="487"/>
    </row>
    <row r="83" spans="1:18" ht="13.5" customHeight="1" x14ac:dyDescent="0.2">
      <c r="C83" s="16"/>
      <c r="D83" s="495" t="s">
        <v>22</v>
      </c>
      <c r="E83" s="496"/>
      <c r="F83" s="496"/>
      <c r="G83" s="496"/>
      <c r="H83" s="497"/>
      <c r="I83" s="498">
        <f>I84+I90</f>
        <v>16663.899999999998</v>
      </c>
      <c r="J83" s="499"/>
      <c r="K83" s="499"/>
      <c r="L83" s="500"/>
      <c r="M83" s="176">
        <f>SUM(M85:M89)</f>
        <v>16495.199999999997</v>
      </c>
      <c r="N83" s="176">
        <f>SUM(N85:N89)</f>
        <v>13874.199999999999</v>
      </c>
      <c r="O83" s="53"/>
      <c r="P83" s="287"/>
      <c r="Q83" s="501"/>
      <c r="R83" s="501"/>
    </row>
    <row r="84" spans="1:18" s="167" customFormat="1" ht="13.5" customHeight="1" x14ac:dyDescent="0.2">
      <c r="A84" s="164"/>
      <c r="B84" s="164"/>
      <c r="C84" s="165"/>
      <c r="D84" s="502" t="s">
        <v>86</v>
      </c>
      <c r="E84" s="503"/>
      <c r="F84" s="503"/>
      <c r="G84" s="503"/>
      <c r="H84" s="504"/>
      <c r="I84" s="528">
        <f>SUM(I85:L89)</f>
        <v>15935.499999999996</v>
      </c>
      <c r="J84" s="529"/>
      <c r="K84" s="529"/>
      <c r="L84" s="529"/>
      <c r="M84" s="288">
        <f>SUM(M85:M87)</f>
        <v>14995.199999999999</v>
      </c>
      <c r="N84" s="166">
        <f>SUM(N85:N87)</f>
        <v>13874.199999999999</v>
      </c>
      <c r="O84" s="55"/>
      <c r="P84" s="289"/>
      <c r="Q84" s="289"/>
      <c r="R84" s="289"/>
    </row>
    <row r="85" spans="1:18" ht="12.75" customHeight="1" x14ac:dyDescent="0.2">
      <c r="C85" s="17"/>
      <c r="D85" s="512" t="s">
        <v>40</v>
      </c>
      <c r="E85" s="513"/>
      <c r="F85" s="513"/>
      <c r="G85" s="513"/>
      <c r="H85" s="514"/>
      <c r="I85" s="515">
        <f>SUMIF(H12:H74,"sb",I12:I75)</f>
        <v>15016.399999999998</v>
      </c>
      <c r="J85" s="492"/>
      <c r="K85" s="492"/>
      <c r="L85" s="493"/>
      <c r="M85" s="129">
        <f>SUMIF(H12:H74,"sb",M12:M74)</f>
        <v>14335.999999999998</v>
      </c>
      <c r="N85" s="129">
        <f>SUMIF(H12:H74,"sb",N12:N74)</f>
        <v>12855.499999999998</v>
      </c>
      <c r="O85" s="54"/>
      <c r="P85" s="286"/>
      <c r="Q85" s="494"/>
      <c r="R85" s="494"/>
    </row>
    <row r="86" spans="1:18" ht="15" customHeight="1" x14ac:dyDescent="0.2">
      <c r="C86" s="1"/>
      <c r="D86" s="488" t="s">
        <v>41</v>
      </c>
      <c r="E86" s="489"/>
      <c r="F86" s="489"/>
      <c r="G86" s="489"/>
      <c r="H86" s="490"/>
      <c r="I86" s="491">
        <f>SUMIF(H12:H74,"sb(sp)",I12:I75)</f>
        <v>701.8</v>
      </c>
      <c r="J86" s="492"/>
      <c r="K86" s="492"/>
      <c r="L86" s="493"/>
      <c r="M86" s="177">
        <f>SUMIF(H12:H74,H22,M12:M74)</f>
        <v>659.2</v>
      </c>
      <c r="N86" s="177">
        <f>SUMIF(H12:H74,H22,N12:N74)</f>
        <v>659.2</v>
      </c>
      <c r="O86" s="54"/>
      <c r="P86" s="286"/>
      <c r="Q86" s="494"/>
      <c r="R86" s="494"/>
    </row>
    <row r="87" spans="1:18" ht="12.75" customHeight="1" x14ac:dyDescent="0.2">
      <c r="C87" s="1"/>
      <c r="D87" s="457" t="s">
        <v>44</v>
      </c>
      <c r="E87" s="458"/>
      <c r="F87" s="458"/>
      <c r="G87" s="458"/>
      <c r="H87" s="459"/>
      <c r="I87" s="460">
        <f>SUMIF(H12:H74,"sb(p)",I12:I74)</f>
        <v>0</v>
      </c>
      <c r="J87" s="461"/>
      <c r="K87" s="461"/>
      <c r="L87" s="462"/>
      <c r="M87" s="127">
        <f>SUMIF(H12:H74,#REF!,M12:M74)</f>
        <v>0</v>
      </c>
      <c r="N87" s="127">
        <f>SUMIF(H12:H74,"sb(p)",N12:N74)</f>
        <v>359.5</v>
      </c>
      <c r="O87" s="54"/>
      <c r="P87" s="286"/>
      <c r="Q87" s="494"/>
      <c r="R87" s="494"/>
    </row>
    <row r="88" spans="1:18" ht="12.75" customHeight="1" x14ac:dyDescent="0.2">
      <c r="C88" s="1"/>
      <c r="D88" s="457" t="s">
        <v>126</v>
      </c>
      <c r="E88" s="458"/>
      <c r="F88" s="458"/>
      <c r="G88" s="458"/>
      <c r="H88" s="459"/>
      <c r="I88" s="460">
        <f>SUMIF(H12:H74,H23,I12:I74)</f>
        <v>17.3</v>
      </c>
      <c r="J88" s="461"/>
      <c r="K88" s="461"/>
      <c r="L88" s="462"/>
      <c r="M88" s="128"/>
      <c r="N88" s="128"/>
      <c r="O88" s="54"/>
      <c r="P88" s="411"/>
      <c r="Q88" s="411"/>
      <c r="R88" s="411"/>
    </row>
    <row r="89" spans="1:18" ht="15" customHeight="1" x14ac:dyDescent="0.2">
      <c r="C89" s="1"/>
      <c r="D89" s="457" t="s">
        <v>77</v>
      </c>
      <c r="E89" s="458"/>
      <c r="F89" s="458"/>
      <c r="G89" s="458"/>
      <c r="H89" s="459"/>
      <c r="I89" s="460">
        <f>SUMIF(H12:H74,H52,I12:I74)</f>
        <v>200</v>
      </c>
      <c r="J89" s="461"/>
      <c r="K89" s="461"/>
      <c r="L89" s="462"/>
      <c r="M89" s="128">
        <f>SUMIF(H12:H74,H52,M12:M74)</f>
        <v>1500</v>
      </c>
      <c r="N89" s="128">
        <f>SUMIF(H12:H74,H52,N12:N74)</f>
        <v>0</v>
      </c>
      <c r="O89" s="54"/>
      <c r="P89" s="286"/>
      <c r="Q89" s="286"/>
      <c r="R89" s="286"/>
    </row>
    <row r="90" spans="1:18" s="164" customFormat="1" ht="13.5" customHeight="1" x14ac:dyDescent="0.2">
      <c r="C90" s="165"/>
      <c r="D90" s="502" t="s">
        <v>87</v>
      </c>
      <c r="E90" s="503"/>
      <c r="F90" s="503"/>
      <c r="G90" s="503"/>
      <c r="H90" s="504"/>
      <c r="I90" s="516">
        <f>SUMIF(H12:H74,"pf",I12:I74)</f>
        <v>728.4</v>
      </c>
      <c r="J90" s="517"/>
      <c r="K90" s="517"/>
      <c r="L90" s="517"/>
      <c r="M90" s="197"/>
      <c r="N90" s="168"/>
      <c r="P90" s="169"/>
      <c r="Q90" s="169"/>
      <c r="R90" s="169"/>
    </row>
    <row r="91" spans="1:18" ht="13.5" customHeight="1" x14ac:dyDescent="0.2">
      <c r="C91" s="16"/>
      <c r="D91" s="518" t="s">
        <v>23</v>
      </c>
      <c r="E91" s="519"/>
      <c r="F91" s="519"/>
      <c r="G91" s="519"/>
      <c r="H91" s="520"/>
      <c r="I91" s="521">
        <f ca="1">SUM(I92:L93)</f>
        <v>628.29999999999995</v>
      </c>
      <c r="J91" s="492"/>
      <c r="K91" s="492"/>
      <c r="L91" s="493"/>
      <c r="M91" s="131">
        <f>SUM(M92:M92)</f>
        <v>34.799999999999997</v>
      </c>
      <c r="N91" s="131">
        <f>N92</f>
        <v>2037.2</v>
      </c>
      <c r="O91" s="53"/>
      <c r="P91" s="287"/>
      <c r="Q91" s="501"/>
      <c r="R91" s="501"/>
    </row>
    <row r="92" spans="1:18" ht="12.75" customHeight="1" x14ac:dyDescent="0.2">
      <c r="C92" s="17"/>
      <c r="D92" s="512" t="s">
        <v>42</v>
      </c>
      <c r="E92" s="513"/>
      <c r="F92" s="513"/>
      <c r="G92" s="513"/>
      <c r="H92" s="514"/>
      <c r="I92" s="515">
        <f>SUMIF(H10:H77,"es",I10:I77)</f>
        <v>128.30000000000001</v>
      </c>
      <c r="J92" s="492"/>
      <c r="K92" s="492"/>
      <c r="L92" s="493"/>
      <c r="M92" s="129">
        <f>SUMIF(H12:H74,"es",M12:M74)</f>
        <v>34.799999999999997</v>
      </c>
      <c r="N92" s="129">
        <f>SUMIF(H12:H74,H42,N12:N74)</f>
        <v>2037.2</v>
      </c>
      <c r="O92" s="54"/>
      <c r="P92" s="286"/>
      <c r="Q92" s="494"/>
      <c r="R92" s="494"/>
    </row>
    <row r="93" spans="1:18" ht="12.75" customHeight="1" x14ac:dyDescent="0.2">
      <c r="C93" s="17"/>
      <c r="D93" s="525" t="s">
        <v>78</v>
      </c>
      <c r="E93" s="526"/>
      <c r="F93" s="526"/>
      <c r="G93" s="526"/>
      <c r="H93" s="527"/>
      <c r="I93" s="522">
        <f ca="1">SUMIF(H12:I74,"kt",I12:I74)</f>
        <v>500</v>
      </c>
      <c r="J93" s="523"/>
      <c r="K93" s="523"/>
      <c r="L93" s="524"/>
      <c r="M93" s="130"/>
      <c r="N93" s="130"/>
      <c r="O93" s="54"/>
      <c r="P93" s="286"/>
      <c r="Q93" s="286"/>
      <c r="R93" s="286"/>
    </row>
    <row r="94" spans="1:18" ht="13.5" thickBot="1" x14ac:dyDescent="0.25">
      <c r="A94" s="8"/>
      <c r="B94" s="8"/>
      <c r="C94" s="16"/>
      <c r="D94" s="506" t="s">
        <v>13</v>
      </c>
      <c r="E94" s="507"/>
      <c r="F94" s="507"/>
      <c r="G94" s="507"/>
      <c r="H94" s="508"/>
      <c r="I94" s="509">
        <f ca="1">I91+I83</f>
        <v>17292.199999999997</v>
      </c>
      <c r="J94" s="510"/>
      <c r="K94" s="510">
        <f>K91+K83</f>
        <v>0</v>
      </c>
      <c r="L94" s="511"/>
      <c r="M94" s="124">
        <f>M91+M83</f>
        <v>16529.999999999996</v>
      </c>
      <c r="N94" s="124">
        <f>N91+N83</f>
        <v>15911.4</v>
      </c>
      <c r="O94" s="55"/>
      <c r="P94" s="289"/>
      <c r="Q94" s="505"/>
      <c r="R94" s="505"/>
    </row>
    <row r="96" spans="1:18" x14ac:dyDescent="0.2">
      <c r="I96" s="388"/>
      <c r="J96" s="388"/>
      <c r="K96" s="388"/>
      <c r="L96" s="388"/>
    </row>
  </sheetData>
  <mergeCells count="165">
    <mergeCell ref="A1:R1"/>
    <mergeCell ref="A2:R2"/>
    <mergeCell ref="A3:R3"/>
    <mergeCell ref="A4:R4"/>
    <mergeCell ref="A8:R8"/>
    <mergeCell ref="I5:L5"/>
    <mergeCell ref="M5:M7"/>
    <mergeCell ref="N5:N7"/>
    <mergeCell ref="O5:R5"/>
    <mergeCell ref="F5:F7"/>
    <mergeCell ref="J6:K6"/>
    <mergeCell ref="L6:L7"/>
    <mergeCell ref="O6:O7"/>
    <mergeCell ref="P6:R6"/>
    <mergeCell ref="D5:D7"/>
    <mergeCell ref="E5:E7"/>
    <mergeCell ref="I6:I7"/>
    <mergeCell ref="H5:H7"/>
    <mergeCell ref="G5:G7"/>
    <mergeCell ref="A5:A7"/>
    <mergeCell ref="B5:B7"/>
    <mergeCell ref="A9:R9"/>
    <mergeCell ref="B10:R10"/>
    <mergeCell ref="C11:R11"/>
    <mergeCell ref="A12:A13"/>
    <mergeCell ref="B12:B13"/>
    <mergeCell ref="C12:C13"/>
    <mergeCell ref="D12:D13"/>
    <mergeCell ref="R12:R13"/>
    <mergeCell ref="C5:C7"/>
    <mergeCell ref="A14:A16"/>
    <mergeCell ref="B14:B16"/>
    <mergeCell ref="C14:C16"/>
    <mergeCell ref="O12:O13"/>
    <mergeCell ref="Q12:Q13"/>
    <mergeCell ref="G12:G13"/>
    <mergeCell ref="E12:E13"/>
    <mergeCell ref="F12:F13"/>
    <mergeCell ref="E14:E16"/>
    <mergeCell ref="F14:F16"/>
    <mergeCell ref="C27:C28"/>
    <mergeCell ref="D27:D28"/>
    <mergeCell ref="E27:E28"/>
    <mergeCell ref="O27:O28"/>
    <mergeCell ref="F41:F43"/>
    <mergeCell ref="G41:G43"/>
    <mergeCell ref="P42:P43"/>
    <mergeCell ref="O19:R19"/>
    <mergeCell ref="C20:R20"/>
    <mergeCell ref="C19:H19"/>
    <mergeCell ref="D39:D40"/>
    <mergeCell ref="E39:E40"/>
    <mergeCell ref="F39:F40"/>
    <mergeCell ref="G39:G40"/>
    <mergeCell ref="C29:C30"/>
    <mergeCell ref="D29:D30"/>
    <mergeCell ref="E29:E30"/>
    <mergeCell ref="F29:F30"/>
    <mergeCell ref="G29:G30"/>
    <mergeCell ref="O21:O22"/>
    <mergeCell ref="C44:H44"/>
    <mergeCell ref="O44:R44"/>
    <mergeCell ref="C45:R45"/>
    <mergeCell ref="C46:C49"/>
    <mergeCell ref="D50:D51"/>
    <mergeCell ref="D41:D43"/>
    <mergeCell ref="E41:E43"/>
    <mergeCell ref="O46:O49"/>
    <mergeCell ref="O42:O43"/>
    <mergeCell ref="C41:C43"/>
    <mergeCell ref="D46:D49"/>
    <mergeCell ref="E46:E49"/>
    <mergeCell ref="F46:F49"/>
    <mergeCell ref="G46:G49"/>
    <mergeCell ref="A62:A64"/>
    <mergeCell ref="B62:B64"/>
    <mergeCell ref="C62:C64"/>
    <mergeCell ref="S52:X52"/>
    <mergeCell ref="O54:O56"/>
    <mergeCell ref="P54:P56"/>
    <mergeCell ref="Q54:Q56"/>
    <mergeCell ref="R54:R56"/>
    <mergeCell ref="D52:D53"/>
    <mergeCell ref="D54:D56"/>
    <mergeCell ref="F55:F56"/>
    <mergeCell ref="E54:E56"/>
    <mergeCell ref="E51:E53"/>
    <mergeCell ref="C65:H65"/>
    <mergeCell ref="C66:R66"/>
    <mergeCell ref="F62:F64"/>
    <mergeCell ref="G62:G64"/>
    <mergeCell ref="D62:D64"/>
    <mergeCell ref="E62:E64"/>
    <mergeCell ref="E57:E61"/>
    <mergeCell ref="O62:O63"/>
    <mergeCell ref="D59:D60"/>
    <mergeCell ref="D68:D69"/>
    <mergeCell ref="D70:D71"/>
    <mergeCell ref="O70:O71"/>
    <mergeCell ref="Q70:Q71"/>
    <mergeCell ref="R70:R71"/>
    <mergeCell ref="O68:O69"/>
    <mergeCell ref="P68:P69"/>
    <mergeCell ref="Q68:Q69"/>
    <mergeCell ref="R68:R69"/>
    <mergeCell ref="I84:L84"/>
    <mergeCell ref="D85:H85"/>
    <mergeCell ref="I85:L85"/>
    <mergeCell ref="Q85:R85"/>
    <mergeCell ref="D72:D73"/>
    <mergeCell ref="A80:R80"/>
    <mergeCell ref="D81:N81"/>
    <mergeCell ref="C76:H76"/>
    <mergeCell ref="B77:H77"/>
    <mergeCell ref="B78:H78"/>
    <mergeCell ref="O72:O73"/>
    <mergeCell ref="Q72:Q73"/>
    <mergeCell ref="R72:R73"/>
    <mergeCell ref="A79:R79"/>
    <mergeCell ref="A74:A75"/>
    <mergeCell ref="B74:B75"/>
    <mergeCell ref="C74:C75"/>
    <mergeCell ref="G74:G75"/>
    <mergeCell ref="F74:F75"/>
    <mergeCell ref="D74:D75"/>
    <mergeCell ref="E74:E75"/>
    <mergeCell ref="Q94:R94"/>
    <mergeCell ref="D94:H94"/>
    <mergeCell ref="I94:L94"/>
    <mergeCell ref="Q91:R91"/>
    <mergeCell ref="D92:H92"/>
    <mergeCell ref="I92:L92"/>
    <mergeCell ref="Q92:R92"/>
    <mergeCell ref="D89:H89"/>
    <mergeCell ref="I89:L89"/>
    <mergeCell ref="D90:H90"/>
    <mergeCell ref="I90:L90"/>
    <mergeCell ref="D91:H91"/>
    <mergeCell ref="I91:L91"/>
    <mergeCell ref="I93:L93"/>
    <mergeCell ref="D93:H93"/>
    <mergeCell ref="D88:H88"/>
    <mergeCell ref="I88:L88"/>
    <mergeCell ref="R17:R18"/>
    <mergeCell ref="A17:A18"/>
    <mergeCell ref="B17:B18"/>
    <mergeCell ref="C17:C18"/>
    <mergeCell ref="D17:D18"/>
    <mergeCell ref="E17:E18"/>
    <mergeCell ref="F17:F18"/>
    <mergeCell ref="G17:G18"/>
    <mergeCell ref="Q17:Q18"/>
    <mergeCell ref="D82:H82"/>
    <mergeCell ref="I82:L82"/>
    <mergeCell ref="Q82:R82"/>
    <mergeCell ref="D86:H86"/>
    <mergeCell ref="I86:L86"/>
    <mergeCell ref="Q86:R86"/>
    <mergeCell ref="D87:H87"/>
    <mergeCell ref="I87:L87"/>
    <mergeCell ref="Q87:R87"/>
    <mergeCell ref="D83:H83"/>
    <mergeCell ref="I83:L83"/>
    <mergeCell ref="Q83:R83"/>
    <mergeCell ref="D84:H84"/>
  </mergeCells>
  <phoneticPr fontId="18" type="noConversion"/>
  <printOptions horizontalCentered="1"/>
  <pageMargins left="0" right="0" top="0.55118110236220474" bottom="0.19685039370078741" header="0.31496062992125984" footer="0.31496062992125984"/>
  <pageSetup paperSize="9" scale="98" orientation="landscape" r:id="rId1"/>
  <rowBreaks count="2" manualBreakCount="2">
    <brk id="28" max="23" man="1"/>
    <brk id="49" max="2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election activeCell="B14" sqref="B14"/>
    </sheetView>
  </sheetViews>
  <sheetFormatPr defaultRowHeight="15.75" x14ac:dyDescent="0.25"/>
  <cols>
    <col min="1" max="1" width="22.7109375" style="189" customWidth="1"/>
    <col min="2" max="2" width="60.7109375" style="189" customWidth="1"/>
    <col min="3" max="16384" width="9.140625" style="189"/>
  </cols>
  <sheetData>
    <row r="1" spans="1:2" x14ac:dyDescent="0.25">
      <c r="A1" s="728" t="s">
        <v>93</v>
      </c>
      <c r="B1" s="728"/>
    </row>
    <row r="2" spans="1:2" ht="31.5" x14ac:dyDescent="0.25">
      <c r="A2" s="190" t="s">
        <v>6</v>
      </c>
      <c r="B2" s="191" t="s">
        <v>94</v>
      </c>
    </row>
    <row r="3" spans="1:2" x14ac:dyDescent="0.25">
      <c r="A3" s="190">
        <v>1</v>
      </c>
      <c r="B3" s="191" t="s">
        <v>95</v>
      </c>
    </row>
    <row r="4" spans="1:2" x14ac:dyDescent="0.25">
      <c r="A4" s="190">
        <v>2</v>
      </c>
      <c r="B4" s="191" t="s">
        <v>96</v>
      </c>
    </row>
    <row r="5" spans="1:2" x14ac:dyDescent="0.25">
      <c r="A5" s="190">
        <v>3</v>
      </c>
      <c r="B5" s="191" t="s">
        <v>97</v>
      </c>
    </row>
    <row r="6" spans="1:2" x14ac:dyDescent="0.25">
      <c r="A6" s="190">
        <v>4</v>
      </c>
      <c r="B6" s="191" t="s">
        <v>98</v>
      </c>
    </row>
    <row r="7" spans="1:2" x14ac:dyDescent="0.25">
      <c r="A7" s="190">
        <v>5</v>
      </c>
      <c r="B7" s="191" t="s">
        <v>99</v>
      </c>
    </row>
    <row r="8" spans="1:2" x14ac:dyDescent="0.25">
      <c r="A8" s="190">
        <v>6</v>
      </c>
      <c r="B8" s="191" t="s">
        <v>100</v>
      </c>
    </row>
    <row r="9" spans="1:2" ht="15.75" customHeight="1" x14ac:dyDescent="0.25"/>
    <row r="10" spans="1:2" ht="15.75" customHeight="1" x14ac:dyDescent="0.25">
      <c r="A10" s="729" t="s">
        <v>101</v>
      </c>
      <c r="B10" s="729"/>
    </row>
  </sheetData>
  <mergeCells count="2">
    <mergeCell ref="A1:B1"/>
    <mergeCell ref="A10:B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Įvardinti diapazonai</vt:lpstr>
      </vt:variant>
      <vt:variant>
        <vt:i4>2</vt:i4>
      </vt:variant>
    </vt:vector>
  </HeadingPairs>
  <TitlesOfParts>
    <vt:vector size="4" baseType="lpstr">
      <vt:lpstr>SVP 2013-2015</vt:lpstr>
      <vt:lpstr>Asignavimų valdytojų kodai</vt:lpstr>
      <vt:lpstr>'SVP 2013-2015'!Print_Area</vt:lpstr>
      <vt:lpstr>'SVP 2013-2015'!Print_Titles</vt:lpstr>
    </vt:vector>
  </TitlesOfParts>
  <Company>valdyba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b.norvilaite</dc:creator>
  <cp:lastModifiedBy>Snieguole Kacerauskaite</cp:lastModifiedBy>
  <cp:lastPrinted>2013-03-01T10:40:16Z</cp:lastPrinted>
  <dcterms:created xsi:type="dcterms:W3CDTF">2007-10-09T12:27:03Z</dcterms:created>
  <dcterms:modified xsi:type="dcterms:W3CDTF">2013-03-04T08:29:12Z</dcterms:modified>
</cp:coreProperties>
</file>